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govee\Desktop\Excel Dashboard - Project All Practice Files\"/>
    </mc:Choice>
  </mc:AlternateContent>
  <xr:revisionPtr revIDLastSave="0" documentId="13_ncr:1_{0FD7914F-8D4B-4D28-97FE-DBE21B83908B}" xr6:coauthVersionLast="47" xr6:coauthVersionMax="47" xr10:uidLastSave="{00000000-0000-0000-0000-000000000000}"/>
  <bookViews>
    <workbookView xWindow="-120" yWindow="-120" windowWidth="20730" windowHeight="11040" activeTab="1" xr2:uid="{898BC839-F2CA-4348-948C-D75AD4BD2CFC}"/>
  </bookViews>
  <sheets>
    <sheet name="PivotTable" sheetId="2" r:id="rId1"/>
    <sheet name="Dashboard" sheetId="3" r:id="rId2"/>
    <sheet name="Data" sheetId="1" r:id="rId3"/>
  </sheets>
  <definedNames>
    <definedName name="_xlchart.v5.0" hidden="1">PivotTable!$R$8</definedName>
    <definedName name="_xlchart.v5.1" hidden="1">PivotTable!$R$9:$R$26</definedName>
    <definedName name="_xlchart.v5.2" hidden="1">PivotTable!$S$8</definedName>
    <definedName name="_xlchart.v5.3" hidden="1">PivotTable!$S$9:$S$26</definedName>
    <definedName name="age">#REF!</definedName>
    <definedName name="count">#REF!</definedName>
    <definedName name="Slicer_Country">#N/A</definedName>
    <definedName name="Slicer_Product_Category">#N/A</definedName>
    <definedName name="Slicer_Quarter">#N/A</definedName>
    <definedName name="worth">#REF!</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S9" i="2" l="1"/>
  <c r="S10" i="2"/>
  <c r="S11" i="2"/>
  <c r="S12" i="2"/>
  <c r="S13" i="2"/>
  <c r="S14" i="2"/>
  <c r="S15" i="2"/>
  <c r="S16" i="2"/>
  <c r="S17" i="2"/>
  <c r="S18" i="2"/>
  <c r="S19" i="2"/>
  <c r="S20" i="2"/>
  <c r="S21" i="2"/>
  <c r="S22" i="2"/>
  <c r="S23" i="2"/>
  <c r="S24" i="2"/>
  <c r="S25" i="2"/>
  <c r="S26" i="2"/>
  <c r="R9" i="2"/>
  <c r="R10" i="2"/>
  <c r="R11" i="2"/>
  <c r="R12" i="2"/>
  <c r="R13" i="2"/>
  <c r="R14" i="2"/>
  <c r="R15" i="2"/>
  <c r="R16" i="2"/>
  <c r="R17" i="2"/>
  <c r="R18" i="2"/>
  <c r="R19" i="2"/>
  <c r="R20" i="2"/>
  <c r="R21" i="2"/>
  <c r="R22" i="2"/>
  <c r="R23" i="2"/>
  <c r="R24" i="2"/>
  <c r="R25" i="2"/>
  <c r="R26" i="2"/>
  <c r="R8" i="2"/>
  <c r="S8" i="2"/>
  <c r="E4" i="2"/>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F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F1384" i="1"/>
  <c r="F1385" i="1"/>
  <c r="F1386" i="1"/>
  <c r="F1387" i="1"/>
  <c r="F1388" i="1"/>
  <c r="F1389" i="1"/>
  <c r="F1390" i="1"/>
  <c r="F1391" i="1"/>
  <c r="F1392" i="1"/>
  <c r="F1393" i="1"/>
  <c r="F1394" i="1"/>
  <c r="F1395" i="1"/>
  <c r="F1396" i="1"/>
  <c r="F1397" i="1"/>
  <c r="F1398" i="1"/>
  <c r="F1399" i="1"/>
  <c r="F1400" i="1"/>
  <c r="F1401" i="1"/>
  <c r="F1402" i="1"/>
  <c r="F1403" i="1"/>
  <c r="F1404" i="1"/>
  <c r="F1405" i="1"/>
  <c r="F1406" i="1"/>
  <c r="F1407" i="1"/>
  <c r="F1408" i="1"/>
  <c r="F1409" i="1"/>
  <c r="F1410" i="1"/>
  <c r="F1411" i="1"/>
  <c r="F1412" i="1"/>
  <c r="F1413" i="1"/>
  <c r="F1414" i="1"/>
  <c r="F1415" i="1"/>
  <c r="F1416" i="1"/>
  <c r="F1417" i="1"/>
  <c r="F1418" i="1"/>
  <c r="F1419" i="1"/>
  <c r="F1420" i="1"/>
  <c r="F1421" i="1"/>
  <c r="F1422" i="1"/>
  <c r="F1423" i="1"/>
  <c r="F1424" i="1"/>
  <c r="F1425" i="1"/>
  <c r="F1426" i="1"/>
  <c r="F1427" i="1"/>
  <c r="F1428" i="1"/>
  <c r="F1429" i="1"/>
  <c r="F1430" i="1"/>
  <c r="F1431" i="1"/>
  <c r="F1432" i="1"/>
  <c r="F1433" i="1"/>
  <c r="F1434" i="1"/>
  <c r="F1435" i="1"/>
  <c r="F1436" i="1"/>
  <c r="F1437" i="1"/>
  <c r="F1438" i="1"/>
  <c r="F1439" i="1"/>
  <c r="F1440" i="1"/>
  <c r="F1441" i="1"/>
  <c r="F1442" i="1"/>
  <c r="F1443" i="1"/>
  <c r="F1444" i="1"/>
  <c r="F1445" i="1"/>
  <c r="F1446" i="1"/>
  <c r="F1447" i="1"/>
  <c r="F1448" i="1"/>
  <c r="F1449" i="1"/>
  <c r="F1450" i="1"/>
  <c r="F1451" i="1"/>
  <c r="F1452" i="1"/>
  <c r="F1453" i="1"/>
  <c r="F1454" i="1"/>
  <c r="F1455" i="1"/>
  <c r="F1456" i="1"/>
  <c r="F1457" i="1"/>
  <c r="F1458" i="1"/>
  <c r="F1459" i="1"/>
  <c r="F1460" i="1"/>
  <c r="F1461" i="1"/>
  <c r="F1462" i="1"/>
  <c r="F1463" i="1"/>
  <c r="F1464" i="1"/>
  <c r="F1465" i="1"/>
  <c r="F1466" i="1"/>
  <c r="F1467" i="1"/>
  <c r="F1468" i="1"/>
  <c r="F1469" i="1"/>
  <c r="F1470" i="1"/>
  <c r="F1471" i="1"/>
  <c r="F1472" i="1"/>
  <c r="F1473" i="1"/>
  <c r="F1474" i="1"/>
  <c r="F1475" i="1"/>
  <c r="F1476" i="1"/>
  <c r="F1477" i="1"/>
  <c r="F1478" i="1"/>
  <c r="F1479" i="1"/>
  <c r="F1480" i="1"/>
  <c r="F1481" i="1"/>
  <c r="F1482" i="1"/>
  <c r="F1483" i="1"/>
  <c r="F1484" i="1"/>
  <c r="F1485" i="1"/>
  <c r="F1486" i="1"/>
  <c r="F1487" i="1"/>
  <c r="F1488" i="1"/>
  <c r="F1489" i="1"/>
  <c r="F1490" i="1"/>
  <c r="F1491" i="1"/>
  <c r="F1492" i="1"/>
  <c r="F1493" i="1"/>
  <c r="F1494" i="1"/>
  <c r="F1495" i="1"/>
  <c r="F1496" i="1"/>
  <c r="F1497" i="1"/>
  <c r="F1498" i="1"/>
  <c r="F1499" i="1"/>
  <c r="F1500" i="1"/>
  <c r="F1501" i="1"/>
  <c r="F1502" i="1"/>
  <c r="F1503" i="1"/>
  <c r="F1504" i="1"/>
  <c r="F1505" i="1"/>
  <c r="F1506" i="1"/>
  <c r="F1507" i="1"/>
  <c r="F1508" i="1"/>
  <c r="F1509" i="1"/>
  <c r="F1510" i="1"/>
  <c r="F1511" i="1"/>
  <c r="F1512" i="1"/>
  <c r="F1513" i="1"/>
  <c r="F1514" i="1"/>
  <c r="F1515" i="1"/>
  <c r="F1516" i="1"/>
  <c r="F1517" i="1"/>
  <c r="F1518" i="1"/>
  <c r="F1519" i="1"/>
  <c r="F1520" i="1"/>
  <c r="F1521" i="1"/>
  <c r="F1522" i="1"/>
  <c r="F1523" i="1"/>
  <c r="F1524" i="1"/>
  <c r="F1525" i="1"/>
  <c r="F1526" i="1"/>
  <c r="F1527" i="1"/>
  <c r="F1528" i="1"/>
  <c r="F1529" i="1"/>
  <c r="F1530" i="1"/>
  <c r="F1531" i="1"/>
  <c r="F1532" i="1"/>
  <c r="F1533" i="1"/>
  <c r="F1534" i="1"/>
  <c r="F1535" i="1"/>
  <c r="F1536" i="1"/>
  <c r="F1537" i="1"/>
  <c r="F1538" i="1"/>
  <c r="F1539" i="1"/>
  <c r="F1540" i="1"/>
  <c r="F1541" i="1"/>
  <c r="F1542" i="1"/>
  <c r="F1543" i="1"/>
  <c r="F1544" i="1"/>
  <c r="F1545" i="1"/>
  <c r="F1546" i="1"/>
  <c r="F1547" i="1"/>
  <c r="F1548" i="1"/>
  <c r="F1549" i="1"/>
  <c r="F1550" i="1"/>
  <c r="F1551" i="1"/>
  <c r="F1552" i="1"/>
  <c r="F1553" i="1"/>
  <c r="F1554" i="1"/>
  <c r="F1555" i="1"/>
  <c r="F1556" i="1"/>
  <c r="F1557" i="1"/>
  <c r="F1558" i="1"/>
  <c r="F1559" i="1"/>
  <c r="F1560" i="1"/>
  <c r="F1561" i="1"/>
  <c r="F1562" i="1"/>
  <c r="F1563" i="1"/>
  <c r="F1564" i="1"/>
  <c r="F1565" i="1"/>
  <c r="F1566" i="1"/>
  <c r="F1567" i="1"/>
  <c r="F1568" i="1"/>
  <c r="F1569" i="1"/>
  <c r="F1570" i="1"/>
  <c r="F1571" i="1"/>
  <c r="F1572" i="1"/>
  <c r="F1573" i="1"/>
  <c r="F1574" i="1"/>
  <c r="F1575" i="1"/>
  <c r="F1576" i="1"/>
  <c r="F1577" i="1"/>
  <c r="F1578" i="1"/>
  <c r="F1579" i="1"/>
  <c r="F1580" i="1"/>
  <c r="F1581" i="1"/>
  <c r="F1582" i="1"/>
  <c r="F1583" i="1"/>
  <c r="F1584" i="1"/>
  <c r="F1585" i="1"/>
  <c r="F1586" i="1"/>
  <c r="F1587" i="1"/>
  <c r="F1588" i="1"/>
  <c r="F1589" i="1"/>
  <c r="F1590" i="1"/>
  <c r="F1591" i="1"/>
  <c r="F1592" i="1"/>
  <c r="F1593" i="1"/>
  <c r="F1594" i="1"/>
  <c r="F1595" i="1"/>
  <c r="F1596" i="1"/>
  <c r="F1597" i="1"/>
  <c r="F1598" i="1"/>
  <c r="F1599" i="1"/>
  <c r="F1600" i="1"/>
  <c r="F1601" i="1"/>
  <c r="F1602" i="1"/>
  <c r="F1603" i="1"/>
  <c r="F1604" i="1"/>
  <c r="F1605" i="1"/>
  <c r="F1606" i="1"/>
  <c r="F1607" i="1"/>
  <c r="F1608" i="1"/>
  <c r="F1609" i="1"/>
  <c r="F1610" i="1"/>
  <c r="F1611" i="1"/>
  <c r="F1612" i="1"/>
  <c r="F1613" i="1"/>
  <c r="F1614" i="1"/>
  <c r="F1615" i="1"/>
  <c r="F1616" i="1"/>
  <c r="F1617" i="1"/>
  <c r="F1618" i="1"/>
  <c r="F1619" i="1"/>
  <c r="F1620" i="1"/>
  <c r="F1621" i="1"/>
  <c r="F1622" i="1"/>
  <c r="F1623" i="1"/>
  <c r="F1624" i="1"/>
  <c r="F1625" i="1"/>
  <c r="F1626" i="1"/>
  <c r="F1627" i="1"/>
  <c r="F1628" i="1"/>
  <c r="F1629" i="1"/>
  <c r="F1630" i="1"/>
  <c r="F1631" i="1"/>
  <c r="F1632" i="1"/>
  <c r="F1633" i="1"/>
  <c r="F1634" i="1"/>
  <c r="F1635" i="1"/>
  <c r="F1636" i="1"/>
  <c r="F1637" i="1"/>
  <c r="F1638" i="1"/>
  <c r="F1639" i="1"/>
  <c r="F1640" i="1"/>
  <c r="F1641" i="1"/>
  <c r="F1642" i="1"/>
  <c r="F1643" i="1"/>
  <c r="F1644" i="1"/>
  <c r="F1645" i="1"/>
  <c r="F1646" i="1"/>
  <c r="F1647" i="1"/>
  <c r="F1648" i="1"/>
  <c r="F1649" i="1"/>
  <c r="F1650" i="1"/>
  <c r="F1651" i="1"/>
  <c r="F1652" i="1"/>
  <c r="F1653" i="1"/>
  <c r="F1654" i="1"/>
  <c r="F1655" i="1"/>
  <c r="F1656" i="1"/>
  <c r="F1657" i="1"/>
  <c r="F1658" i="1"/>
  <c r="F1659" i="1"/>
  <c r="F1660" i="1"/>
  <c r="F1661" i="1"/>
  <c r="F1662" i="1"/>
  <c r="F1663" i="1"/>
  <c r="F1664" i="1"/>
  <c r="F1665" i="1"/>
  <c r="F1666" i="1"/>
  <c r="F1667" i="1"/>
  <c r="F1668" i="1"/>
  <c r="F1669" i="1"/>
  <c r="F1670" i="1"/>
  <c r="F1671" i="1"/>
  <c r="F1672" i="1"/>
  <c r="F1673" i="1"/>
  <c r="F1674" i="1"/>
  <c r="F1675" i="1"/>
  <c r="F1676" i="1"/>
  <c r="F1677" i="1"/>
  <c r="F1678" i="1"/>
  <c r="F1679" i="1"/>
  <c r="F1680" i="1"/>
  <c r="F1681" i="1"/>
  <c r="F1682" i="1"/>
  <c r="F1683" i="1"/>
  <c r="F1684" i="1"/>
  <c r="F1685" i="1"/>
  <c r="F1686" i="1"/>
  <c r="F1687" i="1"/>
  <c r="F1688" i="1"/>
  <c r="F1689" i="1"/>
  <c r="F1690" i="1"/>
  <c r="F1691" i="1"/>
  <c r="F1692" i="1"/>
  <c r="F1693" i="1"/>
  <c r="F1694" i="1"/>
  <c r="F1695" i="1"/>
  <c r="F1696" i="1"/>
  <c r="F1697" i="1"/>
  <c r="F1698" i="1"/>
  <c r="F1699" i="1"/>
  <c r="F1700" i="1"/>
  <c r="F1701" i="1"/>
  <c r="F1702" i="1"/>
  <c r="F1703" i="1"/>
  <c r="F1704" i="1"/>
  <c r="F1705" i="1"/>
  <c r="F1706" i="1"/>
  <c r="F1707" i="1"/>
  <c r="F1708" i="1"/>
  <c r="F1709" i="1"/>
  <c r="F1710" i="1"/>
  <c r="F1711" i="1"/>
  <c r="F1712" i="1"/>
  <c r="F1713" i="1"/>
  <c r="F1714" i="1"/>
  <c r="F1715" i="1"/>
  <c r="F1716" i="1"/>
  <c r="F1717" i="1"/>
  <c r="F1718" i="1"/>
  <c r="F1719" i="1"/>
  <c r="F1720" i="1"/>
  <c r="F1721" i="1"/>
  <c r="F1722" i="1"/>
  <c r="F1723" i="1"/>
  <c r="F1724" i="1"/>
  <c r="F1725" i="1"/>
  <c r="F1726" i="1"/>
  <c r="F1727" i="1"/>
  <c r="F1728" i="1"/>
  <c r="F1729" i="1"/>
  <c r="F1730" i="1"/>
  <c r="F1731" i="1"/>
  <c r="F1732" i="1"/>
  <c r="F1733" i="1"/>
  <c r="F1734" i="1"/>
  <c r="F1735" i="1"/>
  <c r="F1736" i="1"/>
  <c r="F1737" i="1"/>
  <c r="F1738" i="1"/>
  <c r="F1739" i="1"/>
  <c r="F1740" i="1"/>
  <c r="F1741" i="1"/>
  <c r="F1742" i="1"/>
  <c r="F1743" i="1"/>
  <c r="F1744" i="1"/>
  <c r="F1745" i="1"/>
  <c r="F1746" i="1"/>
  <c r="F1747" i="1"/>
  <c r="F1748" i="1"/>
  <c r="F1749" i="1"/>
  <c r="F1750" i="1"/>
  <c r="F1751" i="1"/>
  <c r="F1752" i="1"/>
  <c r="F1753" i="1"/>
  <c r="F1754" i="1"/>
  <c r="F1755" i="1"/>
  <c r="F1756" i="1"/>
  <c r="F1757" i="1"/>
  <c r="F1758" i="1"/>
  <c r="F1759" i="1"/>
  <c r="F1760" i="1"/>
  <c r="F1761" i="1"/>
  <c r="F1762" i="1"/>
  <c r="F1763" i="1"/>
  <c r="F1764" i="1"/>
  <c r="F1765" i="1"/>
  <c r="F1766" i="1"/>
  <c r="F1767" i="1"/>
  <c r="F1768" i="1"/>
  <c r="F1769" i="1"/>
  <c r="F1770" i="1"/>
  <c r="F1771" i="1"/>
  <c r="F1772" i="1"/>
  <c r="F1773" i="1"/>
  <c r="F1774" i="1"/>
  <c r="F1775" i="1"/>
  <c r="F1776" i="1"/>
  <c r="F1777" i="1"/>
  <c r="F1778" i="1"/>
  <c r="F1779" i="1"/>
  <c r="F1780" i="1"/>
  <c r="F1781" i="1"/>
  <c r="F1782" i="1"/>
  <c r="F1783" i="1"/>
  <c r="F1784" i="1"/>
  <c r="F1785" i="1"/>
  <c r="F1786" i="1"/>
  <c r="F1787" i="1"/>
  <c r="F1788" i="1"/>
  <c r="F1789" i="1"/>
  <c r="F1790" i="1"/>
  <c r="F1791" i="1"/>
  <c r="F1792" i="1"/>
  <c r="F1793" i="1"/>
  <c r="F1794" i="1"/>
  <c r="F1795" i="1"/>
  <c r="F1796" i="1"/>
  <c r="F1797" i="1"/>
  <c r="F1798" i="1"/>
  <c r="F1799" i="1"/>
  <c r="F1800" i="1"/>
  <c r="F1801" i="1"/>
  <c r="F1802" i="1"/>
  <c r="F1803" i="1"/>
  <c r="F1804" i="1"/>
  <c r="F1805" i="1"/>
  <c r="F1806" i="1"/>
  <c r="F1807" i="1"/>
  <c r="F1808" i="1"/>
  <c r="F1809" i="1"/>
  <c r="F1810" i="1"/>
  <c r="F1811" i="1"/>
  <c r="F1812" i="1"/>
  <c r="F1813" i="1"/>
  <c r="F1814" i="1"/>
  <c r="F1815" i="1"/>
  <c r="F1816" i="1"/>
  <c r="F1817" i="1"/>
  <c r="F1818" i="1"/>
  <c r="F1819" i="1"/>
  <c r="F1820" i="1"/>
  <c r="F1821" i="1"/>
  <c r="F1822" i="1"/>
  <c r="F1823" i="1"/>
  <c r="F1824" i="1"/>
  <c r="F1825" i="1"/>
  <c r="F1826" i="1"/>
  <c r="F1827" i="1"/>
  <c r="F1828" i="1"/>
  <c r="F1829" i="1"/>
  <c r="F1830" i="1"/>
  <c r="F1831" i="1"/>
  <c r="F1832" i="1"/>
  <c r="F1833" i="1"/>
  <c r="F1834" i="1"/>
  <c r="F1835" i="1"/>
  <c r="F1836" i="1"/>
  <c r="F1837" i="1"/>
  <c r="F1838" i="1"/>
  <c r="F1839" i="1"/>
  <c r="F1840" i="1"/>
  <c r="F1841" i="1"/>
  <c r="F1842" i="1"/>
  <c r="F1843" i="1"/>
  <c r="F1844" i="1"/>
  <c r="F1845" i="1"/>
  <c r="F1846" i="1"/>
  <c r="F1847" i="1"/>
  <c r="F1848" i="1"/>
  <c r="F1849" i="1"/>
  <c r="F1850" i="1"/>
  <c r="F1851" i="1"/>
  <c r="F1852" i="1"/>
  <c r="F1853" i="1"/>
  <c r="F1854" i="1"/>
  <c r="F1855" i="1"/>
  <c r="F1856" i="1"/>
  <c r="F1857" i="1"/>
  <c r="F1858" i="1"/>
  <c r="F1859" i="1"/>
  <c r="F1860" i="1"/>
  <c r="F1861" i="1"/>
  <c r="F1862" i="1"/>
  <c r="F1863" i="1"/>
  <c r="F1864" i="1"/>
  <c r="F1865" i="1"/>
  <c r="F1866" i="1"/>
  <c r="F1867" i="1"/>
  <c r="F1868" i="1"/>
  <c r="F1869" i="1"/>
  <c r="F1870" i="1"/>
  <c r="F1871" i="1"/>
  <c r="F1872" i="1"/>
  <c r="F1873" i="1"/>
  <c r="F1874" i="1"/>
  <c r="F1875" i="1"/>
  <c r="F1876" i="1"/>
  <c r="F1877" i="1"/>
  <c r="F1878" i="1"/>
  <c r="F1879" i="1"/>
  <c r="F1880" i="1"/>
  <c r="F1881" i="1"/>
  <c r="F1882" i="1"/>
  <c r="F1883" i="1"/>
  <c r="F1884" i="1"/>
  <c r="F1885" i="1"/>
  <c r="F1886" i="1"/>
  <c r="F1887" i="1"/>
  <c r="F1888" i="1"/>
  <c r="F1889" i="1"/>
  <c r="F1890" i="1"/>
  <c r="F1891" i="1"/>
  <c r="F1892" i="1"/>
  <c r="F1893" i="1"/>
  <c r="F1894" i="1"/>
  <c r="F1895" i="1"/>
  <c r="F1896" i="1"/>
  <c r="F1897" i="1"/>
  <c r="F1898" i="1"/>
  <c r="F1899" i="1"/>
  <c r="F1900" i="1"/>
  <c r="F1901" i="1"/>
  <c r="F1902" i="1"/>
  <c r="F1903" i="1"/>
  <c r="F1904" i="1"/>
  <c r="F1905" i="1"/>
  <c r="F1906" i="1"/>
  <c r="F1907" i="1"/>
  <c r="F1908" i="1"/>
  <c r="F1909" i="1"/>
  <c r="F1910" i="1"/>
  <c r="F1911" i="1"/>
  <c r="F1912" i="1"/>
  <c r="F1913" i="1"/>
  <c r="F1914" i="1"/>
  <c r="F1915" i="1"/>
  <c r="F1916" i="1"/>
  <c r="F1917" i="1"/>
  <c r="F1918" i="1"/>
  <c r="F1919" i="1"/>
  <c r="F1920" i="1"/>
  <c r="F1921" i="1"/>
  <c r="F1922" i="1"/>
  <c r="F1923" i="1"/>
  <c r="F1924" i="1"/>
  <c r="F1925" i="1"/>
  <c r="F1926" i="1"/>
  <c r="F1927" i="1"/>
  <c r="F1928" i="1"/>
  <c r="F1929" i="1"/>
  <c r="F1930" i="1"/>
  <c r="F1931" i="1"/>
  <c r="F1932" i="1"/>
  <c r="F1933" i="1"/>
  <c r="F1934" i="1"/>
  <c r="F1935" i="1"/>
  <c r="F1936" i="1"/>
  <c r="F1937" i="1"/>
  <c r="F1938" i="1"/>
  <c r="F1939" i="1"/>
  <c r="F1940" i="1"/>
  <c r="F1941" i="1"/>
  <c r="F1942" i="1"/>
  <c r="F1943" i="1"/>
  <c r="F1944" i="1"/>
  <c r="F1945" i="1"/>
  <c r="F1946" i="1"/>
  <c r="F1947" i="1"/>
  <c r="F1948" i="1"/>
  <c r="F1949" i="1"/>
  <c r="F1950" i="1"/>
  <c r="F1951" i="1"/>
  <c r="F1952" i="1"/>
  <c r="F1953" i="1"/>
  <c r="F1954" i="1"/>
  <c r="F1955" i="1"/>
  <c r="F1956" i="1"/>
  <c r="F1957" i="1"/>
  <c r="F1958" i="1"/>
  <c r="F1959" i="1"/>
  <c r="F1960" i="1"/>
  <c r="F1961" i="1"/>
  <c r="F1962" i="1"/>
  <c r="F1963" i="1"/>
  <c r="F1964" i="1"/>
  <c r="F1965" i="1"/>
  <c r="F1966" i="1"/>
  <c r="F1967" i="1"/>
  <c r="F1968" i="1"/>
  <c r="F1969" i="1"/>
  <c r="F1970" i="1"/>
  <c r="F1971" i="1"/>
  <c r="F1972" i="1"/>
  <c r="F1973" i="1"/>
  <c r="F1974" i="1"/>
  <c r="F1975" i="1"/>
  <c r="F1976" i="1"/>
  <c r="F1977" i="1"/>
  <c r="F1978" i="1"/>
  <c r="F1979" i="1"/>
  <c r="F1980" i="1"/>
  <c r="F1981" i="1"/>
  <c r="F1982" i="1"/>
  <c r="F1983" i="1"/>
  <c r="F1984" i="1"/>
  <c r="F1985" i="1"/>
  <c r="F1986" i="1"/>
  <c r="F1987" i="1"/>
  <c r="F1988" i="1"/>
  <c r="F1989" i="1"/>
  <c r="F1990" i="1"/>
  <c r="F1991" i="1"/>
  <c r="F1992" i="1"/>
  <c r="F1993" i="1"/>
  <c r="F1994" i="1"/>
  <c r="F1995" i="1"/>
  <c r="F1996" i="1"/>
  <c r="F1997" i="1"/>
  <c r="F1998" i="1"/>
  <c r="F1999" i="1"/>
  <c r="F2000" i="1"/>
  <c r="F2001" i="1"/>
  <c r="F2002" i="1"/>
  <c r="F2003" i="1"/>
  <c r="F2004" i="1"/>
  <c r="F2005" i="1"/>
  <c r="F2006" i="1"/>
  <c r="F2007" i="1"/>
  <c r="F2008" i="1"/>
  <c r="F2009" i="1"/>
  <c r="F2010" i="1"/>
  <c r="F2011" i="1"/>
  <c r="F2012" i="1"/>
  <c r="F2013" i="1"/>
  <c r="F2014" i="1"/>
  <c r="F2015" i="1"/>
  <c r="F2016" i="1"/>
  <c r="F2017" i="1"/>
  <c r="F2018" i="1"/>
  <c r="F2019" i="1"/>
  <c r="F2020" i="1"/>
  <c r="F2021" i="1"/>
  <c r="F2022" i="1"/>
  <c r="F2023" i="1"/>
  <c r="F2024" i="1"/>
  <c r="F2025" i="1"/>
  <c r="F2026" i="1"/>
  <c r="F2027" i="1"/>
  <c r="F2028" i="1"/>
  <c r="F2029" i="1"/>
  <c r="F2030" i="1"/>
  <c r="F2031" i="1"/>
  <c r="F2032" i="1"/>
  <c r="F2033" i="1"/>
  <c r="F2034" i="1"/>
  <c r="F2035" i="1"/>
  <c r="F2036" i="1"/>
  <c r="F2037" i="1"/>
  <c r="F2038" i="1"/>
  <c r="F2039" i="1"/>
  <c r="F2040" i="1"/>
  <c r="F2041" i="1"/>
  <c r="F2042" i="1"/>
  <c r="F2043" i="1"/>
  <c r="F2044" i="1"/>
  <c r="F2045" i="1"/>
  <c r="F2046" i="1"/>
  <c r="F2047" i="1"/>
  <c r="F2048" i="1"/>
  <c r="F2049" i="1"/>
  <c r="F2050" i="1"/>
  <c r="F2051" i="1"/>
  <c r="F2052" i="1"/>
  <c r="F2053" i="1"/>
  <c r="F2054" i="1"/>
  <c r="F2055" i="1"/>
  <c r="F2056" i="1"/>
  <c r="F2057" i="1"/>
  <c r="F2058" i="1"/>
  <c r="F2059" i="1"/>
  <c r="F2060" i="1"/>
  <c r="F2061" i="1"/>
  <c r="F2062" i="1"/>
  <c r="F2063" i="1"/>
  <c r="F2064" i="1"/>
  <c r="F2065" i="1"/>
  <c r="F2066" i="1"/>
  <c r="F2067" i="1"/>
  <c r="F2068" i="1"/>
  <c r="F2069" i="1"/>
  <c r="F2070" i="1"/>
  <c r="F2071" i="1"/>
  <c r="F2072" i="1"/>
  <c r="F2073" i="1"/>
  <c r="F2074" i="1"/>
  <c r="F2075" i="1"/>
  <c r="F2076" i="1"/>
  <c r="F2077" i="1"/>
  <c r="F2078" i="1"/>
  <c r="F2079" i="1"/>
  <c r="F2080" i="1"/>
  <c r="F2081" i="1"/>
  <c r="F2082" i="1"/>
  <c r="F2083" i="1"/>
  <c r="F2084" i="1"/>
  <c r="F2085" i="1"/>
  <c r="F2086" i="1"/>
  <c r="F2087" i="1"/>
  <c r="F2088" i="1"/>
  <c r="F2089" i="1"/>
  <c r="F2090" i="1"/>
  <c r="F2091" i="1"/>
  <c r="F2092" i="1"/>
  <c r="F2093" i="1"/>
  <c r="F2094" i="1"/>
  <c r="F2095" i="1"/>
  <c r="F2096" i="1"/>
  <c r="F2097" i="1"/>
  <c r="F2098" i="1"/>
  <c r="F2099" i="1"/>
  <c r="F2100" i="1"/>
  <c r="F2101" i="1"/>
  <c r="F2102" i="1"/>
  <c r="F2103" i="1"/>
  <c r="F2104" i="1"/>
  <c r="F2105" i="1"/>
  <c r="F2106" i="1"/>
  <c r="F2107" i="1"/>
  <c r="F2108" i="1"/>
  <c r="F2109" i="1"/>
  <c r="F2110" i="1"/>
  <c r="F2111" i="1"/>
  <c r="F2112" i="1"/>
  <c r="F2113" i="1"/>
  <c r="F2114" i="1"/>
  <c r="F2115" i="1"/>
  <c r="F2116" i="1"/>
  <c r="F2117" i="1"/>
  <c r="F2118" i="1"/>
  <c r="F2119" i="1"/>
  <c r="F2120" i="1"/>
  <c r="F2121" i="1"/>
  <c r="F2122" i="1"/>
  <c r="F2123" i="1"/>
  <c r="F2124" i="1"/>
  <c r="F2125" i="1"/>
  <c r="F2126" i="1"/>
  <c r="F2127" i="1"/>
  <c r="F2128" i="1"/>
  <c r="F2129" i="1"/>
  <c r="F2130" i="1"/>
  <c r="F2131" i="1"/>
  <c r="F2132" i="1"/>
  <c r="F2133" i="1"/>
  <c r="F2134" i="1"/>
  <c r="F2135" i="1"/>
  <c r="F2136" i="1"/>
  <c r="F2137" i="1"/>
  <c r="F2138" i="1"/>
  <c r="F2139" i="1"/>
  <c r="F2140" i="1"/>
  <c r="F2141" i="1"/>
  <c r="F2142" i="1"/>
  <c r="F2143" i="1"/>
  <c r="F2144" i="1"/>
  <c r="F2145" i="1"/>
  <c r="F2146" i="1"/>
  <c r="F2147" i="1"/>
  <c r="F2148" i="1"/>
  <c r="F2149" i="1"/>
  <c r="F2150" i="1"/>
  <c r="F2151" i="1"/>
  <c r="F2152" i="1"/>
  <c r="F2153" i="1"/>
  <c r="F2154" i="1"/>
  <c r="F2155" i="1"/>
  <c r="F2156" i="1"/>
  <c r="F2157" i="1"/>
  <c r="F2158" i="1"/>
  <c r="F2159" i="1"/>
  <c r="F2160" i="1"/>
  <c r="F2161" i="1"/>
  <c r="F2162" i="1"/>
  <c r="F2163" i="1"/>
  <c r="F2164" i="1"/>
  <c r="F2165" i="1"/>
  <c r="F2166" i="1"/>
  <c r="F2167" i="1"/>
  <c r="F2168" i="1"/>
  <c r="F2169" i="1"/>
  <c r="F2170" i="1"/>
  <c r="F2171" i="1"/>
  <c r="F2172" i="1"/>
  <c r="F2173" i="1"/>
  <c r="F2174" i="1"/>
  <c r="F2175" i="1"/>
  <c r="F2176" i="1"/>
  <c r="F2177" i="1"/>
  <c r="F2178" i="1"/>
  <c r="F2179" i="1"/>
  <c r="F2180" i="1"/>
  <c r="F2181" i="1"/>
  <c r="F2182" i="1"/>
  <c r="F2183" i="1"/>
  <c r="F2184" i="1"/>
  <c r="F2185" i="1"/>
  <c r="F2186" i="1"/>
  <c r="F2187" i="1"/>
  <c r="F2188" i="1"/>
  <c r="F2189" i="1"/>
  <c r="F2190" i="1"/>
  <c r="F2191" i="1"/>
  <c r="F2192" i="1"/>
  <c r="F2193" i="1"/>
  <c r="F2194" i="1"/>
  <c r="F2195" i="1"/>
  <c r="F2196" i="1"/>
  <c r="F2197" i="1"/>
  <c r="F2198" i="1"/>
  <c r="F2199" i="1"/>
  <c r="F2200" i="1"/>
  <c r="F2201" i="1"/>
  <c r="F2202" i="1"/>
  <c r="F2203" i="1"/>
  <c r="F2204" i="1"/>
  <c r="F2205" i="1"/>
  <c r="F2206" i="1"/>
  <c r="F2207" i="1"/>
  <c r="F2208" i="1"/>
  <c r="F2209" i="1"/>
  <c r="F2210" i="1"/>
  <c r="F2211" i="1"/>
  <c r="F2212" i="1"/>
  <c r="F2213" i="1"/>
  <c r="F2214" i="1"/>
  <c r="F2215" i="1"/>
  <c r="F2216" i="1"/>
  <c r="F2217" i="1"/>
  <c r="F2218" i="1"/>
  <c r="F2219" i="1"/>
  <c r="F2220" i="1"/>
  <c r="F2221" i="1"/>
  <c r="F2222" i="1"/>
  <c r="F2223" i="1"/>
  <c r="F2224" i="1"/>
  <c r="F2225" i="1"/>
  <c r="F2226" i="1"/>
  <c r="F2227" i="1"/>
  <c r="F2228" i="1"/>
  <c r="F2229" i="1"/>
  <c r="F2230" i="1"/>
  <c r="F2231" i="1"/>
  <c r="F2232" i="1"/>
  <c r="F2233" i="1"/>
  <c r="F2234" i="1"/>
  <c r="F2235" i="1"/>
  <c r="F2236" i="1"/>
  <c r="F2237" i="1"/>
  <c r="F2238" i="1"/>
  <c r="F2239" i="1"/>
  <c r="F2240" i="1"/>
  <c r="F2241" i="1"/>
  <c r="F2242" i="1"/>
  <c r="F2243" i="1"/>
  <c r="F2244" i="1"/>
  <c r="F2245" i="1"/>
  <c r="F2246" i="1"/>
  <c r="F2247" i="1"/>
  <c r="F2248" i="1"/>
  <c r="F2249" i="1"/>
  <c r="F2250" i="1"/>
  <c r="F2251" i="1"/>
  <c r="F2252" i="1"/>
  <c r="F2253" i="1"/>
  <c r="F2254" i="1"/>
  <c r="F2255" i="1"/>
  <c r="F2256" i="1"/>
  <c r="F2257" i="1"/>
  <c r="F2258" i="1"/>
  <c r="F2259" i="1"/>
  <c r="F2260" i="1"/>
  <c r="F2261" i="1"/>
  <c r="F2262" i="1"/>
  <c r="F2263" i="1"/>
  <c r="F2264" i="1"/>
  <c r="F2265" i="1"/>
  <c r="F2266" i="1"/>
  <c r="F2267" i="1"/>
  <c r="F2268" i="1"/>
  <c r="F2269" i="1"/>
  <c r="F2270" i="1"/>
  <c r="F2271" i="1"/>
  <c r="F2272" i="1"/>
  <c r="F2273" i="1"/>
  <c r="F2274" i="1"/>
  <c r="F2275" i="1"/>
  <c r="F2276" i="1"/>
  <c r="F2277" i="1"/>
  <c r="F2278" i="1"/>
  <c r="F2279" i="1"/>
  <c r="F2280" i="1"/>
  <c r="F2281" i="1"/>
  <c r="F2282" i="1"/>
  <c r="F2283" i="1"/>
  <c r="F2284" i="1"/>
  <c r="F2285" i="1"/>
  <c r="F2286" i="1"/>
  <c r="F2287" i="1"/>
  <c r="F2288" i="1"/>
  <c r="F2289" i="1"/>
  <c r="F2290" i="1"/>
  <c r="F2291" i="1"/>
  <c r="F2292" i="1"/>
  <c r="F2293" i="1"/>
  <c r="F2294" i="1"/>
  <c r="F2295" i="1"/>
  <c r="F2296" i="1"/>
  <c r="F2297" i="1"/>
  <c r="F2298" i="1"/>
  <c r="F2299" i="1"/>
  <c r="F2300" i="1"/>
  <c r="F2301" i="1"/>
  <c r="F2302" i="1"/>
  <c r="F2303" i="1"/>
  <c r="F2304" i="1"/>
  <c r="F2305" i="1"/>
  <c r="F2306" i="1"/>
  <c r="F2307" i="1"/>
  <c r="F2308" i="1"/>
  <c r="F2309" i="1"/>
  <c r="F2310" i="1"/>
  <c r="F2311" i="1"/>
  <c r="F2312" i="1"/>
  <c r="F2313" i="1"/>
  <c r="F2314" i="1"/>
  <c r="F2315" i="1"/>
  <c r="F2316" i="1"/>
  <c r="F2317" i="1"/>
  <c r="F2318" i="1"/>
  <c r="F2319" i="1"/>
  <c r="F2320" i="1"/>
  <c r="F2321" i="1"/>
  <c r="F2322" i="1"/>
  <c r="F2323" i="1"/>
  <c r="F2324" i="1"/>
  <c r="F2325" i="1"/>
  <c r="F2326" i="1"/>
  <c r="F2327" i="1"/>
  <c r="F2328" i="1"/>
  <c r="F2329" i="1"/>
  <c r="F2330" i="1"/>
  <c r="F2331" i="1"/>
  <c r="F2332" i="1"/>
  <c r="F2333" i="1"/>
  <c r="F2334" i="1"/>
  <c r="F2335" i="1"/>
  <c r="F2336" i="1"/>
  <c r="F2337" i="1"/>
  <c r="F2338" i="1"/>
  <c r="F2339" i="1"/>
  <c r="F2340" i="1"/>
  <c r="F2341" i="1"/>
  <c r="F2342" i="1"/>
  <c r="F2343" i="1"/>
  <c r="F2344" i="1"/>
  <c r="F2345" i="1"/>
  <c r="F2346" i="1"/>
  <c r="F2347" i="1"/>
  <c r="F2348" i="1"/>
  <c r="F2349" i="1"/>
  <c r="F2350" i="1"/>
  <c r="F2351" i="1"/>
  <c r="F2352" i="1"/>
  <c r="F2353" i="1"/>
  <c r="F2354" i="1"/>
  <c r="F2355" i="1"/>
  <c r="F2356" i="1"/>
  <c r="F2357" i="1"/>
  <c r="F2358" i="1"/>
  <c r="F2359" i="1"/>
  <c r="F2360" i="1"/>
  <c r="F2361" i="1"/>
  <c r="F2362" i="1"/>
  <c r="F2363" i="1"/>
  <c r="F2364" i="1"/>
  <c r="F2365" i="1"/>
  <c r="F2366" i="1"/>
  <c r="F2367" i="1"/>
  <c r="F2368" i="1"/>
  <c r="F2369" i="1"/>
  <c r="F2370" i="1"/>
  <c r="F2371" i="1"/>
  <c r="F2372" i="1"/>
  <c r="F2373" i="1"/>
  <c r="F2374" i="1"/>
  <c r="F2375" i="1"/>
  <c r="F2376" i="1"/>
  <c r="F2377" i="1"/>
  <c r="F2378" i="1"/>
  <c r="F2379" i="1"/>
  <c r="F2380" i="1"/>
  <c r="F2381" i="1"/>
  <c r="F2382" i="1"/>
  <c r="F2383" i="1"/>
  <c r="F2384" i="1"/>
  <c r="F2385" i="1"/>
  <c r="F2386" i="1"/>
  <c r="F2387" i="1"/>
  <c r="F2388" i="1"/>
  <c r="F2389" i="1"/>
  <c r="F2390" i="1"/>
  <c r="F2391" i="1"/>
  <c r="F2392" i="1"/>
  <c r="F2393" i="1"/>
  <c r="F2394" i="1"/>
  <c r="F2395" i="1"/>
  <c r="F2396" i="1"/>
  <c r="F2397" i="1"/>
  <c r="F2398" i="1"/>
  <c r="F2399" i="1"/>
  <c r="F2400" i="1"/>
  <c r="F2401" i="1"/>
  <c r="F2402" i="1"/>
  <c r="F2403" i="1"/>
  <c r="F2404" i="1"/>
  <c r="F2405" i="1"/>
  <c r="F2406" i="1"/>
  <c r="F2407" i="1"/>
  <c r="F2408" i="1"/>
  <c r="F2409" i="1"/>
  <c r="F2410" i="1"/>
  <c r="F2411" i="1"/>
  <c r="F2412" i="1"/>
  <c r="F2413" i="1"/>
  <c r="F2414" i="1"/>
  <c r="F2415" i="1"/>
  <c r="F2416" i="1"/>
  <c r="F2417" i="1"/>
  <c r="F2418" i="1"/>
  <c r="F2419" i="1"/>
  <c r="F2420" i="1"/>
  <c r="F2421" i="1"/>
  <c r="F2422" i="1"/>
  <c r="F2423" i="1"/>
  <c r="F2424" i="1"/>
  <c r="F2425" i="1"/>
  <c r="F2426" i="1"/>
  <c r="F2427" i="1"/>
  <c r="F2428" i="1"/>
  <c r="F2429" i="1"/>
  <c r="F2430" i="1"/>
  <c r="F2431" i="1"/>
  <c r="F2432" i="1"/>
  <c r="F2433" i="1"/>
  <c r="F2434" i="1"/>
  <c r="F2435" i="1"/>
  <c r="F2436" i="1"/>
  <c r="F2437" i="1"/>
  <c r="F2438" i="1"/>
  <c r="F2439" i="1"/>
  <c r="F2440" i="1"/>
  <c r="F2441" i="1"/>
  <c r="F2442" i="1"/>
  <c r="F2443" i="1"/>
  <c r="F2444" i="1"/>
  <c r="F2445" i="1"/>
  <c r="F2446" i="1"/>
  <c r="F2447" i="1"/>
  <c r="F2448" i="1"/>
  <c r="F2449" i="1"/>
  <c r="F2450" i="1"/>
  <c r="F2451" i="1"/>
  <c r="F2452" i="1"/>
  <c r="F2453" i="1"/>
  <c r="F2454" i="1"/>
  <c r="F2455" i="1"/>
  <c r="F2456" i="1"/>
  <c r="F2457" i="1"/>
  <c r="F2458" i="1"/>
  <c r="F2459" i="1"/>
  <c r="F2460" i="1"/>
  <c r="F2461" i="1"/>
  <c r="F2462" i="1"/>
  <c r="F2463" i="1"/>
  <c r="F2464" i="1"/>
  <c r="F2465" i="1"/>
  <c r="F2466" i="1"/>
  <c r="F2467" i="1"/>
  <c r="F2468" i="1"/>
  <c r="F2469" i="1"/>
  <c r="F2470" i="1"/>
  <c r="F2471" i="1"/>
  <c r="F2472" i="1"/>
  <c r="F2473" i="1"/>
  <c r="F2474" i="1"/>
  <c r="F2475" i="1"/>
  <c r="F2476" i="1"/>
  <c r="F2477" i="1"/>
  <c r="F2478" i="1"/>
  <c r="F2479" i="1"/>
  <c r="F2480" i="1"/>
  <c r="F2481" i="1"/>
  <c r="F2482" i="1"/>
  <c r="F2483" i="1"/>
  <c r="F2484" i="1"/>
  <c r="F2485" i="1"/>
  <c r="F2486" i="1"/>
  <c r="F2487" i="1"/>
  <c r="F2488" i="1"/>
  <c r="F2489" i="1"/>
  <c r="F2490" i="1"/>
  <c r="F2491" i="1"/>
  <c r="F2492" i="1"/>
  <c r="F2493" i="1"/>
  <c r="F2494" i="1"/>
  <c r="F2495" i="1"/>
  <c r="F2496" i="1"/>
  <c r="F2497" i="1"/>
  <c r="F2498" i="1"/>
  <c r="F2499" i="1"/>
  <c r="F2500" i="1"/>
  <c r="F2501" i="1"/>
  <c r="F2502" i="1"/>
  <c r="F2503" i="1"/>
  <c r="F2504" i="1"/>
  <c r="F2505" i="1"/>
  <c r="F2506" i="1"/>
  <c r="F2507" i="1"/>
  <c r="F2508" i="1"/>
  <c r="F2509" i="1"/>
  <c r="F2510" i="1"/>
  <c r="F2511" i="1"/>
  <c r="F2512" i="1"/>
  <c r="F2513" i="1"/>
  <c r="F2514" i="1"/>
  <c r="F2515" i="1"/>
  <c r="F2516" i="1"/>
  <c r="F2517" i="1"/>
  <c r="F2518" i="1"/>
  <c r="F2519" i="1"/>
  <c r="F2520" i="1"/>
  <c r="F2521" i="1"/>
  <c r="F2522" i="1"/>
  <c r="F2523" i="1"/>
  <c r="F2524" i="1"/>
  <c r="F2525" i="1"/>
  <c r="F2526" i="1"/>
  <c r="F2527" i="1"/>
  <c r="F2528" i="1"/>
  <c r="F2529" i="1"/>
  <c r="F2530" i="1"/>
  <c r="F2531" i="1"/>
  <c r="F2532" i="1"/>
  <c r="F2533" i="1"/>
  <c r="F2534" i="1"/>
  <c r="F2535" i="1"/>
  <c r="F2536" i="1"/>
  <c r="F2537" i="1"/>
  <c r="F2538" i="1"/>
  <c r="F2539" i="1"/>
  <c r="F2540" i="1"/>
  <c r="F2541" i="1"/>
  <c r="F2542" i="1"/>
  <c r="F2543" i="1"/>
  <c r="F2544" i="1"/>
  <c r="F2545" i="1"/>
  <c r="F2546" i="1"/>
  <c r="F2547" i="1"/>
  <c r="F2548" i="1"/>
  <c r="F2549" i="1"/>
  <c r="F2550" i="1"/>
  <c r="F2551" i="1"/>
  <c r="F2552" i="1"/>
  <c r="F2553" i="1"/>
  <c r="F2554" i="1"/>
  <c r="F2555" i="1"/>
  <c r="F2556" i="1"/>
  <c r="F2557" i="1"/>
  <c r="F2558" i="1"/>
  <c r="F2559" i="1"/>
  <c r="F2560" i="1"/>
  <c r="F2561" i="1"/>
  <c r="F2562" i="1"/>
  <c r="F2563" i="1"/>
  <c r="F2564" i="1"/>
  <c r="F2565" i="1"/>
  <c r="F2566" i="1"/>
  <c r="F2567" i="1"/>
  <c r="F2568" i="1"/>
  <c r="F2569" i="1"/>
  <c r="F2570" i="1"/>
  <c r="F2571" i="1"/>
  <c r="F2572" i="1"/>
  <c r="F2573" i="1"/>
  <c r="F2574" i="1"/>
  <c r="F2575" i="1"/>
  <c r="F2576" i="1"/>
  <c r="F2577" i="1"/>
  <c r="F2578" i="1"/>
  <c r="F2579" i="1"/>
  <c r="F2580" i="1"/>
  <c r="F2581" i="1"/>
  <c r="F2582" i="1"/>
  <c r="F2583" i="1"/>
  <c r="F2584" i="1"/>
  <c r="F2585" i="1"/>
  <c r="F2586" i="1"/>
  <c r="F2587" i="1"/>
  <c r="F2588" i="1"/>
  <c r="F2589" i="1"/>
  <c r="F2590" i="1"/>
  <c r="F2591" i="1"/>
  <c r="F2592" i="1"/>
  <c r="F2593" i="1"/>
  <c r="F2594" i="1"/>
  <c r="F2595" i="1"/>
  <c r="F2596" i="1"/>
  <c r="F2597" i="1"/>
  <c r="F2598" i="1"/>
  <c r="F2599" i="1"/>
  <c r="F2600" i="1"/>
  <c r="F2601" i="1"/>
  <c r="F2602" i="1"/>
  <c r="F2603" i="1"/>
  <c r="F2604" i="1"/>
  <c r="F2605" i="1"/>
  <c r="F2606" i="1"/>
  <c r="F2607" i="1"/>
  <c r="F2608" i="1"/>
  <c r="F2609" i="1"/>
  <c r="F2610" i="1"/>
  <c r="F2611" i="1"/>
  <c r="F2612" i="1"/>
  <c r="F2613" i="1"/>
  <c r="F2614" i="1"/>
  <c r="F2615" i="1"/>
  <c r="F2616" i="1"/>
  <c r="F2617" i="1"/>
  <c r="F2618" i="1"/>
  <c r="F2619" i="1"/>
  <c r="F2620" i="1"/>
  <c r="F2621" i="1"/>
  <c r="F2622" i="1"/>
  <c r="F2623" i="1"/>
  <c r="F2624" i="1"/>
  <c r="F2625" i="1"/>
  <c r="F2626" i="1"/>
  <c r="F2627" i="1"/>
  <c r="F2628" i="1"/>
  <c r="F2629" i="1"/>
  <c r="F2630" i="1"/>
  <c r="F2631" i="1"/>
  <c r="F2632" i="1"/>
  <c r="F2633" i="1"/>
  <c r="F2634" i="1"/>
  <c r="F2635" i="1"/>
  <c r="F2636" i="1"/>
  <c r="F2637" i="1"/>
  <c r="F2638" i="1"/>
  <c r="F2639" i="1"/>
  <c r="F2640" i="1"/>
  <c r="F2641" i="1"/>
  <c r="F2642" i="1"/>
  <c r="F2643" i="1"/>
  <c r="F2644" i="1"/>
  <c r="F2645" i="1"/>
  <c r="F2646" i="1"/>
  <c r="F2647" i="1"/>
  <c r="F2648" i="1"/>
  <c r="F2649" i="1"/>
  <c r="F2650" i="1"/>
  <c r="F2651" i="1"/>
  <c r="F2652" i="1"/>
  <c r="F2653" i="1"/>
  <c r="F2654" i="1"/>
  <c r="F2655" i="1"/>
  <c r="F2656" i="1"/>
  <c r="F2657" i="1"/>
  <c r="F2658" i="1"/>
  <c r="F2659" i="1"/>
  <c r="F2660" i="1"/>
  <c r="F2661" i="1"/>
  <c r="F2662" i="1"/>
  <c r="F2663" i="1"/>
  <c r="F2664" i="1"/>
  <c r="F2665" i="1"/>
  <c r="F2666" i="1"/>
  <c r="F2667" i="1"/>
  <c r="F2668" i="1"/>
  <c r="F2669" i="1"/>
  <c r="F2670" i="1"/>
  <c r="F2671" i="1"/>
  <c r="F2672" i="1"/>
  <c r="F2673" i="1"/>
  <c r="F2674" i="1"/>
  <c r="F2675" i="1"/>
  <c r="F2676" i="1"/>
  <c r="F2677" i="1"/>
  <c r="F2678" i="1"/>
  <c r="F2679" i="1"/>
  <c r="F2680" i="1"/>
  <c r="F2681" i="1"/>
  <c r="F2682" i="1"/>
  <c r="F2683" i="1"/>
  <c r="F2684" i="1"/>
  <c r="F2685" i="1"/>
  <c r="F2686" i="1"/>
  <c r="F2687" i="1"/>
  <c r="F2688" i="1"/>
  <c r="F2689" i="1"/>
  <c r="F2690" i="1"/>
  <c r="F2691" i="1"/>
  <c r="F2692" i="1"/>
  <c r="F2693" i="1"/>
  <c r="F2694" i="1"/>
  <c r="F2695" i="1"/>
  <c r="F2696" i="1"/>
  <c r="F2697" i="1"/>
  <c r="F2698" i="1"/>
  <c r="F2699" i="1"/>
  <c r="F2700" i="1"/>
  <c r="F2701" i="1"/>
  <c r="F2702" i="1"/>
  <c r="F2703" i="1"/>
  <c r="F2704" i="1"/>
  <c r="F2705" i="1"/>
  <c r="F2706" i="1"/>
  <c r="F2707" i="1"/>
  <c r="F2708" i="1"/>
  <c r="E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02" i="1"/>
  <c r="E203" i="1"/>
  <c r="E204" i="1"/>
  <c r="E205" i="1"/>
  <c r="E206" i="1"/>
  <c r="E207" i="1"/>
  <c r="E208" i="1"/>
  <c r="E209" i="1"/>
  <c r="E210" i="1"/>
  <c r="E211" i="1"/>
  <c r="E212" i="1"/>
  <c r="E213" i="1"/>
  <c r="E214" i="1"/>
  <c r="E215" i="1"/>
  <c r="E216" i="1"/>
  <c r="E217" i="1"/>
  <c r="E218" i="1"/>
  <c r="E219" i="1"/>
  <c r="E220" i="1"/>
  <c r="E221" i="1"/>
  <c r="E222" i="1"/>
  <c r="E223" i="1"/>
  <c r="E224" i="1"/>
  <c r="E225" i="1"/>
  <c r="E226" i="1"/>
  <c r="E227" i="1"/>
  <c r="E228" i="1"/>
  <c r="E229" i="1"/>
  <c r="E230" i="1"/>
  <c r="E231" i="1"/>
  <c r="E232" i="1"/>
  <c r="E233" i="1"/>
  <c r="E234" i="1"/>
  <c r="E235" i="1"/>
  <c r="E236" i="1"/>
  <c r="E237" i="1"/>
  <c r="E238" i="1"/>
  <c r="E239" i="1"/>
  <c r="E240" i="1"/>
  <c r="E241" i="1"/>
  <c r="E242" i="1"/>
  <c r="E243" i="1"/>
  <c r="E244" i="1"/>
  <c r="E245" i="1"/>
  <c r="E246" i="1"/>
  <c r="E247" i="1"/>
  <c r="E248" i="1"/>
  <c r="E249" i="1"/>
  <c r="E250" i="1"/>
  <c r="E251" i="1"/>
  <c r="E252" i="1"/>
  <c r="E253" i="1"/>
  <c r="E254" i="1"/>
  <c r="E255" i="1"/>
  <c r="E256" i="1"/>
  <c r="E257" i="1"/>
  <c r="E258" i="1"/>
  <c r="E259" i="1"/>
  <c r="E260" i="1"/>
  <c r="E261" i="1"/>
  <c r="E262" i="1"/>
  <c r="E263" i="1"/>
  <c r="E264" i="1"/>
  <c r="E265" i="1"/>
  <c r="E266" i="1"/>
  <c r="E267" i="1"/>
  <c r="E268" i="1"/>
  <c r="E269" i="1"/>
  <c r="E270" i="1"/>
  <c r="E271" i="1"/>
  <c r="E272" i="1"/>
  <c r="E273" i="1"/>
  <c r="E274" i="1"/>
  <c r="E275" i="1"/>
  <c r="E276" i="1"/>
  <c r="E277" i="1"/>
  <c r="E278" i="1"/>
  <c r="E279" i="1"/>
  <c r="E280" i="1"/>
  <c r="E281" i="1"/>
  <c r="E282" i="1"/>
  <c r="E283" i="1"/>
  <c r="E284" i="1"/>
  <c r="E285" i="1"/>
  <c r="E286" i="1"/>
  <c r="E287" i="1"/>
  <c r="E288" i="1"/>
  <c r="E289" i="1"/>
  <c r="E290" i="1"/>
  <c r="E291" i="1"/>
  <c r="E292" i="1"/>
  <c r="E293" i="1"/>
  <c r="E294" i="1"/>
  <c r="E295" i="1"/>
  <c r="E296" i="1"/>
  <c r="E297" i="1"/>
  <c r="E298" i="1"/>
  <c r="E299" i="1"/>
  <c r="E300" i="1"/>
  <c r="E301" i="1"/>
  <c r="E302" i="1"/>
  <c r="E303" i="1"/>
  <c r="E304" i="1"/>
  <c r="E305" i="1"/>
  <c r="E306" i="1"/>
  <c r="E307" i="1"/>
  <c r="E308" i="1"/>
  <c r="E309" i="1"/>
  <c r="E310" i="1"/>
  <c r="E311" i="1"/>
  <c r="E312" i="1"/>
  <c r="E313" i="1"/>
  <c r="E314" i="1"/>
  <c r="E315" i="1"/>
  <c r="E316" i="1"/>
  <c r="E317" i="1"/>
  <c r="E318" i="1"/>
  <c r="E319" i="1"/>
  <c r="E320" i="1"/>
  <c r="E321" i="1"/>
  <c r="E322" i="1"/>
  <c r="E323" i="1"/>
  <c r="E324" i="1"/>
  <c r="E325" i="1"/>
  <c r="E326" i="1"/>
  <c r="E327" i="1"/>
  <c r="E328" i="1"/>
  <c r="E329" i="1"/>
  <c r="E330" i="1"/>
  <c r="E331" i="1"/>
  <c r="E332" i="1"/>
  <c r="E333" i="1"/>
  <c r="E334" i="1"/>
  <c r="E335" i="1"/>
  <c r="E336" i="1"/>
  <c r="E337" i="1"/>
  <c r="E338" i="1"/>
  <c r="E339" i="1"/>
  <c r="E340" i="1"/>
  <c r="E341" i="1"/>
  <c r="E342" i="1"/>
  <c r="E343" i="1"/>
  <c r="E344" i="1"/>
  <c r="E345" i="1"/>
  <c r="E346" i="1"/>
  <c r="E347" i="1"/>
  <c r="E348" i="1"/>
  <c r="E349" i="1"/>
  <c r="E350" i="1"/>
  <c r="E351" i="1"/>
  <c r="E352" i="1"/>
  <c r="E353" i="1"/>
  <c r="E354" i="1"/>
  <c r="E355" i="1"/>
  <c r="E356" i="1"/>
  <c r="E357" i="1"/>
  <c r="E358" i="1"/>
  <c r="E359" i="1"/>
  <c r="E360" i="1"/>
  <c r="E361" i="1"/>
  <c r="E362" i="1"/>
  <c r="E363" i="1"/>
  <c r="E364" i="1"/>
  <c r="E365" i="1"/>
  <c r="E366" i="1"/>
  <c r="E367" i="1"/>
  <c r="E368" i="1"/>
  <c r="E369" i="1"/>
  <c r="E370" i="1"/>
  <c r="E371" i="1"/>
  <c r="E372" i="1"/>
  <c r="E373" i="1"/>
  <c r="E374" i="1"/>
  <c r="E375" i="1"/>
  <c r="E376" i="1"/>
  <c r="E377" i="1"/>
  <c r="E378" i="1"/>
  <c r="E379" i="1"/>
  <c r="E380" i="1"/>
  <c r="E381" i="1"/>
  <c r="E382" i="1"/>
  <c r="E383" i="1"/>
  <c r="E384" i="1"/>
  <c r="E385" i="1"/>
  <c r="E386" i="1"/>
  <c r="E387" i="1"/>
  <c r="E388" i="1"/>
  <c r="E389" i="1"/>
  <c r="E390" i="1"/>
  <c r="E391" i="1"/>
  <c r="E392" i="1"/>
  <c r="E393" i="1"/>
  <c r="E394" i="1"/>
  <c r="E395" i="1"/>
  <c r="E396" i="1"/>
  <c r="E397" i="1"/>
  <c r="E398" i="1"/>
  <c r="E399" i="1"/>
  <c r="E400" i="1"/>
  <c r="E401" i="1"/>
  <c r="E402" i="1"/>
  <c r="E403" i="1"/>
  <c r="E404" i="1"/>
  <c r="E405" i="1"/>
  <c r="E406" i="1"/>
  <c r="E407" i="1"/>
  <c r="E408" i="1"/>
  <c r="E409" i="1"/>
  <c r="E410" i="1"/>
  <c r="E411" i="1"/>
  <c r="E412" i="1"/>
  <c r="E413" i="1"/>
  <c r="E414" i="1"/>
  <c r="E415" i="1"/>
  <c r="E416" i="1"/>
  <c r="E417" i="1"/>
  <c r="E418" i="1"/>
  <c r="E419" i="1"/>
  <c r="E420" i="1"/>
  <c r="E421" i="1"/>
  <c r="E422" i="1"/>
  <c r="E423" i="1"/>
  <c r="E424" i="1"/>
  <c r="E425" i="1"/>
  <c r="E426" i="1"/>
  <c r="E427" i="1"/>
  <c r="E428" i="1"/>
  <c r="E429" i="1"/>
  <c r="E430" i="1"/>
  <c r="E431" i="1"/>
  <c r="E432" i="1"/>
  <c r="E433" i="1"/>
  <c r="E434" i="1"/>
  <c r="E435" i="1"/>
  <c r="E436" i="1"/>
  <c r="E437" i="1"/>
  <c r="E438" i="1"/>
  <c r="E439" i="1"/>
  <c r="E440" i="1"/>
  <c r="E441" i="1"/>
  <c r="E442" i="1"/>
  <c r="E443" i="1"/>
  <c r="E444" i="1"/>
  <c r="E445" i="1"/>
  <c r="E446" i="1"/>
  <c r="E447" i="1"/>
  <c r="E448" i="1"/>
  <c r="E449" i="1"/>
  <c r="E450" i="1"/>
  <c r="E451" i="1"/>
  <c r="E452" i="1"/>
  <c r="E453" i="1"/>
  <c r="E454" i="1"/>
  <c r="E455" i="1"/>
  <c r="E456" i="1"/>
  <c r="E457" i="1"/>
  <c r="E458" i="1"/>
  <c r="E459" i="1"/>
  <c r="E460" i="1"/>
  <c r="E461" i="1"/>
  <c r="E462" i="1"/>
  <c r="E463" i="1"/>
  <c r="E464" i="1"/>
  <c r="E465" i="1"/>
  <c r="E466" i="1"/>
  <c r="E467" i="1"/>
  <c r="E468" i="1"/>
  <c r="E469" i="1"/>
  <c r="E470" i="1"/>
  <c r="E471" i="1"/>
  <c r="E472" i="1"/>
  <c r="E473" i="1"/>
  <c r="E474" i="1"/>
  <c r="E475" i="1"/>
  <c r="E476" i="1"/>
  <c r="E477" i="1"/>
  <c r="E478" i="1"/>
  <c r="E479" i="1"/>
  <c r="E480" i="1"/>
  <c r="E481" i="1"/>
  <c r="E482" i="1"/>
  <c r="E483" i="1"/>
  <c r="E484" i="1"/>
  <c r="E485" i="1"/>
  <c r="E486" i="1"/>
  <c r="E487" i="1"/>
  <c r="E488" i="1"/>
  <c r="E489" i="1"/>
  <c r="E490" i="1"/>
  <c r="E491" i="1"/>
  <c r="E492" i="1"/>
  <c r="E493" i="1"/>
  <c r="E494" i="1"/>
  <c r="E495" i="1"/>
  <c r="E496" i="1"/>
  <c r="E497" i="1"/>
  <c r="E498" i="1"/>
  <c r="E499" i="1"/>
  <c r="E500" i="1"/>
  <c r="E501" i="1"/>
  <c r="E502" i="1"/>
  <c r="E503" i="1"/>
  <c r="E504" i="1"/>
  <c r="E505" i="1"/>
  <c r="E506" i="1"/>
  <c r="E507" i="1"/>
  <c r="E508" i="1"/>
  <c r="E509" i="1"/>
  <c r="E510" i="1"/>
  <c r="E511" i="1"/>
  <c r="E512" i="1"/>
  <c r="E513" i="1"/>
  <c r="E514" i="1"/>
  <c r="E515" i="1"/>
  <c r="E516" i="1"/>
  <c r="E517" i="1"/>
  <c r="E518" i="1"/>
  <c r="E519" i="1"/>
  <c r="E520" i="1"/>
  <c r="E521" i="1"/>
  <c r="E522" i="1"/>
  <c r="E523" i="1"/>
  <c r="E524" i="1"/>
  <c r="E525" i="1"/>
  <c r="E526" i="1"/>
  <c r="E527" i="1"/>
  <c r="E528" i="1"/>
  <c r="E529" i="1"/>
  <c r="E530" i="1"/>
  <c r="E531" i="1"/>
  <c r="E532" i="1"/>
  <c r="E533" i="1"/>
  <c r="E534" i="1"/>
  <c r="E535" i="1"/>
  <c r="E536" i="1"/>
  <c r="E537" i="1"/>
  <c r="E538" i="1"/>
  <c r="E539" i="1"/>
  <c r="E540" i="1"/>
  <c r="E541" i="1"/>
  <c r="E542" i="1"/>
  <c r="E543" i="1"/>
  <c r="E544" i="1"/>
  <c r="E545" i="1"/>
  <c r="E546" i="1"/>
  <c r="E547" i="1"/>
  <c r="E548" i="1"/>
  <c r="E549" i="1"/>
  <c r="E550" i="1"/>
  <c r="E551" i="1"/>
  <c r="E552" i="1"/>
  <c r="E553" i="1"/>
  <c r="E554" i="1"/>
  <c r="E555" i="1"/>
  <c r="E556" i="1"/>
  <c r="E557" i="1"/>
  <c r="E558" i="1"/>
  <c r="E559" i="1"/>
  <c r="E560" i="1"/>
  <c r="E561" i="1"/>
  <c r="E562" i="1"/>
  <c r="E563" i="1"/>
  <c r="E564" i="1"/>
  <c r="E565" i="1"/>
  <c r="E566" i="1"/>
  <c r="E567" i="1"/>
  <c r="E568" i="1"/>
  <c r="E569" i="1"/>
  <c r="E570" i="1"/>
  <c r="E571" i="1"/>
  <c r="E572" i="1"/>
  <c r="E573" i="1"/>
  <c r="E574" i="1"/>
  <c r="E575" i="1"/>
  <c r="E576" i="1"/>
  <c r="E577" i="1"/>
  <c r="E578" i="1"/>
  <c r="E579" i="1"/>
  <c r="E580" i="1"/>
  <c r="E581" i="1"/>
  <c r="E582" i="1"/>
  <c r="E583" i="1"/>
  <c r="E584" i="1"/>
  <c r="E585" i="1"/>
  <c r="E586" i="1"/>
  <c r="E587" i="1"/>
  <c r="E588" i="1"/>
  <c r="E589" i="1"/>
  <c r="E590" i="1"/>
  <c r="E591" i="1"/>
  <c r="E592" i="1"/>
  <c r="E593" i="1"/>
  <c r="E594" i="1"/>
  <c r="E595" i="1"/>
  <c r="E596" i="1"/>
  <c r="E597" i="1"/>
  <c r="E598" i="1"/>
  <c r="E599" i="1"/>
  <c r="E600" i="1"/>
  <c r="E601" i="1"/>
  <c r="E602" i="1"/>
  <c r="E603" i="1"/>
  <c r="E604" i="1"/>
  <c r="E605" i="1"/>
  <c r="E606" i="1"/>
  <c r="E607" i="1"/>
  <c r="E608" i="1"/>
  <c r="E609" i="1"/>
  <c r="E610" i="1"/>
  <c r="E611" i="1"/>
  <c r="E612" i="1"/>
  <c r="E613" i="1"/>
  <c r="E614" i="1"/>
  <c r="E615" i="1"/>
  <c r="E616" i="1"/>
  <c r="E617" i="1"/>
  <c r="E618" i="1"/>
  <c r="E619" i="1"/>
  <c r="E620" i="1"/>
  <c r="E621" i="1"/>
  <c r="E622" i="1"/>
  <c r="E623" i="1"/>
  <c r="E624" i="1"/>
  <c r="E625" i="1"/>
  <c r="E626" i="1"/>
  <c r="E627" i="1"/>
  <c r="E628" i="1"/>
  <c r="E629" i="1"/>
  <c r="E630" i="1"/>
  <c r="E631" i="1"/>
  <c r="E632" i="1"/>
  <c r="E633" i="1"/>
  <c r="E634" i="1"/>
  <c r="E635" i="1"/>
  <c r="E636" i="1"/>
  <c r="E637" i="1"/>
  <c r="E638" i="1"/>
  <c r="E639" i="1"/>
  <c r="E640" i="1"/>
  <c r="E641" i="1"/>
  <c r="E642" i="1"/>
  <c r="E643" i="1"/>
  <c r="E644" i="1"/>
  <c r="E645" i="1"/>
  <c r="E646" i="1"/>
  <c r="E647" i="1"/>
  <c r="E648" i="1"/>
  <c r="E649" i="1"/>
  <c r="E650" i="1"/>
  <c r="E651" i="1"/>
  <c r="E652" i="1"/>
  <c r="E653" i="1"/>
  <c r="E654" i="1"/>
  <c r="E655" i="1"/>
  <c r="E656" i="1"/>
  <c r="E657" i="1"/>
  <c r="E658" i="1"/>
  <c r="E659" i="1"/>
  <c r="E660" i="1"/>
  <c r="E661" i="1"/>
  <c r="E662" i="1"/>
  <c r="E663" i="1"/>
  <c r="E664" i="1"/>
  <c r="E665" i="1"/>
  <c r="E666" i="1"/>
  <c r="E667" i="1"/>
  <c r="E668" i="1"/>
  <c r="E669" i="1"/>
  <c r="E670" i="1"/>
  <c r="E671" i="1"/>
  <c r="E672" i="1"/>
  <c r="E673" i="1"/>
  <c r="E674" i="1"/>
  <c r="E675" i="1"/>
  <c r="E676" i="1"/>
  <c r="E677" i="1"/>
  <c r="E678" i="1"/>
  <c r="E679" i="1"/>
  <c r="E680" i="1"/>
  <c r="E681" i="1"/>
  <c r="E682" i="1"/>
  <c r="E683" i="1"/>
  <c r="E684" i="1"/>
  <c r="E685" i="1"/>
  <c r="E686" i="1"/>
  <c r="E687" i="1"/>
  <c r="E688" i="1"/>
  <c r="E689" i="1"/>
  <c r="E690" i="1"/>
  <c r="E691" i="1"/>
  <c r="E692" i="1"/>
  <c r="E693" i="1"/>
  <c r="E694" i="1"/>
  <c r="E695" i="1"/>
  <c r="E696" i="1"/>
  <c r="E697" i="1"/>
  <c r="E698" i="1"/>
  <c r="E699" i="1"/>
  <c r="E700" i="1"/>
  <c r="E701" i="1"/>
  <c r="E702" i="1"/>
  <c r="E703" i="1"/>
  <c r="E704" i="1"/>
  <c r="E705" i="1"/>
  <c r="E706" i="1"/>
  <c r="E707" i="1"/>
  <c r="E708" i="1"/>
  <c r="E709" i="1"/>
  <c r="E710" i="1"/>
  <c r="E711" i="1"/>
  <c r="E712" i="1"/>
  <c r="E713" i="1"/>
  <c r="E714" i="1"/>
  <c r="E715" i="1"/>
  <c r="E716" i="1"/>
  <c r="E717" i="1"/>
  <c r="E718" i="1"/>
  <c r="E719" i="1"/>
  <c r="E720" i="1"/>
  <c r="E721" i="1"/>
  <c r="E722" i="1"/>
  <c r="E723" i="1"/>
  <c r="E724" i="1"/>
  <c r="E725" i="1"/>
  <c r="E726" i="1"/>
  <c r="E727" i="1"/>
  <c r="E728" i="1"/>
  <c r="E729" i="1"/>
  <c r="E730" i="1"/>
  <c r="E731" i="1"/>
  <c r="E732" i="1"/>
  <c r="E733" i="1"/>
  <c r="E734" i="1"/>
  <c r="E735" i="1"/>
  <c r="E736" i="1"/>
  <c r="E737" i="1"/>
  <c r="E738" i="1"/>
  <c r="E739" i="1"/>
  <c r="E740" i="1"/>
  <c r="E741" i="1"/>
  <c r="E742" i="1"/>
  <c r="E743" i="1"/>
  <c r="E744" i="1"/>
  <c r="E745" i="1"/>
  <c r="E746" i="1"/>
  <c r="E747" i="1"/>
  <c r="E748" i="1"/>
  <c r="E749" i="1"/>
  <c r="E750" i="1"/>
  <c r="E751" i="1"/>
  <c r="E752" i="1"/>
  <c r="E753" i="1"/>
  <c r="E754" i="1"/>
  <c r="E755" i="1"/>
  <c r="E756" i="1"/>
  <c r="E757" i="1"/>
  <c r="E758" i="1"/>
  <c r="E759" i="1"/>
  <c r="E760" i="1"/>
  <c r="E761" i="1"/>
  <c r="E762" i="1"/>
  <c r="E763" i="1"/>
  <c r="E764" i="1"/>
  <c r="E765" i="1"/>
  <c r="E766" i="1"/>
  <c r="E767" i="1"/>
  <c r="E768" i="1"/>
  <c r="E769" i="1"/>
  <c r="E770" i="1"/>
  <c r="E771" i="1"/>
  <c r="E772" i="1"/>
  <c r="E773" i="1"/>
  <c r="E774" i="1"/>
  <c r="E775" i="1"/>
  <c r="E776" i="1"/>
  <c r="E777" i="1"/>
  <c r="E778" i="1"/>
  <c r="E779" i="1"/>
  <c r="E780" i="1"/>
  <c r="E781" i="1"/>
  <c r="E782" i="1"/>
  <c r="E783" i="1"/>
  <c r="E784" i="1"/>
  <c r="E785" i="1"/>
  <c r="E786" i="1"/>
  <c r="E787" i="1"/>
  <c r="E788" i="1"/>
  <c r="E789" i="1"/>
  <c r="E790" i="1"/>
  <c r="E791" i="1"/>
  <c r="E792" i="1"/>
  <c r="E793" i="1"/>
  <c r="E794" i="1"/>
  <c r="E795" i="1"/>
  <c r="E796" i="1"/>
  <c r="E797" i="1"/>
  <c r="E798" i="1"/>
  <c r="E799" i="1"/>
  <c r="E800" i="1"/>
  <c r="E801" i="1"/>
  <c r="E802" i="1"/>
  <c r="E803" i="1"/>
  <c r="E804" i="1"/>
  <c r="E805" i="1"/>
  <c r="E806" i="1"/>
  <c r="E807" i="1"/>
  <c r="E808" i="1"/>
  <c r="E809" i="1"/>
  <c r="E810" i="1"/>
  <c r="E811" i="1"/>
  <c r="E812" i="1"/>
  <c r="E813" i="1"/>
  <c r="E814" i="1"/>
  <c r="E815" i="1"/>
  <c r="E816" i="1"/>
  <c r="E817" i="1"/>
  <c r="E818" i="1"/>
  <c r="E819" i="1"/>
  <c r="E820" i="1"/>
  <c r="E821" i="1"/>
  <c r="E822" i="1"/>
  <c r="E823" i="1"/>
  <c r="E824" i="1"/>
  <c r="E825" i="1"/>
  <c r="E826" i="1"/>
  <c r="E827" i="1"/>
  <c r="E828" i="1"/>
  <c r="E829" i="1"/>
  <c r="E830" i="1"/>
  <c r="E831" i="1"/>
  <c r="E832" i="1"/>
  <c r="E833" i="1"/>
  <c r="E834" i="1"/>
  <c r="E835" i="1"/>
  <c r="E836" i="1"/>
  <c r="E837" i="1"/>
  <c r="E838" i="1"/>
  <c r="E839" i="1"/>
  <c r="E840" i="1"/>
  <c r="E841" i="1"/>
  <c r="E842" i="1"/>
  <c r="E843" i="1"/>
  <c r="E844" i="1"/>
  <c r="E845" i="1"/>
  <c r="E846" i="1"/>
  <c r="E847" i="1"/>
  <c r="E848" i="1"/>
  <c r="E849" i="1"/>
  <c r="E850" i="1"/>
  <c r="E851" i="1"/>
  <c r="E852" i="1"/>
  <c r="E853" i="1"/>
  <c r="E854" i="1"/>
  <c r="E855" i="1"/>
  <c r="E856" i="1"/>
  <c r="E857" i="1"/>
  <c r="E858" i="1"/>
  <c r="E859" i="1"/>
  <c r="E860" i="1"/>
  <c r="E861" i="1"/>
  <c r="E862" i="1"/>
  <c r="E863" i="1"/>
  <c r="E864" i="1"/>
  <c r="E865" i="1"/>
  <c r="E866" i="1"/>
  <c r="E867" i="1"/>
  <c r="E868" i="1"/>
  <c r="E869" i="1"/>
  <c r="E870" i="1"/>
  <c r="E871" i="1"/>
  <c r="E872" i="1"/>
  <c r="E873" i="1"/>
  <c r="E874" i="1"/>
  <c r="E875" i="1"/>
  <c r="E876" i="1"/>
  <c r="E877" i="1"/>
  <c r="E878" i="1"/>
  <c r="E879" i="1"/>
  <c r="E880" i="1"/>
  <c r="E881" i="1"/>
  <c r="E882" i="1"/>
  <c r="E883" i="1"/>
  <c r="E884" i="1"/>
  <c r="E885" i="1"/>
  <c r="E886" i="1"/>
  <c r="E887" i="1"/>
  <c r="E888" i="1"/>
  <c r="E889" i="1"/>
  <c r="E890" i="1"/>
  <c r="E891" i="1"/>
  <c r="E892" i="1"/>
  <c r="E893" i="1"/>
  <c r="E894" i="1"/>
  <c r="E895" i="1"/>
  <c r="E896" i="1"/>
  <c r="E897" i="1"/>
  <c r="E898" i="1"/>
  <c r="E899" i="1"/>
  <c r="E900" i="1"/>
  <c r="E901" i="1"/>
  <c r="E902" i="1"/>
  <c r="E903" i="1"/>
  <c r="E904" i="1"/>
  <c r="E905" i="1"/>
  <c r="E906" i="1"/>
  <c r="E907" i="1"/>
  <c r="E908" i="1"/>
  <c r="E909" i="1"/>
  <c r="E910" i="1"/>
  <c r="E911" i="1"/>
  <c r="E912" i="1"/>
  <c r="E913" i="1"/>
  <c r="E914" i="1"/>
  <c r="E915" i="1"/>
  <c r="E916" i="1"/>
  <c r="E917" i="1"/>
  <c r="E918" i="1"/>
  <c r="E919" i="1"/>
  <c r="E920" i="1"/>
  <c r="E921" i="1"/>
  <c r="E922" i="1"/>
  <c r="E923" i="1"/>
  <c r="E924" i="1"/>
  <c r="E925" i="1"/>
  <c r="E926" i="1"/>
  <c r="E927" i="1"/>
  <c r="E928" i="1"/>
  <c r="E929" i="1"/>
  <c r="E930" i="1"/>
  <c r="E931" i="1"/>
  <c r="E932" i="1"/>
  <c r="E933" i="1"/>
  <c r="E934" i="1"/>
  <c r="E935" i="1"/>
  <c r="E936" i="1"/>
  <c r="E937" i="1"/>
  <c r="E938" i="1"/>
  <c r="E939" i="1"/>
  <c r="E940" i="1"/>
  <c r="E941" i="1"/>
  <c r="E942" i="1"/>
  <c r="E943" i="1"/>
  <c r="E944" i="1"/>
  <c r="E945" i="1"/>
  <c r="E946" i="1"/>
  <c r="E947" i="1"/>
  <c r="E948" i="1"/>
  <c r="E949" i="1"/>
  <c r="E950" i="1"/>
  <c r="E951" i="1"/>
  <c r="E952" i="1"/>
  <c r="E953" i="1"/>
  <c r="E954" i="1"/>
  <c r="E955" i="1"/>
  <c r="E956" i="1"/>
  <c r="E957" i="1"/>
  <c r="E958" i="1"/>
  <c r="E959" i="1"/>
  <c r="E960" i="1"/>
  <c r="E961" i="1"/>
  <c r="E962" i="1"/>
  <c r="E963" i="1"/>
  <c r="E964" i="1"/>
  <c r="E965" i="1"/>
  <c r="E966" i="1"/>
  <c r="E967" i="1"/>
  <c r="E968" i="1"/>
  <c r="E969" i="1"/>
  <c r="E970" i="1"/>
  <c r="E971" i="1"/>
  <c r="E972" i="1"/>
  <c r="E973" i="1"/>
  <c r="E974" i="1"/>
  <c r="E975" i="1"/>
  <c r="E976" i="1"/>
  <c r="E977" i="1"/>
  <c r="E978" i="1"/>
  <c r="E979" i="1"/>
  <c r="E980" i="1"/>
  <c r="E981" i="1"/>
  <c r="E982" i="1"/>
  <c r="E983" i="1"/>
  <c r="E984" i="1"/>
  <c r="E985" i="1"/>
  <c r="E986" i="1"/>
  <c r="E987" i="1"/>
  <c r="E988" i="1"/>
  <c r="E989" i="1"/>
  <c r="E990" i="1"/>
  <c r="E991" i="1"/>
  <c r="E992" i="1"/>
  <c r="E993" i="1"/>
  <c r="E994" i="1"/>
  <c r="E995" i="1"/>
  <c r="E996" i="1"/>
  <c r="E997" i="1"/>
  <c r="E998" i="1"/>
  <c r="E999" i="1"/>
  <c r="E1000" i="1"/>
  <c r="E1001" i="1"/>
  <c r="E1002" i="1"/>
  <c r="E1003" i="1"/>
  <c r="E1004" i="1"/>
  <c r="E1005" i="1"/>
  <c r="E1006" i="1"/>
  <c r="E1007" i="1"/>
  <c r="E1008" i="1"/>
  <c r="E1009" i="1"/>
  <c r="E1010" i="1"/>
  <c r="E1011" i="1"/>
  <c r="E1012" i="1"/>
  <c r="E1013" i="1"/>
  <c r="E1014" i="1"/>
  <c r="E1015" i="1"/>
  <c r="E1016" i="1"/>
  <c r="E1017" i="1"/>
  <c r="E1018" i="1"/>
  <c r="E1019" i="1"/>
  <c r="E1020" i="1"/>
  <c r="E1021" i="1"/>
  <c r="E1022" i="1"/>
  <c r="E1023" i="1"/>
  <c r="E1024" i="1"/>
  <c r="E1025" i="1"/>
  <c r="E1026" i="1"/>
  <c r="E1027" i="1"/>
  <c r="E1028" i="1"/>
  <c r="E1029" i="1"/>
  <c r="E1030" i="1"/>
  <c r="E1031" i="1"/>
  <c r="E1032" i="1"/>
  <c r="E1033" i="1"/>
  <c r="E1034" i="1"/>
  <c r="E1035" i="1"/>
  <c r="E1036" i="1"/>
  <c r="E1037" i="1"/>
  <c r="E1038" i="1"/>
  <c r="E1039" i="1"/>
  <c r="E1040" i="1"/>
  <c r="E1041" i="1"/>
  <c r="E1042" i="1"/>
  <c r="E1043" i="1"/>
  <c r="E1044" i="1"/>
  <c r="E1045" i="1"/>
  <c r="E1046" i="1"/>
  <c r="E1047" i="1"/>
  <c r="E1048" i="1"/>
  <c r="E1049" i="1"/>
  <c r="E1050" i="1"/>
  <c r="E1051" i="1"/>
  <c r="E1052" i="1"/>
  <c r="E1053" i="1"/>
  <c r="E1054" i="1"/>
  <c r="E1055" i="1"/>
  <c r="E1056" i="1"/>
  <c r="E1057" i="1"/>
  <c r="E1058" i="1"/>
  <c r="E1059" i="1"/>
  <c r="E1060" i="1"/>
  <c r="E1061" i="1"/>
  <c r="E1062" i="1"/>
  <c r="E1063" i="1"/>
  <c r="E1064" i="1"/>
  <c r="E1065" i="1"/>
  <c r="E1066" i="1"/>
  <c r="E1067" i="1"/>
  <c r="E1068" i="1"/>
  <c r="E1069" i="1"/>
  <c r="E1070" i="1"/>
  <c r="E1071" i="1"/>
  <c r="E1072" i="1"/>
  <c r="E1073" i="1"/>
  <c r="E1074" i="1"/>
  <c r="E1075" i="1"/>
  <c r="E1076" i="1"/>
  <c r="E1077" i="1"/>
  <c r="E1078" i="1"/>
  <c r="E1079" i="1"/>
  <c r="E1080" i="1"/>
  <c r="E1081" i="1"/>
  <c r="E1082" i="1"/>
  <c r="E1083" i="1"/>
  <c r="E1084" i="1"/>
  <c r="E1085" i="1"/>
  <c r="E1086" i="1"/>
  <c r="E1087" i="1"/>
  <c r="E1088" i="1"/>
  <c r="E1089" i="1"/>
  <c r="E1090" i="1"/>
  <c r="E1091" i="1"/>
  <c r="E1092" i="1"/>
  <c r="E1093" i="1"/>
  <c r="E1094" i="1"/>
  <c r="E1095" i="1"/>
  <c r="E1096" i="1"/>
  <c r="E1097" i="1"/>
  <c r="E1098" i="1"/>
  <c r="E1099" i="1"/>
  <c r="E1100" i="1"/>
  <c r="E1101" i="1"/>
  <c r="E1102" i="1"/>
  <c r="E1103" i="1"/>
  <c r="E1104" i="1"/>
  <c r="E1105" i="1"/>
  <c r="E1106" i="1"/>
  <c r="E1107" i="1"/>
  <c r="E1108" i="1"/>
  <c r="E1109" i="1"/>
  <c r="E1110" i="1"/>
  <c r="E1111" i="1"/>
  <c r="E1112" i="1"/>
  <c r="E1113" i="1"/>
  <c r="E1114" i="1"/>
  <c r="E1115" i="1"/>
  <c r="E1116" i="1"/>
  <c r="E1117" i="1"/>
  <c r="E1118" i="1"/>
  <c r="E1119" i="1"/>
  <c r="E1120" i="1"/>
  <c r="E1121" i="1"/>
  <c r="E1122" i="1"/>
  <c r="E1123" i="1"/>
  <c r="E1124" i="1"/>
  <c r="E1125" i="1"/>
  <c r="E1126" i="1"/>
  <c r="E1127" i="1"/>
  <c r="E1128" i="1"/>
  <c r="E1129" i="1"/>
  <c r="E1130" i="1"/>
  <c r="E1131" i="1"/>
  <c r="E1132" i="1"/>
  <c r="E1133" i="1"/>
  <c r="E1134" i="1"/>
  <c r="E1135" i="1"/>
  <c r="E1136" i="1"/>
  <c r="E1137" i="1"/>
  <c r="E1138" i="1"/>
  <c r="E1139" i="1"/>
  <c r="E1140" i="1"/>
  <c r="E1141" i="1"/>
  <c r="E1142" i="1"/>
  <c r="E1143" i="1"/>
  <c r="E1144" i="1"/>
  <c r="E1145" i="1"/>
  <c r="E1146" i="1"/>
  <c r="E1147" i="1"/>
  <c r="E1148" i="1"/>
  <c r="E1149" i="1"/>
  <c r="E1150" i="1"/>
  <c r="E1151" i="1"/>
  <c r="E1152" i="1"/>
  <c r="E1153" i="1"/>
  <c r="E1154" i="1"/>
  <c r="E1155" i="1"/>
  <c r="E1156" i="1"/>
  <c r="E1157" i="1"/>
  <c r="E1158" i="1"/>
  <c r="E1159" i="1"/>
  <c r="E1160" i="1"/>
  <c r="E1161" i="1"/>
  <c r="E1162" i="1"/>
  <c r="E1163" i="1"/>
  <c r="E1164" i="1"/>
  <c r="E1165" i="1"/>
  <c r="E1166" i="1"/>
  <c r="E1167" i="1"/>
  <c r="E1168" i="1"/>
  <c r="E1169" i="1"/>
  <c r="E1170" i="1"/>
  <c r="E1171" i="1"/>
  <c r="E1172" i="1"/>
  <c r="E1173" i="1"/>
  <c r="E1174" i="1"/>
  <c r="E1175" i="1"/>
  <c r="E1176" i="1"/>
  <c r="E1177" i="1"/>
  <c r="E1178" i="1"/>
  <c r="E1179" i="1"/>
  <c r="E1180" i="1"/>
  <c r="E1181" i="1"/>
  <c r="E1182" i="1"/>
  <c r="E1183" i="1"/>
  <c r="E1184" i="1"/>
  <c r="E1185" i="1"/>
  <c r="E1186" i="1"/>
  <c r="E1187" i="1"/>
  <c r="E1188" i="1"/>
  <c r="E1189" i="1"/>
  <c r="E1190" i="1"/>
  <c r="E1191" i="1"/>
  <c r="E1192" i="1"/>
  <c r="E1193" i="1"/>
  <c r="E1194" i="1"/>
  <c r="E1195" i="1"/>
  <c r="E1196" i="1"/>
  <c r="E1197" i="1"/>
  <c r="E1198" i="1"/>
  <c r="E1199" i="1"/>
  <c r="E1200" i="1"/>
  <c r="E1201" i="1"/>
  <c r="E1202" i="1"/>
  <c r="E1203" i="1"/>
  <c r="E1204" i="1"/>
  <c r="E1205" i="1"/>
  <c r="E1206" i="1"/>
  <c r="E1207" i="1"/>
  <c r="E1208" i="1"/>
  <c r="E1209" i="1"/>
  <c r="E1210" i="1"/>
  <c r="E1211" i="1"/>
  <c r="E1212" i="1"/>
  <c r="E1213" i="1"/>
  <c r="E1214" i="1"/>
  <c r="E1215" i="1"/>
  <c r="E1216" i="1"/>
  <c r="E1217" i="1"/>
  <c r="E1218" i="1"/>
  <c r="E1219" i="1"/>
  <c r="E1220" i="1"/>
  <c r="E1221" i="1"/>
  <c r="E1222" i="1"/>
  <c r="E1223" i="1"/>
  <c r="E1224" i="1"/>
  <c r="E1225" i="1"/>
  <c r="E1226" i="1"/>
  <c r="E1227" i="1"/>
  <c r="E1228" i="1"/>
  <c r="E1229" i="1"/>
  <c r="E1230" i="1"/>
  <c r="E1231" i="1"/>
  <c r="E1232" i="1"/>
  <c r="E1233" i="1"/>
  <c r="E1234" i="1"/>
  <c r="E1235" i="1"/>
  <c r="E1236" i="1"/>
  <c r="E1237" i="1"/>
  <c r="E1238" i="1"/>
  <c r="E1239" i="1"/>
  <c r="E1240" i="1"/>
  <c r="E1241" i="1"/>
  <c r="E1242" i="1"/>
  <c r="E1243" i="1"/>
  <c r="E1244" i="1"/>
  <c r="E1245" i="1"/>
  <c r="E1246" i="1"/>
  <c r="E1247" i="1"/>
  <c r="E1248" i="1"/>
  <c r="E1249" i="1"/>
  <c r="E1250" i="1"/>
  <c r="E1251" i="1"/>
  <c r="E1252" i="1"/>
  <c r="E1253" i="1"/>
  <c r="E1254" i="1"/>
  <c r="E1255" i="1"/>
  <c r="E1256" i="1"/>
  <c r="E1257" i="1"/>
  <c r="E1258" i="1"/>
  <c r="E1259" i="1"/>
  <c r="E1260" i="1"/>
  <c r="E1261" i="1"/>
  <c r="E1262" i="1"/>
  <c r="E1263" i="1"/>
  <c r="E1264" i="1"/>
  <c r="E1265" i="1"/>
  <c r="E1266" i="1"/>
  <c r="E1267" i="1"/>
  <c r="E1268" i="1"/>
  <c r="E1269" i="1"/>
  <c r="E1270" i="1"/>
  <c r="E1271" i="1"/>
  <c r="E1272" i="1"/>
  <c r="E1273" i="1"/>
  <c r="E1274" i="1"/>
  <c r="E1275" i="1"/>
  <c r="E1276" i="1"/>
  <c r="E1277" i="1"/>
  <c r="E1278" i="1"/>
  <c r="E1279" i="1"/>
  <c r="E1280" i="1"/>
  <c r="E1281" i="1"/>
  <c r="E1282" i="1"/>
  <c r="E1283" i="1"/>
  <c r="E1284" i="1"/>
  <c r="E1285" i="1"/>
  <c r="E1286" i="1"/>
  <c r="E1287" i="1"/>
  <c r="E1288" i="1"/>
  <c r="E1289" i="1"/>
  <c r="E1290" i="1"/>
  <c r="E1291" i="1"/>
  <c r="E1292" i="1"/>
  <c r="E1293" i="1"/>
  <c r="E1294" i="1"/>
  <c r="E1295" i="1"/>
  <c r="E1296" i="1"/>
  <c r="E1297" i="1"/>
  <c r="E1298" i="1"/>
  <c r="E1299" i="1"/>
  <c r="E1300" i="1"/>
  <c r="E1301" i="1"/>
  <c r="E1302" i="1"/>
  <c r="E1303" i="1"/>
  <c r="E1304" i="1"/>
  <c r="E1305" i="1"/>
  <c r="E1306" i="1"/>
  <c r="E1307" i="1"/>
  <c r="E1308" i="1"/>
  <c r="E1309" i="1"/>
  <c r="E1310" i="1"/>
  <c r="E1311" i="1"/>
  <c r="E1312" i="1"/>
  <c r="E1313" i="1"/>
  <c r="E1314" i="1"/>
  <c r="E1315" i="1"/>
  <c r="E1316" i="1"/>
  <c r="E1317" i="1"/>
  <c r="E1318" i="1"/>
  <c r="E1319" i="1"/>
  <c r="E1320" i="1"/>
  <c r="E1321" i="1"/>
  <c r="E1322" i="1"/>
  <c r="E1323" i="1"/>
  <c r="E1324" i="1"/>
  <c r="E1325" i="1"/>
  <c r="E1326" i="1"/>
  <c r="E1327" i="1"/>
  <c r="E1328" i="1"/>
  <c r="E1329" i="1"/>
  <c r="E1330" i="1"/>
  <c r="E1331" i="1"/>
  <c r="E1332" i="1"/>
  <c r="E1333" i="1"/>
  <c r="E1334" i="1"/>
  <c r="E1335" i="1"/>
  <c r="E1336" i="1"/>
  <c r="E1337" i="1"/>
  <c r="E1338" i="1"/>
  <c r="E1339" i="1"/>
  <c r="E1340" i="1"/>
  <c r="E1341" i="1"/>
  <c r="E1342" i="1"/>
  <c r="E1343" i="1"/>
  <c r="E1344" i="1"/>
  <c r="E1345" i="1"/>
  <c r="E1346" i="1"/>
  <c r="E1347" i="1"/>
  <c r="E1348" i="1"/>
  <c r="E1349" i="1"/>
  <c r="E1350" i="1"/>
  <c r="E1351" i="1"/>
  <c r="E1352" i="1"/>
  <c r="E1353" i="1"/>
  <c r="E1354" i="1"/>
  <c r="E1355" i="1"/>
  <c r="E1356" i="1"/>
  <c r="E1357" i="1"/>
  <c r="E1358" i="1"/>
  <c r="E1359" i="1"/>
  <c r="E1360" i="1"/>
  <c r="E1361" i="1"/>
  <c r="E1362" i="1"/>
  <c r="E1363" i="1"/>
  <c r="E1364" i="1"/>
  <c r="E1365" i="1"/>
  <c r="E1366" i="1"/>
  <c r="E1367" i="1"/>
  <c r="E1368" i="1"/>
  <c r="E1369" i="1"/>
  <c r="E1370" i="1"/>
  <c r="E1371" i="1"/>
  <c r="E1372" i="1"/>
  <c r="E1373" i="1"/>
  <c r="E1374" i="1"/>
  <c r="E1375" i="1"/>
  <c r="E1376" i="1"/>
  <c r="E1377" i="1"/>
  <c r="E1378" i="1"/>
  <c r="E1379" i="1"/>
  <c r="E1380" i="1"/>
  <c r="E1381" i="1"/>
  <c r="E1382" i="1"/>
  <c r="E1383" i="1"/>
  <c r="E1384" i="1"/>
  <c r="E1385" i="1"/>
  <c r="E1386" i="1"/>
  <c r="E1387" i="1"/>
  <c r="E1388" i="1"/>
  <c r="E1389" i="1"/>
  <c r="E1390" i="1"/>
  <c r="E1391" i="1"/>
  <c r="E1392" i="1"/>
  <c r="E1393" i="1"/>
  <c r="E1394" i="1"/>
  <c r="E1395" i="1"/>
  <c r="E1396" i="1"/>
  <c r="E1397" i="1"/>
  <c r="E1398" i="1"/>
  <c r="E1399" i="1"/>
  <c r="E1400" i="1"/>
  <c r="E1401" i="1"/>
  <c r="E1402" i="1"/>
  <c r="E1403" i="1"/>
  <c r="E1404" i="1"/>
  <c r="E1405" i="1"/>
  <c r="E1406" i="1"/>
  <c r="E1407" i="1"/>
  <c r="E1408" i="1"/>
  <c r="E1409" i="1"/>
  <c r="E1410" i="1"/>
  <c r="E1411" i="1"/>
  <c r="E1412" i="1"/>
  <c r="E1413" i="1"/>
  <c r="E1414" i="1"/>
  <c r="E1415" i="1"/>
  <c r="E1416" i="1"/>
  <c r="E1417" i="1"/>
  <c r="E1418" i="1"/>
  <c r="E1419" i="1"/>
  <c r="E1420" i="1"/>
  <c r="E1421" i="1"/>
  <c r="E1422" i="1"/>
  <c r="E1423" i="1"/>
  <c r="E1424" i="1"/>
  <c r="E1425" i="1"/>
  <c r="E1426" i="1"/>
  <c r="E1427" i="1"/>
  <c r="E1428" i="1"/>
  <c r="E1429" i="1"/>
  <c r="E1430" i="1"/>
  <c r="E1431" i="1"/>
  <c r="E1432" i="1"/>
  <c r="E1433" i="1"/>
  <c r="E1434" i="1"/>
  <c r="E1435" i="1"/>
  <c r="E1436" i="1"/>
  <c r="E1437" i="1"/>
  <c r="E1438" i="1"/>
  <c r="E1439" i="1"/>
  <c r="E1440" i="1"/>
  <c r="E1441" i="1"/>
  <c r="E1442" i="1"/>
  <c r="E1443" i="1"/>
  <c r="E1444" i="1"/>
  <c r="E1445" i="1"/>
  <c r="E1446" i="1"/>
  <c r="E1447" i="1"/>
  <c r="E1448" i="1"/>
  <c r="E1449" i="1"/>
  <c r="E1450" i="1"/>
  <c r="E1451" i="1"/>
  <c r="E1452" i="1"/>
  <c r="E1453" i="1"/>
  <c r="E1454" i="1"/>
  <c r="E1455" i="1"/>
  <c r="E1456" i="1"/>
  <c r="E1457" i="1"/>
  <c r="E1458" i="1"/>
  <c r="E1459" i="1"/>
  <c r="E1460" i="1"/>
  <c r="E1461" i="1"/>
  <c r="E1462" i="1"/>
  <c r="E1463" i="1"/>
  <c r="E1464" i="1"/>
  <c r="E1465" i="1"/>
  <c r="E1466" i="1"/>
  <c r="E1467" i="1"/>
  <c r="E1468" i="1"/>
  <c r="E1469" i="1"/>
  <c r="E1470" i="1"/>
  <c r="E1471" i="1"/>
  <c r="E1472" i="1"/>
  <c r="E1473" i="1"/>
  <c r="E1474" i="1"/>
  <c r="E1475" i="1"/>
  <c r="E1476" i="1"/>
  <c r="E1477" i="1"/>
  <c r="E1478" i="1"/>
  <c r="E1479" i="1"/>
  <c r="E1480" i="1"/>
  <c r="E1481" i="1"/>
  <c r="E1482" i="1"/>
  <c r="E1483" i="1"/>
  <c r="E1484" i="1"/>
  <c r="E1485" i="1"/>
  <c r="E1486" i="1"/>
  <c r="E1487" i="1"/>
  <c r="E1488" i="1"/>
  <c r="E1489" i="1"/>
  <c r="E1490" i="1"/>
  <c r="E1491" i="1"/>
  <c r="E1492" i="1"/>
  <c r="E1493" i="1"/>
  <c r="E1494" i="1"/>
  <c r="E1495" i="1"/>
  <c r="E1496" i="1"/>
  <c r="E1497" i="1"/>
  <c r="E1498" i="1"/>
  <c r="E1499" i="1"/>
  <c r="E1500" i="1"/>
  <c r="E1501" i="1"/>
  <c r="E1502" i="1"/>
  <c r="E1503" i="1"/>
  <c r="E1504" i="1"/>
  <c r="E1505" i="1"/>
  <c r="E1506" i="1"/>
  <c r="E1507" i="1"/>
  <c r="E1508" i="1"/>
  <c r="E1509" i="1"/>
  <c r="E1510" i="1"/>
  <c r="E1511" i="1"/>
  <c r="E1512" i="1"/>
  <c r="E1513" i="1"/>
  <c r="E1514" i="1"/>
  <c r="E1515" i="1"/>
  <c r="E1516" i="1"/>
  <c r="E1517" i="1"/>
  <c r="E1518" i="1"/>
  <c r="E1519" i="1"/>
  <c r="E1520" i="1"/>
  <c r="E1521" i="1"/>
  <c r="E1522" i="1"/>
  <c r="E1523" i="1"/>
  <c r="E1524" i="1"/>
  <c r="E1525" i="1"/>
  <c r="E1526" i="1"/>
  <c r="E1527" i="1"/>
  <c r="E1528" i="1"/>
  <c r="E1529" i="1"/>
  <c r="E1530" i="1"/>
  <c r="E1531" i="1"/>
  <c r="E1532" i="1"/>
  <c r="E1533" i="1"/>
  <c r="E1534" i="1"/>
  <c r="E1535" i="1"/>
  <c r="E1536" i="1"/>
  <c r="E1537" i="1"/>
  <c r="E1538" i="1"/>
  <c r="E1539" i="1"/>
  <c r="E1540" i="1"/>
  <c r="E1541" i="1"/>
  <c r="E1542" i="1"/>
  <c r="E1543" i="1"/>
  <c r="E1544" i="1"/>
  <c r="E1545" i="1"/>
  <c r="E1546" i="1"/>
  <c r="E1547" i="1"/>
  <c r="E1548" i="1"/>
  <c r="E1549" i="1"/>
  <c r="E1550" i="1"/>
  <c r="E1551" i="1"/>
  <c r="E1552" i="1"/>
  <c r="E1553" i="1"/>
  <c r="E1554" i="1"/>
  <c r="E1555" i="1"/>
  <c r="E1556" i="1"/>
  <c r="E1557" i="1"/>
  <c r="E1558" i="1"/>
  <c r="E1559" i="1"/>
  <c r="E1560" i="1"/>
  <c r="E1561" i="1"/>
  <c r="E1562" i="1"/>
  <c r="E1563" i="1"/>
  <c r="E1564" i="1"/>
  <c r="E1565" i="1"/>
  <c r="E1566" i="1"/>
  <c r="E1567" i="1"/>
  <c r="E1568" i="1"/>
  <c r="E1569" i="1"/>
  <c r="E1570" i="1"/>
  <c r="E1571" i="1"/>
  <c r="E1572" i="1"/>
  <c r="E1573" i="1"/>
  <c r="E1574" i="1"/>
  <c r="E1575" i="1"/>
  <c r="E1576" i="1"/>
  <c r="E1577" i="1"/>
  <c r="E1578" i="1"/>
  <c r="E1579" i="1"/>
  <c r="E1580" i="1"/>
  <c r="E1581" i="1"/>
  <c r="E1582" i="1"/>
  <c r="E1583" i="1"/>
  <c r="E1584" i="1"/>
  <c r="E1585" i="1"/>
  <c r="E1586" i="1"/>
  <c r="E1587" i="1"/>
  <c r="E1588" i="1"/>
  <c r="E1589" i="1"/>
  <c r="E1590" i="1"/>
  <c r="E1591" i="1"/>
  <c r="E1592" i="1"/>
  <c r="E1593" i="1"/>
  <c r="E1594" i="1"/>
  <c r="E1595" i="1"/>
  <c r="E1596" i="1"/>
  <c r="E1597" i="1"/>
  <c r="E1598" i="1"/>
  <c r="E1599" i="1"/>
  <c r="E1600" i="1"/>
  <c r="E1601" i="1"/>
  <c r="E1602" i="1"/>
  <c r="E1603" i="1"/>
  <c r="E1604" i="1"/>
  <c r="E1605" i="1"/>
  <c r="E1606" i="1"/>
  <c r="E1607" i="1"/>
  <c r="E1608" i="1"/>
  <c r="E1609" i="1"/>
  <c r="E1610" i="1"/>
  <c r="E1611" i="1"/>
  <c r="E1612" i="1"/>
  <c r="E1613" i="1"/>
  <c r="E1614" i="1"/>
  <c r="E1615" i="1"/>
  <c r="E1616" i="1"/>
  <c r="E1617" i="1"/>
  <c r="E1618" i="1"/>
  <c r="E1619" i="1"/>
  <c r="E1620" i="1"/>
  <c r="E1621" i="1"/>
  <c r="E1622" i="1"/>
  <c r="E1623" i="1"/>
  <c r="E1624" i="1"/>
  <c r="E1625" i="1"/>
  <c r="E1626" i="1"/>
  <c r="E1627" i="1"/>
  <c r="E1628" i="1"/>
  <c r="E1629" i="1"/>
  <c r="E1630" i="1"/>
  <c r="E1631" i="1"/>
  <c r="E1632" i="1"/>
  <c r="E1633" i="1"/>
  <c r="E1634" i="1"/>
  <c r="E1635" i="1"/>
  <c r="E1636" i="1"/>
  <c r="E1637" i="1"/>
  <c r="E1638" i="1"/>
  <c r="E1639" i="1"/>
  <c r="E1640" i="1"/>
  <c r="E1641" i="1"/>
  <c r="E1642" i="1"/>
  <c r="E1643" i="1"/>
  <c r="E1644" i="1"/>
  <c r="E1645" i="1"/>
  <c r="E1646" i="1"/>
  <c r="E1647" i="1"/>
  <c r="E1648" i="1"/>
  <c r="E1649" i="1"/>
  <c r="E1650" i="1"/>
  <c r="E1651" i="1"/>
  <c r="E1652" i="1"/>
  <c r="E1653" i="1"/>
  <c r="E1654" i="1"/>
  <c r="E1655" i="1"/>
  <c r="E1656" i="1"/>
  <c r="E1657" i="1"/>
  <c r="E1658" i="1"/>
  <c r="E1659" i="1"/>
  <c r="E1660" i="1"/>
  <c r="E1661" i="1"/>
  <c r="E1662" i="1"/>
  <c r="E1663" i="1"/>
  <c r="E1664" i="1"/>
  <c r="E1665" i="1"/>
  <c r="E1666" i="1"/>
  <c r="E1667" i="1"/>
  <c r="E1668" i="1"/>
  <c r="E1669" i="1"/>
  <c r="E1670" i="1"/>
  <c r="E1671" i="1"/>
  <c r="E1672" i="1"/>
  <c r="E1673" i="1"/>
  <c r="E1674" i="1"/>
  <c r="E1675" i="1"/>
  <c r="E1676" i="1"/>
  <c r="E1677" i="1"/>
  <c r="E1678" i="1"/>
  <c r="E1679" i="1"/>
  <c r="E1680" i="1"/>
  <c r="E1681" i="1"/>
  <c r="E1682" i="1"/>
  <c r="E1683" i="1"/>
  <c r="E1684" i="1"/>
  <c r="E1685" i="1"/>
  <c r="E1686" i="1"/>
  <c r="E1687" i="1"/>
  <c r="E1688" i="1"/>
  <c r="E1689" i="1"/>
  <c r="E1690" i="1"/>
  <c r="E1691" i="1"/>
  <c r="E1692" i="1"/>
  <c r="E1693" i="1"/>
  <c r="E1694" i="1"/>
  <c r="E1695" i="1"/>
  <c r="E1696" i="1"/>
  <c r="E1697" i="1"/>
  <c r="E1698" i="1"/>
  <c r="E1699" i="1"/>
  <c r="E1700" i="1"/>
  <c r="E1701" i="1"/>
  <c r="E1702" i="1"/>
  <c r="E1703" i="1"/>
  <c r="E1704" i="1"/>
  <c r="E1705" i="1"/>
  <c r="E1706" i="1"/>
  <c r="E1707" i="1"/>
  <c r="E1708" i="1"/>
  <c r="E1709" i="1"/>
  <c r="E1710" i="1"/>
  <c r="E1711" i="1"/>
  <c r="E1712" i="1"/>
  <c r="E1713" i="1"/>
  <c r="E1714" i="1"/>
  <c r="E1715" i="1"/>
  <c r="E1716" i="1"/>
  <c r="E1717" i="1"/>
  <c r="E1718" i="1"/>
  <c r="E1719" i="1"/>
  <c r="E1720" i="1"/>
  <c r="E1721" i="1"/>
  <c r="E1722" i="1"/>
  <c r="E1723" i="1"/>
  <c r="E1724" i="1"/>
  <c r="E1725" i="1"/>
  <c r="E1726" i="1"/>
  <c r="E1727" i="1"/>
  <c r="E1728" i="1"/>
  <c r="E1729" i="1"/>
  <c r="E1730" i="1"/>
  <c r="E1731" i="1"/>
  <c r="E1732" i="1"/>
  <c r="E1733" i="1"/>
  <c r="E1734" i="1"/>
  <c r="E1735" i="1"/>
  <c r="E1736" i="1"/>
  <c r="E1737" i="1"/>
  <c r="E1738" i="1"/>
  <c r="E1739" i="1"/>
  <c r="E1740" i="1"/>
  <c r="E1741" i="1"/>
  <c r="E1742" i="1"/>
  <c r="E1743" i="1"/>
  <c r="E1744" i="1"/>
  <c r="E1745" i="1"/>
  <c r="E1746" i="1"/>
  <c r="E1747" i="1"/>
  <c r="E1748" i="1"/>
  <c r="E1749" i="1"/>
  <c r="E1750" i="1"/>
  <c r="E1751" i="1"/>
  <c r="E1752" i="1"/>
  <c r="E1753" i="1"/>
  <c r="E1754" i="1"/>
  <c r="E1755" i="1"/>
  <c r="E1756" i="1"/>
  <c r="E1757" i="1"/>
  <c r="E1758" i="1"/>
  <c r="E1759" i="1"/>
  <c r="E1760" i="1"/>
  <c r="E1761" i="1"/>
  <c r="E1762" i="1"/>
  <c r="E1763" i="1"/>
  <c r="E1764" i="1"/>
  <c r="E1765" i="1"/>
  <c r="E1766" i="1"/>
  <c r="E1767" i="1"/>
  <c r="E1768" i="1"/>
  <c r="E1769" i="1"/>
  <c r="E1770" i="1"/>
  <c r="E1771" i="1"/>
  <c r="E1772" i="1"/>
  <c r="E1773" i="1"/>
  <c r="E1774" i="1"/>
  <c r="E1775" i="1"/>
  <c r="E1776" i="1"/>
  <c r="E1777" i="1"/>
  <c r="E1778" i="1"/>
  <c r="E1779" i="1"/>
  <c r="E1780" i="1"/>
  <c r="E1781" i="1"/>
  <c r="E1782" i="1"/>
  <c r="E1783" i="1"/>
  <c r="E1784" i="1"/>
  <c r="E1785" i="1"/>
  <c r="E1786" i="1"/>
  <c r="E1787" i="1"/>
  <c r="E1788" i="1"/>
  <c r="E1789" i="1"/>
  <c r="E1790" i="1"/>
  <c r="E1791" i="1"/>
  <c r="E1792" i="1"/>
  <c r="E1793" i="1"/>
  <c r="E1794" i="1"/>
  <c r="E1795" i="1"/>
  <c r="E1796" i="1"/>
  <c r="E1797" i="1"/>
  <c r="E1798" i="1"/>
  <c r="E1799" i="1"/>
  <c r="E1800" i="1"/>
  <c r="E1801" i="1"/>
  <c r="E1802" i="1"/>
  <c r="E1803" i="1"/>
  <c r="E1804" i="1"/>
  <c r="E1805" i="1"/>
  <c r="E1806" i="1"/>
  <c r="E1807" i="1"/>
  <c r="E1808" i="1"/>
  <c r="E1809" i="1"/>
  <c r="E1810" i="1"/>
  <c r="E1811" i="1"/>
  <c r="E1812" i="1"/>
  <c r="E1813" i="1"/>
  <c r="E1814" i="1"/>
  <c r="E1815" i="1"/>
  <c r="E1816" i="1"/>
  <c r="E1817" i="1"/>
  <c r="E1818" i="1"/>
  <c r="E1819" i="1"/>
  <c r="E1820" i="1"/>
  <c r="E1821" i="1"/>
  <c r="E1822" i="1"/>
  <c r="E1823" i="1"/>
  <c r="E1824" i="1"/>
  <c r="E1825" i="1"/>
  <c r="E1826" i="1"/>
  <c r="E1827" i="1"/>
  <c r="E1828" i="1"/>
  <c r="E1829" i="1"/>
  <c r="E1830" i="1"/>
  <c r="E1831" i="1"/>
  <c r="E1832" i="1"/>
  <c r="E1833" i="1"/>
  <c r="E1834" i="1"/>
  <c r="E1835" i="1"/>
  <c r="E1836" i="1"/>
  <c r="E1837" i="1"/>
  <c r="E1838" i="1"/>
  <c r="E1839" i="1"/>
  <c r="E1840" i="1"/>
  <c r="E1841" i="1"/>
  <c r="E1842" i="1"/>
  <c r="E1843" i="1"/>
  <c r="E1844" i="1"/>
  <c r="E1845" i="1"/>
  <c r="E1846" i="1"/>
  <c r="E1847" i="1"/>
  <c r="E1848" i="1"/>
  <c r="E1849" i="1"/>
  <c r="E1850" i="1"/>
  <c r="E1851" i="1"/>
  <c r="E1852" i="1"/>
  <c r="E1853" i="1"/>
  <c r="E1854" i="1"/>
  <c r="E1855" i="1"/>
  <c r="E1856" i="1"/>
  <c r="E1857" i="1"/>
  <c r="E1858" i="1"/>
  <c r="E1859" i="1"/>
  <c r="E1860" i="1"/>
  <c r="E1861" i="1"/>
  <c r="E1862" i="1"/>
  <c r="E1863" i="1"/>
  <c r="E1864" i="1"/>
  <c r="E1865" i="1"/>
  <c r="E1866" i="1"/>
  <c r="E1867" i="1"/>
  <c r="E1868" i="1"/>
  <c r="E1869" i="1"/>
  <c r="E1870" i="1"/>
  <c r="E1871" i="1"/>
  <c r="E1872" i="1"/>
  <c r="E1873" i="1"/>
  <c r="E1874" i="1"/>
  <c r="E1875" i="1"/>
  <c r="E1876" i="1"/>
  <c r="E1877" i="1"/>
  <c r="E1878" i="1"/>
  <c r="E1879" i="1"/>
  <c r="E1880" i="1"/>
  <c r="E1881" i="1"/>
  <c r="E1882" i="1"/>
  <c r="E1883" i="1"/>
  <c r="E1884" i="1"/>
  <c r="E1885" i="1"/>
  <c r="E1886" i="1"/>
  <c r="E1887" i="1"/>
  <c r="E1888" i="1"/>
  <c r="E1889" i="1"/>
  <c r="E1890" i="1"/>
  <c r="E1891" i="1"/>
  <c r="E1892" i="1"/>
  <c r="E1893" i="1"/>
  <c r="E1894" i="1"/>
  <c r="E1895" i="1"/>
  <c r="E1896" i="1"/>
  <c r="E1897" i="1"/>
  <c r="E1898" i="1"/>
  <c r="E1899" i="1"/>
  <c r="E1900" i="1"/>
  <c r="E1901" i="1"/>
  <c r="E1902" i="1"/>
  <c r="E1903" i="1"/>
  <c r="E1904" i="1"/>
  <c r="E1905" i="1"/>
  <c r="E1906" i="1"/>
  <c r="E1907" i="1"/>
  <c r="E1908" i="1"/>
  <c r="E1909" i="1"/>
  <c r="E1910" i="1"/>
  <c r="E1911" i="1"/>
  <c r="E1912" i="1"/>
  <c r="E1913" i="1"/>
  <c r="E1914" i="1"/>
  <c r="E1915" i="1"/>
  <c r="E1916" i="1"/>
  <c r="E1917" i="1"/>
  <c r="E1918" i="1"/>
  <c r="E1919" i="1"/>
  <c r="E1920" i="1"/>
  <c r="E1921" i="1"/>
  <c r="E1922" i="1"/>
  <c r="E1923" i="1"/>
  <c r="E1924" i="1"/>
  <c r="E1925" i="1"/>
  <c r="E1926" i="1"/>
  <c r="E1927" i="1"/>
  <c r="E1928" i="1"/>
  <c r="E1929" i="1"/>
  <c r="E1930" i="1"/>
  <c r="E1931" i="1"/>
  <c r="E1932" i="1"/>
  <c r="E1933" i="1"/>
  <c r="E1934" i="1"/>
  <c r="E1935" i="1"/>
  <c r="E1936" i="1"/>
  <c r="E1937" i="1"/>
  <c r="E1938" i="1"/>
  <c r="E1939" i="1"/>
  <c r="E1940" i="1"/>
  <c r="E1941" i="1"/>
  <c r="E1942" i="1"/>
  <c r="E1943" i="1"/>
  <c r="E1944" i="1"/>
  <c r="E1945" i="1"/>
  <c r="E1946" i="1"/>
  <c r="E1947" i="1"/>
  <c r="E1948" i="1"/>
  <c r="E1949" i="1"/>
  <c r="E1950" i="1"/>
  <c r="E1951" i="1"/>
  <c r="E1952" i="1"/>
  <c r="E1953" i="1"/>
  <c r="E1954" i="1"/>
  <c r="E1955" i="1"/>
  <c r="E1956" i="1"/>
  <c r="E1957" i="1"/>
  <c r="E1958" i="1"/>
  <c r="E1959" i="1"/>
  <c r="E1960" i="1"/>
  <c r="E1961" i="1"/>
  <c r="E1962" i="1"/>
  <c r="E1963" i="1"/>
  <c r="E1964" i="1"/>
  <c r="E1965" i="1"/>
  <c r="E1966" i="1"/>
  <c r="E1967" i="1"/>
  <c r="E1968" i="1"/>
  <c r="E1969" i="1"/>
  <c r="E1970" i="1"/>
  <c r="E1971" i="1"/>
  <c r="E1972" i="1"/>
  <c r="E1973" i="1"/>
  <c r="E1974" i="1"/>
  <c r="E1975" i="1"/>
  <c r="E1976" i="1"/>
  <c r="E1977" i="1"/>
  <c r="E1978" i="1"/>
  <c r="E1979" i="1"/>
  <c r="E1980" i="1"/>
  <c r="E1981" i="1"/>
  <c r="E1982" i="1"/>
  <c r="E1983" i="1"/>
  <c r="E1984" i="1"/>
  <c r="E1985" i="1"/>
  <c r="E1986" i="1"/>
  <c r="E1987" i="1"/>
  <c r="E1988" i="1"/>
  <c r="E1989" i="1"/>
  <c r="E1990" i="1"/>
  <c r="E1991" i="1"/>
  <c r="E1992" i="1"/>
  <c r="E1993" i="1"/>
  <c r="E1994" i="1"/>
  <c r="E1995" i="1"/>
  <c r="E1996" i="1"/>
  <c r="E1997" i="1"/>
  <c r="E1998" i="1"/>
  <c r="E1999" i="1"/>
  <c r="E2000" i="1"/>
  <c r="E2001" i="1"/>
  <c r="E2002" i="1"/>
  <c r="E2003" i="1"/>
  <c r="E2004" i="1"/>
  <c r="E2005" i="1"/>
  <c r="E2006" i="1"/>
  <c r="E2007" i="1"/>
  <c r="E2008" i="1"/>
  <c r="E2009" i="1"/>
  <c r="E2010" i="1"/>
  <c r="E2011" i="1"/>
  <c r="E2012" i="1"/>
  <c r="E2013" i="1"/>
  <c r="E2014" i="1"/>
  <c r="E2015" i="1"/>
  <c r="E2016" i="1"/>
  <c r="E2017" i="1"/>
  <c r="E2018" i="1"/>
  <c r="E2019" i="1"/>
  <c r="E2020" i="1"/>
  <c r="E2021" i="1"/>
  <c r="E2022" i="1"/>
  <c r="E2023" i="1"/>
  <c r="E2024" i="1"/>
  <c r="E2025" i="1"/>
  <c r="E2026" i="1"/>
  <c r="E2027" i="1"/>
  <c r="E2028" i="1"/>
  <c r="E2029" i="1"/>
  <c r="E2030" i="1"/>
  <c r="E2031" i="1"/>
  <c r="E2032" i="1"/>
  <c r="E2033" i="1"/>
  <c r="E2034" i="1"/>
  <c r="E2035" i="1"/>
  <c r="E2036" i="1"/>
  <c r="E2037" i="1"/>
  <c r="E2038" i="1"/>
  <c r="E2039" i="1"/>
  <c r="E2040" i="1"/>
  <c r="E2041" i="1"/>
  <c r="E2042" i="1"/>
  <c r="E2043" i="1"/>
  <c r="E2044" i="1"/>
  <c r="E2045" i="1"/>
  <c r="E2046" i="1"/>
  <c r="E2047" i="1"/>
  <c r="E2048" i="1"/>
  <c r="E2049" i="1"/>
  <c r="E2050" i="1"/>
  <c r="E2051" i="1"/>
  <c r="E2052" i="1"/>
  <c r="E2053" i="1"/>
  <c r="E2054" i="1"/>
  <c r="E2055" i="1"/>
  <c r="E2056" i="1"/>
  <c r="E2057" i="1"/>
  <c r="E2058" i="1"/>
  <c r="E2059" i="1"/>
  <c r="E2060" i="1"/>
  <c r="E2061" i="1"/>
  <c r="E2062" i="1"/>
  <c r="E2063" i="1"/>
  <c r="E2064" i="1"/>
  <c r="E2065" i="1"/>
  <c r="E2066" i="1"/>
  <c r="E2067" i="1"/>
  <c r="E2068" i="1"/>
  <c r="E2069" i="1"/>
  <c r="E2070" i="1"/>
  <c r="E2071" i="1"/>
  <c r="E2072" i="1"/>
  <c r="E2073" i="1"/>
  <c r="E2074" i="1"/>
  <c r="E2075" i="1"/>
  <c r="E2076" i="1"/>
  <c r="E2077" i="1"/>
  <c r="E2078" i="1"/>
  <c r="E2079" i="1"/>
  <c r="E2080" i="1"/>
  <c r="E2081" i="1"/>
  <c r="E2082" i="1"/>
  <c r="E2083" i="1"/>
  <c r="E2084" i="1"/>
  <c r="E2085" i="1"/>
  <c r="E2086" i="1"/>
  <c r="E2087" i="1"/>
  <c r="E2088" i="1"/>
  <c r="E2089" i="1"/>
  <c r="E2090" i="1"/>
  <c r="E2091" i="1"/>
  <c r="E2092" i="1"/>
  <c r="E2093" i="1"/>
  <c r="E2094" i="1"/>
  <c r="E2095" i="1"/>
  <c r="E2096" i="1"/>
  <c r="E2097" i="1"/>
  <c r="E2098" i="1"/>
  <c r="E2099" i="1"/>
  <c r="E2100" i="1"/>
  <c r="E2101" i="1"/>
  <c r="E2102" i="1"/>
  <c r="E2103" i="1"/>
  <c r="E2104" i="1"/>
  <c r="E2105" i="1"/>
  <c r="E2106" i="1"/>
  <c r="E2107" i="1"/>
  <c r="E2108" i="1"/>
  <c r="E2109" i="1"/>
  <c r="E2110" i="1"/>
  <c r="E2111" i="1"/>
  <c r="E2112" i="1"/>
  <c r="E2113" i="1"/>
  <c r="E2114" i="1"/>
  <c r="E2115" i="1"/>
  <c r="E2116" i="1"/>
  <c r="E2117" i="1"/>
  <c r="E2118" i="1"/>
  <c r="E2119" i="1"/>
  <c r="E2120" i="1"/>
  <c r="E2121" i="1"/>
  <c r="E2122" i="1"/>
  <c r="E2123" i="1"/>
  <c r="E2124" i="1"/>
  <c r="E2125" i="1"/>
  <c r="E2126" i="1"/>
  <c r="E2127" i="1"/>
  <c r="E2128" i="1"/>
  <c r="E2129" i="1"/>
  <c r="E2130" i="1"/>
  <c r="E2131" i="1"/>
  <c r="E2132" i="1"/>
  <c r="E2133" i="1"/>
  <c r="E2134" i="1"/>
  <c r="E2135" i="1"/>
  <c r="E2136" i="1"/>
  <c r="E2137" i="1"/>
  <c r="E2138" i="1"/>
  <c r="E2139" i="1"/>
  <c r="E2140" i="1"/>
  <c r="E2141" i="1"/>
  <c r="E2142" i="1"/>
  <c r="E2143" i="1"/>
  <c r="E2144" i="1"/>
  <c r="E2145" i="1"/>
  <c r="E2146" i="1"/>
  <c r="E2147" i="1"/>
  <c r="E2148" i="1"/>
  <c r="E2149" i="1"/>
  <c r="E2150" i="1"/>
  <c r="E2151" i="1"/>
  <c r="E2152" i="1"/>
  <c r="E2153" i="1"/>
  <c r="E2154" i="1"/>
  <c r="E2155" i="1"/>
  <c r="E2156" i="1"/>
  <c r="E2157" i="1"/>
  <c r="E2158" i="1"/>
  <c r="E2159" i="1"/>
  <c r="E2160" i="1"/>
  <c r="E2161" i="1"/>
  <c r="E2162" i="1"/>
  <c r="E2163" i="1"/>
  <c r="E2164" i="1"/>
  <c r="E2165" i="1"/>
  <c r="E2166" i="1"/>
  <c r="E2167" i="1"/>
  <c r="E2168" i="1"/>
  <c r="E2169" i="1"/>
  <c r="E2170" i="1"/>
  <c r="E2171" i="1"/>
  <c r="E2172" i="1"/>
  <c r="E2173" i="1"/>
  <c r="E2174" i="1"/>
  <c r="E2175" i="1"/>
  <c r="E2176" i="1"/>
  <c r="E2177" i="1"/>
  <c r="E2178" i="1"/>
  <c r="E2179" i="1"/>
  <c r="E2180" i="1"/>
  <c r="E2181" i="1"/>
  <c r="E2182" i="1"/>
  <c r="E2183" i="1"/>
  <c r="E2184" i="1"/>
  <c r="E2185" i="1"/>
  <c r="E2186" i="1"/>
  <c r="E2187" i="1"/>
  <c r="E2188" i="1"/>
  <c r="E2189" i="1"/>
  <c r="E2190" i="1"/>
  <c r="E2191" i="1"/>
  <c r="E2192" i="1"/>
  <c r="E2193" i="1"/>
  <c r="E2194" i="1"/>
  <c r="E2195" i="1"/>
  <c r="E2196" i="1"/>
  <c r="E2197" i="1"/>
  <c r="E2198" i="1"/>
  <c r="E2199" i="1"/>
  <c r="E2200" i="1"/>
  <c r="E2201" i="1"/>
  <c r="E2202" i="1"/>
  <c r="E2203" i="1"/>
  <c r="E2204" i="1"/>
  <c r="E2205" i="1"/>
  <c r="E2206" i="1"/>
  <c r="E2207" i="1"/>
  <c r="E2208" i="1"/>
  <c r="E2209" i="1"/>
  <c r="E2210" i="1"/>
  <c r="E2211" i="1"/>
  <c r="E2212" i="1"/>
  <c r="E2213" i="1"/>
  <c r="E2214" i="1"/>
  <c r="E2215" i="1"/>
  <c r="E2216" i="1"/>
  <c r="E2217" i="1"/>
  <c r="E2218" i="1"/>
  <c r="E2219" i="1"/>
  <c r="E2220" i="1"/>
  <c r="E2221" i="1"/>
  <c r="E2222" i="1"/>
  <c r="E2223" i="1"/>
  <c r="E2224" i="1"/>
  <c r="E2225" i="1"/>
  <c r="E2226" i="1"/>
  <c r="E2227" i="1"/>
  <c r="E2228" i="1"/>
  <c r="E2229" i="1"/>
  <c r="E2230" i="1"/>
  <c r="E2231" i="1"/>
  <c r="E2232" i="1"/>
  <c r="E2233" i="1"/>
  <c r="E2234" i="1"/>
  <c r="E2235" i="1"/>
  <c r="E2236" i="1"/>
  <c r="E2237" i="1"/>
  <c r="E2238" i="1"/>
  <c r="E2239" i="1"/>
  <c r="E2240" i="1"/>
  <c r="E2241" i="1"/>
  <c r="E2242" i="1"/>
  <c r="E2243" i="1"/>
  <c r="E2244" i="1"/>
  <c r="E2245" i="1"/>
  <c r="E2246" i="1"/>
  <c r="E2247" i="1"/>
  <c r="E2248" i="1"/>
  <c r="E2249" i="1"/>
  <c r="E2250" i="1"/>
  <c r="E2251" i="1"/>
  <c r="E2252" i="1"/>
  <c r="E2253" i="1"/>
  <c r="E2254" i="1"/>
  <c r="E2255" i="1"/>
  <c r="E2256" i="1"/>
  <c r="E2257" i="1"/>
  <c r="E2258" i="1"/>
  <c r="E2259" i="1"/>
  <c r="E2260" i="1"/>
  <c r="E2261" i="1"/>
  <c r="E2262" i="1"/>
  <c r="E2263" i="1"/>
  <c r="E2264" i="1"/>
  <c r="E2265" i="1"/>
  <c r="E2266" i="1"/>
  <c r="E2267" i="1"/>
  <c r="E2268" i="1"/>
  <c r="E2269" i="1"/>
  <c r="E2270" i="1"/>
  <c r="E2271" i="1"/>
  <c r="E2272" i="1"/>
  <c r="E2273" i="1"/>
  <c r="E2274" i="1"/>
  <c r="E2275" i="1"/>
  <c r="E2276" i="1"/>
  <c r="E2277" i="1"/>
  <c r="E2278" i="1"/>
  <c r="E2279" i="1"/>
  <c r="E2280" i="1"/>
  <c r="E2281" i="1"/>
  <c r="E2282" i="1"/>
  <c r="E2283" i="1"/>
  <c r="E2284" i="1"/>
  <c r="E2285" i="1"/>
  <c r="E2286" i="1"/>
  <c r="E2287" i="1"/>
  <c r="E2288" i="1"/>
  <c r="E2289" i="1"/>
  <c r="E2290" i="1"/>
  <c r="E2291" i="1"/>
  <c r="E2292" i="1"/>
  <c r="E2293" i="1"/>
  <c r="E2294" i="1"/>
  <c r="E2295" i="1"/>
  <c r="E2296" i="1"/>
  <c r="E2297" i="1"/>
  <c r="E2298" i="1"/>
  <c r="E2299" i="1"/>
  <c r="E2300" i="1"/>
  <c r="E2301" i="1"/>
  <c r="E2302" i="1"/>
  <c r="E2303" i="1"/>
  <c r="E2304" i="1"/>
  <c r="E2305" i="1"/>
  <c r="E2306" i="1"/>
  <c r="E2307" i="1"/>
  <c r="E2308" i="1"/>
  <c r="E2309" i="1"/>
  <c r="E2310" i="1"/>
  <c r="E2311" i="1"/>
  <c r="E2312" i="1"/>
  <c r="E2313" i="1"/>
  <c r="E2314" i="1"/>
  <c r="E2315" i="1"/>
  <c r="E2316" i="1"/>
  <c r="E2317" i="1"/>
  <c r="E2318" i="1"/>
  <c r="E2319" i="1"/>
  <c r="E2320" i="1"/>
  <c r="E2321" i="1"/>
  <c r="E2322" i="1"/>
  <c r="E2323" i="1"/>
  <c r="E2324" i="1"/>
  <c r="E2325" i="1"/>
  <c r="E2326" i="1"/>
  <c r="E2327" i="1"/>
  <c r="E2328" i="1"/>
  <c r="E2329" i="1"/>
  <c r="E2330" i="1"/>
  <c r="E2331" i="1"/>
  <c r="E2332" i="1"/>
  <c r="E2333" i="1"/>
  <c r="E2334" i="1"/>
  <c r="E2335" i="1"/>
  <c r="E2336" i="1"/>
  <c r="E2337" i="1"/>
  <c r="E2338" i="1"/>
  <c r="E2339" i="1"/>
  <c r="E2340" i="1"/>
  <c r="E2341" i="1"/>
  <c r="E2342" i="1"/>
  <c r="E2343" i="1"/>
  <c r="E2344" i="1"/>
  <c r="E2345" i="1"/>
  <c r="E2346" i="1"/>
  <c r="E2347" i="1"/>
  <c r="E2348" i="1"/>
  <c r="E2349" i="1"/>
  <c r="E2350" i="1"/>
  <c r="E2351" i="1"/>
  <c r="E2352" i="1"/>
  <c r="E2353" i="1"/>
  <c r="E2354" i="1"/>
  <c r="E2355" i="1"/>
  <c r="E2356" i="1"/>
  <c r="E2357" i="1"/>
  <c r="E2358" i="1"/>
  <c r="E2359" i="1"/>
  <c r="E2360" i="1"/>
  <c r="E2361" i="1"/>
  <c r="E2362" i="1"/>
  <c r="E2363" i="1"/>
  <c r="E2364" i="1"/>
  <c r="E2365" i="1"/>
  <c r="E2366" i="1"/>
  <c r="E2367" i="1"/>
  <c r="E2368" i="1"/>
  <c r="E2369" i="1"/>
  <c r="E2370" i="1"/>
  <c r="E2371" i="1"/>
  <c r="E2372" i="1"/>
  <c r="E2373" i="1"/>
  <c r="E2374" i="1"/>
  <c r="E2375" i="1"/>
  <c r="E2376" i="1"/>
  <c r="E2377" i="1"/>
  <c r="E2378" i="1"/>
  <c r="E2379" i="1"/>
  <c r="E2380" i="1"/>
  <c r="E2381" i="1"/>
  <c r="E2382" i="1"/>
  <c r="E2383" i="1"/>
  <c r="E2384" i="1"/>
  <c r="E2385" i="1"/>
  <c r="E2386" i="1"/>
  <c r="E2387" i="1"/>
  <c r="E2388" i="1"/>
  <c r="E2389" i="1"/>
  <c r="E2390" i="1"/>
  <c r="E2391" i="1"/>
  <c r="E2392" i="1"/>
  <c r="E2393" i="1"/>
  <c r="E2394" i="1"/>
  <c r="E2395" i="1"/>
  <c r="E2396" i="1"/>
  <c r="E2397" i="1"/>
  <c r="E2398" i="1"/>
  <c r="E2399" i="1"/>
  <c r="E2400" i="1"/>
  <c r="E2401" i="1"/>
  <c r="E2402" i="1"/>
  <c r="E2403" i="1"/>
  <c r="E2404" i="1"/>
  <c r="E2405" i="1"/>
  <c r="E2406" i="1"/>
  <c r="E2407" i="1"/>
  <c r="E2408" i="1"/>
  <c r="E2409" i="1"/>
  <c r="E2410" i="1"/>
  <c r="E2411" i="1"/>
  <c r="E2412" i="1"/>
  <c r="E2413" i="1"/>
  <c r="E2414" i="1"/>
  <c r="E2415" i="1"/>
  <c r="E2416" i="1"/>
  <c r="E2417" i="1"/>
  <c r="E2418" i="1"/>
  <c r="E2419" i="1"/>
  <c r="E2420" i="1"/>
  <c r="E2421" i="1"/>
  <c r="E2422" i="1"/>
  <c r="E2423" i="1"/>
  <c r="E2424" i="1"/>
  <c r="E2425" i="1"/>
  <c r="E2426" i="1"/>
  <c r="E2427" i="1"/>
  <c r="E2428" i="1"/>
  <c r="E2429" i="1"/>
  <c r="E2430" i="1"/>
  <c r="E2431" i="1"/>
  <c r="E2432" i="1"/>
  <c r="E2433" i="1"/>
  <c r="E2434" i="1"/>
  <c r="E2435" i="1"/>
  <c r="E2436" i="1"/>
  <c r="E2437" i="1"/>
  <c r="E2438" i="1"/>
  <c r="E2439" i="1"/>
  <c r="E2440" i="1"/>
  <c r="E2441" i="1"/>
  <c r="E2442" i="1"/>
  <c r="E2443" i="1"/>
  <c r="E2444" i="1"/>
  <c r="E2445" i="1"/>
  <c r="E2446" i="1"/>
  <c r="E2447" i="1"/>
  <c r="E2448" i="1"/>
  <c r="E2449" i="1"/>
  <c r="E2450" i="1"/>
  <c r="E2451" i="1"/>
  <c r="E2452" i="1"/>
  <c r="E2453" i="1"/>
  <c r="E2454" i="1"/>
  <c r="E2455" i="1"/>
  <c r="E2456" i="1"/>
  <c r="E2457" i="1"/>
  <c r="E2458" i="1"/>
  <c r="E2459" i="1"/>
  <c r="E2460" i="1"/>
  <c r="E2461" i="1"/>
  <c r="E2462" i="1"/>
  <c r="E2463" i="1"/>
  <c r="E2464" i="1"/>
  <c r="E2465" i="1"/>
  <c r="E2466" i="1"/>
  <c r="E2467" i="1"/>
  <c r="E2468" i="1"/>
  <c r="E2469" i="1"/>
  <c r="E2470" i="1"/>
  <c r="E2471" i="1"/>
  <c r="E2472" i="1"/>
  <c r="E2473" i="1"/>
  <c r="E2474" i="1"/>
  <c r="E2475" i="1"/>
  <c r="E2476" i="1"/>
  <c r="E2477" i="1"/>
  <c r="E2478" i="1"/>
  <c r="E2479" i="1"/>
  <c r="E2480" i="1"/>
  <c r="E2481" i="1"/>
  <c r="E2482" i="1"/>
  <c r="E2483" i="1"/>
  <c r="E2484" i="1"/>
  <c r="E2485" i="1"/>
  <c r="E2486" i="1"/>
  <c r="E2487" i="1"/>
  <c r="E2488" i="1"/>
  <c r="E2489" i="1"/>
  <c r="E2490" i="1"/>
  <c r="E2491" i="1"/>
  <c r="E2492" i="1"/>
  <c r="E2493" i="1"/>
  <c r="E2494" i="1"/>
  <c r="E2495" i="1"/>
  <c r="E2496" i="1"/>
  <c r="E2497" i="1"/>
  <c r="E2498" i="1"/>
  <c r="E2499" i="1"/>
  <c r="E2500" i="1"/>
  <c r="E2501" i="1"/>
  <c r="E2502" i="1"/>
  <c r="E2503" i="1"/>
  <c r="E2504" i="1"/>
  <c r="E2505" i="1"/>
  <c r="E2506" i="1"/>
  <c r="E2507" i="1"/>
  <c r="E2508" i="1"/>
  <c r="E2509" i="1"/>
  <c r="E2510" i="1"/>
  <c r="E2511" i="1"/>
  <c r="E2512" i="1"/>
  <c r="E2513" i="1"/>
  <c r="E2514" i="1"/>
  <c r="E2515" i="1"/>
  <c r="E2516" i="1"/>
  <c r="E2517" i="1"/>
  <c r="E2518" i="1"/>
  <c r="E2519" i="1"/>
  <c r="E2520" i="1"/>
  <c r="E2521" i="1"/>
  <c r="E2522" i="1"/>
  <c r="E2523" i="1"/>
  <c r="E2524" i="1"/>
  <c r="E2525" i="1"/>
  <c r="E2526" i="1"/>
  <c r="E2527" i="1"/>
  <c r="E2528" i="1"/>
  <c r="E2529" i="1"/>
  <c r="E2530" i="1"/>
  <c r="E2531" i="1"/>
  <c r="E2532" i="1"/>
  <c r="E2533" i="1"/>
  <c r="E2534" i="1"/>
  <c r="E2535" i="1"/>
  <c r="E2536" i="1"/>
  <c r="E2537" i="1"/>
  <c r="E2538" i="1"/>
  <c r="E2539" i="1"/>
  <c r="E2540" i="1"/>
  <c r="E2541" i="1"/>
  <c r="E2542" i="1"/>
  <c r="E2543" i="1"/>
  <c r="E2544" i="1"/>
  <c r="E2545" i="1"/>
  <c r="E2546" i="1"/>
  <c r="E2547" i="1"/>
  <c r="E2548" i="1"/>
  <c r="E2549" i="1"/>
  <c r="E2550" i="1"/>
  <c r="E2551" i="1"/>
  <c r="E2552" i="1"/>
  <c r="E2553" i="1"/>
  <c r="E2554" i="1"/>
  <c r="E2555" i="1"/>
  <c r="E2556" i="1"/>
  <c r="E2557" i="1"/>
  <c r="E2558" i="1"/>
  <c r="E2559" i="1"/>
  <c r="E2560" i="1"/>
  <c r="E2561" i="1"/>
  <c r="E2562" i="1"/>
  <c r="E2563" i="1"/>
  <c r="E2564" i="1"/>
  <c r="E2565" i="1"/>
  <c r="E2566" i="1"/>
  <c r="E2567" i="1"/>
  <c r="E2568" i="1"/>
  <c r="E2569" i="1"/>
  <c r="E2570" i="1"/>
  <c r="E2571" i="1"/>
  <c r="E2572" i="1"/>
  <c r="E2573" i="1"/>
  <c r="E2574" i="1"/>
  <c r="E2575" i="1"/>
  <c r="E2576" i="1"/>
  <c r="E2577" i="1"/>
  <c r="E2578" i="1"/>
  <c r="E2579" i="1"/>
  <c r="E2580" i="1"/>
  <c r="E2581" i="1"/>
  <c r="E2582" i="1"/>
  <c r="E2583" i="1"/>
  <c r="E2584" i="1"/>
  <c r="E2585" i="1"/>
  <c r="E2586" i="1"/>
  <c r="E2587" i="1"/>
  <c r="E2588" i="1"/>
  <c r="E2589" i="1"/>
  <c r="E2590" i="1"/>
  <c r="E2591" i="1"/>
  <c r="E2592" i="1"/>
  <c r="E2593" i="1"/>
  <c r="E2594" i="1"/>
  <c r="E2595" i="1"/>
  <c r="E2596" i="1"/>
  <c r="E2597" i="1"/>
  <c r="E2598" i="1"/>
  <c r="E2599" i="1"/>
  <c r="E2600" i="1"/>
  <c r="E2601" i="1"/>
  <c r="E2602" i="1"/>
  <c r="E2603" i="1"/>
  <c r="E2604" i="1"/>
  <c r="E2605" i="1"/>
  <c r="E2606" i="1"/>
  <c r="E2607" i="1"/>
  <c r="E2608" i="1"/>
  <c r="E2609" i="1"/>
  <c r="E2610" i="1"/>
  <c r="E2611" i="1"/>
  <c r="E2612" i="1"/>
  <c r="E2613" i="1"/>
  <c r="E2614" i="1"/>
  <c r="E2615" i="1"/>
  <c r="E2616" i="1"/>
  <c r="E2617" i="1"/>
  <c r="E2618" i="1"/>
  <c r="E2619" i="1"/>
  <c r="E2620" i="1"/>
  <c r="E2621" i="1"/>
  <c r="E2622" i="1"/>
  <c r="E2623" i="1"/>
  <c r="E2624" i="1"/>
  <c r="E2625" i="1"/>
  <c r="E2626" i="1"/>
  <c r="E2627" i="1"/>
  <c r="E2628" i="1"/>
  <c r="E2629" i="1"/>
  <c r="E2630" i="1"/>
  <c r="E2631" i="1"/>
  <c r="E2632" i="1"/>
  <c r="E2633" i="1"/>
  <c r="E2634" i="1"/>
  <c r="E2635" i="1"/>
  <c r="E2636" i="1"/>
  <c r="E2637" i="1"/>
  <c r="E2638" i="1"/>
  <c r="E2639" i="1"/>
  <c r="E2640" i="1"/>
  <c r="E2641" i="1"/>
  <c r="E2642" i="1"/>
  <c r="E2643" i="1"/>
  <c r="E2644" i="1"/>
  <c r="E2645" i="1"/>
  <c r="E2646" i="1"/>
  <c r="E2647" i="1"/>
  <c r="E2648" i="1"/>
  <c r="E2649" i="1"/>
  <c r="E2650" i="1"/>
  <c r="E2651" i="1"/>
  <c r="E2652" i="1"/>
  <c r="E2653" i="1"/>
  <c r="E2654" i="1"/>
  <c r="E2655" i="1"/>
  <c r="E2656" i="1"/>
  <c r="E2657" i="1"/>
  <c r="E2658" i="1"/>
  <c r="E2659" i="1"/>
  <c r="E2660" i="1"/>
  <c r="E2661" i="1"/>
  <c r="E2662" i="1"/>
  <c r="E2663" i="1"/>
  <c r="E2664" i="1"/>
  <c r="E2665" i="1"/>
  <c r="E2666" i="1"/>
  <c r="E2667" i="1"/>
  <c r="E2668" i="1"/>
  <c r="E2669" i="1"/>
  <c r="E2670" i="1"/>
  <c r="E2671" i="1"/>
  <c r="E2672" i="1"/>
  <c r="E2673" i="1"/>
  <c r="E2674" i="1"/>
  <c r="E2675" i="1"/>
  <c r="E2676" i="1"/>
  <c r="E2677" i="1"/>
  <c r="E2678" i="1"/>
  <c r="E2679" i="1"/>
  <c r="E2680" i="1"/>
  <c r="E2681" i="1"/>
  <c r="E2682" i="1"/>
  <c r="E2683" i="1"/>
  <c r="E2684" i="1"/>
  <c r="E2685" i="1"/>
  <c r="E2686" i="1"/>
  <c r="E2687" i="1"/>
  <c r="E2688" i="1"/>
  <c r="E2689" i="1"/>
  <c r="E2690" i="1"/>
  <c r="E2691" i="1"/>
  <c r="E2692" i="1"/>
  <c r="E2693" i="1"/>
  <c r="E2694" i="1"/>
  <c r="E2695" i="1"/>
  <c r="E2696" i="1"/>
  <c r="E2697" i="1"/>
  <c r="E2698" i="1"/>
  <c r="E2699" i="1"/>
  <c r="E2700" i="1"/>
  <c r="E2701" i="1"/>
  <c r="E2702" i="1"/>
  <c r="E2703" i="1"/>
  <c r="E2704" i="1"/>
  <c r="E2705" i="1"/>
  <c r="E2706" i="1"/>
  <c r="E2707" i="1"/>
  <c r="E2708"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 i="1"/>
  <c r="U2" i="1"/>
  <c r="V2" i="1"/>
  <c r="W2" i="1"/>
  <c r="X2" i="1"/>
  <c r="U3" i="1"/>
  <c r="V3" i="1"/>
  <c r="W3" i="1"/>
  <c r="X3" i="1"/>
  <c r="U4" i="1"/>
  <c r="V4" i="1"/>
  <c r="W4" i="1"/>
  <c r="X4" i="1"/>
  <c r="U5" i="1"/>
  <c r="V5" i="1"/>
  <c r="W5" i="1"/>
  <c r="X5" i="1"/>
  <c r="U6" i="1"/>
  <c r="V6" i="1"/>
  <c r="W6" i="1"/>
  <c r="X6" i="1"/>
  <c r="U7" i="1"/>
  <c r="V7" i="1"/>
  <c r="W7" i="1"/>
  <c r="X7" i="1"/>
  <c r="U8" i="1"/>
  <c r="V8" i="1"/>
  <c r="W8" i="1"/>
  <c r="X8" i="1"/>
  <c r="U9" i="1"/>
  <c r="V9" i="1"/>
  <c r="W9" i="1"/>
  <c r="X9" i="1"/>
  <c r="U10" i="1"/>
  <c r="V10" i="1"/>
  <c r="W10" i="1"/>
  <c r="X10" i="1"/>
  <c r="U11" i="1"/>
  <c r="V11" i="1"/>
  <c r="W11" i="1"/>
  <c r="X11" i="1"/>
  <c r="U12" i="1"/>
  <c r="V12" i="1"/>
  <c r="W12" i="1"/>
  <c r="X12" i="1"/>
  <c r="U13" i="1"/>
  <c r="V13" i="1"/>
  <c r="W13" i="1"/>
  <c r="X13" i="1"/>
  <c r="U14" i="1"/>
  <c r="V14" i="1"/>
  <c r="W14" i="1"/>
  <c r="X14" i="1"/>
  <c r="U15" i="1"/>
  <c r="V15" i="1"/>
  <c r="W15" i="1"/>
  <c r="X15" i="1"/>
  <c r="U16" i="1"/>
  <c r="V16" i="1"/>
  <c r="W16" i="1"/>
  <c r="X16" i="1"/>
  <c r="U17" i="1"/>
  <c r="V17" i="1"/>
  <c r="W17" i="1"/>
  <c r="X17" i="1"/>
  <c r="U18" i="1"/>
  <c r="V18" i="1"/>
  <c r="W18" i="1"/>
  <c r="X18" i="1"/>
  <c r="U19" i="1"/>
  <c r="V19" i="1"/>
  <c r="W19" i="1"/>
  <c r="X19" i="1"/>
  <c r="U20" i="1"/>
  <c r="V20" i="1"/>
  <c r="W20" i="1"/>
  <c r="X20" i="1"/>
  <c r="U21" i="1"/>
  <c r="V21" i="1"/>
  <c r="W21" i="1"/>
  <c r="X21" i="1"/>
  <c r="U22" i="1"/>
  <c r="V22" i="1"/>
  <c r="W22" i="1"/>
  <c r="X22" i="1"/>
  <c r="U23" i="1"/>
  <c r="V23" i="1"/>
  <c r="W23" i="1"/>
  <c r="X23" i="1"/>
  <c r="U24" i="1"/>
  <c r="V24" i="1"/>
  <c r="W24" i="1"/>
  <c r="X24" i="1"/>
  <c r="U25" i="1"/>
  <c r="V25" i="1"/>
  <c r="W25" i="1"/>
  <c r="X25" i="1"/>
  <c r="U26" i="1"/>
  <c r="V26" i="1"/>
  <c r="W26" i="1"/>
  <c r="X26" i="1"/>
  <c r="U27" i="1"/>
  <c r="V27" i="1"/>
  <c r="W27" i="1"/>
  <c r="X27" i="1"/>
  <c r="U28" i="1"/>
  <c r="V28" i="1"/>
  <c r="W28" i="1"/>
  <c r="X28" i="1"/>
  <c r="U29" i="1"/>
  <c r="V29" i="1"/>
  <c r="W29" i="1"/>
  <c r="X29" i="1"/>
  <c r="U30" i="1"/>
  <c r="V30" i="1"/>
  <c r="W30" i="1"/>
  <c r="X30" i="1"/>
  <c r="U31" i="1"/>
  <c r="V31" i="1"/>
  <c r="W31" i="1"/>
  <c r="X31" i="1"/>
  <c r="U32" i="1"/>
  <c r="V32" i="1"/>
  <c r="W32" i="1"/>
  <c r="X32" i="1"/>
  <c r="U33" i="1"/>
  <c r="V33" i="1"/>
  <c r="W33" i="1"/>
  <c r="X33" i="1"/>
  <c r="U34" i="1"/>
  <c r="V34" i="1"/>
  <c r="W34" i="1"/>
  <c r="X34" i="1"/>
  <c r="U35" i="1"/>
  <c r="V35" i="1"/>
  <c r="W35" i="1"/>
  <c r="X35" i="1"/>
  <c r="U36" i="1"/>
  <c r="V36" i="1"/>
  <c r="W36" i="1"/>
  <c r="X36" i="1"/>
  <c r="U37" i="1"/>
  <c r="V37" i="1"/>
  <c r="W37" i="1"/>
  <c r="X37" i="1"/>
  <c r="U38" i="1"/>
  <c r="V38" i="1"/>
  <c r="W38" i="1"/>
  <c r="X38" i="1"/>
  <c r="U39" i="1"/>
  <c r="V39" i="1"/>
  <c r="W39" i="1"/>
  <c r="X39" i="1"/>
  <c r="U40" i="1"/>
  <c r="V40" i="1"/>
  <c r="W40" i="1"/>
  <c r="X40" i="1"/>
  <c r="U41" i="1"/>
  <c r="V41" i="1"/>
  <c r="W41" i="1"/>
  <c r="X41" i="1"/>
  <c r="U42" i="1"/>
  <c r="V42" i="1"/>
  <c r="W42" i="1"/>
  <c r="X42" i="1"/>
  <c r="U43" i="1"/>
  <c r="V43" i="1"/>
  <c r="W43" i="1"/>
  <c r="X43" i="1"/>
  <c r="U44" i="1"/>
  <c r="V44" i="1"/>
  <c r="W44" i="1"/>
  <c r="X44" i="1"/>
  <c r="U45" i="1"/>
  <c r="V45" i="1"/>
  <c r="W45" i="1"/>
  <c r="X45" i="1"/>
  <c r="U46" i="1"/>
  <c r="V46" i="1"/>
  <c r="W46" i="1"/>
  <c r="X46" i="1"/>
  <c r="U47" i="1"/>
  <c r="V47" i="1"/>
  <c r="W47" i="1"/>
  <c r="X47" i="1"/>
  <c r="U48" i="1"/>
  <c r="V48" i="1"/>
  <c r="W48" i="1"/>
  <c r="X48" i="1"/>
  <c r="U49" i="1"/>
  <c r="V49" i="1"/>
  <c r="W49" i="1"/>
  <c r="X49" i="1"/>
  <c r="U50" i="1"/>
  <c r="V50" i="1"/>
  <c r="W50" i="1"/>
  <c r="X50" i="1"/>
  <c r="U51" i="1"/>
  <c r="V51" i="1"/>
  <c r="W51" i="1"/>
  <c r="X51" i="1"/>
  <c r="U52" i="1"/>
  <c r="V52" i="1"/>
  <c r="W52" i="1"/>
  <c r="X52" i="1"/>
  <c r="U53" i="1"/>
  <c r="V53" i="1"/>
  <c r="W53" i="1"/>
  <c r="X53" i="1"/>
  <c r="U54" i="1"/>
  <c r="V54" i="1"/>
  <c r="W54" i="1"/>
  <c r="X54" i="1"/>
  <c r="U55" i="1"/>
  <c r="V55" i="1"/>
  <c r="W55" i="1"/>
  <c r="X55" i="1"/>
  <c r="U56" i="1"/>
  <c r="V56" i="1"/>
  <c r="W56" i="1"/>
  <c r="X56" i="1"/>
  <c r="U57" i="1"/>
  <c r="V57" i="1"/>
  <c r="W57" i="1"/>
  <c r="X57" i="1"/>
  <c r="U58" i="1"/>
  <c r="V58" i="1"/>
  <c r="W58" i="1"/>
  <c r="X58" i="1"/>
  <c r="U59" i="1"/>
  <c r="V59" i="1"/>
  <c r="W59" i="1"/>
  <c r="X59" i="1"/>
  <c r="U60" i="1"/>
  <c r="V60" i="1"/>
  <c r="W60" i="1"/>
  <c r="X60" i="1"/>
  <c r="U61" i="1"/>
  <c r="V61" i="1"/>
  <c r="W61" i="1"/>
  <c r="X61" i="1"/>
  <c r="U62" i="1"/>
  <c r="V62" i="1"/>
  <c r="W62" i="1"/>
  <c r="X62" i="1"/>
  <c r="U63" i="1"/>
  <c r="V63" i="1"/>
  <c r="W63" i="1"/>
  <c r="X63" i="1"/>
  <c r="U64" i="1"/>
  <c r="V64" i="1"/>
  <c r="W64" i="1"/>
  <c r="X64" i="1"/>
  <c r="U65" i="1"/>
  <c r="V65" i="1"/>
  <c r="W65" i="1"/>
  <c r="X65" i="1"/>
  <c r="U66" i="1"/>
  <c r="V66" i="1"/>
  <c r="W66" i="1"/>
  <c r="X66" i="1"/>
  <c r="U67" i="1"/>
  <c r="V67" i="1"/>
  <c r="W67" i="1"/>
  <c r="X67" i="1"/>
  <c r="U68" i="1"/>
  <c r="V68" i="1"/>
  <c r="W68" i="1"/>
  <c r="X68" i="1"/>
  <c r="U69" i="1"/>
  <c r="V69" i="1"/>
  <c r="W69" i="1"/>
  <c r="X69" i="1"/>
  <c r="U70" i="1"/>
  <c r="V70" i="1"/>
  <c r="W70" i="1"/>
  <c r="X70" i="1"/>
  <c r="U71" i="1"/>
  <c r="V71" i="1"/>
  <c r="W71" i="1"/>
  <c r="X71" i="1"/>
  <c r="U72" i="1"/>
  <c r="V72" i="1"/>
  <c r="W72" i="1"/>
  <c r="X72" i="1"/>
  <c r="U73" i="1"/>
  <c r="V73" i="1"/>
  <c r="W73" i="1"/>
  <c r="X73" i="1"/>
  <c r="U74" i="1"/>
  <c r="V74" i="1"/>
  <c r="W74" i="1"/>
  <c r="X74" i="1"/>
  <c r="U75" i="1"/>
  <c r="V75" i="1"/>
  <c r="W75" i="1"/>
  <c r="X75" i="1"/>
  <c r="U76" i="1"/>
  <c r="V76" i="1"/>
  <c r="W76" i="1"/>
  <c r="X76" i="1"/>
  <c r="U77" i="1"/>
  <c r="V77" i="1"/>
  <c r="W77" i="1"/>
  <c r="X77" i="1"/>
  <c r="U78" i="1"/>
  <c r="V78" i="1"/>
  <c r="W78" i="1"/>
  <c r="X78" i="1"/>
  <c r="U79" i="1"/>
  <c r="V79" i="1"/>
  <c r="W79" i="1"/>
  <c r="X79" i="1"/>
  <c r="U80" i="1"/>
  <c r="V80" i="1"/>
  <c r="W80" i="1"/>
  <c r="X80" i="1"/>
  <c r="U81" i="1"/>
  <c r="V81" i="1"/>
  <c r="W81" i="1"/>
  <c r="X81" i="1"/>
  <c r="U82" i="1"/>
  <c r="V82" i="1"/>
  <c r="W82" i="1"/>
  <c r="X82" i="1"/>
  <c r="U83" i="1"/>
  <c r="V83" i="1"/>
  <c r="W83" i="1"/>
  <c r="X83" i="1"/>
  <c r="U84" i="1"/>
  <c r="V84" i="1"/>
  <c r="W84" i="1"/>
  <c r="X84" i="1"/>
  <c r="U85" i="1"/>
  <c r="V85" i="1"/>
  <c r="W85" i="1"/>
  <c r="X85" i="1"/>
  <c r="U86" i="1"/>
  <c r="V86" i="1"/>
  <c r="W86" i="1"/>
  <c r="X86" i="1"/>
  <c r="U87" i="1"/>
  <c r="V87" i="1"/>
  <c r="W87" i="1"/>
  <c r="X87" i="1"/>
  <c r="U88" i="1"/>
  <c r="V88" i="1"/>
  <c r="W88" i="1"/>
  <c r="X88" i="1"/>
  <c r="U89" i="1"/>
  <c r="V89" i="1"/>
  <c r="W89" i="1"/>
  <c r="X89" i="1"/>
  <c r="U90" i="1"/>
  <c r="V90" i="1"/>
  <c r="W90" i="1"/>
  <c r="X90" i="1"/>
  <c r="U91" i="1"/>
  <c r="V91" i="1"/>
  <c r="W91" i="1"/>
  <c r="X91" i="1"/>
  <c r="U92" i="1"/>
  <c r="V92" i="1"/>
  <c r="W92" i="1"/>
  <c r="X92" i="1"/>
  <c r="U93" i="1"/>
  <c r="V93" i="1"/>
  <c r="W93" i="1"/>
  <c r="X93" i="1"/>
  <c r="U94" i="1"/>
  <c r="V94" i="1"/>
  <c r="W94" i="1"/>
  <c r="X94" i="1"/>
  <c r="U95" i="1"/>
  <c r="V95" i="1"/>
  <c r="W95" i="1"/>
  <c r="X95" i="1"/>
  <c r="U96" i="1"/>
  <c r="V96" i="1"/>
  <c r="W96" i="1"/>
  <c r="X96" i="1"/>
  <c r="U97" i="1"/>
  <c r="V97" i="1"/>
  <c r="W97" i="1"/>
  <c r="X97" i="1"/>
  <c r="U98" i="1"/>
  <c r="V98" i="1"/>
  <c r="W98" i="1"/>
  <c r="X98" i="1"/>
  <c r="U99" i="1"/>
  <c r="V99" i="1"/>
  <c r="W99" i="1"/>
  <c r="X99" i="1"/>
  <c r="U100" i="1"/>
  <c r="V100" i="1"/>
  <c r="W100" i="1"/>
  <c r="X100" i="1"/>
  <c r="U101" i="1"/>
  <c r="V101" i="1"/>
  <c r="W101" i="1"/>
  <c r="X101" i="1"/>
  <c r="U102" i="1"/>
  <c r="V102" i="1"/>
  <c r="W102" i="1"/>
  <c r="X102" i="1"/>
  <c r="U103" i="1"/>
  <c r="V103" i="1"/>
  <c r="W103" i="1"/>
  <c r="X103" i="1"/>
  <c r="U104" i="1"/>
  <c r="V104" i="1"/>
  <c r="W104" i="1"/>
  <c r="X104" i="1"/>
  <c r="U105" i="1"/>
  <c r="V105" i="1"/>
  <c r="W105" i="1"/>
  <c r="X105" i="1"/>
  <c r="U106" i="1"/>
  <c r="V106" i="1"/>
  <c r="W106" i="1"/>
  <c r="X106" i="1"/>
  <c r="U107" i="1"/>
  <c r="V107" i="1"/>
  <c r="W107" i="1"/>
  <c r="X107" i="1"/>
  <c r="U108" i="1"/>
  <c r="V108" i="1"/>
  <c r="W108" i="1"/>
  <c r="X108" i="1"/>
  <c r="U109" i="1"/>
  <c r="V109" i="1"/>
  <c r="W109" i="1"/>
  <c r="X109" i="1"/>
  <c r="U110" i="1"/>
  <c r="V110" i="1"/>
  <c r="W110" i="1"/>
  <c r="X110" i="1"/>
  <c r="U111" i="1"/>
  <c r="V111" i="1"/>
  <c r="W111" i="1"/>
  <c r="X111" i="1"/>
  <c r="U112" i="1"/>
  <c r="V112" i="1"/>
  <c r="W112" i="1"/>
  <c r="X112" i="1"/>
  <c r="U113" i="1"/>
  <c r="V113" i="1"/>
  <c r="W113" i="1"/>
  <c r="X113" i="1"/>
  <c r="U114" i="1"/>
  <c r="V114" i="1"/>
  <c r="W114" i="1"/>
  <c r="X114" i="1"/>
  <c r="U115" i="1"/>
  <c r="V115" i="1"/>
  <c r="W115" i="1"/>
  <c r="X115" i="1"/>
  <c r="U116" i="1"/>
  <c r="V116" i="1"/>
  <c r="W116" i="1"/>
  <c r="X116" i="1"/>
  <c r="U117" i="1"/>
  <c r="V117" i="1"/>
  <c r="W117" i="1"/>
  <c r="X117" i="1"/>
  <c r="U118" i="1"/>
  <c r="V118" i="1"/>
  <c r="W118" i="1"/>
  <c r="X118" i="1"/>
  <c r="U119" i="1"/>
  <c r="V119" i="1"/>
  <c r="W119" i="1"/>
  <c r="X119" i="1"/>
  <c r="U120" i="1"/>
  <c r="V120" i="1"/>
  <c r="W120" i="1"/>
  <c r="X120" i="1"/>
  <c r="U121" i="1"/>
  <c r="V121" i="1"/>
  <c r="W121" i="1"/>
  <c r="X121" i="1"/>
  <c r="U122" i="1"/>
  <c r="V122" i="1"/>
  <c r="W122" i="1"/>
  <c r="X122" i="1"/>
  <c r="U123" i="1"/>
  <c r="V123" i="1"/>
  <c r="W123" i="1"/>
  <c r="X123" i="1"/>
  <c r="U124" i="1"/>
  <c r="V124" i="1"/>
  <c r="W124" i="1"/>
  <c r="X124" i="1"/>
  <c r="U125" i="1"/>
  <c r="V125" i="1"/>
  <c r="W125" i="1"/>
  <c r="X125" i="1"/>
  <c r="U126" i="1"/>
  <c r="V126" i="1"/>
  <c r="W126" i="1"/>
  <c r="X126" i="1"/>
  <c r="U127" i="1"/>
  <c r="V127" i="1"/>
  <c r="W127" i="1"/>
  <c r="X127" i="1"/>
  <c r="U128" i="1"/>
  <c r="V128" i="1"/>
  <c r="W128" i="1"/>
  <c r="X128" i="1"/>
  <c r="U129" i="1"/>
  <c r="V129" i="1"/>
  <c r="W129" i="1"/>
  <c r="X129" i="1"/>
  <c r="U130" i="1"/>
  <c r="V130" i="1"/>
  <c r="W130" i="1"/>
  <c r="X130" i="1"/>
  <c r="U131" i="1"/>
  <c r="V131" i="1"/>
  <c r="W131" i="1"/>
  <c r="X131" i="1"/>
  <c r="U132" i="1"/>
  <c r="V132" i="1"/>
  <c r="W132" i="1"/>
  <c r="X132" i="1"/>
  <c r="U133" i="1"/>
  <c r="V133" i="1"/>
  <c r="W133" i="1"/>
  <c r="X133" i="1"/>
  <c r="U134" i="1"/>
  <c r="V134" i="1"/>
  <c r="W134" i="1"/>
  <c r="X134" i="1"/>
  <c r="U135" i="1"/>
  <c r="V135" i="1"/>
  <c r="W135" i="1"/>
  <c r="X135" i="1"/>
  <c r="U136" i="1"/>
  <c r="V136" i="1"/>
  <c r="W136" i="1"/>
  <c r="X136" i="1"/>
  <c r="U137" i="1"/>
  <c r="V137" i="1"/>
  <c r="W137" i="1"/>
  <c r="X137" i="1"/>
  <c r="U138" i="1"/>
  <c r="V138" i="1"/>
  <c r="W138" i="1"/>
  <c r="X138" i="1"/>
  <c r="U139" i="1"/>
  <c r="V139" i="1"/>
  <c r="W139" i="1"/>
  <c r="X139" i="1"/>
  <c r="U140" i="1"/>
  <c r="V140" i="1"/>
  <c r="W140" i="1"/>
  <c r="X140" i="1"/>
  <c r="U141" i="1"/>
  <c r="V141" i="1"/>
  <c r="W141" i="1"/>
  <c r="X141" i="1"/>
  <c r="U142" i="1"/>
  <c r="V142" i="1"/>
  <c r="W142" i="1"/>
  <c r="X142" i="1"/>
  <c r="U143" i="1"/>
  <c r="V143" i="1"/>
  <c r="W143" i="1"/>
  <c r="X143" i="1"/>
  <c r="U144" i="1"/>
  <c r="V144" i="1"/>
  <c r="W144" i="1"/>
  <c r="X144" i="1"/>
  <c r="U145" i="1"/>
  <c r="V145" i="1"/>
  <c r="W145" i="1"/>
  <c r="X145" i="1"/>
  <c r="U146" i="1"/>
  <c r="V146" i="1"/>
  <c r="W146" i="1"/>
  <c r="X146" i="1"/>
  <c r="U147" i="1"/>
  <c r="V147" i="1"/>
  <c r="W147" i="1"/>
  <c r="X147" i="1"/>
  <c r="U148" i="1"/>
  <c r="V148" i="1"/>
  <c r="W148" i="1"/>
  <c r="X148" i="1"/>
  <c r="U149" i="1"/>
  <c r="V149" i="1"/>
  <c r="W149" i="1"/>
  <c r="X149" i="1"/>
  <c r="U150" i="1"/>
  <c r="V150" i="1"/>
  <c r="W150" i="1"/>
  <c r="X150" i="1"/>
  <c r="U151" i="1"/>
  <c r="V151" i="1"/>
  <c r="W151" i="1"/>
  <c r="X151" i="1"/>
  <c r="U152" i="1"/>
  <c r="V152" i="1"/>
  <c r="W152" i="1"/>
  <c r="X152" i="1"/>
  <c r="U153" i="1"/>
  <c r="V153" i="1"/>
  <c r="W153" i="1"/>
  <c r="X153" i="1"/>
  <c r="U154" i="1"/>
  <c r="V154" i="1"/>
  <c r="W154" i="1"/>
  <c r="X154" i="1"/>
  <c r="U155" i="1"/>
  <c r="V155" i="1"/>
  <c r="W155" i="1"/>
  <c r="X155" i="1"/>
  <c r="U156" i="1"/>
  <c r="V156" i="1"/>
  <c r="W156" i="1"/>
  <c r="X156" i="1"/>
  <c r="U157" i="1"/>
  <c r="V157" i="1"/>
  <c r="W157" i="1"/>
  <c r="X157" i="1"/>
  <c r="U158" i="1"/>
  <c r="V158" i="1"/>
  <c r="W158" i="1"/>
  <c r="X158" i="1"/>
  <c r="U159" i="1"/>
  <c r="V159" i="1"/>
  <c r="W159" i="1"/>
  <c r="X159" i="1"/>
  <c r="U160" i="1"/>
  <c r="V160" i="1"/>
  <c r="W160" i="1"/>
  <c r="X160" i="1"/>
  <c r="U161" i="1"/>
  <c r="V161" i="1"/>
  <c r="W161" i="1"/>
  <c r="X161" i="1"/>
  <c r="U162" i="1"/>
  <c r="V162" i="1"/>
  <c r="W162" i="1"/>
  <c r="X162" i="1"/>
  <c r="U163" i="1"/>
  <c r="V163" i="1"/>
  <c r="W163" i="1"/>
  <c r="X163" i="1"/>
  <c r="U164" i="1"/>
  <c r="V164" i="1"/>
  <c r="W164" i="1"/>
  <c r="X164" i="1"/>
  <c r="U165" i="1"/>
  <c r="V165" i="1"/>
  <c r="W165" i="1"/>
  <c r="X165" i="1"/>
  <c r="U166" i="1"/>
  <c r="V166" i="1"/>
  <c r="W166" i="1"/>
  <c r="X166" i="1"/>
  <c r="U167" i="1"/>
  <c r="V167" i="1"/>
  <c r="W167" i="1"/>
  <c r="X167" i="1"/>
  <c r="U168" i="1"/>
  <c r="V168" i="1"/>
  <c r="W168" i="1"/>
  <c r="X168" i="1"/>
  <c r="U169" i="1"/>
  <c r="V169" i="1"/>
  <c r="W169" i="1"/>
  <c r="X169" i="1"/>
  <c r="U170" i="1"/>
  <c r="V170" i="1"/>
  <c r="W170" i="1"/>
  <c r="X170" i="1"/>
  <c r="U171" i="1"/>
  <c r="V171" i="1"/>
  <c r="W171" i="1"/>
  <c r="X171" i="1"/>
  <c r="U172" i="1"/>
  <c r="V172" i="1"/>
  <c r="W172" i="1"/>
  <c r="X172" i="1"/>
  <c r="U173" i="1"/>
  <c r="V173" i="1"/>
  <c r="W173" i="1"/>
  <c r="X173" i="1"/>
  <c r="U174" i="1"/>
  <c r="V174" i="1"/>
  <c r="W174" i="1"/>
  <c r="X174" i="1"/>
  <c r="U175" i="1"/>
  <c r="V175" i="1"/>
  <c r="W175" i="1"/>
  <c r="X175" i="1"/>
  <c r="U176" i="1"/>
  <c r="V176" i="1"/>
  <c r="W176" i="1"/>
  <c r="X176" i="1"/>
  <c r="U177" i="1"/>
  <c r="V177" i="1"/>
  <c r="W177" i="1"/>
  <c r="X177" i="1"/>
  <c r="U178" i="1"/>
  <c r="V178" i="1"/>
  <c r="W178" i="1"/>
  <c r="X178" i="1"/>
  <c r="U179" i="1"/>
  <c r="V179" i="1"/>
  <c r="W179" i="1"/>
  <c r="X179" i="1"/>
  <c r="U180" i="1"/>
  <c r="V180" i="1"/>
  <c r="W180" i="1"/>
  <c r="X180" i="1"/>
  <c r="U181" i="1"/>
  <c r="V181" i="1"/>
  <c r="W181" i="1"/>
  <c r="X181" i="1"/>
  <c r="U182" i="1"/>
  <c r="V182" i="1"/>
  <c r="W182" i="1"/>
  <c r="X182" i="1"/>
  <c r="U183" i="1"/>
  <c r="V183" i="1"/>
  <c r="W183" i="1"/>
  <c r="X183" i="1"/>
  <c r="U184" i="1"/>
  <c r="V184" i="1"/>
  <c r="W184" i="1"/>
  <c r="X184" i="1"/>
  <c r="U185" i="1"/>
  <c r="V185" i="1"/>
  <c r="W185" i="1"/>
  <c r="X185" i="1"/>
  <c r="U186" i="1"/>
  <c r="V186" i="1"/>
  <c r="W186" i="1"/>
  <c r="X186" i="1"/>
  <c r="U187" i="1"/>
  <c r="V187" i="1"/>
  <c r="W187" i="1"/>
  <c r="X187" i="1"/>
  <c r="U188" i="1"/>
  <c r="V188" i="1"/>
  <c r="W188" i="1"/>
  <c r="X188" i="1"/>
  <c r="U189" i="1"/>
  <c r="V189" i="1"/>
  <c r="W189" i="1"/>
  <c r="X189" i="1"/>
  <c r="U190" i="1"/>
  <c r="V190" i="1"/>
  <c r="W190" i="1"/>
  <c r="X190" i="1"/>
  <c r="U191" i="1"/>
  <c r="V191" i="1"/>
  <c r="W191" i="1"/>
  <c r="X191" i="1"/>
  <c r="U192" i="1"/>
  <c r="V192" i="1"/>
  <c r="W192" i="1"/>
  <c r="X192" i="1"/>
  <c r="U193" i="1"/>
  <c r="V193" i="1"/>
  <c r="W193" i="1"/>
  <c r="X193" i="1"/>
  <c r="U194" i="1"/>
  <c r="V194" i="1"/>
  <c r="W194" i="1"/>
  <c r="X194" i="1"/>
  <c r="U195" i="1"/>
  <c r="V195" i="1"/>
  <c r="W195" i="1"/>
  <c r="X195" i="1"/>
  <c r="U196" i="1"/>
  <c r="V196" i="1"/>
  <c r="W196" i="1"/>
  <c r="X196" i="1"/>
  <c r="U197" i="1"/>
  <c r="V197" i="1"/>
  <c r="W197" i="1"/>
  <c r="X197" i="1"/>
  <c r="U198" i="1"/>
  <c r="V198" i="1"/>
  <c r="W198" i="1"/>
  <c r="X198" i="1"/>
  <c r="U199" i="1"/>
  <c r="V199" i="1"/>
  <c r="W199" i="1"/>
  <c r="X199" i="1"/>
  <c r="U200" i="1"/>
  <c r="V200" i="1"/>
  <c r="W200" i="1"/>
  <c r="X200" i="1"/>
  <c r="U201" i="1"/>
  <c r="V201" i="1"/>
  <c r="W201" i="1"/>
  <c r="X201" i="1"/>
  <c r="U202" i="1"/>
  <c r="V202" i="1"/>
  <c r="W202" i="1"/>
  <c r="X202" i="1"/>
  <c r="U203" i="1"/>
  <c r="V203" i="1"/>
  <c r="W203" i="1"/>
  <c r="X203" i="1"/>
  <c r="U204" i="1"/>
  <c r="V204" i="1"/>
  <c r="W204" i="1"/>
  <c r="X204" i="1"/>
  <c r="U205" i="1"/>
  <c r="V205" i="1"/>
  <c r="W205" i="1"/>
  <c r="X205" i="1"/>
  <c r="U206" i="1"/>
  <c r="V206" i="1"/>
  <c r="W206" i="1"/>
  <c r="X206" i="1"/>
  <c r="U207" i="1"/>
  <c r="V207" i="1"/>
  <c r="W207" i="1"/>
  <c r="X207" i="1"/>
  <c r="U208" i="1"/>
  <c r="V208" i="1"/>
  <c r="W208" i="1"/>
  <c r="X208" i="1"/>
  <c r="U209" i="1"/>
  <c r="V209" i="1"/>
  <c r="W209" i="1"/>
  <c r="X209" i="1"/>
  <c r="U210" i="1"/>
  <c r="V210" i="1"/>
  <c r="W210" i="1"/>
  <c r="X210" i="1"/>
  <c r="U211" i="1"/>
  <c r="V211" i="1"/>
  <c r="W211" i="1"/>
  <c r="X211" i="1"/>
  <c r="U212" i="1"/>
  <c r="V212" i="1"/>
  <c r="W212" i="1"/>
  <c r="X212" i="1"/>
  <c r="U213" i="1"/>
  <c r="V213" i="1"/>
  <c r="W213" i="1"/>
  <c r="X213" i="1"/>
  <c r="U214" i="1"/>
  <c r="V214" i="1"/>
  <c r="W214" i="1"/>
  <c r="X214" i="1"/>
  <c r="U215" i="1"/>
  <c r="V215" i="1"/>
  <c r="W215" i="1"/>
  <c r="X215" i="1"/>
  <c r="U216" i="1"/>
  <c r="V216" i="1"/>
  <c r="W216" i="1"/>
  <c r="X216" i="1"/>
  <c r="U217" i="1"/>
  <c r="V217" i="1"/>
  <c r="W217" i="1"/>
  <c r="X217" i="1"/>
  <c r="U218" i="1"/>
  <c r="V218" i="1"/>
  <c r="W218" i="1"/>
  <c r="X218" i="1"/>
  <c r="U219" i="1"/>
  <c r="V219" i="1"/>
  <c r="W219" i="1"/>
  <c r="X219" i="1"/>
  <c r="U220" i="1"/>
  <c r="V220" i="1"/>
  <c r="W220" i="1"/>
  <c r="X220" i="1"/>
  <c r="U221" i="1"/>
  <c r="V221" i="1"/>
  <c r="W221" i="1"/>
  <c r="X221" i="1"/>
  <c r="U222" i="1"/>
  <c r="V222" i="1"/>
  <c r="W222" i="1"/>
  <c r="X222" i="1"/>
  <c r="U223" i="1"/>
  <c r="V223" i="1"/>
  <c r="W223" i="1"/>
  <c r="X223" i="1"/>
  <c r="U224" i="1"/>
  <c r="V224" i="1"/>
  <c r="W224" i="1"/>
  <c r="X224" i="1"/>
  <c r="U225" i="1"/>
  <c r="V225" i="1"/>
  <c r="W225" i="1"/>
  <c r="X225" i="1"/>
  <c r="U226" i="1"/>
  <c r="V226" i="1"/>
  <c r="W226" i="1"/>
  <c r="X226" i="1"/>
  <c r="U227" i="1"/>
  <c r="V227" i="1"/>
  <c r="W227" i="1"/>
  <c r="X227" i="1"/>
  <c r="U228" i="1"/>
  <c r="V228" i="1"/>
  <c r="W228" i="1"/>
  <c r="X228" i="1"/>
  <c r="U229" i="1"/>
  <c r="V229" i="1"/>
  <c r="W229" i="1"/>
  <c r="X229" i="1"/>
  <c r="U230" i="1"/>
  <c r="V230" i="1"/>
  <c r="W230" i="1"/>
  <c r="X230" i="1"/>
  <c r="U231" i="1"/>
  <c r="V231" i="1"/>
  <c r="W231" i="1"/>
  <c r="X231" i="1"/>
  <c r="U232" i="1"/>
  <c r="V232" i="1"/>
  <c r="W232" i="1"/>
  <c r="X232" i="1"/>
  <c r="U233" i="1"/>
  <c r="V233" i="1"/>
  <c r="W233" i="1"/>
  <c r="X233" i="1"/>
  <c r="U234" i="1"/>
  <c r="V234" i="1"/>
  <c r="W234" i="1"/>
  <c r="X234" i="1"/>
  <c r="U235" i="1"/>
  <c r="V235" i="1"/>
  <c r="W235" i="1"/>
  <c r="X235" i="1"/>
  <c r="U236" i="1"/>
  <c r="V236" i="1"/>
  <c r="W236" i="1"/>
  <c r="X236" i="1"/>
  <c r="U237" i="1"/>
  <c r="V237" i="1"/>
  <c r="W237" i="1"/>
  <c r="X237" i="1"/>
  <c r="U238" i="1"/>
  <c r="V238" i="1"/>
  <c r="W238" i="1"/>
  <c r="X238" i="1"/>
  <c r="U239" i="1"/>
  <c r="V239" i="1"/>
  <c r="W239" i="1"/>
  <c r="X239" i="1"/>
  <c r="U240" i="1"/>
  <c r="V240" i="1"/>
  <c r="W240" i="1"/>
  <c r="X240" i="1"/>
  <c r="U241" i="1"/>
  <c r="V241" i="1"/>
  <c r="W241" i="1"/>
  <c r="X241" i="1"/>
  <c r="U242" i="1"/>
  <c r="V242" i="1"/>
  <c r="W242" i="1"/>
  <c r="X242" i="1"/>
  <c r="U243" i="1"/>
  <c r="V243" i="1"/>
  <c r="W243" i="1"/>
  <c r="X243" i="1"/>
  <c r="U244" i="1"/>
  <c r="V244" i="1"/>
  <c r="W244" i="1"/>
  <c r="X244" i="1"/>
  <c r="U245" i="1"/>
  <c r="V245" i="1"/>
  <c r="W245" i="1"/>
  <c r="X245" i="1"/>
  <c r="U246" i="1"/>
  <c r="V246" i="1"/>
  <c r="W246" i="1"/>
  <c r="X246" i="1"/>
  <c r="U247" i="1"/>
  <c r="V247" i="1"/>
  <c r="W247" i="1"/>
  <c r="X247" i="1"/>
  <c r="U248" i="1"/>
  <c r="V248" i="1"/>
  <c r="W248" i="1"/>
  <c r="X248" i="1"/>
  <c r="U249" i="1"/>
  <c r="V249" i="1"/>
  <c r="W249" i="1"/>
  <c r="X249" i="1"/>
  <c r="U250" i="1"/>
  <c r="V250" i="1"/>
  <c r="W250" i="1"/>
  <c r="X250" i="1"/>
  <c r="U251" i="1"/>
  <c r="V251" i="1"/>
  <c r="W251" i="1"/>
  <c r="X251" i="1"/>
  <c r="U252" i="1"/>
  <c r="V252" i="1"/>
  <c r="W252" i="1"/>
  <c r="X252" i="1"/>
  <c r="U253" i="1"/>
  <c r="V253" i="1"/>
  <c r="W253" i="1"/>
  <c r="X253" i="1"/>
  <c r="U254" i="1"/>
  <c r="V254" i="1"/>
  <c r="W254" i="1"/>
  <c r="X254" i="1"/>
  <c r="U255" i="1"/>
  <c r="V255" i="1"/>
  <c r="W255" i="1"/>
  <c r="X255" i="1"/>
  <c r="U256" i="1"/>
  <c r="V256" i="1"/>
  <c r="W256" i="1"/>
  <c r="X256" i="1"/>
  <c r="U257" i="1"/>
  <c r="V257" i="1"/>
  <c r="W257" i="1"/>
  <c r="X257" i="1"/>
  <c r="U258" i="1"/>
  <c r="V258" i="1"/>
  <c r="W258" i="1"/>
  <c r="X258" i="1"/>
  <c r="U259" i="1"/>
  <c r="V259" i="1"/>
  <c r="W259" i="1"/>
  <c r="X259" i="1"/>
  <c r="U260" i="1"/>
  <c r="V260" i="1"/>
  <c r="W260" i="1"/>
  <c r="X260" i="1"/>
  <c r="U261" i="1"/>
  <c r="V261" i="1"/>
  <c r="W261" i="1"/>
  <c r="X261" i="1"/>
  <c r="U262" i="1"/>
  <c r="V262" i="1"/>
  <c r="W262" i="1"/>
  <c r="X262" i="1"/>
  <c r="U263" i="1"/>
  <c r="V263" i="1"/>
  <c r="W263" i="1"/>
  <c r="X263" i="1"/>
  <c r="U264" i="1"/>
  <c r="V264" i="1"/>
  <c r="W264" i="1"/>
  <c r="X264" i="1"/>
  <c r="U265" i="1"/>
  <c r="V265" i="1"/>
  <c r="W265" i="1"/>
  <c r="X265" i="1"/>
  <c r="U266" i="1"/>
  <c r="V266" i="1"/>
  <c r="W266" i="1"/>
  <c r="X266" i="1"/>
  <c r="U267" i="1"/>
  <c r="V267" i="1"/>
  <c r="W267" i="1"/>
  <c r="X267" i="1"/>
  <c r="U268" i="1"/>
  <c r="V268" i="1"/>
  <c r="W268" i="1"/>
  <c r="X268" i="1"/>
  <c r="U269" i="1"/>
  <c r="V269" i="1"/>
  <c r="W269" i="1"/>
  <c r="X269" i="1"/>
  <c r="U270" i="1"/>
  <c r="V270" i="1"/>
  <c r="W270" i="1"/>
  <c r="X270" i="1"/>
  <c r="U271" i="1"/>
  <c r="V271" i="1"/>
  <c r="W271" i="1"/>
  <c r="X271" i="1"/>
  <c r="U272" i="1"/>
  <c r="V272" i="1"/>
  <c r="W272" i="1"/>
  <c r="X272" i="1"/>
  <c r="U273" i="1"/>
  <c r="V273" i="1"/>
  <c r="W273" i="1"/>
  <c r="X273" i="1"/>
  <c r="U274" i="1"/>
  <c r="V274" i="1"/>
  <c r="W274" i="1"/>
  <c r="X274" i="1"/>
  <c r="U275" i="1"/>
  <c r="V275" i="1"/>
  <c r="W275" i="1"/>
  <c r="X275" i="1"/>
  <c r="U276" i="1"/>
  <c r="V276" i="1"/>
  <c r="W276" i="1"/>
  <c r="X276" i="1"/>
  <c r="U277" i="1"/>
  <c r="V277" i="1"/>
  <c r="W277" i="1"/>
  <c r="X277" i="1"/>
  <c r="U278" i="1"/>
  <c r="V278" i="1"/>
  <c r="W278" i="1"/>
  <c r="X278" i="1"/>
  <c r="U279" i="1"/>
  <c r="V279" i="1"/>
  <c r="W279" i="1"/>
  <c r="X279" i="1"/>
  <c r="U280" i="1"/>
  <c r="V280" i="1"/>
  <c r="W280" i="1"/>
  <c r="X280" i="1"/>
  <c r="U281" i="1"/>
  <c r="V281" i="1"/>
  <c r="W281" i="1"/>
  <c r="X281" i="1"/>
  <c r="U282" i="1"/>
  <c r="V282" i="1"/>
  <c r="W282" i="1"/>
  <c r="X282" i="1"/>
  <c r="U283" i="1"/>
  <c r="V283" i="1"/>
  <c r="W283" i="1"/>
  <c r="X283" i="1"/>
  <c r="U284" i="1"/>
  <c r="V284" i="1"/>
  <c r="W284" i="1"/>
  <c r="X284" i="1"/>
  <c r="U285" i="1"/>
  <c r="V285" i="1"/>
  <c r="W285" i="1"/>
  <c r="X285" i="1"/>
  <c r="U286" i="1"/>
  <c r="V286" i="1"/>
  <c r="W286" i="1"/>
  <c r="X286" i="1"/>
  <c r="U287" i="1"/>
  <c r="V287" i="1"/>
  <c r="W287" i="1"/>
  <c r="X287" i="1"/>
  <c r="U288" i="1"/>
  <c r="V288" i="1"/>
  <c r="W288" i="1"/>
  <c r="X288" i="1"/>
  <c r="U289" i="1"/>
  <c r="V289" i="1"/>
  <c r="W289" i="1"/>
  <c r="X289" i="1"/>
  <c r="U290" i="1"/>
  <c r="V290" i="1"/>
  <c r="W290" i="1"/>
  <c r="X290" i="1"/>
  <c r="U291" i="1"/>
  <c r="V291" i="1"/>
  <c r="W291" i="1"/>
  <c r="X291" i="1"/>
  <c r="U292" i="1"/>
  <c r="V292" i="1"/>
  <c r="W292" i="1"/>
  <c r="X292" i="1"/>
  <c r="U293" i="1"/>
  <c r="V293" i="1"/>
  <c r="W293" i="1"/>
  <c r="X293" i="1"/>
  <c r="U294" i="1"/>
  <c r="V294" i="1"/>
  <c r="W294" i="1"/>
  <c r="X294" i="1"/>
  <c r="U295" i="1"/>
  <c r="V295" i="1"/>
  <c r="W295" i="1"/>
  <c r="X295" i="1"/>
  <c r="U296" i="1"/>
  <c r="V296" i="1"/>
  <c r="W296" i="1"/>
  <c r="X296" i="1"/>
  <c r="U297" i="1"/>
  <c r="V297" i="1"/>
  <c r="W297" i="1"/>
  <c r="X297" i="1"/>
  <c r="U298" i="1"/>
  <c r="V298" i="1"/>
  <c r="W298" i="1"/>
  <c r="X298" i="1"/>
  <c r="U299" i="1"/>
  <c r="V299" i="1"/>
  <c r="W299" i="1"/>
  <c r="X299" i="1"/>
  <c r="U300" i="1"/>
  <c r="V300" i="1"/>
  <c r="W300" i="1"/>
  <c r="X300" i="1"/>
  <c r="U301" i="1"/>
  <c r="V301" i="1"/>
  <c r="W301" i="1"/>
  <c r="X301" i="1"/>
  <c r="U302" i="1"/>
  <c r="V302" i="1"/>
  <c r="W302" i="1"/>
  <c r="X302" i="1"/>
  <c r="U303" i="1"/>
  <c r="V303" i="1"/>
  <c r="W303" i="1"/>
  <c r="X303" i="1"/>
  <c r="U304" i="1"/>
  <c r="V304" i="1"/>
  <c r="W304" i="1"/>
  <c r="X304" i="1"/>
  <c r="U305" i="1"/>
  <c r="V305" i="1"/>
  <c r="W305" i="1"/>
  <c r="X305" i="1"/>
  <c r="U306" i="1"/>
  <c r="V306" i="1"/>
  <c r="W306" i="1"/>
  <c r="X306" i="1"/>
  <c r="U307" i="1"/>
  <c r="V307" i="1"/>
  <c r="W307" i="1"/>
  <c r="X307" i="1"/>
  <c r="U308" i="1"/>
  <c r="V308" i="1"/>
  <c r="W308" i="1"/>
  <c r="X308" i="1"/>
  <c r="U309" i="1"/>
  <c r="V309" i="1"/>
  <c r="W309" i="1"/>
  <c r="X309" i="1"/>
  <c r="U310" i="1"/>
  <c r="V310" i="1"/>
  <c r="W310" i="1"/>
  <c r="X310" i="1"/>
  <c r="U311" i="1"/>
  <c r="V311" i="1"/>
  <c r="W311" i="1"/>
  <c r="X311" i="1"/>
  <c r="U312" i="1"/>
  <c r="V312" i="1"/>
  <c r="W312" i="1"/>
  <c r="X312" i="1"/>
  <c r="U313" i="1"/>
  <c r="V313" i="1"/>
  <c r="W313" i="1"/>
  <c r="X313" i="1"/>
  <c r="U314" i="1"/>
  <c r="V314" i="1"/>
  <c r="W314" i="1"/>
  <c r="X314" i="1"/>
  <c r="U315" i="1"/>
  <c r="V315" i="1"/>
  <c r="W315" i="1"/>
  <c r="X315" i="1"/>
  <c r="U316" i="1"/>
  <c r="V316" i="1"/>
  <c r="W316" i="1"/>
  <c r="X316" i="1"/>
  <c r="U317" i="1"/>
  <c r="V317" i="1"/>
  <c r="W317" i="1"/>
  <c r="X317" i="1"/>
  <c r="U318" i="1"/>
  <c r="V318" i="1"/>
  <c r="W318" i="1"/>
  <c r="X318" i="1"/>
  <c r="U319" i="1"/>
  <c r="V319" i="1"/>
  <c r="W319" i="1"/>
  <c r="X319" i="1"/>
  <c r="U320" i="1"/>
  <c r="V320" i="1"/>
  <c r="W320" i="1"/>
  <c r="X320" i="1"/>
  <c r="U321" i="1"/>
  <c r="V321" i="1"/>
  <c r="W321" i="1"/>
  <c r="X321" i="1"/>
  <c r="U322" i="1"/>
  <c r="V322" i="1"/>
  <c r="W322" i="1"/>
  <c r="X322" i="1"/>
  <c r="U323" i="1"/>
  <c r="V323" i="1"/>
  <c r="W323" i="1"/>
  <c r="X323" i="1"/>
  <c r="U324" i="1"/>
  <c r="V324" i="1"/>
  <c r="W324" i="1"/>
  <c r="X324" i="1"/>
  <c r="U325" i="1"/>
  <c r="V325" i="1"/>
  <c r="W325" i="1"/>
  <c r="X325" i="1"/>
  <c r="U326" i="1"/>
  <c r="V326" i="1"/>
  <c r="W326" i="1"/>
  <c r="X326" i="1"/>
  <c r="U327" i="1"/>
  <c r="V327" i="1"/>
  <c r="W327" i="1"/>
  <c r="X327" i="1"/>
  <c r="U328" i="1"/>
  <c r="V328" i="1"/>
  <c r="W328" i="1"/>
  <c r="X328" i="1"/>
  <c r="U329" i="1"/>
  <c r="V329" i="1"/>
  <c r="W329" i="1"/>
  <c r="X329" i="1"/>
  <c r="U330" i="1"/>
  <c r="V330" i="1"/>
  <c r="W330" i="1"/>
  <c r="X330" i="1"/>
  <c r="U331" i="1"/>
  <c r="V331" i="1"/>
  <c r="W331" i="1"/>
  <c r="X331" i="1"/>
  <c r="U332" i="1"/>
  <c r="V332" i="1"/>
  <c r="W332" i="1"/>
  <c r="X332" i="1"/>
  <c r="U333" i="1"/>
  <c r="V333" i="1"/>
  <c r="W333" i="1"/>
  <c r="X333" i="1"/>
  <c r="U334" i="1"/>
  <c r="V334" i="1"/>
  <c r="W334" i="1"/>
  <c r="X334" i="1"/>
  <c r="U335" i="1"/>
  <c r="V335" i="1"/>
  <c r="W335" i="1"/>
  <c r="X335" i="1"/>
  <c r="U336" i="1"/>
  <c r="V336" i="1"/>
  <c r="W336" i="1"/>
  <c r="X336" i="1"/>
  <c r="U337" i="1"/>
  <c r="V337" i="1"/>
  <c r="W337" i="1"/>
  <c r="X337" i="1"/>
  <c r="U338" i="1"/>
  <c r="V338" i="1"/>
  <c r="W338" i="1"/>
  <c r="X338" i="1"/>
  <c r="U339" i="1"/>
  <c r="V339" i="1"/>
  <c r="W339" i="1"/>
  <c r="X339" i="1"/>
  <c r="U340" i="1"/>
  <c r="V340" i="1"/>
  <c r="W340" i="1"/>
  <c r="X340" i="1"/>
  <c r="U341" i="1"/>
  <c r="V341" i="1"/>
  <c r="W341" i="1"/>
  <c r="X341" i="1"/>
  <c r="U342" i="1"/>
  <c r="V342" i="1"/>
  <c r="W342" i="1"/>
  <c r="X342" i="1"/>
  <c r="U343" i="1"/>
  <c r="V343" i="1"/>
  <c r="W343" i="1"/>
  <c r="X343" i="1"/>
  <c r="U344" i="1"/>
  <c r="V344" i="1"/>
  <c r="W344" i="1"/>
  <c r="X344" i="1"/>
  <c r="U345" i="1"/>
  <c r="V345" i="1"/>
  <c r="W345" i="1"/>
  <c r="X345" i="1"/>
  <c r="U346" i="1"/>
  <c r="V346" i="1"/>
  <c r="W346" i="1"/>
  <c r="X346" i="1"/>
  <c r="U347" i="1"/>
  <c r="V347" i="1"/>
  <c r="W347" i="1"/>
  <c r="X347" i="1"/>
  <c r="U348" i="1"/>
  <c r="V348" i="1"/>
  <c r="W348" i="1"/>
  <c r="X348" i="1"/>
  <c r="U349" i="1"/>
  <c r="V349" i="1"/>
  <c r="W349" i="1"/>
  <c r="X349" i="1"/>
  <c r="U350" i="1"/>
  <c r="V350" i="1"/>
  <c r="W350" i="1"/>
  <c r="X350" i="1"/>
  <c r="U351" i="1"/>
  <c r="V351" i="1"/>
  <c r="W351" i="1"/>
  <c r="X351" i="1"/>
  <c r="U352" i="1"/>
  <c r="V352" i="1"/>
  <c r="W352" i="1"/>
  <c r="X352" i="1"/>
  <c r="U353" i="1"/>
  <c r="V353" i="1"/>
  <c r="W353" i="1"/>
  <c r="X353" i="1"/>
  <c r="U354" i="1"/>
  <c r="V354" i="1"/>
  <c r="W354" i="1"/>
  <c r="X354" i="1"/>
  <c r="U355" i="1"/>
  <c r="V355" i="1"/>
  <c r="W355" i="1"/>
  <c r="X355" i="1"/>
  <c r="U356" i="1"/>
  <c r="V356" i="1"/>
  <c r="W356" i="1"/>
  <c r="X356" i="1"/>
  <c r="U357" i="1"/>
  <c r="V357" i="1"/>
  <c r="W357" i="1"/>
  <c r="X357" i="1"/>
  <c r="U358" i="1"/>
  <c r="V358" i="1"/>
  <c r="W358" i="1"/>
  <c r="X358" i="1"/>
  <c r="U359" i="1"/>
  <c r="V359" i="1"/>
  <c r="W359" i="1"/>
  <c r="X359" i="1"/>
  <c r="U360" i="1"/>
  <c r="V360" i="1"/>
  <c r="W360" i="1"/>
  <c r="X360" i="1"/>
  <c r="U361" i="1"/>
  <c r="V361" i="1"/>
  <c r="W361" i="1"/>
  <c r="X361" i="1"/>
  <c r="U362" i="1"/>
  <c r="V362" i="1"/>
  <c r="W362" i="1"/>
  <c r="X362" i="1"/>
  <c r="U363" i="1"/>
  <c r="V363" i="1"/>
  <c r="W363" i="1"/>
  <c r="X363" i="1"/>
  <c r="U364" i="1"/>
  <c r="V364" i="1"/>
  <c r="W364" i="1"/>
  <c r="X364" i="1"/>
  <c r="U365" i="1"/>
  <c r="V365" i="1"/>
  <c r="W365" i="1"/>
  <c r="X365" i="1"/>
  <c r="U366" i="1"/>
  <c r="V366" i="1"/>
  <c r="W366" i="1"/>
  <c r="X366" i="1"/>
  <c r="U367" i="1"/>
  <c r="V367" i="1"/>
  <c r="W367" i="1"/>
  <c r="X367" i="1"/>
  <c r="U368" i="1"/>
  <c r="V368" i="1"/>
  <c r="W368" i="1"/>
  <c r="X368" i="1"/>
  <c r="U369" i="1"/>
  <c r="V369" i="1"/>
  <c r="W369" i="1"/>
  <c r="X369" i="1"/>
  <c r="U370" i="1"/>
  <c r="V370" i="1"/>
  <c r="W370" i="1"/>
  <c r="X370" i="1"/>
  <c r="U371" i="1"/>
  <c r="V371" i="1"/>
  <c r="W371" i="1"/>
  <c r="X371" i="1"/>
  <c r="U372" i="1"/>
  <c r="V372" i="1"/>
  <c r="W372" i="1"/>
  <c r="X372" i="1"/>
  <c r="U373" i="1"/>
  <c r="V373" i="1"/>
  <c r="W373" i="1"/>
  <c r="X373" i="1"/>
  <c r="U374" i="1"/>
  <c r="V374" i="1"/>
  <c r="W374" i="1"/>
  <c r="X374" i="1"/>
  <c r="U375" i="1"/>
  <c r="V375" i="1"/>
  <c r="W375" i="1"/>
  <c r="X375" i="1"/>
  <c r="U376" i="1"/>
  <c r="V376" i="1"/>
  <c r="W376" i="1"/>
  <c r="X376" i="1"/>
  <c r="U377" i="1"/>
  <c r="V377" i="1"/>
  <c r="W377" i="1"/>
  <c r="X377" i="1"/>
  <c r="U378" i="1"/>
  <c r="V378" i="1"/>
  <c r="W378" i="1"/>
  <c r="X378" i="1"/>
  <c r="U379" i="1"/>
  <c r="V379" i="1"/>
  <c r="W379" i="1"/>
  <c r="X379" i="1"/>
  <c r="U380" i="1"/>
  <c r="V380" i="1"/>
  <c r="W380" i="1"/>
  <c r="X380" i="1"/>
  <c r="U381" i="1"/>
  <c r="V381" i="1"/>
  <c r="W381" i="1"/>
  <c r="X381" i="1"/>
  <c r="U382" i="1"/>
  <c r="V382" i="1"/>
  <c r="W382" i="1"/>
  <c r="X382" i="1"/>
  <c r="U383" i="1"/>
  <c r="V383" i="1"/>
  <c r="W383" i="1"/>
  <c r="X383" i="1"/>
  <c r="U384" i="1"/>
  <c r="V384" i="1"/>
  <c r="W384" i="1"/>
  <c r="X384" i="1"/>
  <c r="U385" i="1"/>
  <c r="V385" i="1"/>
  <c r="W385" i="1"/>
  <c r="X385" i="1"/>
  <c r="U386" i="1"/>
  <c r="V386" i="1"/>
  <c r="W386" i="1"/>
  <c r="X386" i="1"/>
  <c r="U387" i="1"/>
  <c r="V387" i="1"/>
  <c r="W387" i="1"/>
  <c r="X387" i="1"/>
  <c r="U388" i="1"/>
  <c r="V388" i="1"/>
  <c r="W388" i="1"/>
  <c r="X388" i="1"/>
  <c r="U389" i="1"/>
  <c r="V389" i="1"/>
  <c r="W389" i="1"/>
  <c r="X389" i="1"/>
  <c r="U390" i="1"/>
  <c r="V390" i="1"/>
  <c r="W390" i="1"/>
  <c r="X390" i="1"/>
  <c r="U391" i="1"/>
  <c r="V391" i="1"/>
  <c r="W391" i="1"/>
  <c r="X391" i="1"/>
  <c r="U392" i="1"/>
  <c r="V392" i="1"/>
  <c r="W392" i="1"/>
  <c r="X392" i="1"/>
  <c r="U393" i="1"/>
  <c r="V393" i="1"/>
  <c r="W393" i="1"/>
  <c r="X393" i="1"/>
  <c r="U394" i="1"/>
  <c r="V394" i="1"/>
  <c r="W394" i="1"/>
  <c r="X394" i="1"/>
  <c r="U395" i="1"/>
  <c r="V395" i="1"/>
  <c r="W395" i="1"/>
  <c r="X395" i="1"/>
  <c r="U396" i="1"/>
  <c r="V396" i="1"/>
  <c r="W396" i="1"/>
  <c r="X396" i="1"/>
  <c r="U397" i="1"/>
  <c r="V397" i="1"/>
  <c r="W397" i="1"/>
  <c r="X397" i="1"/>
  <c r="U398" i="1"/>
  <c r="V398" i="1"/>
  <c r="W398" i="1"/>
  <c r="X398" i="1"/>
  <c r="U399" i="1"/>
  <c r="V399" i="1"/>
  <c r="W399" i="1"/>
  <c r="X399" i="1"/>
  <c r="U400" i="1"/>
  <c r="V400" i="1"/>
  <c r="W400" i="1"/>
  <c r="X400" i="1"/>
  <c r="U401" i="1"/>
  <c r="V401" i="1"/>
  <c r="W401" i="1"/>
  <c r="X401" i="1"/>
  <c r="U402" i="1"/>
  <c r="V402" i="1"/>
  <c r="W402" i="1"/>
  <c r="X402" i="1"/>
  <c r="U403" i="1"/>
  <c r="V403" i="1"/>
  <c r="W403" i="1"/>
  <c r="X403" i="1"/>
  <c r="U404" i="1"/>
  <c r="V404" i="1"/>
  <c r="W404" i="1"/>
  <c r="X404" i="1"/>
  <c r="U405" i="1"/>
  <c r="V405" i="1"/>
  <c r="W405" i="1"/>
  <c r="X405" i="1"/>
  <c r="U406" i="1"/>
  <c r="V406" i="1"/>
  <c r="W406" i="1"/>
  <c r="X406" i="1"/>
  <c r="U407" i="1"/>
  <c r="V407" i="1"/>
  <c r="W407" i="1"/>
  <c r="X407" i="1"/>
  <c r="U408" i="1"/>
  <c r="V408" i="1"/>
  <c r="W408" i="1"/>
  <c r="X408" i="1"/>
  <c r="U409" i="1"/>
  <c r="V409" i="1"/>
  <c r="W409" i="1"/>
  <c r="X409" i="1"/>
  <c r="U410" i="1"/>
  <c r="V410" i="1"/>
  <c r="W410" i="1"/>
  <c r="X410" i="1"/>
  <c r="U411" i="1"/>
  <c r="V411" i="1"/>
  <c r="W411" i="1"/>
  <c r="X411" i="1"/>
  <c r="U412" i="1"/>
  <c r="V412" i="1"/>
  <c r="W412" i="1"/>
  <c r="X412" i="1"/>
  <c r="U413" i="1"/>
  <c r="V413" i="1"/>
  <c r="W413" i="1"/>
  <c r="X413" i="1"/>
  <c r="U414" i="1"/>
  <c r="V414" i="1"/>
  <c r="W414" i="1"/>
  <c r="X414" i="1"/>
  <c r="U415" i="1"/>
  <c r="V415" i="1"/>
  <c r="W415" i="1"/>
  <c r="X415" i="1"/>
  <c r="U416" i="1"/>
  <c r="V416" i="1"/>
  <c r="W416" i="1"/>
  <c r="X416" i="1"/>
  <c r="U417" i="1"/>
  <c r="V417" i="1"/>
  <c r="W417" i="1"/>
  <c r="X417" i="1"/>
  <c r="U418" i="1"/>
  <c r="V418" i="1"/>
  <c r="W418" i="1"/>
  <c r="X418" i="1"/>
  <c r="U419" i="1"/>
  <c r="V419" i="1"/>
  <c r="W419" i="1"/>
  <c r="X419" i="1"/>
  <c r="U420" i="1"/>
  <c r="V420" i="1"/>
  <c r="W420" i="1"/>
  <c r="X420" i="1"/>
  <c r="U421" i="1"/>
  <c r="V421" i="1"/>
  <c r="W421" i="1"/>
  <c r="X421" i="1"/>
  <c r="U422" i="1"/>
  <c r="V422" i="1"/>
  <c r="W422" i="1"/>
  <c r="X422" i="1"/>
  <c r="U423" i="1"/>
  <c r="V423" i="1"/>
  <c r="W423" i="1"/>
  <c r="X423" i="1"/>
  <c r="U424" i="1"/>
  <c r="V424" i="1"/>
  <c r="W424" i="1"/>
  <c r="X424" i="1"/>
  <c r="U425" i="1"/>
  <c r="V425" i="1"/>
  <c r="W425" i="1"/>
  <c r="X425" i="1"/>
  <c r="U426" i="1"/>
  <c r="V426" i="1"/>
  <c r="W426" i="1"/>
  <c r="X426" i="1"/>
  <c r="U427" i="1"/>
  <c r="V427" i="1"/>
  <c r="W427" i="1"/>
  <c r="X427" i="1"/>
  <c r="U428" i="1"/>
  <c r="V428" i="1"/>
  <c r="W428" i="1"/>
  <c r="X428" i="1"/>
  <c r="U429" i="1"/>
  <c r="V429" i="1"/>
  <c r="W429" i="1"/>
  <c r="X429" i="1"/>
  <c r="U430" i="1"/>
  <c r="V430" i="1"/>
  <c r="W430" i="1"/>
  <c r="X430" i="1"/>
  <c r="U431" i="1"/>
  <c r="V431" i="1"/>
  <c r="W431" i="1"/>
  <c r="X431" i="1"/>
  <c r="U432" i="1"/>
  <c r="V432" i="1"/>
  <c r="W432" i="1"/>
  <c r="X432" i="1"/>
  <c r="U433" i="1"/>
  <c r="V433" i="1"/>
  <c r="W433" i="1"/>
  <c r="X433" i="1"/>
  <c r="U434" i="1"/>
  <c r="V434" i="1"/>
  <c r="W434" i="1"/>
  <c r="X434" i="1"/>
  <c r="U435" i="1"/>
  <c r="V435" i="1"/>
  <c r="W435" i="1"/>
  <c r="X435" i="1"/>
  <c r="U436" i="1"/>
  <c r="V436" i="1"/>
  <c r="W436" i="1"/>
  <c r="X436" i="1"/>
  <c r="U437" i="1"/>
  <c r="V437" i="1"/>
  <c r="W437" i="1"/>
  <c r="X437" i="1"/>
  <c r="U438" i="1"/>
  <c r="V438" i="1"/>
  <c r="W438" i="1"/>
  <c r="X438" i="1"/>
  <c r="U439" i="1"/>
  <c r="V439" i="1"/>
  <c r="W439" i="1"/>
  <c r="X439" i="1"/>
  <c r="U440" i="1"/>
  <c r="V440" i="1"/>
  <c r="W440" i="1"/>
  <c r="X440" i="1"/>
  <c r="U441" i="1"/>
  <c r="V441" i="1"/>
  <c r="W441" i="1"/>
  <c r="X441" i="1"/>
  <c r="U442" i="1"/>
  <c r="V442" i="1"/>
  <c r="W442" i="1"/>
  <c r="X442" i="1"/>
  <c r="U443" i="1"/>
  <c r="V443" i="1"/>
  <c r="W443" i="1"/>
  <c r="X443" i="1"/>
  <c r="U444" i="1"/>
  <c r="V444" i="1"/>
  <c r="W444" i="1"/>
  <c r="X444" i="1"/>
  <c r="U445" i="1"/>
  <c r="V445" i="1"/>
  <c r="W445" i="1"/>
  <c r="X445" i="1"/>
  <c r="U446" i="1"/>
  <c r="V446" i="1"/>
  <c r="W446" i="1"/>
  <c r="X446" i="1"/>
  <c r="U447" i="1"/>
  <c r="V447" i="1"/>
  <c r="W447" i="1"/>
  <c r="X447" i="1"/>
  <c r="U448" i="1"/>
  <c r="V448" i="1"/>
  <c r="W448" i="1"/>
  <c r="X448" i="1"/>
  <c r="U449" i="1"/>
  <c r="V449" i="1"/>
  <c r="W449" i="1"/>
  <c r="X449" i="1"/>
  <c r="U450" i="1"/>
  <c r="V450" i="1"/>
  <c r="W450" i="1"/>
  <c r="X450" i="1"/>
  <c r="U451" i="1"/>
  <c r="V451" i="1"/>
  <c r="W451" i="1"/>
  <c r="X451" i="1"/>
  <c r="U452" i="1"/>
  <c r="V452" i="1"/>
  <c r="W452" i="1"/>
  <c r="X452" i="1"/>
  <c r="U453" i="1"/>
  <c r="V453" i="1"/>
  <c r="W453" i="1"/>
  <c r="X453" i="1"/>
  <c r="U454" i="1"/>
  <c r="V454" i="1"/>
  <c r="W454" i="1"/>
  <c r="X454" i="1"/>
  <c r="U455" i="1"/>
  <c r="V455" i="1"/>
  <c r="W455" i="1"/>
  <c r="X455" i="1"/>
  <c r="U456" i="1"/>
  <c r="V456" i="1"/>
  <c r="W456" i="1"/>
  <c r="X456" i="1"/>
  <c r="U457" i="1"/>
  <c r="V457" i="1"/>
  <c r="W457" i="1"/>
  <c r="X457" i="1"/>
  <c r="U458" i="1"/>
  <c r="V458" i="1"/>
  <c r="W458" i="1"/>
  <c r="X458" i="1"/>
  <c r="U459" i="1"/>
  <c r="V459" i="1"/>
  <c r="W459" i="1"/>
  <c r="X459" i="1"/>
  <c r="U460" i="1"/>
  <c r="V460" i="1"/>
  <c r="W460" i="1"/>
  <c r="X460" i="1"/>
  <c r="U461" i="1"/>
  <c r="V461" i="1"/>
  <c r="W461" i="1"/>
  <c r="X461" i="1"/>
  <c r="U462" i="1"/>
  <c r="V462" i="1"/>
  <c r="W462" i="1"/>
  <c r="X462" i="1"/>
  <c r="U463" i="1"/>
  <c r="V463" i="1"/>
  <c r="W463" i="1"/>
  <c r="X463" i="1"/>
  <c r="U464" i="1"/>
  <c r="V464" i="1"/>
  <c r="W464" i="1"/>
  <c r="X464" i="1"/>
  <c r="U465" i="1"/>
  <c r="V465" i="1"/>
  <c r="W465" i="1"/>
  <c r="X465" i="1"/>
  <c r="U466" i="1"/>
  <c r="V466" i="1"/>
  <c r="W466" i="1"/>
  <c r="X466" i="1"/>
  <c r="U467" i="1"/>
  <c r="V467" i="1"/>
  <c r="W467" i="1"/>
  <c r="X467" i="1"/>
  <c r="U468" i="1"/>
  <c r="V468" i="1"/>
  <c r="W468" i="1"/>
  <c r="X468" i="1"/>
  <c r="U469" i="1"/>
  <c r="V469" i="1"/>
  <c r="W469" i="1"/>
  <c r="X469" i="1"/>
  <c r="U470" i="1"/>
  <c r="V470" i="1"/>
  <c r="W470" i="1"/>
  <c r="X470" i="1"/>
  <c r="U471" i="1"/>
  <c r="V471" i="1"/>
  <c r="W471" i="1"/>
  <c r="X471" i="1"/>
  <c r="U472" i="1"/>
  <c r="V472" i="1"/>
  <c r="W472" i="1"/>
  <c r="X472" i="1"/>
  <c r="U473" i="1"/>
  <c r="V473" i="1"/>
  <c r="W473" i="1"/>
  <c r="X473" i="1"/>
  <c r="U474" i="1"/>
  <c r="V474" i="1"/>
  <c r="W474" i="1"/>
  <c r="X474" i="1"/>
  <c r="U475" i="1"/>
  <c r="V475" i="1"/>
  <c r="W475" i="1"/>
  <c r="X475" i="1"/>
  <c r="U476" i="1"/>
  <c r="V476" i="1"/>
  <c r="W476" i="1"/>
  <c r="X476" i="1"/>
  <c r="U477" i="1"/>
  <c r="V477" i="1"/>
  <c r="W477" i="1"/>
  <c r="X477" i="1"/>
  <c r="U478" i="1"/>
  <c r="V478" i="1"/>
  <c r="W478" i="1"/>
  <c r="X478" i="1"/>
  <c r="U479" i="1"/>
  <c r="V479" i="1"/>
  <c r="W479" i="1"/>
  <c r="X479" i="1"/>
  <c r="U480" i="1"/>
  <c r="V480" i="1"/>
  <c r="W480" i="1"/>
  <c r="X480" i="1"/>
  <c r="U481" i="1"/>
  <c r="V481" i="1"/>
  <c r="W481" i="1"/>
  <c r="X481" i="1"/>
  <c r="U482" i="1"/>
  <c r="V482" i="1"/>
  <c r="W482" i="1"/>
  <c r="X482" i="1"/>
  <c r="U483" i="1"/>
  <c r="V483" i="1"/>
  <c r="W483" i="1"/>
  <c r="X483" i="1"/>
  <c r="U484" i="1"/>
  <c r="V484" i="1"/>
  <c r="W484" i="1"/>
  <c r="X484" i="1"/>
  <c r="U485" i="1"/>
  <c r="V485" i="1"/>
  <c r="W485" i="1"/>
  <c r="X485" i="1"/>
  <c r="U486" i="1"/>
  <c r="V486" i="1"/>
  <c r="W486" i="1"/>
  <c r="X486" i="1"/>
  <c r="U487" i="1"/>
  <c r="V487" i="1"/>
  <c r="W487" i="1"/>
  <c r="X487" i="1"/>
  <c r="U488" i="1"/>
  <c r="V488" i="1"/>
  <c r="W488" i="1"/>
  <c r="X488" i="1"/>
  <c r="U489" i="1"/>
  <c r="V489" i="1"/>
  <c r="W489" i="1"/>
  <c r="X489" i="1"/>
  <c r="U490" i="1"/>
  <c r="V490" i="1"/>
  <c r="W490" i="1"/>
  <c r="X490" i="1"/>
  <c r="U491" i="1"/>
  <c r="V491" i="1"/>
  <c r="W491" i="1"/>
  <c r="X491" i="1"/>
  <c r="U492" i="1"/>
  <c r="V492" i="1"/>
  <c r="W492" i="1"/>
  <c r="X492" i="1"/>
  <c r="U493" i="1"/>
  <c r="V493" i="1"/>
  <c r="W493" i="1"/>
  <c r="X493" i="1"/>
  <c r="U494" i="1"/>
  <c r="V494" i="1"/>
  <c r="W494" i="1"/>
  <c r="X494" i="1"/>
  <c r="U495" i="1"/>
  <c r="V495" i="1"/>
  <c r="W495" i="1"/>
  <c r="X495" i="1"/>
  <c r="U496" i="1"/>
  <c r="V496" i="1"/>
  <c r="W496" i="1"/>
  <c r="X496" i="1"/>
  <c r="U497" i="1"/>
  <c r="V497" i="1"/>
  <c r="W497" i="1"/>
  <c r="X497" i="1"/>
  <c r="U498" i="1"/>
  <c r="V498" i="1"/>
  <c r="W498" i="1"/>
  <c r="X498" i="1"/>
  <c r="U499" i="1"/>
  <c r="V499" i="1"/>
  <c r="W499" i="1"/>
  <c r="X499" i="1"/>
  <c r="U500" i="1"/>
  <c r="V500" i="1"/>
  <c r="W500" i="1"/>
  <c r="X500" i="1"/>
  <c r="U501" i="1"/>
  <c r="V501" i="1"/>
  <c r="W501" i="1"/>
  <c r="X501" i="1"/>
  <c r="U502" i="1"/>
  <c r="V502" i="1"/>
  <c r="W502" i="1"/>
  <c r="X502" i="1"/>
  <c r="U503" i="1"/>
  <c r="V503" i="1"/>
  <c r="W503" i="1"/>
  <c r="X503" i="1"/>
  <c r="U504" i="1"/>
  <c r="V504" i="1"/>
  <c r="W504" i="1"/>
  <c r="X504" i="1"/>
  <c r="U505" i="1"/>
  <c r="V505" i="1"/>
  <c r="W505" i="1"/>
  <c r="X505" i="1"/>
  <c r="U506" i="1"/>
  <c r="V506" i="1"/>
  <c r="W506" i="1"/>
  <c r="X506" i="1"/>
  <c r="U507" i="1"/>
  <c r="V507" i="1"/>
  <c r="W507" i="1"/>
  <c r="X507" i="1"/>
  <c r="U508" i="1"/>
  <c r="V508" i="1"/>
  <c r="W508" i="1"/>
  <c r="X508" i="1"/>
  <c r="U509" i="1"/>
  <c r="V509" i="1"/>
  <c r="W509" i="1"/>
  <c r="X509" i="1"/>
  <c r="U510" i="1"/>
  <c r="V510" i="1"/>
  <c r="W510" i="1"/>
  <c r="X510" i="1"/>
  <c r="U511" i="1"/>
  <c r="V511" i="1"/>
  <c r="W511" i="1"/>
  <c r="X511" i="1"/>
  <c r="U512" i="1"/>
  <c r="V512" i="1"/>
  <c r="W512" i="1"/>
  <c r="X512" i="1"/>
  <c r="U513" i="1"/>
  <c r="V513" i="1"/>
  <c r="W513" i="1"/>
  <c r="X513" i="1"/>
  <c r="U514" i="1"/>
  <c r="V514" i="1"/>
  <c r="W514" i="1"/>
  <c r="X514" i="1"/>
  <c r="U515" i="1"/>
  <c r="V515" i="1"/>
  <c r="W515" i="1"/>
  <c r="X515" i="1"/>
  <c r="U516" i="1"/>
  <c r="V516" i="1"/>
  <c r="W516" i="1"/>
  <c r="X516" i="1"/>
  <c r="U517" i="1"/>
  <c r="V517" i="1"/>
  <c r="W517" i="1"/>
  <c r="X517" i="1"/>
  <c r="U518" i="1"/>
  <c r="V518" i="1"/>
  <c r="W518" i="1"/>
  <c r="X518" i="1"/>
  <c r="U519" i="1"/>
  <c r="V519" i="1"/>
  <c r="W519" i="1"/>
  <c r="X519" i="1"/>
  <c r="U520" i="1"/>
  <c r="V520" i="1"/>
  <c r="W520" i="1"/>
  <c r="X520" i="1"/>
  <c r="U521" i="1"/>
  <c r="V521" i="1"/>
  <c r="W521" i="1"/>
  <c r="X521" i="1"/>
  <c r="U522" i="1"/>
  <c r="V522" i="1"/>
  <c r="W522" i="1"/>
  <c r="X522" i="1"/>
  <c r="U523" i="1"/>
  <c r="V523" i="1"/>
  <c r="W523" i="1"/>
  <c r="X523" i="1"/>
  <c r="U524" i="1"/>
  <c r="V524" i="1"/>
  <c r="W524" i="1"/>
  <c r="X524" i="1"/>
  <c r="U525" i="1"/>
  <c r="V525" i="1"/>
  <c r="W525" i="1"/>
  <c r="X525" i="1"/>
  <c r="U526" i="1"/>
  <c r="V526" i="1"/>
  <c r="W526" i="1"/>
  <c r="X526" i="1"/>
  <c r="U527" i="1"/>
  <c r="V527" i="1"/>
  <c r="W527" i="1"/>
  <c r="X527" i="1"/>
  <c r="U528" i="1"/>
  <c r="V528" i="1"/>
  <c r="W528" i="1"/>
  <c r="X528" i="1"/>
  <c r="U529" i="1"/>
  <c r="V529" i="1"/>
  <c r="W529" i="1"/>
  <c r="X529" i="1"/>
  <c r="U530" i="1"/>
  <c r="V530" i="1"/>
  <c r="W530" i="1"/>
  <c r="X530" i="1"/>
  <c r="U531" i="1"/>
  <c r="V531" i="1"/>
  <c r="W531" i="1"/>
  <c r="X531" i="1"/>
  <c r="U532" i="1"/>
  <c r="V532" i="1"/>
  <c r="W532" i="1"/>
  <c r="X532" i="1"/>
  <c r="U533" i="1"/>
  <c r="V533" i="1"/>
  <c r="W533" i="1"/>
  <c r="X533" i="1"/>
  <c r="U534" i="1"/>
  <c r="V534" i="1"/>
  <c r="W534" i="1"/>
  <c r="X534" i="1"/>
  <c r="U535" i="1"/>
  <c r="V535" i="1"/>
  <c r="W535" i="1"/>
  <c r="X535" i="1"/>
  <c r="U536" i="1"/>
  <c r="V536" i="1"/>
  <c r="W536" i="1"/>
  <c r="X536" i="1"/>
  <c r="U537" i="1"/>
  <c r="V537" i="1"/>
  <c r="W537" i="1"/>
  <c r="X537" i="1"/>
  <c r="U538" i="1"/>
  <c r="V538" i="1"/>
  <c r="W538" i="1"/>
  <c r="X538" i="1"/>
  <c r="U539" i="1"/>
  <c r="V539" i="1"/>
  <c r="W539" i="1"/>
  <c r="X539" i="1"/>
  <c r="U540" i="1"/>
  <c r="V540" i="1"/>
  <c r="W540" i="1"/>
  <c r="X540" i="1"/>
  <c r="U541" i="1"/>
  <c r="V541" i="1"/>
  <c r="W541" i="1"/>
  <c r="X541" i="1"/>
  <c r="U542" i="1"/>
  <c r="V542" i="1"/>
  <c r="W542" i="1"/>
  <c r="X542" i="1"/>
  <c r="U543" i="1"/>
  <c r="V543" i="1"/>
  <c r="W543" i="1"/>
  <c r="X543" i="1"/>
  <c r="U544" i="1"/>
  <c r="V544" i="1"/>
  <c r="W544" i="1"/>
  <c r="X544" i="1"/>
  <c r="U545" i="1"/>
  <c r="V545" i="1"/>
  <c r="W545" i="1"/>
  <c r="X545" i="1"/>
  <c r="U546" i="1"/>
  <c r="V546" i="1"/>
  <c r="W546" i="1"/>
  <c r="X546" i="1"/>
  <c r="U547" i="1"/>
  <c r="V547" i="1"/>
  <c r="W547" i="1"/>
  <c r="X547" i="1"/>
  <c r="U548" i="1"/>
  <c r="V548" i="1"/>
  <c r="W548" i="1"/>
  <c r="X548" i="1"/>
  <c r="U549" i="1"/>
  <c r="V549" i="1"/>
  <c r="W549" i="1"/>
  <c r="X549" i="1"/>
  <c r="U550" i="1"/>
  <c r="V550" i="1"/>
  <c r="W550" i="1"/>
  <c r="X550" i="1"/>
  <c r="U551" i="1"/>
  <c r="V551" i="1"/>
  <c r="W551" i="1"/>
  <c r="X551" i="1"/>
  <c r="U552" i="1"/>
  <c r="V552" i="1"/>
  <c r="W552" i="1"/>
  <c r="X552" i="1"/>
  <c r="U553" i="1"/>
  <c r="V553" i="1"/>
  <c r="W553" i="1"/>
  <c r="X553" i="1"/>
  <c r="U554" i="1"/>
  <c r="V554" i="1"/>
  <c r="W554" i="1"/>
  <c r="X554" i="1"/>
  <c r="U555" i="1"/>
  <c r="V555" i="1"/>
  <c r="W555" i="1"/>
  <c r="X555" i="1"/>
  <c r="U556" i="1"/>
  <c r="V556" i="1"/>
  <c r="W556" i="1"/>
  <c r="X556" i="1"/>
  <c r="U557" i="1"/>
  <c r="V557" i="1"/>
  <c r="W557" i="1"/>
  <c r="X557" i="1"/>
  <c r="U558" i="1"/>
  <c r="V558" i="1"/>
  <c r="W558" i="1"/>
  <c r="X558" i="1"/>
  <c r="U559" i="1"/>
  <c r="V559" i="1"/>
  <c r="W559" i="1"/>
  <c r="X559" i="1"/>
  <c r="U560" i="1"/>
  <c r="V560" i="1"/>
  <c r="W560" i="1"/>
  <c r="X560" i="1"/>
  <c r="U561" i="1"/>
  <c r="V561" i="1"/>
  <c r="W561" i="1"/>
  <c r="X561" i="1"/>
  <c r="U562" i="1"/>
  <c r="V562" i="1"/>
  <c r="W562" i="1"/>
  <c r="X562" i="1"/>
  <c r="U563" i="1"/>
  <c r="V563" i="1"/>
  <c r="W563" i="1"/>
  <c r="X563" i="1"/>
  <c r="U564" i="1"/>
  <c r="V564" i="1"/>
  <c r="W564" i="1"/>
  <c r="X564" i="1"/>
  <c r="U565" i="1"/>
  <c r="V565" i="1"/>
  <c r="W565" i="1"/>
  <c r="X565" i="1"/>
  <c r="U566" i="1"/>
  <c r="V566" i="1"/>
  <c r="W566" i="1"/>
  <c r="X566" i="1"/>
  <c r="U567" i="1"/>
  <c r="V567" i="1"/>
  <c r="W567" i="1"/>
  <c r="X567" i="1"/>
  <c r="U568" i="1"/>
  <c r="V568" i="1"/>
  <c r="W568" i="1"/>
  <c r="X568" i="1"/>
  <c r="U569" i="1"/>
  <c r="V569" i="1"/>
  <c r="W569" i="1"/>
  <c r="X569" i="1"/>
  <c r="U570" i="1"/>
  <c r="V570" i="1"/>
  <c r="W570" i="1"/>
  <c r="X570" i="1"/>
  <c r="U571" i="1"/>
  <c r="V571" i="1"/>
  <c r="W571" i="1"/>
  <c r="X571" i="1"/>
  <c r="U572" i="1"/>
  <c r="V572" i="1"/>
  <c r="W572" i="1"/>
  <c r="X572" i="1"/>
  <c r="U573" i="1"/>
  <c r="V573" i="1"/>
  <c r="W573" i="1"/>
  <c r="X573" i="1"/>
  <c r="U574" i="1"/>
  <c r="V574" i="1"/>
  <c r="W574" i="1"/>
  <c r="X574" i="1"/>
  <c r="U575" i="1"/>
  <c r="V575" i="1"/>
  <c r="W575" i="1"/>
  <c r="X575" i="1"/>
  <c r="U576" i="1"/>
  <c r="V576" i="1"/>
  <c r="W576" i="1"/>
  <c r="X576" i="1"/>
  <c r="U577" i="1"/>
  <c r="V577" i="1"/>
  <c r="W577" i="1"/>
  <c r="X577" i="1"/>
  <c r="U578" i="1"/>
  <c r="V578" i="1"/>
  <c r="W578" i="1"/>
  <c r="X578" i="1"/>
  <c r="U579" i="1"/>
  <c r="V579" i="1"/>
  <c r="W579" i="1"/>
  <c r="X579" i="1"/>
  <c r="U580" i="1"/>
  <c r="V580" i="1"/>
  <c r="W580" i="1"/>
  <c r="X580" i="1"/>
  <c r="U581" i="1"/>
  <c r="V581" i="1"/>
  <c r="W581" i="1"/>
  <c r="X581" i="1"/>
  <c r="U582" i="1"/>
  <c r="V582" i="1"/>
  <c r="W582" i="1"/>
  <c r="X582" i="1"/>
  <c r="U583" i="1"/>
  <c r="V583" i="1"/>
  <c r="W583" i="1"/>
  <c r="X583" i="1"/>
  <c r="U584" i="1"/>
  <c r="V584" i="1"/>
  <c r="W584" i="1"/>
  <c r="X584" i="1"/>
  <c r="U585" i="1"/>
  <c r="V585" i="1"/>
  <c r="W585" i="1"/>
  <c r="X585" i="1"/>
  <c r="U586" i="1"/>
  <c r="V586" i="1"/>
  <c r="W586" i="1"/>
  <c r="X586" i="1"/>
  <c r="U587" i="1"/>
  <c r="V587" i="1"/>
  <c r="W587" i="1"/>
  <c r="X587" i="1"/>
  <c r="U588" i="1"/>
  <c r="V588" i="1"/>
  <c r="W588" i="1"/>
  <c r="X588" i="1"/>
  <c r="U589" i="1"/>
  <c r="V589" i="1"/>
  <c r="W589" i="1"/>
  <c r="X589" i="1"/>
  <c r="U590" i="1"/>
  <c r="V590" i="1"/>
  <c r="W590" i="1"/>
  <c r="X590" i="1"/>
  <c r="U591" i="1"/>
  <c r="V591" i="1"/>
  <c r="W591" i="1"/>
  <c r="X591" i="1"/>
  <c r="U592" i="1"/>
  <c r="V592" i="1"/>
  <c r="W592" i="1"/>
  <c r="X592" i="1"/>
  <c r="U593" i="1"/>
  <c r="V593" i="1"/>
  <c r="W593" i="1"/>
  <c r="X593" i="1"/>
  <c r="U594" i="1"/>
  <c r="V594" i="1"/>
  <c r="W594" i="1"/>
  <c r="X594" i="1"/>
  <c r="U595" i="1"/>
  <c r="V595" i="1"/>
  <c r="W595" i="1"/>
  <c r="X595" i="1"/>
  <c r="U596" i="1"/>
  <c r="V596" i="1"/>
  <c r="W596" i="1"/>
  <c r="X596" i="1"/>
  <c r="U597" i="1"/>
  <c r="V597" i="1"/>
  <c r="W597" i="1"/>
  <c r="X597" i="1"/>
  <c r="U598" i="1"/>
  <c r="V598" i="1"/>
  <c r="W598" i="1"/>
  <c r="X598" i="1"/>
  <c r="U599" i="1"/>
  <c r="V599" i="1"/>
  <c r="W599" i="1"/>
  <c r="X599" i="1"/>
  <c r="U600" i="1"/>
  <c r="V600" i="1"/>
  <c r="W600" i="1"/>
  <c r="X600" i="1"/>
  <c r="U601" i="1"/>
  <c r="V601" i="1"/>
  <c r="W601" i="1"/>
  <c r="X601" i="1"/>
  <c r="U602" i="1"/>
  <c r="V602" i="1"/>
  <c r="W602" i="1"/>
  <c r="X602" i="1"/>
  <c r="U603" i="1"/>
  <c r="V603" i="1"/>
  <c r="W603" i="1"/>
  <c r="X603" i="1"/>
  <c r="U604" i="1"/>
  <c r="V604" i="1"/>
  <c r="W604" i="1"/>
  <c r="X604" i="1"/>
  <c r="U605" i="1"/>
  <c r="V605" i="1"/>
  <c r="W605" i="1"/>
  <c r="X605" i="1"/>
  <c r="U606" i="1"/>
  <c r="V606" i="1"/>
  <c r="W606" i="1"/>
  <c r="X606" i="1"/>
  <c r="U607" i="1"/>
  <c r="V607" i="1"/>
  <c r="W607" i="1"/>
  <c r="X607" i="1"/>
  <c r="U608" i="1"/>
  <c r="V608" i="1"/>
  <c r="W608" i="1"/>
  <c r="X608" i="1"/>
  <c r="U609" i="1"/>
  <c r="V609" i="1"/>
  <c r="W609" i="1"/>
  <c r="X609" i="1"/>
  <c r="U610" i="1"/>
  <c r="V610" i="1"/>
  <c r="W610" i="1"/>
  <c r="X610" i="1"/>
  <c r="U611" i="1"/>
  <c r="V611" i="1"/>
  <c r="W611" i="1"/>
  <c r="X611" i="1"/>
  <c r="U612" i="1"/>
  <c r="V612" i="1"/>
  <c r="W612" i="1"/>
  <c r="X612" i="1"/>
  <c r="U613" i="1"/>
  <c r="V613" i="1"/>
  <c r="W613" i="1"/>
  <c r="X613" i="1"/>
  <c r="U614" i="1"/>
  <c r="V614" i="1"/>
  <c r="W614" i="1"/>
  <c r="X614" i="1"/>
  <c r="U615" i="1"/>
  <c r="V615" i="1"/>
  <c r="W615" i="1"/>
  <c r="X615" i="1"/>
  <c r="U616" i="1"/>
  <c r="V616" i="1"/>
  <c r="W616" i="1"/>
  <c r="X616" i="1"/>
  <c r="U617" i="1"/>
  <c r="V617" i="1"/>
  <c r="W617" i="1"/>
  <c r="X617" i="1"/>
  <c r="U618" i="1"/>
  <c r="V618" i="1"/>
  <c r="W618" i="1"/>
  <c r="X618" i="1"/>
  <c r="U619" i="1"/>
  <c r="V619" i="1"/>
  <c r="W619" i="1"/>
  <c r="X619" i="1"/>
  <c r="U620" i="1"/>
  <c r="V620" i="1"/>
  <c r="W620" i="1"/>
  <c r="X620" i="1"/>
  <c r="U621" i="1"/>
  <c r="V621" i="1"/>
  <c r="W621" i="1"/>
  <c r="X621" i="1"/>
  <c r="U622" i="1"/>
  <c r="V622" i="1"/>
  <c r="W622" i="1"/>
  <c r="X622" i="1"/>
  <c r="U623" i="1"/>
  <c r="V623" i="1"/>
  <c r="W623" i="1"/>
  <c r="X623" i="1"/>
  <c r="U624" i="1"/>
  <c r="V624" i="1"/>
  <c r="W624" i="1"/>
  <c r="X624" i="1"/>
  <c r="U625" i="1"/>
  <c r="V625" i="1"/>
  <c r="W625" i="1"/>
  <c r="X625" i="1"/>
  <c r="U626" i="1"/>
  <c r="V626" i="1"/>
  <c r="W626" i="1"/>
  <c r="X626" i="1"/>
  <c r="U627" i="1"/>
  <c r="V627" i="1"/>
  <c r="W627" i="1"/>
  <c r="X627" i="1"/>
  <c r="U628" i="1"/>
  <c r="V628" i="1"/>
  <c r="W628" i="1"/>
  <c r="X628" i="1"/>
  <c r="U629" i="1"/>
  <c r="V629" i="1"/>
  <c r="W629" i="1"/>
  <c r="X629" i="1"/>
  <c r="U630" i="1"/>
  <c r="V630" i="1"/>
  <c r="W630" i="1"/>
  <c r="X630" i="1"/>
  <c r="U631" i="1"/>
  <c r="V631" i="1"/>
  <c r="W631" i="1"/>
  <c r="X631" i="1"/>
  <c r="U632" i="1"/>
  <c r="V632" i="1"/>
  <c r="W632" i="1"/>
  <c r="X632" i="1"/>
  <c r="U633" i="1"/>
  <c r="V633" i="1"/>
  <c r="W633" i="1"/>
  <c r="X633" i="1"/>
  <c r="U634" i="1"/>
  <c r="V634" i="1"/>
  <c r="W634" i="1"/>
  <c r="X634" i="1"/>
  <c r="U635" i="1"/>
  <c r="V635" i="1"/>
  <c r="W635" i="1"/>
  <c r="X635" i="1"/>
  <c r="U636" i="1"/>
  <c r="V636" i="1"/>
  <c r="W636" i="1"/>
  <c r="X636" i="1"/>
  <c r="U637" i="1"/>
  <c r="V637" i="1"/>
  <c r="W637" i="1"/>
  <c r="X637" i="1"/>
  <c r="U638" i="1"/>
  <c r="V638" i="1"/>
  <c r="W638" i="1"/>
  <c r="X638" i="1"/>
  <c r="U639" i="1"/>
  <c r="V639" i="1"/>
  <c r="W639" i="1"/>
  <c r="X639" i="1"/>
  <c r="U640" i="1"/>
  <c r="V640" i="1"/>
  <c r="W640" i="1"/>
  <c r="X640" i="1"/>
  <c r="U641" i="1"/>
  <c r="V641" i="1"/>
  <c r="W641" i="1"/>
  <c r="X641" i="1"/>
  <c r="U642" i="1"/>
  <c r="V642" i="1"/>
  <c r="W642" i="1"/>
  <c r="X642" i="1"/>
  <c r="U643" i="1"/>
  <c r="V643" i="1"/>
  <c r="W643" i="1"/>
  <c r="X643" i="1"/>
  <c r="U644" i="1"/>
  <c r="V644" i="1"/>
  <c r="W644" i="1"/>
  <c r="X644" i="1"/>
  <c r="U645" i="1"/>
  <c r="V645" i="1"/>
  <c r="W645" i="1"/>
  <c r="X645" i="1"/>
  <c r="U646" i="1"/>
  <c r="V646" i="1"/>
  <c r="W646" i="1"/>
  <c r="X646" i="1"/>
  <c r="U647" i="1"/>
  <c r="V647" i="1"/>
  <c r="W647" i="1"/>
  <c r="X647" i="1"/>
  <c r="U648" i="1"/>
  <c r="V648" i="1"/>
  <c r="W648" i="1"/>
  <c r="X648" i="1"/>
  <c r="U649" i="1"/>
  <c r="V649" i="1"/>
  <c r="W649" i="1"/>
  <c r="X649" i="1"/>
  <c r="U650" i="1"/>
  <c r="V650" i="1"/>
  <c r="W650" i="1"/>
  <c r="X650" i="1"/>
  <c r="U651" i="1"/>
  <c r="V651" i="1"/>
  <c r="W651" i="1"/>
  <c r="X651" i="1"/>
  <c r="U652" i="1"/>
  <c r="V652" i="1"/>
  <c r="W652" i="1"/>
  <c r="X652" i="1"/>
  <c r="U653" i="1"/>
  <c r="V653" i="1"/>
  <c r="W653" i="1"/>
  <c r="X653" i="1"/>
  <c r="U654" i="1"/>
  <c r="V654" i="1"/>
  <c r="W654" i="1"/>
  <c r="X654" i="1"/>
  <c r="U655" i="1"/>
  <c r="V655" i="1"/>
  <c r="W655" i="1"/>
  <c r="X655" i="1"/>
  <c r="U656" i="1"/>
  <c r="V656" i="1"/>
  <c r="W656" i="1"/>
  <c r="X656" i="1"/>
  <c r="U657" i="1"/>
  <c r="V657" i="1"/>
  <c r="W657" i="1"/>
  <c r="X657" i="1"/>
  <c r="U658" i="1"/>
  <c r="V658" i="1"/>
  <c r="W658" i="1"/>
  <c r="X658" i="1"/>
  <c r="U659" i="1"/>
  <c r="V659" i="1"/>
  <c r="W659" i="1"/>
  <c r="X659" i="1"/>
  <c r="U660" i="1"/>
  <c r="V660" i="1"/>
  <c r="W660" i="1"/>
  <c r="X660" i="1"/>
  <c r="U661" i="1"/>
  <c r="V661" i="1"/>
  <c r="W661" i="1"/>
  <c r="X661" i="1"/>
  <c r="U662" i="1"/>
  <c r="V662" i="1"/>
  <c r="W662" i="1"/>
  <c r="X662" i="1"/>
  <c r="U663" i="1"/>
  <c r="V663" i="1"/>
  <c r="W663" i="1"/>
  <c r="X663" i="1"/>
  <c r="U664" i="1"/>
  <c r="V664" i="1"/>
  <c r="W664" i="1"/>
  <c r="X664" i="1"/>
  <c r="U665" i="1"/>
  <c r="V665" i="1"/>
  <c r="W665" i="1"/>
  <c r="X665" i="1"/>
  <c r="U666" i="1"/>
  <c r="V666" i="1"/>
  <c r="W666" i="1"/>
  <c r="X666" i="1"/>
  <c r="U667" i="1"/>
  <c r="V667" i="1"/>
  <c r="W667" i="1"/>
  <c r="X667" i="1"/>
  <c r="U668" i="1"/>
  <c r="V668" i="1"/>
  <c r="W668" i="1"/>
  <c r="X668" i="1"/>
  <c r="U669" i="1"/>
  <c r="V669" i="1"/>
  <c r="W669" i="1"/>
  <c r="X669" i="1"/>
  <c r="U670" i="1"/>
  <c r="V670" i="1"/>
  <c r="W670" i="1"/>
  <c r="X670" i="1"/>
  <c r="U671" i="1"/>
  <c r="V671" i="1"/>
  <c r="W671" i="1"/>
  <c r="X671" i="1"/>
  <c r="U672" i="1"/>
  <c r="V672" i="1"/>
  <c r="W672" i="1"/>
  <c r="X672" i="1"/>
  <c r="U673" i="1"/>
  <c r="V673" i="1"/>
  <c r="W673" i="1"/>
  <c r="X673" i="1"/>
  <c r="U674" i="1"/>
  <c r="V674" i="1"/>
  <c r="W674" i="1"/>
  <c r="X674" i="1"/>
  <c r="U675" i="1"/>
  <c r="V675" i="1"/>
  <c r="W675" i="1"/>
  <c r="X675" i="1"/>
  <c r="U676" i="1"/>
  <c r="V676" i="1"/>
  <c r="W676" i="1"/>
  <c r="X676" i="1"/>
  <c r="U677" i="1"/>
  <c r="V677" i="1"/>
  <c r="W677" i="1"/>
  <c r="X677" i="1"/>
  <c r="U678" i="1"/>
  <c r="V678" i="1"/>
  <c r="W678" i="1"/>
  <c r="X678" i="1"/>
  <c r="U679" i="1"/>
  <c r="V679" i="1"/>
  <c r="W679" i="1"/>
  <c r="X679" i="1"/>
  <c r="U680" i="1"/>
  <c r="V680" i="1"/>
  <c r="W680" i="1"/>
  <c r="X680" i="1"/>
  <c r="U681" i="1"/>
  <c r="V681" i="1"/>
  <c r="W681" i="1"/>
  <c r="X681" i="1"/>
  <c r="U682" i="1"/>
  <c r="V682" i="1"/>
  <c r="W682" i="1"/>
  <c r="X682" i="1"/>
  <c r="U683" i="1"/>
  <c r="V683" i="1"/>
  <c r="W683" i="1"/>
  <c r="X683" i="1"/>
  <c r="U684" i="1"/>
  <c r="V684" i="1"/>
  <c r="W684" i="1"/>
  <c r="X684" i="1"/>
  <c r="U685" i="1"/>
  <c r="V685" i="1"/>
  <c r="W685" i="1"/>
  <c r="X685" i="1"/>
  <c r="U686" i="1"/>
  <c r="V686" i="1"/>
  <c r="W686" i="1"/>
  <c r="X686" i="1"/>
  <c r="U687" i="1"/>
  <c r="V687" i="1"/>
  <c r="W687" i="1"/>
  <c r="X687" i="1"/>
  <c r="U688" i="1"/>
  <c r="V688" i="1"/>
  <c r="W688" i="1"/>
  <c r="X688" i="1"/>
  <c r="U689" i="1"/>
  <c r="V689" i="1"/>
  <c r="W689" i="1"/>
  <c r="X689" i="1"/>
  <c r="U690" i="1"/>
  <c r="V690" i="1"/>
  <c r="W690" i="1"/>
  <c r="X690" i="1"/>
  <c r="U691" i="1"/>
  <c r="V691" i="1"/>
  <c r="W691" i="1"/>
  <c r="X691" i="1"/>
  <c r="U692" i="1"/>
  <c r="V692" i="1"/>
  <c r="W692" i="1"/>
  <c r="X692" i="1"/>
  <c r="U693" i="1"/>
  <c r="V693" i="1"/>
  <c r="W693" i="1"/>
  <c r="X693" i="1"/>
  <c r="U694" i="1"/>
  <c r="V694" i="1"/>
  <c r="W694" i="1"/>
  <c r="X694" i="1"/>
  <c r="U695" i="1"/>
  <c r="V695" i="1"/>
  <c r="W695" i="1"/>
  <c r="X695" i="1"/>
  <c r="U696" i="1"/>
  <c r="V696" i="1"/>
  <c r="W696" i="1"/>
  <c r="X696" i="1"/>
  <c r="U697" i="1"/>
  <c r="V697" i="1"/>
  <c r="W697" i="1"/>
  <c r="X697" i="1"/>
  <c r="U698" i="1"/>
  <c r="V698" i="1"/>
  <c r="W698" i="1"/>
  <c r="X698" i="1"/>
  <c r="U699" i="1"/>
  <c r="V699" i="1"/>
  <c r="W699" i="1"/>
  <c r="X699" i="1"/>
  <c r="U700" i="1"/>
  <c r="V700" i="1"/>
  <c r="W700" i="1"/>
  <c r="X700" i="1"/>
  <c r="U701" i="1"/>
  <c r="V701" i="1"/>
  <c r="W701" i="1"/>
  <c r="X701" i="1"/>
  <c r="U702" i="1"/>
  <c r="V702" i="1"/>
  <c r="W702" i="1"/>
  <c r="X702" i="1"/>
  <c r="U703" i="1"/>
  <c r="V703" i="1"/>
  <c r="W703" i="1"/>
  <c r="X703" i="1"/>
  <c r="U704" i="1"/>
  <c r="V704" i="1"/>
  <c r="W704" i="1"/>
  <c r="X704" i="1"/>
  <c r="U705" i="1"/>
  <c r="V705" i="1"/>
  <c r="W705" i="1"/>
  <c r="X705" i="1"/>
  <c r="U706" i="1"/>
  <c r="V706" i="1"/>
  <c r="W706" i="1"/>
  <c r="X706" i="1"/>
  <c r="U707" i="1"/>
  <c r="V707" i="1"/>
  <c r="W707" i="1"/>
  <c r="X707" i="1"/>
  <c r="U708" i="1"/>
  <c r="V708" i="1"/>
  <c r="W708" i="1"/>
  <c r="X708" i="1"/>
  <c r="U709" i="1"/>
  <c r="V709" i="1"/>
  <c r="W709" i="1"/>
  <c r="X709" i="1"/>
  <c r="U710" i="1"/>
  <c r="V710" i="1"/>
  <c r="W710" i="1"/>
  <c r="X710" i="1"/>
  <c r="U711" i="1"/>
  <c r="V711" i="1"/>
  <c r="W711" i="1"/>
  <c r="X711" i="1"/>
  <c r="U712" i="1"/>
  <c r="V712" i="1"/>
  <c r="W712" i="1"/>
  <c r="X712" i="1"/>
  <c r="U713" i="1"/>
  <c r="V713" i="1"/>
  <c r="W713" i="1"/>
  <c r="X713" i="1"/>
  <c r="U714" i="1"/>
  <c r="V714" i="1"/>
  <c r="W714" i="1"/>
  <c r="X714" i="1"/>
  <c r="U715" i="1"/>
  <c r="V715" i="1"/>
  <c r="W715" i="1"/>
  <c r="X715" i="1"/>
  <c r="U716" i="1"/>
  <c r="V716" i="1"/>
  <c r="W716" i="1"/>
  <c r="X716" i="1"/>
  <c r="U717" i="1"/>
  <c r="V717" i="1"/>
  <c r="W717" i="1"/>
  <c r="X717" i="1"/>
  <c r="U718" i="1"/>
  <c r="V718" i="1"/>
  <c r="W718" i="1"/>
  <c r="X718" i="1"/>
  <c r="U719" i="1"/>
  <c r="V719" i="1"/>
  <c r="W719" i="1"/>
  <c r="X719" i="1"/>
  <c r="U720" i="1"/>
  <c r="V720" i="1"/>
  <c r="W720" i="1"/>
  <c r="X720" i="1"/>
  <c r="U721" i="1"/>
  <c r="V721" i="1"/>
  <c r="W721" i="1"/>
  <c r="X721" i="1"/>
  <c r="U722" i="1"/>
  <c r="V722" i="1"/>
  <c r="W722" i="1"/>
  <c r="X722" i="1"/>
  <c r="U723" i="1"/>
  <c r="V723" i="1"/>
  <c r="W723" i="1"/>
  <c r="X723" i="1"/>
  <c r="U724" i="1"/>
  <c r="V724" i="1"/>
  <c r="W724" i="1"/>
  <c r="X724" i="1"/>
  <c r="U725" i="1"/>
  <c r="V725" i="1"/>
  <c r="W725" i="1"/>
  <c r="X725" i="1"/>
  <c r="U726" i="1"/>
  <c r="V726" i="1"/>
  <c r="W726" i="1"/>
  <c r="X726" i="1"/>
  <c r="U727" i="1"/>
  <c r="V727" i="1"/>
  <c r="W727" i="1"/>
  <c r="X727" i="1"/>
  <c r="U728" i="1"/>
  <c r="V728" i="1"/>
  <c r="W728" i="1"/>
  <c r="X728" i="1"/>
  <c r="U729" i="1"/>
  <c r="V729" i="1"/>
  <c r="W729" i="1"/>
  <c r="X729" i="1"/>
  <c r="U730" i="1"/>
  <c r="V730" i="1"/>
  <c r="W730" i="1"/>
  <c r="X730" i="1"/>
  <c r="U731" i="1"/>
  <c r="V731" i="1"/>
  <c r="W731" i="1"/>
  <c r="X731" i="1"/>
  <c r="U732" i="1"/>
  <c r="V732" i="1"/>
  <c r="W732" i="1"/>
  <c r="X732" i="1"/>
  <c r="U733" i="1"/>
  <c r="V733" i="1"/>
  <c r="W733" i="1"/>
  <c r="X733" i="1"/>
  <c r="U734" i="1"/>
  <c r="V734" i="1"/>
  <c r="W734" i="1"/>
  <c r="X734" i="1"/>
  <c r="U735" i="1"/>
  <c r="V735" i="1"/>
  <c r="W735" i="1"/>
  <c r="X735" i="1"/>
  <c r="U736" i="1"/>
  <c r="V736" i="1"/>
  <c r="W736" i="1"/>
  <c r="X736" i="1"/>
  <c r="U737" i="1"/>
  <c r="V737" i="1"/>
  <c r="W737" i="1"/>
  <c r="X737" i="1"/>
  <c r="U738" i="1"/>
  <c r="V738" i="1"/>
  <c r="W738" i="1"/>
  <c r="X738" i="1"/>
  <c r="U739" i="1"/>
  <c r="V739" i="1"/>
  <c r="W739" i="1"/>
  <c r="X739" i="1"/>
  <c r="U740" i="1"/>
  <c r="V740" i="1"/>
  <c r="W740" i="1"/>
  <c r="X740" i="1"/>
  <c r="U741" i="1"/>
  <c r="V741" i="1"/>
  <c r="W741" i="1"/>
  <c r="X741" i="1"/>
  <c r="U742" i="1"/>
  <c r="V742" i="1"/>
  <c r="W742" i="1"/>
  <c r="X742" i="1"/>
  <c r="U743" i="1"/>
  <c r="V743" i="1"/>
  <c r="W743" i="1"/>
  <c r="X743" i="1"/>
  <c r="U744" i="1"/>
  <c r="V744" i="1"/>
  <c r="W744" i="1"/>
  <c r="X744" i="1"/>
  <c r="U745" i="1"/>
  <c r="V745" i="1"/>
  <c r="W745" i="1"/>
  <c r="X745" i="1"/>
  <c r="U746" i="1"/>
  <c r="V746" i="1"/>
  <c r="W746" i="1"/>
  <c r="X746" i="1"/>
  <c r="U747" i="1"/>
  <c r="V747" i="1"/>
  <c r="W747" i="1"/>
  <c r="X747" i="1"/>
  <c r="U748" i="1"/>
  <c r="V748" i="1"/>
  <c r="W748" i="1"/>
  <c r="X748" i="1"/>
  <c r="U749" i="1"/>
  <c r="V749" i="1"/>
  <c r="W749" i="1"/>
  <c r="X749" i="1"/>
  <c r="U750" i="1"/>
  <c r="V750" i="1"/>
  <c r="W750" i="1"/>
  <c r="X750" i="1"/>
  <c r="U751" i="1"/>
  <c r="V751" i="1"/>
  <c r="W751" i="1"/>
  <c r="X751" i="1"/>
  <c r="U752" i="1"/>
  <c r="V752" i="1"/>
  <c r="W752" i="1"/>
  <c r="X752" i="1"/>
  <c r="U753" i="1"/>
  <c r="V753" i="1"/>
  <c r="W753" i="1"/>
  <c r="X753" i="1"/>
  <c r="U754" i="1"/>
  <c r="V754" i="1"/>
  <c r="W754" i="1"/>
  <c r="X754" i="1"/>
  <c r="U755" i="1"/>
  <c r="V755" i="1"/>
  <c r="W755" i="1"/>
  <c r="X755" i="1"/>
  <c r="U756" i="1"/>
  <c r="V756" i="1"/>
  <c r="W756" i="1"/>
  <c r="X756" i="1"/>
  <c r="U757" i="1"/>
  <c r="V757" i="1"/>
  <c r="W757" i="1"/>
  <c r="X757" i="1"/>
  <c r="U758" i="1"/>
  <c r="V758" i="1"/>
  <c r="W758" i="1"/>
  <c r="X758" i="1"/>
  <c r="U759" i="1"/>
  <c r="V759" i="1"/>
  <c r="W759" i="1"/>
  <c r="X759" i="1"/>
  <c r="U760" i="1"/>
  <c r="V760" i="1"/>
  <c r="W760" i="1"/>
  <c r="X760" i="1"/>
  <c r="U761" i="1"/>
  <c r="V761" i="1"/>
  <c r="W761" i="1"/>
  <c r="X761" i="1"/>
  <c r="U762" i="1"/>
  <c r="V762" i="1"/>
  <c r="W762" i="1"/>
  <c r="X762" i="1"/>
  <c r="U763" i="1"/>
  <c r="V763" i="1"/>
  <c r="W763" i="1"/>
  <c r="X763" i="1"/>
  <c r="U764" i="1"/>
  <c r="V764" i="1"/>
  <c r="W764" i="1"/>
  <c r="X764" i="1"/>
  <c r="U765" i="1"/>
  <c r="V765" i="1"/>
  <c r="W765" i="1"/>
  <c r="X765" i="1"/>
  <c r="U766" i="1"/>
  <c r="V766" i="1"/>
  <c r="W766" i="1"/>
  <c r="X766" i="1"/>
  <c r="U767" i="1"/>
  <c r="V767" i="1"/>
  <c r="W767" i="1"/>
  <c r="X767" i="1"/>
  <c r="U768" i="1"/>
  <c r="V768" i="1"/>
  <c r="W768" i="1"/>
  <c r="X768" i="1"/>
  <c r="U769" i="1"/>
  <c r="V769" i="1"/>
  <c r="W769" i="1"/>
  <c r="X769" i="1"/>
  <c r="U770" i="1"/>
  <c r="V770" i="1"/>
  <c r="W770" i="1"/>
  <c r="X770" i="1"/>
  <c r="U771" i="1"/>
  <c r="V771" i="1"/>
  <c r="W771" i="1"/>
  <c r="X771" i="1"/>
  <c r="U772" i="1"/>
  <c r="V772" i="1"/>
  <c r="W772" i="1"/>
  <c r="X772" i="1"/>
  <c r="U773" i="1"/>
  <c r="V773" i="1"/>
  <c r="W773" i="1"/>
  <c r="X773" i="1"/>
  <c r="U774" i="1"/>
  <c r="V774" i="1"/>
  <c r="W774" i="1"/>
  <c r="X774" i="1"/>
  <c r="U775" i="1"/>
  <c r="V775" i="1"/>
  <c r="W775" i="1"/>
  <c r="X775" i="1"/>
  <c r="U776" i="1"/>
  <c r="V776" i="1"/>
  <c r="W776" i="1"/>
  <c r="X776" i="1"/>
  <c r="U777" i="1"/>
  <c r="V777" i="1"/>
  <c r="W777" i="1"/>
  <c r="X777" i="1"/>
  <c r="U778" i="1"/>
  <c r="V778" i="1"/>
  <c r="W778" i="1"/>
  <c r="X778" i="1"/>
  <c r="U779" i="1"/>
  <c r="V779" i="1"/>
  <c r="W779" i="1"/>
  <c r="X779" i="1"/>
  <c r="U780" i="1"/>
  <c r="V780" i="1"/>
  <c r="W780" i="1"/>
  <c r="X780" i="1"/>
  <c r="U781" i="1"/>
  <c r="V781" i="1"/>
  <c r="W781" i="1"/>
  <c r="X781" i="1"/>
  <c r="U782" i="1"/>
  <c r="V782" i="1"/>
  <c r="W782" i="1"/>
  <c r="X782" i="1"/>
  <c r="U783" i="1"/>
  <c r="V783" i="1"/>
  <c r="W783" i="1"/>
  <c r="X783" i="1"/>
  <c r="U784" i="1"/>
  <c r="V784" i="1"/>
  <c r="W784" i="1"/>
  <c r="X784" i="1"/>
  <c r="U785" i="1"/>
  <c r="V785" i="1"/>
  <c r="W785" i="1"/>
  <c r="X785" i="1"/>
  <c r="U786" i="1"/>
  <c r="V786" i="1"/>
  <c r="W786" i="1"/>
  <c r="X786" i="1"/>
  <c r="U787" i="1"/>
  <c r="V787" i="1"/>
  <c r="W787" i="1"/>
  <c r="X787" i="1"/>
  <c r="U788" i="1"/>
  <c r="V788" i="1"/>
  <c r="W788" i="1"/>
  <c r="X788" i="1"/>
  <c r="U789" i="1"/>
  <c r="V789" i="1"/>
  <c r="W789" i="1"/>
  <c r="X789" i="1"/>
  <c r="U790" i="1"/>
  <c r="V790" i="1"/>
  <c r="W790" i="1"/>
  <c r="X790" i="1"/>
  <c r="U791" i="1"/>
  <c r="V791" i="1"/>
  <c r="W791" i="1"/>
  <c r="X791" i="1"/>
  <c r="U792" i="1"/>
  <c r="V792" i="1"/>
  <c r="W792" i="1"/>
  <c r="X792" i="1"/>
  <c r="U793" i="1"/>
  <c r="V793" i="1"/>
  <c r="W793" i="1"/>
  <c r="X793" i="1"/>
  <c r="U794" i="1"/>
  <c r="V794" i="1"/>
  <c r="W794" i="1"/>
  <c r="X794" i="1"/>
  <c r="U795" i="1"/>
  <c r="V795" i="1"/>
  <c r="W795" i="1"/>
  <c r="X795" i="1"/>
  <c r="U796" i="1"/>
  <c r="V796" i="1"/>
  <c r="W796" i="1"/>
  <c r="X796" i="1"/>
  <c r="U797" i="1"/>
  <c r="V797" i="1"/>
  <c r="W797" i="1"/>
  <c r="X797" i="1"/>
  <c r="U798" i="1"/>
  <c r="V798" i="1"/>
  <c r="W798" i="1"/>
  <c r="X798" i="1"/>
  <c r="U799" i="1"/>
  <c r="V799" i="1"/>
  <c r="W799" i="1"/>
  <c r="X799" i="1"/>
  <c r="U800" i="1"/>
  <c r="V800" i="1"/>
  <c r="W800" i="1"/>
  <c r="X800" i="1"/>
  <c r="U801" i="1"/>
  <c r="V801" i="1"/>
  <c r="W801" i="1"/>
  <c r="X801" i="1"/>
  <c r="U802" i="1"/>
  <c r="V802" i="1"/>
  <c r="W802" i="1"/>
  <c r="X802" i="1"/>
  <c r="U803" i="1"/>
  <c r="V803" i="1"/>
  <c r="W803" i="1"/>
  <c r="X803" i="1"/>
  <c r="U804" i="1"/>
  <c r="V804" i="1"/>
  <c r="W804" i="1"/>
  <c r="X804" i="1"/>
  <c r="U805" i="1"/>
  <c r="V805" i="1"/>
  <c r="W805" i="1"/>
  <c r="X805" i="1"/>
  <c r="U806" i="1"/>
  <c r="V806" i="1"/>
  <c r="W806" i="1"/>
  <c r="X806" i="1"/>
  <c r="U807" i="1"/>
  <c r="V807" i="1"/>
  <c r="W807" i="1"/>
  <c r="X807" i="1"/>
  <c r="U808" i="1"/>
  <c r="V808" i="1"/>
  <c r="W808" i="1"/>
  <c r="X808" i="1"/>
  <c r="U809" i="1"/>
  <c r="V809" i="1"/>
  <c r="W809" i="1"/>
  <c r="X809" i="1"/>
  <c r="U810" i="1"/>
  <c r="V810" i="1"/>
  <c r="W810" i="1"/>
  <c r="X810" i="1"/>
  <c r="U811" i="1"/>
  <c r="V811" i="1"/>
  <c r="W811" i="1"/>
  <c r="X811" i="1"/>
  <c r="U812" i="1"/>
  <c r="V812" i="1"/>
  <c r="W812" i="1"/>
  <c r="X812" i="1"/>
  <c r="U813" i="1"/>
  <c r="V813" i="1"/>
  <c r="W813" i="1"/>
  <c r="X813" i="1"/>
  <c r="U814" i="1"/>
  <c r="V814" i="1"/>
  <c r="W814" i="1"/>
  <c r="X814" i="1"/>
  <c r="U815" i="1"/>
  <c r="V815" i="1"/>
  <c r="W815" i="1"/>
  <c r="X815" i="1"/>
  <c r="U816" i="1"/>
  <c r="V816" i="1"/>
  <c r="W816" i="1"/>
  <c r="X816" i="1"/>
  <c r="U817" i="1"/>
  <c r="V817" i="1"/>
  <c r="W817" i="1"/>
  <c r="X817" i="1"/>
  <c r="U818" i="1"/>
  <c r="V818" i="1"/>
  <c r="W818" i="1"/>
  <c r="X818" i="1"/>
  <c r="U819" i="1"/>
  <c r="V819" i="1"/>
  <c r="W819" i="1"/>
  <c r="X819" i="1"/>
  <c r="U820" i="1"/>
  <c r="V820" i="1"/>
  <c r="W820" i="1"/>
  <c r="X820" i="1"/>
  <c r="U821" i="1"/>
  <c r="V821" i="1"/>
  <c r="W821" i="1"/>
  <c r="X821" i="1"/>
  <c r="U822" i="1"/>
  <c r="V822" i="1"/>
  <c r="W822" i="1"/>
  <c r="X822" i="1"/>
  <c r="U823" i="1"/>
  <c r="V823" i="1"/>
  <c r="W823" i="1"/>
  <c r="X823" i="1"/>
  <c r="U824" i="1"/>
  <c r="V824" i="1"/>
  <c r="W824" i="1"/>
  <c r="X824" i="1"/>
  <c r="U825" i="1"/>
  <c r="V825" i="1"/>
  <c r="W825" i="1"/>
  <c r="X825" i="1"/>
  <c r="U826" i="1"/>
  <c r="V826" i="1"/>
  <c r="W826" i="1"/>
  <c r="X826" i="1"/>
  <c r="U827" i="1"/>
  <c r="V827" i="1"/>
  <c r="W827" i="1"/>
  <c r="X827" i="1"/>
  <c r="U828" i="1"/>
  <c r="V828" i="1"/>
  <c r="W828" i="1"/>
  <c r="X828" i="1"/>
  <c r="U829" i="1"/>
  <c r="V829" i="1"/>
  <c r="W829" i="1"/>
  <c r="X829" i="1"/>
  <c r="U830" i="1"/>
  <c r="V830" i="1"/>
  <c r="W830" i="1"/>
  <c r="X830" i="1"/>
  <c r="U831" i="1"/>
  <c r="V831" i="1"/>
  <c r="W831" i="1"/>
  <c r="X831" i="1"/>
  <c r="U832" i="1"/>
  <c r="V832" i="1"/>
  <c r="W832" i="1"/>
  <c r="X832" i="1"/>
  <c r="U833" i="1"/>
  <c r="V833" i="1"/>
  <c r="W833" i="1"/>
  <c r="X833" i="1"/>
  <c r="U834" i="1"/>
  <c r="V834" i="1"/>
  <c r="W834" i="1"/>
  <c r="X834" i="1"/>
  <c r="U835" i="1"/>
  <c r="V835" i="1"/>
  <c r="W835" i="1"/>
  <c r="X835" i="1"/>
  <c r="U836" i="1"/>
  <c r="V836" i="1"/>
  <c r="W836" i="1"/>
  <c r="X836" i="1"/>
  <c r="U837" i="1"/>
  <c r="V837" i="1"/>
  <c r="W837" i="1"/>
  <c r="X837" i="1"/>
  <c r="U838" i="1"/>
  <c r="V838" i="1"/>
  <c r="W838" i="1"/>
  <c r="X838" i="1"/>
  <c r="U839" i="1"/>
  <c r="V839" i="1"/>
  <c r="W839" i="1"/>
  <c r="X839" i="1"/>
  <c r="U840" i="1"/>
  <c r="V840" i="1"/>
  <c r="W840" i="1"/>
  <c r="X840" i="1"/>
  <c r="U841" i="1"/>
  <c r="V841" i="1"/>
  <c r="W841" i="1"/>
  <c r="X841" i="1"/>
  <c r="U842" i="1"/>
  <c r="V842" i="1"/>
  <c r="W842" i="1"/>
  <c r="X842" i="1"/>
  <c r="U843" i="1"/>
  <c r="V843" i="1"/>
  <c r="W843" i="1"/>
  <c r="X843" i="1"/>
  <c r="U844" i="1"/>
  <c r="V844" i="1"/>
  <c r="W844" i="1"/>
  <c r="X844" i="1"/>
  <c r="U845" i="1"/>
  <c r="V845" i="1"/>
  <c r="W845" i="1"/>
  <c r="X845" i="1"/>
  <c r="U846" i="1"/>
  <c r="V846" i="1"/>
  <c r="W846" i="1"/>
  <c r="X846" i="1"/>
  <c r="U847" i="1"/>
  <c r="V847" i="1"/>
  <c r="W847" i="1"/>
  <c r="X847" i="1"/>
  <c r="U848" i="1"/>
  <c r="V848" i="1"/>
  <c r="W848" i="1"/>
  <c r="X848" i="1"/>
  <c r="U849" i="1"/>
  <c r="V849" i="1"/>
  <c r="W849" i="1"/>
  <c r="X849" i="1"/>
  <c r="U850" i="1"/>
  <c r="V850" i="1"/>
  <c r="W850" i="1"/>
  <c r="X850" i="1"/>
  <c r="U851" i="1"/>
  <c r="V851" i="1"/>
  <c r="W851" i="1"/>
  <c r="X851" i="1"/>
  <c r="U852" i="1"/>
  <c r="V852" i="1"/>
  <c r="W852" i="1"/>
  <c r="X852" i="1"/>
  <c r="U853" i="1"/>
  <c r="V853" i="1"/>
  <c r="W853" i="1"/>
  <c r="X853" i="1"/>
  <c r="U854" i="1"/>
  <c r="V854" i="1"/>
  <c r="W854" i="1"/>
  <c r="X854" i="1"/>
  <c r="U855" i="1"/>
  <c r="V855" i="1"/>
  <c r="W855" i="1"/>
  <c r="X855" i="1"/>
  <c r="U856" i="1"/>
  <c r="V856" i="1"/>
  <c r="W856" i="1"/>
  <c r="X856" i="1"/>
  <c r="U857" i="1"/>
  <c r="V857" i="1"/>
  <c r="W857" i="1"/>
  <c r="X857" i="1"/>
  <c r="U858" i="1"/>
  <c r="V858" i="1"/>
  <c r="W858" i="1"/>
  <c r="X858" i="1"/>
  <c r="U859" i="1"/>
  <c r="V859" i="1"/>
  <c r="W859" i="1"/>
  <c r="X859" i="1"/>
  <c r="U860" i="1"/>
  <c r="V860" i="1"/>
  <c r="W860" i="1"/>
  <c r="X860" i="1"/>
  <c r="U861" i="1"/>
  <c r="V861" i="1"/>
  <c r="W861" i="1"/>
  <c r="X861" i="1"/>
  <c r="U862" i="1"/>
  <c r="V862" i="1"/>
  <c r="W862" i="1"/>
  <c r="X862" i="1"/>
  <c r="U863" i="1"/>
  <c r="V863" i="1"/>
  <c r="W863" i="1"/>
  <c r="X863" i="1"/>
  <c r="U864" i="1"/>
  <c r="V864" i="1"/>
  <c r="W864" i="1"/>
  <c r="X864" i="1"/>
  <c r="U865" i="1"/>
  <c r="V865" i="1"/>
  <c r="W865" i="1"/>
  <c r="X865" i="1"/>
  <c r="U866" i="1"/>
  <c r="V866" i="1"/>
  <c r="W866" i="1"/>
  <c r="X866" i="1"/>
  <c r="U867" i="1"/>
  <c r="V867" i="1"/>
  <c r="W867" i="1"/>
  <c r="X867" i="1"/>
  <c r="U868" i="1"/>
  <c r="V868" i="1"/>
  <c r="W868" i="1"/>
  <c r="X868" i="1"/>
  <c r="U869" i="1"/>
  <c r="V869" i="1"/>
  <c r="W869" i="1"/>
  <c r="X869" i="1"/>
  <c r="U870" i="1"/>
  <c r="V870" i="1"/>
  <c r="W870" i="1"/>
  <c r="X870" i="1"/>
  <c r="U871" i="1"/>
  <c r="V871" i="1"/>
  <c r="W871" i="1"/>
  <c r="X871" i="1"/>
  <c r="U872" i="1"/>
  <c r="V872" i="1"/>
  <c r="W872" i="1"/>
  <c r="X872" i="1"/>
  <c r="U873" i="1"/>
  <c r="V873" i="1"/>
  <c r="W873" i="1"/>
  <c r="X873" i="1"/>
  <c r="U874" i="1"/>
  <c r="V874" i="1"/>
  <c r="W874" i="1"/>
  <c r="X874" i="1"/>
  <c r="U875" i="1"/>
  <c r="V875" i="1"/>
  <c r="W875" i="1"/>
  <c r="X875" i="1"/>
  <c r="U876" i="1"/>
  <c r="V876" i="1"/>
  <c r="W876" i="1"/>
  <c r="X876" i="1"/>
  <c r="U877" i="1"/>
  <c r="V877" i="1"/>
  <c r="W877" i="1"/>
  <c r="X877" i="1"/>
  <c r="U878" i="1"/>
  <c r="V878" i="1"/>
  <c r="W878" i="1"/>
  <c r="X878" i="1"/>
  <c r="U879" i="1"/>
  <c r="V879" i="1"/>
  <c r="W879" i="1"/>
  <c r="X879" i="1"/>
  <c r="U880" i="1"/>
  <c r="V880" i="1"/>
  <c r="W880" i="1"/>
  <c r="X880" i="1"/>
  <c r="U881" i="1"/>
  <c r="V881" i="1"/>
  <c r="W881" i="1"/>
  <c r="X881" i="1"/>
  <c r="U882" i="1"/>
  <c r="V882" i="1"/>
  <c r="W882" i="1"/>
  <c r="X882" i="1"/>
  <c r="U883" i="1"/>
  <c r="V883" i="1"/>
  <c r="W883" i="1"/>
  <c r="X883" i="1"/>
  <c r="U884" i="1"/>
  <c r="V884" i="1"/>
  <c r="W884" i="1"/>
  <c r="X884" i="1"/>
  <c r="U885" i="1"/>
  <c r="V885" i="1"/>
  <c r="W885" i="1"/>
  <c r="X885" i="1"/>
  <c r="U886" i="1"/>
  <c r="V886" i="1"/>
  <c r="W886" i="1"/>
  <c r="X886" i="1"/>
  <c r="U887" i="1"/>
  <c r="V887" i="1"/>
  <c r="W887" i="1"/>
  <c r="X887" i="1"/>
  <c r="U888" i="1"/>
  <c r="V888" i="1"/>
  <c r="W888" i="1"/>
  <c r="X888" i="1"/>
  <c r="U889" i="1"/>
  <c r="V889" i="1"/>
  <c r="W889" i="1"/>
  <c r="X889" i="1"/>
  <c r="U890" i="1"/>
  <c r="V890" i="1"/>
  <c r="W890" i="1"/>
  <c r="X890" i="1"/>
  <c r="U891" i="1"/>
  <c r="V891" i="1"/>
  <c r="W891" i="1"/>
  <c r="X891" i="1"/>
  <c r="U892" i="1"/>
  <c r="V892" i="1"/>
  <c r="W892" i="1"/>
  <c r="X892" i="1"/>
  <c r="U893" i="1"/>
  <c r="V893" i="1"/>
  <c r="W893" i="1"/>
  <c r="X893" i="1"/>
  <c r="U894" i="1"/>
  <c r="V894" i="1"/>
  <c r="W894" i="1"/>
  <c r="X894" i="1"/>
  <c r="U895" i="1"/>
  <c r="V895" i="1"/>
  <c r="W895" i="1"/>
  <c r="X895" i="1"/>
  <c r="U896" i="1"/>
  <c r="V896" i="1"/>
  <c r="W896" i="1"/>
  <c r="X896" i="1"/>
  <c r="U897" i="1"/>
  <c r="V897" i="1"/>
  <c r="W897" i="1"/>
  <c r="X897" i="1"/>
  <c r="U898" i="1"/>
  <c r="V898" i="1"/>
  <c r="W898" i="1"/>
  <c r="X898" i="1"/>
  <c r="U899" i="1"/>
  <c r="V899" i="1"/>
  <c r="W899" i="1"/>
  <c r="X899" i="1"/>
  <c r="U900" i="1"/>
  <c r="V900" i="1"/>
  <c r="W900" i="1"/>
  <c r="X900" i="1"/>
  <c r="U901" i="1"/>
  <c r="V901" i="1"/>
  <c r="W901" i="1"/>
  <c r="X901" i="1"/>
  <c r="U902" i="1"/>
  <c r="V902" i="1"/>
  <c r="W902" i="1"/>
  <c r="X902" i="1"/>
  <c r="U903" i="1"/>
  <c r="V903" i="1"/>
  <c r="W903" i="1"/>
  <c r="X903" i="1"/>
  <c r="U904" i="1"/>
  <c r="V904" i="1"/>
  <c r="W904" i="1"/>
  <c r="X904" i="1"/>
  <c r="U905" i="1"/>
  <c r="V905" i="1"/>
  <c r="W905" i="1"/>
  <c r="X905" i="1"/>
  <c r="U906" i="1"/>
  <c r="V906" i="1"/>
  <c r="W906" i="1"/>
  <c r="X906" i="1"/>
  <c r="U907" i="1"/>
  <c r="V907" i="1"/>
  <c r="W907" i="1"/>
  <c r="X907" i="1"/>
  <c r="U908" i="1"/>
  <c r="V908" i="1"/>
  <c r="W908" i="1"/>
  <c r="X908" i="1"/>
  <c r="U909" i="1"/>
  <c r="V909" i="1"/>
  <c r="W909" i="1"/>
  <c r="X909" i="1"/>
  <c r="U910" i="1"/>
  <c r="V910" i="1"/>
  <c r="W910" i="1"/>
  <c r="X910" i="1"/>
  <c r="U911" i="1"/>
  <c r="V911" i="1"/>
  <c r="W911" i="1"/>
  <c r="X911" i="1"/>
  <c r="U912" i="1"/>
  <c r="V912" i="1"/>
  <c r="W912" i="1"/>
  <c r="X912" i="1"/>
  <c r="U913" i="1"/>
  <c r="V913" i="1"/>
  <c r="W913" i="1"/>
  <c r="X913" i="1"/>
  <c r="U914" i="1"/>
  <c r="V914" i="1"/>
  <c r="W914" i="1"/>
  <c r="X914" i="1"/>
  <c r="U915" i="1"/>
  <c r="V915" i="1"/>
  <c r="W915" i="1"/>
  <c r="X915" i="1"/>
  <c r="U916" i="1"/>
  <c r="V916" i="1"/>
  <c r="W916" i="1"/>
  <c r="X916" i="1"/>
  <c r="U917" i="1"/>
  <c r="V917" i="1"/>
  <c r="W917" i="1"/>
  <c r="X917" i="1"/>
  <c r="U918" i="1"/>
  <c r="V918" i="1"/>
  <c r="W918" i="1"/>
  <c r="X918" i="1"/>
  <c r="U919" i="1"/>
  <c r="V919" i="1"/>
  <c r="W919" i="1"/>
  <c r="X919" i="1"/>
  <c r="U920" i="1"/>
  <c r="V920" i="1"/>
  <c r="W920" i="1"/>
  <c r="X920" i="1"/>
  <c r="U921" i="1"/>
  <c r="V921" i="1"/>
  <c r="W921" i="1"/>
  <c r="X921" i="1"/>
  <c r="U922" i="1"/>
  <c r="V922" i="1"/>
  <c r="W922" i="1"/>
  <c r="X922" i="1"/>
  <c r="U923" i="1"/>
  <c r="V923" i="1"/>
  <c r="W923" i="1"/>
  <c r="X923" i="1"/>
  <c r="U924" i="1"/>
  <c r="V924" i="1"/>
  <c r="W924" i="1"/>
  <c r="X924" i="1"/>
  <c r="U925" i="1"/>
  <c r="V925" i="1"/>
  <c r="W925" i="1"/>
  <c r="X925" i="1"/>
  <c r="U926" i="1"/>
  <c r="V926" i="1"/>
  <c r="W926" i="1"/>
  <c r="X926" i="1"/>
  <c r="U927" i="1"/>
  <c r="V927" i="1"/>
  <c r="W927" i="1"/>
  <c r="X927" i="1"/>
  <c r="U928" i="1"/>
  <c r="V928" i="1"/>
  <c r="W928" i="1"/>
  <c r="X928" i="1"/>
  <c r="U929" i="1"/>
  <c r="V929" i="1"/>
  <c r="W929" i="1"/>
  <c r="X929" i="1"/>
  <c r="U930" i="1"/>
  <c r="V930" i="1"/>
  <c r="W930" i="1"/>
  <c r="X930" i="1"/>
  <c r="U931" i="1"/>
  <c r="V931" i="1"/>
  <c r="W931" i="1"/>
  <c r="X931" i="1"/>
  <c r="U932" i="1"/>
  <c r="V932" i="1"/>
  <c r="W932" i="1"/>
  <c r="X932" i="1"/>
  <c r="U933" i="1"/>
  <c r="V933" i="1"/>
  <c r="W933" i="1"/>
  <c r="X933" i="1"/>
  <c r="U934" i="1"/>
  <c r="V934" i="1"/>
  <c r="W934" i="1"/>
  <c r="X934" i="1"/>
  <c r="U935" i="1"/>
  <c r="V935" i="1"/>
  <c r="W935" i="1"/>
  <c r="X935" i="1"/>
  <c r="U936" i="1"/>
  <c r="V936" i="1"/>
  <c r="W936" i="1"/>
  <c r="X936" i="1"/>
  <c r="U937" i="1"/>
  <c r="V937" i="1"/>
  <c r="W937" i="1"/>
  <c r="X937" i="1"/>
  <c r="U938" i="1"/>
  <c r="V938" i="1"/>
  <c r="W938" i="1"/>
  <c r="X938" i="1"/>
  <c r="U939" i="1"/>
  <c r="V939" i="1"/>
  <c r="W939" i="1"/>
  <c r="X939" i="1"/>
  <c r="U940" i="1"/>
  <c r="V940" i="1"/>
  <c r="W940" i="1"/>
  <c r="X940" i="1"/>
  <c r="U941" i="1"/>
  <c r="V941" i="1"/>
  <c r="W941" i="1"/>
  <c r="X941" i="1"/>
  <c r="U942" i="1"/>
  <c r="V942" i="1"/>
  <c r="W942" i="1"/>
  <c r="X942" i="1"/>
  <c r="U943" i="1"/>
  <c r="V943" i="1"/>
  <c r="W943" i="1"/>
  <c r="X943" i="1"/>
  <c r="U944" i="1"/>
  <c r="V944" i="1"/>
  <c r="W944" i="1"/>
  <c r="X944" i="1"/>
  <c r="U945" i="1"/>
  <c r="V945" i="1"/>
  <c r="W945" i="1"/>
  <c r="X945" i="1"/>
  <c r="U946" i="1"/>
  <c r="V946" i="1"/>
  <c r="W946" i="1"/>
  <c r="X946" i="1"/>
  <c r="U947" i="1"/>
  <c r="V947" i="1"/>
  <c r="W947" i="1"/>
  <c r="X947" i="1"/>
  <c r="U948" i="1"/>
  <c r="V948" i="1"/>
  <c r="W948" i="1"/>
  <c r="X948" i="1"/>
  <c r="U949" i="1"/>
  <c r="V949" i="1"/>
  <c r="W949" i="1"/>
  <c r="X949" i="1"/>
  <c r="U950" i="1"/>
  <c r="V950" i="1"/>
  <c r="W950" i="1"/>
  <c r="X950" i="1"/>
  <c r="U951" i="1"/>
  <c r="V951" i="1"/>
  <c r="W951" i="1"/>
  <c r="X951" i="1"/>
  <c r="U952" i="1"/>
  <c r="V952" i="1"/>
  <c r="W952" i="1"/>
  <c r="X952" i="1"/>
  <c r="U953" i="1"/>
  <c r="V953" i="1"/>
  <c r="W953" i="1"/>
  <c r="X953" i="1"/>
  <c r="U954" i="1"/>
  <c r="V954" i="1"/>
  <c r="W954" i="1"/>
  <c r="X954" i="1"/>
  <c r="U955" i="1"/>
  <c r="V955" i="1"/>
  <c r="W955" i="1"/>
  <c r="X955" i="1"/>
  <c r="U956" i="1"/>
  <c r="V956" i="1"/>
  <c r="W956" i="1"/>
  <c r="X956" i="1"/>
  <c r="U957" i="1"/>
  <c r="V957" i="1"/>
  <c r="W957" i="1"/>
  <c r="X957" i="1"/>
  <c r="U958" i="1"/>
  <c r="V958" i="1"/>
  <c r="W958" i="1"/>
  <c r="X958" i="1"/>
  <c r="U959" i="1"/>
  <c r="V959" i="1"/>
  <c r="W959" i="1"/>
  <c r="X959" i="1"/>
  <c r="U960" i="1"/>
  <c r="V960" i="1"/>
  <c r="W960" i="1"/>
  <c r="X960" i="1"/>
  <c r="U961" i="1"/>
  <c r="V961" i="1"/>
  <c r="W961" i="1"/>
  <c r="X961" i="1"/>
  <c r="U962" i="1"/>
  <c r="V962" i="1"/>
  <c r="W962" i="1"/>
  <c r="X962" i="1"/>
  <c r="U963" i="1"/>
  <c r="V963" i="1"/>
  <c r="W963" i="1"/>
  <c r="X963" i="1"/>
  <c r="U964" i="1"/>
  <c r="V964" i="1"/>
  <c r="W964" i="1"/>
  <c r="X964" i="1"/>
  <c r="U965" i="1"/>
  <c r="V965" i="1"/>
  <c r="W965" i="1"/>
  <c r="X965" i="1"/>
  <c r="U966" i="1"/>
  <c r="V966" i="1"/>
  <c r="W966" i="1"/>
  <c r="X966" i="1"/>
  <c r="U967" i="1"/>
  <c r="V967" i="1"/>
  <c r="W967" i="1"/>
  <c r="X967" i="1"/>
  <c r="U968" i="1"/>
  <c r="V968" i="1"/>
  <c r="W968" i="1"/>
  <c r="X968" i="1"/>
  <c r="U969" i="1"/>
  <c r="V969" i="1"/>
  <c r="W969" i="1"/>
  <c r="X969" i="1"/>
  <c r="U970" i="1"/>
  <c r="V970" i="1"/>
  <c r="W970" i="1"/>
  <c r="X970" i="1"/>
  <c r="U971" i="1"/>
  <c r="V971" i="1"/>
  <c r="W971" i="1"/>
  <c r="X971" i="1"/>
  <c r="U972" i="1"/>
  <c r="V972" i="1"/>
  <c r="W972" i="1"/>
  <c r="X972" i="1"/>
  <c r="U973" i="1"/>
  <c r="V973" i="1"/>
  <c r="W973" i="1"/>
  <c r="X973" i="1"/>
  <c r="U974" i="1"/>
  <c r="V974" i="1"/>
  <c r="W974" i="1"/>
  <c r="X974" i="1"/>
  <c r="U975" i="1"/>
  <c r="V975" i="1"/>
  <c r="W975" i="1"/>
  <c r="X975" i="1"/>
  <c r="U976" i="1"/>
  <c r="V976" i="1"/>
  <c r="W976" i="1"/>
  <c r="X976" i="1"/>
  <c r="U977" i="1"/>
  <c r="V977" i="1"/>
  <c r="W977" i="1"/>
  <c r="X977" i="1"/>
  <c r="U978" i="1"/>
  <c r="V978" i="1"/>
  <c r="W978" i="1"/>
  <c r="X978" i="1"/>
  <c r="U979" i="1"/>
  <c r="V979" i="1"/>
  <c r="W979" i="1"/>
  <c r="X979" i="1"/>
  <c r="U980" i="1"/>
  <c r="V980" i="1"/>
  <c r="W980" i="1"/>
  <c r="X980" i="1"/>
  <c r="U981" i="1"/>
  <c r="V981" i="1"/>
  <c r="W981" i="1"/>
  <c r="X981" i="1"/>
  <c r="U982" i="1"/>
  <c r="V982" i="1"/>
  <c r="W982" i="1"/>
  <c r="X982" i="1"/>
  <c r="U983" i="1"/>
  <c r="V983" i="1"/>
  <c r="W983" i="1"/>
  <c r="X983" i="1"/>
  <c r="U984" i="1"/>
  <c r="V984" i="1"/>
  <c r="W984" i="1"/>
  <c r="X984" i="1"/>
  <c r="U985" i="1"/>
  <c r="V985" i="1"/>
  <c r="W985" i="1"/>
  <c r="X985" i="1"/>
  <c r="U986" i="1"/>
  <c r="V986" i="1"/>
  <c r="W986" i="1"/>
  <c r="X986" i="1"/>
  <c r="U987" i="1"/>
  <c r="V987" i="1"/>
  <c r="W987" i="1"/>
  <c r="X987" i="1"/>
  <c r="U988" i="1"/>
  <c r="V988" i="1"/>
  <c r="W988" i="1"/>
  <c r="X988" i="1"/>
  <c r="U989" i="1"/>
  <c r="V989" i="1"/>
  <c r="W989" i="1"/>
  <c r="X989" i="1"/>
  <c r="U990" i="1"/>
  <c r="V990" i="1"/>
  <c r="W990" i="1"/>
  <c r="X990" i="1"/>
  <c r="U991" i="1"/>
  <c r="V991" i="1"/>
  <c r="W991" i="1"/>
  <c r="X991" i="1"/>
  <c r="U992" i="1"/>
  <c r="V992" i="1"/>
  <c r="W992" i="1"/>
  <c r="X992" i="1"/>
  <c r="U993" i="1"/>
  <c r="V993" i="1"/>
  <c r="W993" i="1"/>
  <c r="X993" i="1"/>
  <c r="U994" i="1"/>
  <c r="V994" i="1"/>
  <c r="W994" i="1"/>
  <c r="X994" i="1"/>
  <c r="U995" i="1"/>
  <c r="V995" i="1"/>
  <c r="W995" i="1"/>
  <c r="X995" i="1"/>
  <c r="U996" i="1"/>
  <c r="V996" i="1"/>
  <c r="W996" i="1"/>
  <c r="X996" i="1"/>
  <c r="U997" i="1"/>
  <c r="V997" i="1"/>
  <c r="W997" i="1"/>
  <c r="X997" i="1"/>
  <c r="U998" i="1"/>
  <c r="V998" i="1"/>
  <c r="W998" i="1"/>
  <c r="X998" i="1"/>
  <c r="U999" i="1"/>
  <c r="V999" i="1"/>
  <c r="W999" i="1"/>
  <c r="X999" i="1"/>
  <c r="U1000" i="1"/>
  <c r="V1000" i="1"/>
  <c r="W1000" i="1"/>
  <c r="X1000" i="1"/>
  <c r="U1001" i="1"/>
  <c r="V1001" i="1"/>
  <c r="W1001" i="1"/>
  <c r="X1001" i="1"/>
  <c r="U1002" i="1"/>
  <c r="V1002" i="1"/>
  <c r="W1002" i="1"/>
  <c r="X1002" i="1"/>
  <c r="U1003" i="1"/>
  <c r="V1003" i="1"/>
  <c r="W1003" i="1"/>
  <c r="X1003" i="1"/>
  <c r="U1004" i="1"/>
  <c r="V1004" i="1"/>
  <c r="W1004" i="1"/>
  <c r="X1004" i="1"/>
  <c r="U1005" i="1"/>
  <c r="V1005" i="1"/>
  <c r="W1005" i="1"/>
  <c r="X1005" i="1"/>
  <c r="U1006" i="1"/>
  <c r="V1006" i="1"/>
  <c r="W1006" i="1"/>
  <c r="X1006" i="1"/>
  <c r="U1007" i="1"/>
  <c r="V1007" i="1"/>
  <c r="W1007" i="1"/>
  <c r="X1007" i="1"/>
  <c r="U1008" i="1"/>
  <c r="V1008" i="1"/>
  <c r="W1008" i="1"/>
  <c r="X1008" i="1"/>
  <c r="U1009" i="1"/>
  <c r="V1009" i="1"/>
  <c r="W1009" i="1"/>
  <c r="X1009" i="1"/>
  <c r="U1010" i="1"/>
  <c r="V1010" i="1"/>
  <c r="W1010" i="1"/>
  <c r="X1010" i="1"/>
  <c r="U1011" i="1"/>
  <c r="V1011" i="1"/>
  <c r="W1011" i="1"/>
  <c r="X1011" i="1"/>
  <c r="U1012" i="1"/>
  <c r="V1012" i="1"/>
  <c r="W1012" i="1"/>
  <c r="X1012" i="1"/>
  <c r="U1013" i="1"/>
  <c r="V1013" i="1"/>
  <c r="W1013" i="1"/>
  <c r="X1013" i="1"/>
  <c r="U1014" i="1"/>
  <c r="V1014" i="1"/>
  <c r="W1014" i="1"/>
  <c r="X1014" i="1"/>
  <c r="U1015" i="1"/>
  <c r="V1015" i="1"/>
  <c r="W1015" i="1"/>
  <c r="X1015" i="1"/>
  <c r="U1016" i="1"/>
  <c r="V1016" i="1"/>
  <c r="W1016" i="1"/>
  <c r="X1016" i="1"/>
  <c r="U1017" i="1"/>
  <c r="V1017" i="1"/>
  <c r="W1017" i="1"/>
  <c r="X1017" i="1"/>
  <c r="U1018" i="1"/>
  <c r="V1018" i="1"/>
  <c r="W1018" i="1"/>
  <c r="X1018" i="1"/>
  <c r="U1019" i="1"/>
  <c r="V1019" i="1"/>
  <c r="W1019" i="1"/>
  <c r="X1019" i="1"/>
  <c r="U1020" i="1"/>
  <c r="V1020" i="1"/>
  <c r="W1020" i="1"/>
  <c r="X1020" i="1"/>
  <c r="U1021" i="1"/>
  <c r="V1021" i="1"/>
  <c r="W1021" i="1"/>
  <c r="X1021" i="1"/>
  <c r="U1022" i="1"/>
  <c r="V1022" i="1"/>
  <c r="W1022" i="1"/>
  <c r="X1022" i="1"/>
  <c r="U1023" i="1"/>
  <c r="V1023" i="1"/>
  <c r="W1023" i="1"/>
  <c r="X1023" i="1"/>
  <c r="U1024" i="1"/>
  <c r="V1024" i="1"/>
  <c r="W1024" i="1"/>
  <c r="X1024" i="1"/>
  <c r="U1025" i="1"/>
  <c r="V1025" i="1"/>
  <c r="W1025" i="1"/>
  <c r="X1025" i="1"/>
  <c r="U1026" i="1"/>
  <c r="V1026" i="1"/>
  <c r="W1026" i="1"/>
  <c r="X1026" i="1"/>
  <c r="U1027" i="1"/>
  <c r="V1027" i="1"/>
  <c r="W1027" i="1"/>
  <c r="X1027" i="1"/>
  <c r="U1028" i="1"/>
  <c r="V1028" i="1"/>
  <c r="W1028" i="1"/>
  <c r="X1028" i="1"/>
  <c r="U1029" i="1"/>
  <c r="V1029" i="1"/>
  <c r="W1029" i="1"/>
  <c r="X1029" i="1"/>
  <c r="U1030" i="1"/>
  <c r="V1030" i="1"/>
  <c r="W1030" i="1"/>
  <c r="X1030" i="1"/>
  <c r="U1031" i="1"/>
  <c r="V1031" i="1"/>
  <c r="W1031" i="1"/>
  <c r="X1031" i="1"/>
  <c r="U1032" i="1"/>
  <c r="V1032" i="1"/>
  <c r="W1032" i="1"/>
  <c r="X1032" i="1"/>
  <c r="U1033" i="1"/>
  <c r="V1033" i="1"/>
  <c r="W1033" i="1"/>
  <c r="X1033" i="1"/>
  <c r="U1034" i="1"/>
  <c r="V1034" i="1"/>
  <c r="W1034" i="1"/>
  <c r="X1034" i="1"/>
  <c r="U1035" i="1"/>
  <c r="V1035" i="1"/>
  <c r="W1035" i="1"/>
  <c r="X1035" i="1"/>
  <c r="U1036" i="1"/>
  <c r="V1036" i="1"/>
  <c r="W1036" i="1"/>
  <c r="X1036" i="1"/>
  <c r="U1037" i="1"/>
  <c r="V1037" i="1"/>
  <c r="W1037" i="1"/>
  <c r="X1037" i="1"/>
  <c r="U1038" i="1"/>
  <c r="V1038" i="1"/>
  <c r="W1038" i="1"/>
  <c r="X1038" i="1"/>
  <c r="U1039" i="1"/>
  <c r="V1039" i="1"/>
  <c r="W1039" i="1"/>
  <c r="X1039" i="1"/>
  <c r="U1040" i="1"/>
  <c r="V1040" i="1"/>
  <c r="W1040" i="1"/>
  <c r="X1040" i="1"/>
  <c r="U1041" i="1"/>
  <c r="V1041" i="1"/>
  <c r="W1041" i="1"/>
  <c r="X1041" i="1"/>
  <c r="U1042" i="1"/>
  <c r="V1042" i="1"/>
  <c r="W1042" i="1"/>
  <c r="X1042" i="1"/>
  <c r="U1043" i="1"/>
  <c r="V1043" i="1"/>
  <c r="W1043" i="1"/>
  <c r="X1043" i="1"/>
  <c r="U1044" i="1"/>
  <c r="V1044" i="1"/>
  <c r="W1044" i="1"/>
  <c r="X1044" i="1"/>
  <c r="U1045" i="1"/>
  <c r="V1045" i="1"/>
  <c r="W1045" i="1"/>
  <c r="X1045" i="1"/>
  <c r="U1046" i="1"/>
  <c r="V1046" i="1"/>
  <c r="W1046" i="1"/>
  <c r="X1046" i="1"/>
  <c r="U1047" i="1"/>
  <c r="V1047" i="1"/>
  <c r="W1047" i="1"/>
  <c r="X1047" i="1"/>
  <c r="U1048" i="1"/>
  <c r="V1048" i="1"/>
  <c r="W1048" i="1"/>
  <c r="X1048" i="1"/>
  <c r="U1049" i="1"/>
  <c r="V1049" i="1"/>
  <c r="W1049" i="1"/>
  <c r="X1049" i="1"/>
  <c r="U1050" i="1"/>
  <c r="V1050" i="1"/>
  <c r="W1050" i="1"/>
  <c r="X1050" i="1"/>
  <c r="U1051" i="1"/>
  <c r="V1051" i="1"/>
  <c r="W1051" i="1"/>
  <c r="X1051" i="1"/>
  <c r="U1052" i="1"/>
  <c r="V1052" i="1"/>
  <c r="W1052" i="1"/>
  <c r="X1052" i="1"/>
  <c r="U1053" i="1"/>
  <c r="V1053" i="1"/>
  <c r="W1053" i="1"/>
  <c r="X1053" i="1"/>
  <c r="U1054" i="1"/>
  <c r="V1054" i="1"/>
  <c r="W1054" i="1"/>
  <c r="X1054" i="1"/>
  <c r="U1055" i="1"/>
  <c r="V1055" i="1"/>
  <c r="W1055" i="1"/>
  <c r="X1055" i="1"/>
  <c r="U1056" i="1"/>
  <c r="V1056" i="1"/>
  <c r="W1056" i="1"/>
  <c r="X1056" i="1"/>
  <c r="U1057" i="1"/>
  <c r="V1057" i="1"/>
  <c r="W1057" i="1"/>
  <c r="X1057" i="1"/>
  <c r="U1058" i="1"/>
  <c r="V1058" i="1"/>
  <c r="W1058" i="1"/>
  <c r="X1058" i="1"/>
  <c r="U1059" i="1"/>
  <c r="V1059" i="1"/>
  <c r="W1059" i="1"/>
  <c r="X1059" i="1"/>
  <c r="U1060" i="1"/>
  <c r="V1060" i="1"/>
  <c r="W1060" i="1"/>
  <c r="X1060" i="1"/>
  <c r="U1061" i="1"/>
  <c r="V1061" i="1"/>
  <c r="W1061" i="1"/>
  <c r="X1061" i="1"/>
  <c r="U1062" i="1"/>
  <c r="V1062" i="1"/>
  <c r="W1062" i="1"/>
  <c r="X1062" i="1"/>
  <c r="U1063" i="1"/>
  <c r="V1063" i="1"/>
  <c r="W1063" i="1"/>
  <c r="X1063" i="1"/>
  <c r="U1064" i="1"/>
  <c r="V1064" i="1"/>
  <c r="W1064" i="1"/>
  <c r="X1064" i="1"/>
  <c r="U1065" i="1"/>
  <c r="V1065" i="1"/>
  <c r="W1065" i="1"/>
  <c r="X1065" i="1"/>
  <c r="U1066" i="1"/>
  <c r="V1066" i="1"/>
  <c r="W1066" i="1"/>
  <c r="X1066" i="1"/>
  <c r="U1067" i="1"/>
  <c r="V1067" i="1"/>
  <c r="W1067" i="1"/>
  <c r="X1067" i="1"/>
  <c r="U1068" i="1"/>
  <c r="V1068" i="1"/>
  <c r="W1068" i="1"/>
  <c r="X1068" i="1"/>
  <c r="U1069" i="1"/>
  <c r="V1069" i="1"/>
  <c r="W1069" i="1"/>
  <c r="X1069" i="1"/>
  <c r="U1070" i="1"/>
  <c r="V1070" i="1"/>
  <c r="W1070" i="1"/>
  <c r="X1070" i="1"/>
  <c r="U1071" i="1"/>
  <c r="V1071" i="1"/>
  <c r="W1071" i="1"/>
  <c r="X1071" i="1"/>
  <c r="U1072" i="1"/>
  <c r="V1072" i="1"/>
  <c r="W1072" i="1"/>
  <c r="X1072" i="1"/>
  <c r="U1073" i="1"/>
  <c r="V1073" i="1"/>
  <c r="W1073" i="1"/>
  <c r="X1073" i="1"/>
  <c r="U1074" i="1"/>
  <c r="V1074" i="1"/>
  <c r="W1074" i="1"/>
  <c r="X1074" i="1"/>
  <c r="U1075" i="1"/>
  <c r="V1075" i="1"/>
  <c r="W1075" i="1"/>
  <c r="X1075" i="1"/>
  <c r="U1076" i="1"/>
  <c r="V1076" i="1"/>
  <c r="W1076" i="1"/>
  <c r="X1076" i="1"/>
  <c r="U1077" i="1"/>
  <c r="V1077" i="1"/>
  <c r="W1077" i="1"/>
  <c r="X1077" i="1"/>
  <c r="U1078" i="1"/>
  <c r="V1078" i="1"/>
  <c r="W1078" i="1"/>
  <c r="X1078" i="1"/>
  <c r="U1079" i="1"/>
  <c r="V1079" i="1"/>
  <c r="W1079" i="1"/>
  <c r="X1079" i="1"/>
  <c r="U1080" i="1"/>
  <c r="V1080" i="1"/>
  <c r="W1080" i="1"/>
  <c r="X1080" i="1"/>
  <c r="U1081" i="1"/>
  <c r="V1081" i="1"/>
  <c r="W1081" i="1"/>
  <c r="X1081" i="1"/>
  <c r="U1082" i="1"/>
  <c r="V1082" i="1"/>
  <c r="W1082" i="1"/>
  <c r="X1082" i="1"/>
  <c r="U1083" i="1"/>
  <c r="V1083" i="1"/>
  <c r="W1083" i="1"/>
  <c r="X1083" i="1"/>
  <c r="U1084" i="1"/>
  <c r="V1084" i="1"/>
  <c r="W1084" i="1"/>
  <c r="X1084" i="1"/>
  <c r="U1085" i="1"/>
  <c r="V1085" i="1"/>
  <c r="W1085" i="1"/>
  <c r="X1085" i="1"/>
  <c r="U1086" i="1"/>
  <c r="V1086" i="1"/>
  <c r="W1086" i="1"/>
  <c r="X1086" i="1"/>
  <c r="U1087" i="1"/>
  <c r="V1087" i="1"/>
  <c r="W1087" i="1"/>
  <c r="X1087" i="1"/>
  <c r="U1088" i="1"/>
  <c r="V1088" i="1"/>
  <c r="W1088" i="1"/>
  <c r="X1088" i="1"/>
  <c r="U1089" i="1"/>
  <c r="V1089" i="1"/>
  <c r="W1089" i="1"/>
  <c r="X1089" i="1"/>
  <c r="U1090" i="1"/>
  <c r="V1090" i="1"/>
  <c r="W1090" i="1"/>
  <c r="X1090" i="1"/>
  <c r="U1091" i="1"/>
  <c r="V1091" i="1"/>
  <c r="W1091" i="1"/>
  <c r="X1091" i="1"/>
  <c r="U1092" i="1"/>
  <c r="V1092" i="1"/>
  <c r="W1092" i="1"/>
  <c r="X1092" i="1"/>
  <c r="U1093" i="1"/>
  <c r="V1093" i="1"/>
  <c r="W1093" i="1"/>
  <c r="X1093" i="1"/>
  <c r="U1094" i="1"/>
  <c r="V1094" i="1"/>
  <c r="W1094" i="1"/>
  <c r="X1094" i="1"/>
  <c r="U1095" i="1"/>
  <c r="V1095" i="1"/>
  <c r="W1095" i="1"/>
  <c r="X1095" i="1"/>
  <c r="U1096" i="1"/>
  <c r="V1096" i="1"/>
  <c r="W1096" i="1"/>
  <c r="X1096" i="1"/>
  <c r="U1097" i="1"/>
  <c r="V1097" i="1"/>
  <c r="W1097" i="1"/>
  <c r="X1097" i="1"/>
  <c r="U1098" i="1"/>
  <c r="V1098" i="1"/>
  <c r="W1098" i="1"/>
  <c r="X1098" i="1"/>
  <c r="U1099" i="1"/>
  <c r="V1099" i="1"/>
  <c r="W1099" i="1"/>
  <c r="X1099" i="1"/>
  <c r="U1100" i="1"/>
  <c r="V1100" i="1"/>
  <c r="W1100" i="1"/>
  <c r="X1100" i="1"/>
  <c r="U1101" i="1"/>
  <c r="V1101" i="1"/>
  <c r="W1101" i="1"/>
  <c r="X1101" i="1"/>
  <c r="U1102" i="1"/>
  <c r="V1102" i="1"/>
  <c r="W1102" i="1"/>
  <c r="X1102" i="1"/>
  <c r="U1103" i="1"/>
  <c r="V1103" i="1"/>
  <c r="W1103" i="1"/>
  <c r="X1103" i="1"/>
  <c r="U1104" i="1"/>
  <c r="V1104" i="1"/>
  <c r="W1104" i="1"/>
  <c r="X1104" i="1"/>
  <c r="U1105" i="1"/>
  <c r="V1105" i="1"/>
  <c r="W1105" i="1"/>
  <c r="X1105" i="1"/>
  <c r="U1106" i="1"/>
  <c r="V1106" i="1"/>
  <c r="W1106" i="1"/>
  <c r="X1106" i="1"/>
  <c r="U1107" i="1"/>
  <c r="V1107" i="1"/>
  <c r="W1107" i="1"/>
  <c r="X1107" i="1"/>
  <c r="U1108" i="1"/>
  <c r="V1108" i="1"/>
  <c r="W1108" i="1"/>
  <c r="X1108" i="1"/>
  <c r="U1109" i="1"/>
  <c r="V1109" i="1"/>
  <c r="W1109" i="1"/>
  <c r="X1109" i="1"/>
  <c r="U1110" i="1"/>
  <c r="V1110" i="1"/>
  <c r="W1110" i="1"/>
  <c r="X1110" i="1"/>
  <c r="U1111" i="1"/>
  <c r="V1111" i="1"/>
  <c r="W1111" i="1"/>
  <c r="X1111" i="1"/>
  <c r="U1112" i="1"/>
  <c r="V1112" i="1"/>
  <c r="W1112" i="1"/>
  <c r="X1112" i="1"/>
  <c r="U1113" i="1"/>
  <c r="V1113" i="1"/>
  <c r="W1113" i="1"/>
  <c r="X1113" i="1"/>
  <c r="U1114" i="1"/>
  <c r="V1114" i="1"/>
  <c r="W1114" i="1"/>
  <c r="X1114" i="1"/>
  <c r="U1115" i="1"/>
  <c r="V1115" i="1"/>
  <c r="W1115" i="1"/>
  <c r="X1115" i="1"/>
  <c r="U1116" i="1"/>
  <c r="V1116" i="1"/>
  <c r="W1116" i="1"/>
  <c r="X1116" i="1"/>
  <c r="U1117" i="1"/>
  <c r="V1117" i="1"/>
  <c r="W1117" i="1"/>
  <c r="X1117" i="1"/>
  <c r="U1118" i="1"/>
  <c r="V1118" i="1"/>
  <c r="W1118" i="1"/>
  <c r="X1118" i="1"/>
  <c r="U1119" i="1"/>
  <c r="V1119" i="1"/>
  <c r="W1119" i="1"/>
  <c r="X1119" i="1"/>
  <c r="U1120" i="1"/>
  <c r="V1120" i="1"/>
  <c r="W1120" i="1"/>
  <c r="X1120" i="1"/>
  <c r="U1121" i="1"/>
  <c r="V1121" i="1"/>
  <c r="W1121" i="1"/>
  <c r="X1121" i="1"/>
  <c r="U1122" i="1"/>
  <c r="V1122" i="1"/>
  <c r="W1122" i="1"/>
  <c r="X1122" i="1"/>
  <c r="U1123" i="1"/>
  <c r="V1123" i="1"/>
  <c r="W1123" i="1"/>
  <c r="X1123" i="1"/>
  <c r="U1124" i="1"/>
  <c r="V1124" i="1"/>
  <c r="W1124" i="1"/>
  <c r="X1124" i="1"/>
  <c r="U1125" i="1"/>
  <c r="V1125" i="1"/>
  <c r="W1125" i="1"/>
  <c r="X1125" i="1"/>
  <c r="U1126" i="1"/>
  <c r="V1126" i="1"/>
  <c r="W1126" i="1"/>
  <c r="X1126" i="1"/>
  <c r="U1127" i="1"/>
  <c r="V1127" i="1"/>
  <c r="W1127" i="1"/>
  <c r="X1127" i="1"/>
  <c r="U1128" i="1"/>
  <c r="V1128" i="1"/>
  <c r="W1128" i="1"/>
  <c r="X1128" i="1"/>
  <c r="U1129" i="1"/>
  <c r="V1129" i="1"/>
  <c r="W1129" i="1"/>
  <c r="X1129" i="1"/>
  <c r="U1130" i="1"/>
  <c r="V1130" i="1"/>
  <c r="W1130" i="1"/>
  <c r="X1130" i="1"/>
  <c r="U1131" i="1"/>
  <c r="V1131" i="1"/>
  <c r="W1131" i="1"/>
  <c r="X1131" i="1"/>
  <c r="U1132" i="1"/>
  <c r="V1132" i="1"/>
  <c r="W1132" i="1"/>
  <c r="X1132" i="1"/>
  <c r="U1133" i="1"/>
  <c r="V1133" i="1"/>
  <c r="W1133" i="1"/>
  <c r="X1133" i="1"/>
  <c r="U1134" i="1"/>
  <c r="V1134" i="1"/>
  <c r="W1134" i="1"/>
  <c r="X1134" i="1"/>
  <c r="U1135" i="1"/>
  <c r="V1135" i="1"/>
  <c r="W1135" i="1"/>
  <c r="X1135" i="1"/>
  <c r="U1136" i="1"/>
  <c r="V1136" i="1"/>
  <c r="W1136" i="1"/>
  <c r="X1136" i="1"/>
  <c r="U1137" i="1"/>
  <c r="V1137" i="1"/>
  <c r="W1137" i="1"/>
  <c r="X1137" i="1"/>
  <c r="U1138" i="1"/>
  <c r="V1138" i="1"/>
  <c r="W1138" i="1"/>
  <c r="X1138" i="1"/>
  <c r="U1139" i="1"/>
  <c r="V1139" i="1"/>
  <c r="W1139" i="1"/>
  <c r="X1139" i="1"/>
  <c r="U1140" i="1"/>
  <c r="V1140" i="1"/>
  <c r="W1140" i="1"/>
  <c r="X1140" i="1"/>
  <c r="U1141" i="1"/>
  <c r="V1141" i="1"/>
  <c r="W1141" i="1"/>
  <c r="X1141" i="1"/>
  <c r="U1142" i="1"/>
  <c r="V1142" i="1"/>
  <c r="W1142" i="1"/>
  <c r="X1142" i="1"/>
  <c r="U1143" i="1"/>
  <c r="V1143" i="1"/>
  <c r="W1143" i="1"/>
  <c r="X1143" i="1"/>
  <c r="U1144" i="1"/>
  <c r="V1144" i="1"/>
  <c r="W1144" i="1"/>
  <c r="X1144" i="1"/>
  <c r="U1145" i="1"/>
  <c r="V1145" i="1"/>
  <c r="W1145" i="1"/>
  <c r="X1145" i="1"/>
  <c r="U1146" i="1"/>
  <c r="V1146" i="1"/>
  <c r="W1146" i="1"/>
  <c r="X1146" i="1"/>
  <c r="U1147" i="1"/>
  <c r="V1147" i="1"/>
  <c r="W1147" i="1"/>
  <c r="X1147" i="1"/>
  <c r="U1148" i="1"/>
  <c r="V1148" i="1"/>
  <c r="W1148" i="1"/>
  <c r="X1148" i="1"/>
  <c r="U1149" i="1"/>
  <c r="V1149" i="1"/>
  <c r="W1149" i="1"/>
  <c r="X1149" i="1"/>
  <c r="U1150" i="1"/>
  <c r="V1150" i="1"/>
  <c r="W1150" i="1"/>
  <c r="X1150" i="1"/>
  <c r="U1151" i="1"/>
  <c r="V1151" i="1"/>
  <c r="W1151" i="1"/>
  <c r="X1151" i="1"/>
  <c r="U1152" i="1"/>
  <c r="V1152" i="1"/>
  <c r="W1152" i="1"/>
  <c r="X1152" i="1"/>
  <c r="U1153" i="1"/>
  <c r="V1153" i="1"/>
  <c r="W1153" i="1"/>
  <c r="X1153" i="1"/>
  <c r="U1154" i="1"/>
  <c r="V1154" i="1"/>
  <c r="W1154" i="1"/>
  <c r="X1154" i="1"/>
  <c r="U1155" i="1"/>
  <c r="V1155" i="1"/>
  <c r="W1155" i="1"/>
  <c r="X1155" i="1"/>
  <c r="U1156" i="1"/>
  <c r="V1156" i="1"/>
  <c r="W1156" i="1"/>
  <c r="X1156" i="1"/>
  <c r="U1157" i="1"/>
  <c r="V1157" i="1"/>
  <c r="W1157" i="1"/>
  <c r="X1157" i="1"/>
  <c r="U1158" i="1"/>
  <c r="V1158" i="1"/>
  <c r="W1158" i="1"/>
  <c r="X1158" i="1"/>
  <c r="U1159" i="1"/>
  <c r="V1159" i="1"/>
  <c r="W1159" i="1"/>
  <c r="X1159" i="1"/>
  <c r="U1160" i="1"/>
  <c r="V1160" i="1"/>
  <c r="W1160" i="1"/>
  <c r="X1160" i="1"/>
  <c r="U1161" i="1"/>
  <c r="V1161" i="1"/>
  <c r="W1161" i="1"/>
  <c r="X1161" i="1"/>
  <c r="U1162" i="1"/>
  <c r="V1162" i="1"/>
  <c r="W1162" i="1"/>
  <c r="X1162" i="1"/>
  <c r="U1163" i="1"/>
  <c r="V1163" i="1"/>
  <c r="W1163" i="1"/>
  <c r="X1163" i="1"/>
  <c r="U1164" i="1"/>
  <c r="V1164" i="1"/>
  <c r="W1164" i="1"/>
  <c r="X1164" i="1"/>
  <c r="U1165" i="1"/>
  <c r="V1165" i="1"/>
  <c r="W1165" i="1"/>
  <c r="X1165" i="1"/>
  <c r="U1166" i="1"/>
  <c r="V1166" i="1"/>
  <c r="W1166" i="1"/>
  <c r="X1166" i="1"/>
  <c r="U1167" i="1"/>
  <c r="V1167" i="1"/>
  <c r="W1167" i="1"/>
  <c r="X1167" i="1"/>
  <c r="U1168" i="1"/>
  <c r="V1168" i="1"/>
  <c r="W1168" i="1"/>
  <c r="X1168" i="1"/>
  <c r="U1169" i="1"/>
  <c r="V1169" i="1"/>
  <c r="W1169" i="1"/>
  <c r="X1169" i="1"/>
  <c r="U1170" i="1"/>
  <c r="V1170" i="1"/>
  <c r="W1170" i="1"/>
  <c r="X1170" i="1"/>
  <c r="U1171" i="1"/>
  <c r="V1171" i="1"/>
  <c r="W1171" i="1"/>
  <c r="X1171" i="1"/>
  <c r="U1172" i="1"/>
  <c r="V1172" i="1"/>
  <c r="W1172" i="1"/>
  <c r="X1172" i="1"/>
  <c r="U1173" i="1"/>
  <c r="V1173" i="1"/>
  <c r="W1173" i="1"/>
  <c r="X1173" i="1"/>
  <c r="U1174" i="1"/>
  <c r="V1174" i="1"/>
  <c r="W1174" i="1"/>
  <c r="X1174" i="1"/>
  <c r="U1175" i="1"/>
  <c r="V1175" i="1"/>
  <c r="W1175" i="1"/>
  <c r="X1175" i="1"/>
  <c r="U1176" i="1"/>
  <c r="V1176" i="1"/>
  <c r="W1176" i="1"/>
  <c r="X1176" i="1"/>
  <c r="U1177" i="1"/>
  <c r="V1177" i="1"/>
  <c r="W1177" i="1"/>
  <c r="X1177" i="1"/>
  <c r="U1178" i="1"/>
  <c r="V1178" i="1"/>
  <c r="W1178" i="1"/>
  <c r="X1178" i="1"/>
  <c r="U1179" i="1"/>
  <c r="V1179" i="1"/>
  <c r="W1179" i="1"/>
  <c r="X1179" i="1"/>
  <c r="U1180" i="1"/>
  <c r="V1180" i="1"/>
  <c r="W1180" i="1"/>
  <c r="X1180" i="1"/>
  <c r="U1181" i="1"/>
  <c r="V1181" i="1"/>
  <c r="W1181" i="1"/>
  <c r="X1181" i="1"/>
  <c r="U1182" i="1"/>
  <c r="V1182" i="1"/>
  <c r="W1182" i="1"/>
  <c r="X1182" i="1"/>
  <c r="U1183" i="1"/>
  <c r="V1183" i="1"/>
  <c r="W1183" i="1"/>
  <c r="X1183" i="1"/>
  <c r="U1184" i="1"/>
  <c r="V1184" i="1"/>
  <c r="W1184" i="1"/>
  <c r="X1184" i="1"/>
  <c r="U1185" i="1"/>
  <c r="V1185" i="1"/>
  <c r="W1185" i="1"/>
  <c r="X1185" i="1"/>
  <c r="U1186" i="1"/>
  <c r="V1186" i="1"/>
  <c r="W1186" i="1"/>
  <c r="X1186" i="1"/>
  <c r="U1187" i="1"/>
  <c r="V1187" i="1"/>
  <c r="W1187" i="1"/>
  <c r="X1187" i="1"/>
  <c r="U1188" i="1"/>
  <c r="V1188" i="1"/>
  <c r="W1188" i="1"/>
  <c r="X1188" i="1"/>
  <c r="U1189" i="1"/>
  <c r="V1189" i="1"/>
  <c r="W1189" i="1"/>
  <c r="X1189" i="1"/>
  <c r="U1190" i="1"/>
  <c r="V1190" i="1"/>
  <c r="W1190" i="1"/>
  <c r="X1190" i="1"/>
  <c r="U1191" i="1"/>
  <c r="V1191" i="1"/>
  <c r="W1191" i="1"/>
  <c r="X1191" i="1"/>
  <c r="U1192" i="1"/>
  <c r="V1192" i="1"/>
  <c r="W1192" i="1"/>
  <c r="X1192" i="1"/>
  <c r="U1193" i="1"/>
  <c r="V1193" i="1"/>
  <c r="W1193" i="1"/>
  <c r="X1193" i="1"/>
  <c r="U1194" i="1"/>
  <c r="V1194" i="1"/>
  <c r="W1194" i="1"/>
  <c r="X1194" i="1"/>
  <c r="U1195" i="1"/>
  <c r="V1195" i="1"/>
  <c r="W1195" i="1"/>
  <c r="X1195" i="1"/>
  <c r="U1196" i="1"/>
  <c r="V1196" i="1"/>
  <c r="W1196" i="1"/>
  <c r="X1196" i="1"/>
  <c r="U1197" i="1"/>
  <c r="V1197" i="1"/>
  <c r="W1197" i="1"/>
  <c r="X1197" i="1"/>
  <c r="U1198" i="1"/>
  <c r="V1198" i="1"/>
  <c r="W1198" i="1"/>
  <c r="X1198" i="1"/>
  <c r="U1199" i="1"/>
  <c r="V1199" i="1"/>
  <c r="W1199" i="1"/>
  <c r="X1199" i="1"/>
  <c r="U1200" i="1"/>
  <c r="V1200" i="1"/>
  <c r="W1200" i="1"/>
  <c r="X1200" i="1"/>
  <c r="U1201" i="1"/>
  <c r="V1201" i="1"/>
  <c r="W1201" i="1"/>
  <c r="X1201" i="1"/>
  <c r="U1202" i="1"/>
  <c r="V1202" i="1"/>
  <c r="W1202" i="1"/>
  <c r="X1202" i="1"/>
  <c r="U1203" i="1"/>
  <c r="V1203" i="1"/>
  <c r="W1203" i="1"/>
  <c r="X1203" i="1"/>
  <c r="U1204" i="1"/>
  <c r="V1204" i="1"/>
  <c r="W1204" i="1"/>
  <c r="X1204" i="1"/>
  <c r="U1205" i="1"/>
  <c r="V1205" i="1"/>
  <c r="W1205" i="1"/>
  <c r="X1205" i="1"/>
  <c r="U1206" i="1"/>
  <c r="V1206" i="1"/>
  <c r="W1206" i="1"/>
  <c r="X1206" i="1"/>
  <c r="U1207" i="1"/>
  <c r="V1207" i="1"/>
  <c r="W1207" i="1"/>
  <c r="X1207" i="1"/>
  <c r="U1208" i="1"/>
  <c r="V1208" i="1"/>
  <c r="W1208" i="1"/>
  <c r="X1208" i="1"/>
  <c r="U1209" i="1"/>
  <c r="V1209" i="1"/>
  <c r="W1209" i="1"/>
  <c r="X1209" i="1"/>
  <c r="U1210" i="1"/>
  <c r="V1210" i="1"/>
  <c r="W1210" i="1"/>
  <c r="X1210" i="1"/>
  <c r="U1211" i="1"/>
  <c r="V1211" i="1"/>
  <c r="W1211" i="1"/>
  <c r="X1211" i="1"/>
  <c r="U1212" i="1"/>
  <c r="V1212" i="1"/>
  <c r="W1212" i="1"/>
  <c r="X1212" i="1"/>
  <c r="U1213" i="1"/>
  <c r="V1213" i="1"/>
  <c r="W1213" i="1"/>
  <c r="X1213" i="1"/>
  <c r="U1214" i="1"/>
  <c r="V1214" i="1"/>
  <c r="W1214" i="1"/>
  <c r="X1214" i="1"/>
  <c r="U1215" i="1"/>
  <c r="V1215" i="1"/>
  <c r="W1215" i="1"/>
  <c r="X1215" i="1"/>
  <c r="U1216" i="1"/>
  <c r="V1216" i="1"/>
  <c r="W1216" i="1"/>
  <c r="X1216" i="1"/>
  <c r="U1217" i="1"/>
  <c r="V1217" i="1"/>
  <c r="W1217" i="1"/>
  <c r="X1217" i="1"/>
  <c r="U1218" i="1"/>
  <c r="V1218" i="1"/>
  <c r="W1218" i="1"/>
  <c r="X1218" i="1"/>
  <c r="U1219" i="1"/>
  <c r="V1219" i="1"/>
  <c r="W1219" i="1"/>
  <c r="X1219" i="1"/>
  <c r="U1220" i="1"/>
  <c r="V1220" i="1"/>
  <c r="W1220" i="1"/>
  <c r="X1220" i="1"/>
  <c r="U1221" i="1"/>
  <c r="V1221" i="1"/>
  <c r="W1221" i="1"/>
  <c r="X1221" i="1"/>
  <c r="U1222" i="1"/>
  <c r="V1222" i="1"/>
  <c r="W1222" i="1"/>
  <c r="X1222" i="1"/>
  <c r="U1223" i="1"/>
  <c r="V1223" i="1"/>
  <c r="W1223" i="1"/>
  <c r="X1223" i="1"/>
  <c r="U1224" i="1"/>
  <c r="V1224" i="1"/>
  <c r="W1224" i="1"/>
  <c r="X1224" i="1"/>
  <c r="U1225" i="1"/>
  <c r="V1225" i="1"/>
  <c r="W1225" i="1"/>
  <c r="X1225" i="1"/>
  <c r="U1226" i="1"/>
  <c r="V1226" i="1"/>
  <c r="W1226" i="1"/>
  <c r="X1226" i="1"/>
  <c r="U1227" i="1"/>
  <c r="V1227" i="1"/>
  <c r="W1227" i="1"/>
  <c r="X1227" i="1"/>
  <c r="U1228" i="1"/>
  <c r="V1228" i="1"/>
  <c r="W1228" i="1"/>
  <c r="X1228" i="1"/>
  <c r="U1229" i="1"/>
  <c r="V1229" i="1"/>
  <c r="W1229" i="1"/>
  <c r="X1229" i="1"/>
  <c r="U1230" i="1"/>
  <c r="V1230" i="1"/>
  <c r="W1230" i="1"/>
  <c r="X1230" i="1"/>
  <c r="U1231" i="1"/>
  <c r="V1231" i="1"/>
  <c r="W1231" i="1"/>
  <c r="X1231" i="1"/>
  <c r="U1232" i="1"/>
  <c r="V1232" i="1"/>
  <c r="W1232" i="1"/>
  <c r="X1232" i="1"/>
  <c r="U1233" i="1"/>
  <c r="V1233" i="1"/>
  <c r="W1233" i="1"/>
  <c r="X1233" i="1"/>
  <c r="U1234" i="1"/>
  <c r="V1234" i="1"/>
  <c r="W1234" i="1"/>
  <c r="X1234" i="1"/>
  <c r="U1235" i="1"/>
  <c r="V1235" i="1"/>
  <c r="W1235" i="1"/>
  <c r="X1235" i="1"/>
  <c r="U1236" i="1"/>
  <c r="V1236" i="1"/>
  <c r="W1236" i="1"/>
  <c r="X1236" i="1"/>
  <c r="U1237" i="1"/>
  <c r="V1237" i="1"/>
  <c r="W1237" i="1"/>
  <c r="X1237" i="1"/>
  <c r="U1238" i="1"/>
  <c r="V1238" i="1"/>
  <c r="W1238" i="1"/>
  <c r="X1238" i="1"/>
  <c r="U1239" i="1"/>
  <c r="V1239" i="1"/>
  <c r="W1239" i="1"/>
  <c r="X1239" i="1"/>
  <c r="U1240" i="1"/>
  <c r="V1240" i="1"/>
  <c r="W1240" i="1"/>
  <c r="X1240" i="1"/>
  <c r="U1241" i="1"/>
  <c r="V1241" i="1"/>
  <c r="W1241" i="1"/>
  <c r="X1241" i="1"/>
  <c r="U1242" i="1"/>
  <c r="V1242" i="1"/>
  <c r="W1242" i="1"/>
  <c r="X1242" i="1"/>
  <c r="U1243" i="1"/>
  <c r="V1243" i="1"/>
  <c r="W1243" i="1"/>
  <c r="X1243" i="1"/>
  <c r="U1244" i="1"/>
  <c r="V1244" i="1"/>
  <c r="W1244" i="1"/>
  <c r="X1244" i="1"/>
  <c r="U1245" i="1"/>
  <c r="V1245" i="1"/>
  <c r="W1245" i="1"/>
  <c r="X1245" i="1"/>
  <c r="U1246" i="1"/>
  <c r="V1246" i="1"/>
  <c r="W1246" i="1"/>
  <c r="X1246" i="1"/>
  <c r="U1247" i="1"/>
  <c r="V1247" i="1"/>
  <c r="W1247" i="1"/>
  <c r="X1247" i="1"/>
  <c r="U1248" i="1"/>
  <c r="V1248" i="1"/>
  <c r="W1248" i="1"/>
  <c r="X1248" i="1"/>
  <c r="U1249" i="1"/>
  <c r="V1249" i="1"/>
  <c r="W1249" i="1"/>
  <c r="X1249" i="1"/>
  <c r="U1250" i="1"/>
  <c r="V1250" i="1"/>
  <c r="W1250" i="1"/>
  <c r="X1250" i="1"/>
  <c r="U1251" i="1"/>
  <c r="V1251" i="1"/>
  <c r="W1251" i="1"/>
  <c r="X1251" i="1"/>
  <c r="U1252" i="1"/>
  <c r="V1252" i="1"/>
  <c r="W1252" i="1"/>
  <c r="X1252" i="1"/>
  <c r="U1253" i="1"/>
  <c r="V1253" i="1"/>
  <c r="W1253" i="1"/>
  <c r="X1253" i="1"/>
  <c r="U1254" i="1"/>
  <c r="V1254" i="1"/>
  <c r="W1254" i="1"/>
  <c r="X1254" i="1"/>
  <c r="U1255" i="1"/>
  <c r="V1255" i="1"/>
  <c r="W1255" i="1"/>
  <c r="X1255" i="1"/>
  <c r="U1256" i="1"/>
  <c r="V1256" i="1"/>
  <c r="W1256" i="1"/>
  <c r="X1256" i="1"/>
  <c r="U1257" i="1"/>
  <c r="V1257" i="1"/>
  <c r="W1257" i="1"/>
  <c r="X1257" i="1"/>
  <c r="U1258" i="1"/>
  <c r="V1258" i="1"/>
  <c r="W1258" i="1"/>
  <c r="X1258" i="1"/>
  <c r="U1259" i="1"/>
  <c r="V1259" i="1"/>
  <c r="W1259" i="1"/>
  <c r="X1259" i="1"/>
  <c r="U1260" i="1"/>
  <c r="V1260" i="1"/>
  <c r="W1260" i="1"/>
  <c r="X1260" i="1"/>
  <c r="U1261" i="1"/>
  <c r="V1261" i="1"/>
  <c r="W1261" i="1"/>
  <c r="X1261" i="1"/>
  <c r="U1262" i="1"/>
  <c r="V1262" i="1"/>
  <c r="W1262" i="1"/>
  <c r="X1262" i="1"/>
  <c r="U1263" i="1"/>
  <c r="V1263" i="1"/>
  <c r="W1263" i="1"/>
  <c r="X1263" i="1"/>
  <c r="U1264" i="1"/>
  <c r="V1264" i="1"/>
  <c r="W1264" i="1"/>
  <c r="X1264" i="1"/>
  <c r="U1265" i="1"/>
  <c r="V1265" i="1"/>
  <c r="W1265" i="1"/>
  <c r="X1265" i="1"/>
  <c r="U1266" i="1"/>
  <c r="V1266" i="1"/>
  <c r="W1266" i="1"/>
  <c r="X1266" i="1"/>
  <c r="U1267" i="1"/>
  <c r="V1267" i="1"/>
  <c r="W1267" i="1"/>
  <c r="X1267" i="1"/>
  <c r="U1268" i="1"/>
  <c r="V1268" i="1"/>
  <c r="W1268" i="1"/>
  <c r="X1268" i="1"/>
  <c r="U1269" i="1"/>
  <c r="V1269" i="1"/>
  <c r="W1269" i="1"/>
  <c r="X1269" i="1"/>
  <c r="U1270" i="1"/>
  <c r="V1270" i="1"/>
  <c r="W1270" i="1"/>
  <c r="X1270" i="1"/>
  <c r="U1271" i="1"/>
  <c r="V1271" i="1"/>
  <c r="W1271" i="1"/>
  <c r="X1271" i="1"/>
  <c r="U1272" i="1"/>
  <c r="V1272" i="1"/>
  <c r="W1272" i="1"/>
  <c r="X1272" i="1"/>
  <c r="U1273" i="1"/>
  <c r="V1273" i="1"/>
  <c r="W1273" i="1"/>
  <c r="X1273" i="1"/>
  <c r="U1274" i="1"/>
  <c r="V1274" i="1"/>
  <c r="W1274" i="1"/>
  <c r="X1274" i="1"/>
  <c r="U1275" i="1"/>
  <c r="V1275" i="1"/>
  <c r="W1275" i="1"/>
  <c r="X1275" i="1"/>
  <c r="U1276" i="1"/>
  <c r="V1276" i="1"/>
  <c r="W1276" i="1"/>
  <c r="X1276" i="1"/>
  <c r="U1277" i="1"/>
  <c r="V1277" i="1"/>
  <c r="W1277" i="1"/>
  <c r="X1277" i="1"/>
  <c r="U1278" i="1"/>
  <c r="V1278" i="1"/>
  <c r="W1278" i="1"/>
  <c r="X1278" i="1"/>
  <c r="U1279" i="1"/>
  <c r="V1279" i="1"/>
  <c r="W1279" i="1"/>
  <c r="X1279" i="1"/>
  <c r="U1280" i="1"/>
  <c r="V1280" i="1"/>
  <c r="W1280" i="1"/>
  <c r="X1280" i="1"/>
  <c r="U1281" i="1"/>
  <c r="V1281" i="1"/>
  <c r="W1281" i="1"/>
  <c r="X1281" i="1"/>
  <c r="U1282" i="1"/>
  <c r="V1282" i="1"/>
  <c r="W1282" i="1"/>
  <c r="X1282" i="1"/>
  <c r="U1283" i="1"/>
  <c r="V1283" i="1"/>
  <c r="W1283" i="1"/>
  <c r="X1283" i="1"/>
  <c r="U1284" i="1"/>
  <c r="V1284" i="1"/>
  <c r="W1284" i="1"/>
  <c r="X1284" i="1"/>
  <c r="U1285" i="1"/>
  <c r="V1285" i="1"/>
  <c r="W1285" i="1"/>
  <c r="X1285" i="1"/>
  <c r="U1286" i="1"/>
  <c r="V1286" i="1"/>
  <c r="W1286" i="1"/>
  <c r="X1286" i="1"/>
  <c r="U1287" i="1"/>
  <c r="V1287" i="1"/>
  <c r="W1287" i="1"/>
  <c r="X1287" i="1"/>
  <c r="U1288" i="1"/>
  <c r="V1288" i="1"/>
  <c r="W1288" i="1"/>
  <c r="X1288" i="1"/>
  <c r="U1289" i="1"/>
  <c r="V1289" i="1"/>
  <c r="W1289" i="1"/>
  <c r="X1289" i="1"/>
  <c r="U1290" i="1"/>
  <c r="V1290" i="1"/>
  <c r="W1290" i="1"/>
  <c r="X1290" i="1"/>
  <c r="U1291" i="1"/>
  <c r="V1291" i="1"/>
  <c r="W1291" i="1"/>
  <c r="X1291" i="1"/>
  <c r="U1292" i="1"/>
  <c r="V1292" i="1"/>
  <c r="W1292" i="1"/>
  <c r="X1292" i="1"/>
  <c r="U1293" i="1"/>
  <c r="V1293" i="1"/>
  <c r="W1293" i="1"/>
  <c r="X1293" i="1"/>
  <c r="U1294" i="1"/>
  <c r="V1294" i="1"/>
  <c r="W1294" i="1"/>
  <c r="X1294" i="1"/>
  <c r="U1295" i="1"/>
  <c r="V1295" i="1"/>
  <c r="W1295" i="1"/>
  <c r="X1295" i="1"/>
  <c r="U1296" i="1"/>
  <c r="V1296" i="1"/>
  <c r="W1296" i="1"/>
  <c r="X1296" i="1"/>
  <c r="U1297" i="1"/>
  <c r="V1297" i="1"/>
  <c r="W1297" i="1"/>
  <c r="X1297" i="1"/>
  <c r="U1298" i="1"/>
  <c r="V1298" i="1"/>
  <c r="W1298" i="1"/>
  <c r="X1298" i="1"/>
  <c r="U1299" i="1"/>
  <c r="V1299" i="1"/>
  <c r="W1299" i="1"/>
  <c r="X1299" i="1"/>
  <c r="U1300" i="1"/>
  <c r="V1300" i="1"/>
  <c r="W1300" i="1"/>
  <c r="X1300" i="1"/>
  <c r="U1301" i="1"/>
  <c r="V1301" i="1"/>
  <c r="W1301" i="1"/>
  <c r="X1301" i="1"/>
  <c r="U1302" i="1"/>
  <c r="V1302" i="1"/>
  <c r="W1302" i="1"/>
  <c r="X1302" i="1"/>
  <c r="U1303" i="1"/>
  <c r="V1303" i="1"/>
  <c r="W1303" i="1"/>
  <c r="X1303" i="1"/>
  <c r="U1304" i="1"/>
  <c r="V1304" i="1"/>
  <c r="W1304" i="1"/>
  <c r="X1304" i="1"/>
  <c r="U1305" i="1"/>
  <c r="V1305" i="1"/>
  <c r="W1305" i="1"/>
  <c r="X1305" i="1"/>
  <c r="U1306" i="1"/>
  <c r="V1306" i="1"/>
  <c r="W1306" i="1"/>
  <c r="X1306" i="1"/>
  <c r="U1307" i="1"/>
  <c r="V1307" i="1"/>
  <c r="W1307" i="1"/>
  <c r="X1307" i="1"/>
  <c r="U1308" i="1"/>
  <c r="V1308" i="1"/>
  <c r="W1308" i="1"/>
  <c r="X1308" i="1"/>
  <c r="U1309" i="1"/>
  <c r="V1309" i="1"/>
  <c r="W1309" i="1"/>
  <c r="X1309" i="1"/>
  <c r="U1310" i="1"/>
  <c r="V1310" i="1"/>
  <c r="W1310" i="1"/>
  <c r="X1310" i="1"/>
  <c r="U1311" i="1"/>
  <c r="V1311" i="1"/>
  <c r="W1311" i="1"/>
  <c r="X1311" i="1"/>
  <c r="U1312" i="1"/>
  <c r="V1312" i="1"/>
  <c r="W1312" i="1"/>
  <c r="X1312" i="1"/>
  <c r="U1313" i="1"/>
  <c r="V1313" i="1"/>
  <c r="W1313" i="1"/>
  <c r="X1313" i="1"/>
  <c r="U1314" i="1"/>
  <c r="V1314" i="1"/>
  <c r="W1314" i="1"/>
  <c r="X1314" i="1"/>
  <c r="U1315" i="1"/>
  <c r="V1315" i="1"/>
  <c r="W1315" i="1"/>
  <c r="X1315" i="1"/>
  <c r="U1316" i="1"/>
  <c r="V1316" i="1"/>
  <c r="W1316" i="1"/>
  <c r="X1316" i="1"/>
  <c r="U1317" i="1"/>
  <c r="V1317" i="1"/>
  <c r="W1317" i="1"/>
  <c r="X1317" i="1"/>
  <c r="U1318" i="1"/>
  <c r="V1318" i="1"/>
  <c r="W1318" i="1"/>
  <c r="X1318" i="1"/>
  <c r="U1319" i="1"/>
  <c r="V1319" i="1"/>
  <c r="W1319" i="1"/>
  <c r="X1319" i="1"/>
  <c r="U1320" i="1"/>
  <c r="V1320" i="1"/>
  <c r="W1320" i="1"/>
  <c r="X1320" i="1"/>
  <c r="U1321" i="1"/>
  <c r="V1321" i="1"/>
  <c r="W1321" i="1"/>
  <c r="X1321" i="1"/>
  <c r="U1322" i="1"/>
  <c r="V1322" i="1"/>
  <c r="W1322" i="1"/>
  <c r="X1322" i="1"/>
  <c r="U1323" i="1"/>
  <c r="V1323" i="1"/>
  <c r="W1323" i="1"/>
  <c r="X1323" i="1"/>
  <c r="U1324" i="1"/>
  <c r="V1324" i="1"/>
  <c r="W1324" i="1"/>
  <c r="X1324" i="1"/>
  <c r="U1325" i="1"/>
  <c r="V1325" i="1"/>
  <c r="W1325" i="1"/>
  <c r="X1325" i="1"/>
  <c r="U1326" i="1"/>
  <c r="V1326" i="1"/>
  <c r="W1326" i="1"/>
  <c r="X1326" i="1"/>
  <c r="U1327" i="1"/>
  <c r="V1327" i="1"/>
  <c r="W1327" i="1"/>
  <c r="X1327" i="1"/>
  <c r="U1328" i="1"/>
  <c r="V1328" i="1"/>
  <c r="W1328" i="1"/>
  <c r="X1328" i="1"/>
  <c r="U1329" i="1"/>
  <c r="V1329" i="1"/>
  <c r="W1329" i="1"/>
  <c r="X1329" i="1"/>
  <c r="U1330" i="1"/>
  <c r="V1330" i="1"/>
  <c r="W1330" i="1"/>
  <c r="X1330" i="1"/>
  <c r="U1331" i="1"/>
  <c r="V1331" i="1"/>
  <c r="W1331" i="1"/>
  <c r="X1331" i="1"/>
  <c r="U1332" i="1"/>
  <c r="V1332" i="1"/>
  <c r="W1332" i="1"/>
  <c r="X1332" i="1"/>
  <c r="U1333" i="1"/>
  <c r="V1333" i="1"/>
  <c r="W1333" i="1"/>
  <c r="X1333" i="1"/>
  <c r="U1334" i="1"/>
  <c r="V1334" i="1"/>
  <c r="W1334" i="1"/>
  <c r="X1334" i="1"/>
  <c r="U1335" i="1"/>
  <c r="V1335" i="1"/>
  <c r="W1335" i="1"/>
  <c r="X1335" i="1"/>
  <c r="U1336" i="1"/>
  <c r="V1336" i="1"/>
  <c r="W1336" i="1"/>
  <c r="X1336" i="1"/>
  <c r="U1337" i="1"/>
  <c r="V1337" i="1"/>
  <c r="W1337" i="1"/>
  <c r="X1337" i="1"/>
  <c r="U1338" i="1"/>
  <c r="V1338" i="1"/>
  <c r="W1338" i="1"/>
  <c r="X1338" i="1"/>
  <c r="U1339" i="1"/>
  <c r="V1339" i="1"/>
  <c r="W1339" i="1"/>
  <c r="X1339" i="1"/>
  <c r="U1340" i="1"/>
  <c r="V1340" i="1"/>
  <c r="W1340" i="1"/>
  <c r="X1340" i="1"/>
  <c r="U1341" i="1"/>
  <c r="V1341" i="1"/>
  <c r="W1341" i="1"/>
  <c r="X1341" i="1"/>
  <c r="U1342" i="1"/>
  <c r="V1342" i="1"/>
  <c r="W1342" i="1"/>
  <c r="X1342" i="1"/>
  <c r="U1343" i="1"/>
  <c r="V1343" i="1"/>
  <c r="W1343" i="1"/>
  <c r="X1343" i="1"/>
  <c r="U1344" i="1"/>
  <c r="V1344" i="1"/>
  <c r="W1344" i="1"/>
  <c r="X1344" i="1"/>
  <c r="U1345" i="1"/>
  <c r="V1345" i="1"/>
  <c r="W1345" i="1"/>
  <c r="X1345" i="1"/>
  <c r="U1346" i="1"/>
  <c r="V1346" i="1"/>
  <c r="W1346" i="1"/>
  <c r="X1346" i="1"/>
  <c r="U1347" i="1"/>
  <c r="V1347" i="1"/>
  <c r="W1347" i="1"/>
  <c r="X1347" i="1"/>
  <c r="U1348" i="1"/>
  <c r="V1348" i="1"/>
  <c r="W1348" i="1"/>
  <c r="X1348" i="1"/>
  <c r="U1349" i="1"/>
  <c r="V1349" i="1"/>
  <c r="W1349" i="1"/>
  <c r="X1349" i="1"/>
  <c r="U1350" i="1"/>
  <c r="V1350" i="1"/>
  <c r="W1350" i="1"/>
  <c r="X1350" i="1"/>
  <c r="U1351" i="1"/>
  <c r="V1351" i="1"/>
  <c r="W1351" i="1"/>
  <c r="X1351" i="1"/>
  <c r="U1352" i="1"/>
  <c r="V1352" i="1"/>
  <c r="W1352" i="1"/>
  <c r="X1352" i="1"/>
  <c r="U1353" i="1"/>
  <c r="V1353" i="1"/>
  <c r="W1353" i="1"/>
  <c r="X1353" i="1"/>
  <c r="U1354" i="1"/>
  <c r="V1354" i="1"/>
  <c r="W1354" i="1"/>
  <c r="X1354" i="1"/>
  <c r="U1355" i="1"/>
  <c r="V1355" i="1"/>
  <c r="W1355" i="1"/>
  <c r="X1355" i="1"/>
  <c r="U1356" i="1"/>
  <c r="V1356" i="1"/>
  <c r="W1356" i="1"/>
  <c r="X1356" i="1"/>
  <c r="U1357" i="1"/>
  <c r="V1357" i="1"/>
  <c r="W1357" i="1"/>
  <c r="X1357" i="1"/>
  <c r="U1358" i="1"/>
  <c r="V1358" i="1"/>
  <c r="W1358" i="1"/>
  <c r="X1358" i="1"/>
  <c r="U1359" i="1"/>
  <c r="V1359" i="1"/>
  <c r="W1359" i="1"/>
  <c r="X1359" i="1"/>
  <c r="U1360" i="1"/>
  <c r="V1360" i="1"/>
  <c r="W1360" i="1"/>
  <c r="X1360" i="1"/>
  <c r="U1361" i="1"/>
  <c r="V1361" i="1"/>
  <c r="W1361" i="1"/>
  <c r="X1361" i="1"/>
  <c r="U1362" i="1"/>
  <c r="V1362" i="1"/>
  <c r="W1362" i="1"/>
  <c r="X1362" i="1"/>
  <c r="U1363" i="1"/>
  <c r="V1363" i="1"/>
  <c r="W1363" i="1"/>
  <c r="X1363" i="1"/>
  <c r="U1364" i="1"/>
  <c r="V1364" i="1"/>
  <c r="W1364" i="1"/>
  <c r="X1364" i="1"/>
  <c r="U1365" i="1"/>
  <c r="V1365" i="1"/>
  <c r="W1365" i="1"/>
  <c r="X1365" i="1"/>
  <c r="U1366" i="1"/>
  <c r="V1366" i="1"/>
  <c r="W1366" i="1"/>
  <c r="X1366" i="1"/>
  <c r="U1367" i="1"/>
  <c r="V1367" i="1"/>
  <c r="W1367" i="1"/>
  <c r="X1367" i="1"/>
  <c r="U1368" i="1"/>
  <c r="V1368" i="1"/>
  <c r="W1368" i="1"/>
  <c r="X1368" i="1"/>
  <c r="U1369" i="1"/>
  <c r="V1369" i="1"/>
  <c r="W1369" i="1"/>
  <c r="X1369" i="1"/>
  <c r="U1370" i="1"/>
  <c r="V1370" i="1"/>
  <c r="W1370" i="1"/>
  <c r="X1370" i="1"/>
  <c r="U1371" i="1"/>
  <c r="V1371" i="1"/>
  <c r="W1371" i="1"/>
  <c r="X1371" i="1"/>
  <c r="U1372" i="1"/>
  <c r="V1372" i="1"/>
  <c r="W1372" i="1"/>
  <c r="X1372" i="1"/>
  <c r="U1373" i="1"/>
  <c r="V1373" i="1"/>
  <c r="W1373" i="1"/>
  <c r="X1373" i="1"/>
  <c r="U1374" i="1"/>
  <c r="V1374" i="1"/>
  <c r="W1374" i="1"/>
  <c r="X1374" i="1"/>
  <c r="U1375" i="1"/>
  <c r="V1375" i="1"/>
  <c r="W1375" i="1"/>
  <c r="X1375" i="1"/>
  <c r="U1376" i="1"/>
  <c r="V1376" i="1"/>
  <c r="W1376" i="1"/>
  <c r="X1376" i="1"/>
  <c r="U1377" i="1"/>
  <c r="V1377" i="1"/>
  <c r="W1377" i="1"/>
  <c r="X1377" i="1"/>
  <c r="U1378" i="1"/>
  <c r="V1378" i="1"/>
  <c r="W1378" i="1"/>
  <c r="X1378" i="1"/>
  <c r="U1379" i="1"/>
  <c r="V1379" i="1"/>
  <c r="W1379" i="1"/>
  <c r="X1379" i="1"/>
  <c r="U1380" i="1"/>
  <c r="V1380" i="1"/>
  <c r="W1380" i="1"/>
  <c r="X1380" i="1"/>
  <c r="U1381" i="1"/>
  <c r="V1381" i="1"/>
  <c r="W1381" i="1"/>
  <c r="X1381" i="1"/>
  <c r="U1382" i="1"/>
  <c r="V1382" i="1"/>
  <c r="W1382" i="1"/>
  <c r="X1382" i="1"/>
  <c r="U1383" i="1"/>
  <c r="V1383" i="1"/>
  <c r="W1383" i="1"/>
  <c r="X1383" i="1"/>
  <c r="U1384" i="1"/>
  <c r="V1384" i="1"/>
  <c r="W1384" i="1"/>
  <c r="X1384" i="1"/>
  <c r="U1385" i="1"/>
  <c r="V1385" i="1"/>
  <c r="W1385" i="1"/>
  <c r="X1385" i="1"/>
  <c r="U1386" i="1"/>
  <c r="V1386" i="1"/>
  <c r="W1386" i="1"/>
  <c r="X1386" i="1"/>
  <c r="U1387" i="1"/>
  <c r="V1387" i="1"/>
  <c r="W1387" i="1"/>
  <c r="X1387" i="1"/>
  <c r="U1388" i="1"/>
  <c r="V1388" i="1"/>
  <c r="W1388" i="1"/>
  <c r="X1388" i="1"/>
  <c r="U1389" i="1"/>
  <c r="V1389" i="1"/>
  <c r="W1389" i="1"/>
  <c r="X1389" i="1"/>
  <c r="U1390" i="1"/>
  <c r="V1390" i="1"/>
  <c r="W1390" i="1"/>
  <c r="X1390" i="1"/>
  <c r="U1391" i="1"/>
  <c r="V1391" i="1"/>
  <c r="W1391" i="1"/>
  <c r="X1391" i="1"/>
  <c r="U1392" i="1"/>
  <c r="V1392" i="1"/>
  <c r="W1392" i="1"/>
  <c r="X1392" i="1"/>
  <c r="U1393" i="1"/>
  <c r="V1393" i="1"/>
  <c r="W1393" i="1"/>
  <c r="X1393" i="1"/>
  <c r="U1394" i="1"/>
  <c r="V1394" i="1"/>
  <c r="W1394" i="1"/>
  <c r="X1394" i="1"/>
  <c r="U1395" i="1"/>
  <c r="V1395" i="1"/>
  <c r="W1395" i="1"/>
  <c r="X1395" i="1"/>
  <c r="U1396" i="1"/>
  <c r="V1396" i="1"/>
  <c r="W1396" i="1"/>
  <c r="X1396" i="1"/>
  <c r="U1397" i="1"/>
  <c r="V1397" i="1"/>
  <c r="W1397" i="1"/>
  <c r="X1397" i="1"/>
  <c r="U1398" i="1"/>
  <c r="V1398" i="1"/>
  <c r="W1398" i="1"/>
  <c r="X1398" i="1"/>
  <c r="U1399" i="1"/>
  <c r="V1399" i="1"/>
  <c r="W1399" i="1"/>
  <c r="X1399" i="1"/>
  <c r="U1400" i="1"/>
  <c r="V1400" i="1"/>
  <c r="W1400" i="1"/>
  <c r="X1400" i="1"/>
  <c r="U1401" i="1"/>
  <c r="V1401" i="1"/>
  <c r="W1401" i="1"/>
  <c r="X1401" i="1"/>
  <c r="U1402" i="1"/>
  <c r="V1402" i="1"/>
  <c r="W1402" i="1"/>
  <c r="X1402" i="1"/>
  <c r="U1403" i="1"/>
  <c r="V1403" i="1"/>
  <c r="W1403" i="1"/>
  <c r="X1403" i="1"/>
  <c r="U1404" i="1"/>
  <c r="V1404" i="1"/>
  <c r="W1404" i="1"/>
  <c r="X1404" i="1"/>
  <c r="U1405" i="1"/>
  <c r="V1405" i="1"/>
  <c r="W1405" i="1"/>
  <c r="X1405" i="1"/>
  <c r="U1406" i="1"/>
  <c r="V1406" i="1"/>
  <c r="W1406" i="1"/>
  <c r="X1406" i="1"/>
  <c r="U1407" i="1"/>
  <c r="V1407" i="1"/>
  <c r="W1407" i="1"/>
  <c r="X1407" i="1"/>
  <c r="U1408" i="1"/>
  <c r="V1408" i="1"/>
  <c r="W1408" i="1"/>
  <c r="X1408" i="1"/>
  <c r="U1409" i="1"/>
  <c r="V1409" i="1"/>
  <c r="W1409" i="1"/>
  <c r="X1409" i="1"/>
  <c r="U1410" i="1"/>
  <c r="V1410" i="1"/>
  <c r="W1410" i="1"/>
  <c r="X1410" i="1"/>
  <c r="U1411" i="1"/>
  <c r="V1411" i="1"/>
  <c r="W1411" i="1"/>
  <c r="X1411" i="1"/>
  <c r="U1412" i="1"/>
  <c r="V1412" i="1"/>
  <c r="W1412" i="1"/>
  <c r="X1412" i="1"/>
  <c r="U1413" i="1"/>
  <c r="V1413" i="1"/>
  <c r="W1413" i="1"/>
  <c r="X1413" i="1"/>
  <c r="U1414" i="1"/>
  <c r="V1414" i="1"/>
  <c r="W1414" i="1"/>
  <c r="X1414" i="1"/>
  <c r="U1415" i="1"/>
  <c r="V1415" i="1"/>
  <c r="W1415" i="1"/>
  <c r="X1415" i="1"/>
  <c r="U1416" i="1"/>
  <c r="V1416" i="1"/>
  <c r="W1416" i="1"/>
  <c r="X1416" i="1"/>
  <c r="U1417" i="1"/>
  <c r="V1417" i="1"/>
  <c r="W1417" i="1"/>
  <c r="X1417" i="1"/>
  <c r="U1418" i="1"/>
  <c r="V1418" i="1"/>
  <c r="W1418" i="1"/>
  <c r="X1418" i="1"/>
  <c r="U1419" i="1"/>
  <c r="V1419" i="1"/>
  <c r="W1419" i="1"/>
  <c r="X1419" i="1"/>
  <c r="U1420" i="1"/>
  <c r="V1420" i="1"/>
  <c r="W1420" i="1"/>
  <c r="X1420" i="1"/>
  <c r="U1421" i="1"/>
  <c r="V1421" i="1"/>
  <c r="W1421" i="1"/>
  <c r="X1421" i="1"/>
  <c r="U1422" i="1"/>
  <c r="V1422" i="1"/>
  <c r="W1422" i="1"/>
  <c r="X1422" i="1"/>
  <c r="U1423" i="1"/>
  <c r="V1423" i="1"/>
  <c r="W1423" i="1"/>
  <c r="X1423" i="1"/>
  <c r="U1424" i="1"/>
  <c r="V1424" i="1"/>
  <c r="W1424" i="1"/>
  <c r="X1424" i="1"/>
  <c r="U1425" i="1"/>
  <c r="V1425" i="1"/>
  <c r="W1425" i="1"/>
  <c r="X1425" i="1"/>
  <c r="U1426" i="1"/>
  <c r="V1426" i="1"/>
  <c r="W1426" i="1"/>
  <c r="X1426" i="1"/>
  <c r="U1427" i="1"/>
  <c r="V1427" i="1"/>
  <c r="W1427" i="1"/>
  <c r="X1427" i="1"/>
  <c r="U1428" i="1"/>
  <c r="V1428" i="1"/>
  <c r="W1428" i="1"/>
  <c r="X1428" i="1"/>
  <c r="U1429" i="1"/>
  <c r="V1429" i="1"/>
  <c r="W1429" i="1"/>
  <c r="X1429" i="1"/>
  <c r="U1430" i="1"/>
  <c r="V1430" i="1"/>
  <c r="W1430" i="1"/>
  <c r="X1430" i="1"/>
  <c r="U1431" i="1"/>
  <c r="V1431" i="1"/>
  <c r="W1431" i="1"/>
  <c r="X1431" i="1"/>
  <c r="U1432" i="1"/>
  <c r="V1432" i="1"/>
  <c r="W1432" i="1"/>
  <c r="X1432" i="1"/>
  <c r="U1433" i="1"/>
  <c r="V1433" i="1"/>
  <c r="W1433" i="1"/>
  <c r="X1433" i="1"/>
  <c r="U1434" i="1"/>
  <c r="V1434" i="1"/>
  <c r="W1434" i="1"/>
  <c r="X1434" i="1"/>
  <c r="U1435" i="1"/>
  <c r="V1435" i="1"/>
  <c r="W1435" i="1"/>
  <c r="X1435" i="1"/>
  <c r="U1436" i="1"/>
  <c r="V1436" i="1"/>
  <c r="W1436" i="1"/>
  <c r="X1436" i="1"/>
  <c r="U1437" i="1"/>
  <c r="V1437" i="1"/>
  <c r="W1437" i="1"/>
  <c r="X1437" i="1"/>
  <c r="U1438" i="1"/>
  <c r="V1438" i="1"/>
  <c r="W1438" i="1"/>
  <c r="X1438" i="1"/>
  <c r="U1439" i="1"/>
  <c r="V1439" i="1"/>
  <c r="W1439" i="1"/>
  <c r="X1439" i="1"/>
  <c r="U1440" i="1"/>
  <c r="V1440" i="1"/>
  <c r="W1440" i="1"/>
  <c r="X1440" i="1"/>
  <c r="U1441" i="1"/>
  <c r="V1441" i="1"/>
  <c r="W1441" i="1"/>
  <c r="X1441" i="1"/>
  <c r="U1442" i="1"/>
  <c r="V1442" i="1"/>
  <c r="W1442" i="1"/>
  <c r="X1442" i="1"/>
  <c r="U1443" i="1"/>
  <c r="V1443" i="1"/>
  <c r="W1443" i="1"/>
  <c r="X1443" i="1"/>
  <c r="U1444" i="1"/>
  <c r="V1444" i="1"/>
  <c r="W1444" i="1"/>
  <c r="X1444" i="1"/>
  <c r="U1445" i="1"/>
  <c r="V1445" i="1"/>
  <c r="W1445" i="1"/>
  <c r="X1445" i="1"/>
  <c r="U1446" i="1"/>
  <c r="V1446" i="1"/>
  <c r="W1446" i="1"/>
  <c r="X1446" i="1"/>
  <c r="U1447" i="1"/>
  <c r="V1447" i="1"/>
  <c r="W1447" i="1"/>
  <c r="X1447" i="1"/>
  <c r="U1448" i="1"/>
  <c r="V1448" i="1"/>
  <c r="W1448" i="1"/>
  <c r="X1448" i="1"/>
  <c r="U1449" i="1"/>
  <c r="V1449" i="1"/>
  <c r="W1449" i="1"/>
  <c r="X1449" i="1"/>
  <c r="U1450" i="1"/>
  <c r="V1450" i="1"/>
  <c r="W1450" i="1"/>
  <c r="X1450" i="1"/>
  <c r="U1451" i="1"/>
  <c r="V1451" i="1"/>
  <c r="W1451" i="1"/>
  <c r="X1451" i="1"/>
  <c r="U1452" i="1"/>
  <c r="V1452" i="1"/>
  <c r="W1452" i="1"/>
  <c r="X1452" i="1"/>
  <c r="U1453" i="1"/>
  <c r="V1453" i="1"/>
  <c r="W1453" i="1"/>
  <c r="X1453" i="1"/>
  <c r="U1454" i="1"/>
  <c r="V1454" i="1"/>
  <c r="W1454" i="1"/>
  <c r="X1454" i="1"/>
  <c r="U1455" i="1"/>
  <c r="V1455" i="1"/>
  <c r="W1455" i="1"/>
  <c r="X1455" i="1"/>
  <c r="U1456" i="1"/>
  <c r="V1456" i="1"/>
  <c r="W1456" i="1"/>
  <c r="X1456" i="1"/>
  <c r="U1457" i="1"/>
  <c r="V1457" i="1"/>
  <c r="W1457" i="1"/>
  <c r="X1457" i="1"/>
  <c r="U1458" i="1"/>
  <c r="V1458" i="1"/>
  <c r="W1458" i="1"/>
  <c r="X1458" i="1"/>
  <c r="U1459" i="1"/>
  <c r="V1459" i="1"/>
  <c r="W1459" i="1"/>
  <c r="X1459" i="1"/>
  <c r="U1460" i="1"/>
  <c r="V1460" i="1"/>
  <c r="W1460" i="1"/>
  <c r="X1460" i="1"/>
  <c r="U1461" i="1"/>
  <c r="V1461" i="1"/>
  <c r="W1461" i="1"/>
  <c r="X1461" i="1"/>
  <c r="U1462" i="1"/>
  <c r="V1462" i="1"/>
  <c r="W1462" i="1"/>
  <c r="X1462" i="1"/>
  <c r="U1463" i="1"/>
  <c r="V1463" i="1"/>
  <c r="W1463" i="1"/>
  <c r="X1463" i="1"/>
  <c r="U1464" i="1"/>
  <c r="V1464" i="1"/>
  <c r="W1464" i="1"/>
  <c r="X1464" i="1"/>
  <c r="U1465" i="1"/>
  <c r="V1465" i="1"/>
  <c r="W1465" i="1"/>
  <c r="X1465" i="1"/>
  <c r="U1466" i="1"/>
  <c r="V1466" i="1"/>
  <c r="W1466" i="1"/>
  <c r="X1466" i="1"/>
  <c r="U1467" i="1"/>
  <c r="V1467" i="1"/>
  <c r="W1467" i="1"/>
  <c r="X1467" i="1"/>
  <c r="U1468" i="1"/>
  <c r="V1468" i="1"/>
  <c r="W1468" i="1"/>
  <c r="X1468" i="1"/>
  <c r="U1469" i="1"/>
  <c r="V1469" i="1"/>
  <c r="W1469" i="1"/>
  <c r="X1469" i="1"/>
  <c r="U1470" i="1"/>
  <c r="V1470" i="1"/>
  <c r="W1470" i="1"/>
  <c r="X1470" i="1"/>
  <c r="U1471" i="1"/>
  <c r="V1471" i="1"/>
  <c r="W1471" i="1"/>
  <c r="X1471" i="1"/>
  <c r="U1472" i="1"/>
  <c r="V1472" i="1"/>
  <c r="W1472" i="1"/>
  <c r="X1472" i="1"/>
  <c r="U1473" i="1"/>
  <c r="V1473" i="1"/>
  <c r="W1473" i="1"/>
  <c r="X1473" i="1"/>
  <c r="U1474" i="1"/>
  <c r="V1474" i="1"/>
  <c r="W1474" i="1"/>
  <c r="X1474" i="1"/>
  <c r="U1475" i="1"/>
  <c r="V1475" i="1"/>
  <c r="W1475" i="1"/>
  <c r="X1475" i="1"/>
  <c r="U1476" i="1"/>
  <c r="V1476" i="1"/>
  <c r="W1476" i="1"/>
  <c r="X1476" i="1"/>
  <c r="U1477" i="1"/>
  <c r="V1477" i="1"/>
  <c r="W1477" i="1"/>
  <c r="X1477" i="1"/>
  <c r="U1478" i="1"/>
  <c r="V1478" i="1"/>
  <c r="W1478" i="1"/>
  <c r="X1478" i="1"/>
  <c r="U1479" i="1"/>
  <c r="V1479" i="1"/>
  <c r="W1479" i="1"/>
  <c r="X1479" i="1"/>
  <c r="U1480" i="1"/>
  <c r="V1480" i="1"/>
  <c r="W1480" i="1"/>
  <c r="X1480" i="1"/>
  <c r="U1481" i="1"/>
  <c r="V1481" i="1"/>
  <c r="W1481" i="1"/>
  <c r="X1481" i="1"/>
  <c r="U1482" i="1"/>
  <c r="V1482" i="1"/>
  <c r="W1482" i="1"/>
  <c r="X1482" i="1"/>
  <c r="U1483" i="1"/>
  <c r="V1483" i="1"/>
  <c r="W1483" i="1"/>
  <c r="X1483" i="1"/>
  <c r="U1484" i="1"/>
  <c r="V1484" i="1"/>
  <c r="W1484" i="1"/>
  <c r="X1484" i="1"/>
  <c r="U1485" i="1"/>
  <c r="V1485" i="1"/>
  <c r="W1485" i="1"/>
  <c r="X1485" i="1"/>
  <c r="U1486" i="1"/>
  <c r="V1486" i="1"/>
  <c r="W1486" i="1"/>
  <c r="X1486" i="1"/>
  <c r="U1487" i="1"/>
  <c r="V1487" i="1"/>
  <c r="W1487" i="1"/>
  <c r="X1487" i="1"/>
  <c r="U1488" i="1"/>
  <c r="V1488" i="1"/>
  <c r="W1488" i="1"/>
  <c r="X1488" i="1"/>
  <c r="U1489" i="1"/>
  <c r="V1489" i="1"/>
  <c r="W1489" i="1"/>
  <c r="X1489" i="1"/>
  <c r="U1490" i="1"/>
  <c r="V1490" i="1"/>
  <c r="W1490" i="1"/>
  <c r="X1490" i="1"/>
  <c r="U1491" i="1"/>
  <c r="V1491" i="1"/>
  <c r="W1491" i="1"/>
  <c r="X1491" i="1"/>
  <c r="U1492" i="1"/>
  <c r="V1492" i="1"/>
  <c r="W1492" i="1"/>
  <c r="X1492" i="1"/>
  <c r="U1493" i="1"/>
  <c r="V1493" i="1"/>
  <c r="W1493" i="1"/>
  <c r="X1493" i="1"/>
  <c r="U1494" i="1"/>
  <c r="V1494" i="1"/>
  <c r="W1494" i="1"/>
  <c r="X1494" i="1"/>
  <c r="U1495" i="1"/>
  <c r="V1495" i="1"/>
  <c r="W1495" i="1"/>
  <c r="X1495" i="1"/>
  <c r="U1496" i="1"/>
  <c r="V1496" i="1"/>
  <c r="W1496" i="1"/>
  <c r="X1496" i="1"/>
  <c r="U1497" i="1"/>
  <c r="V1497" i="1"/>
  <c r="W1497" i="1"/>
  <c r="X1497" i="1"/>
  <c r="U1498" i="1"/>
  <c r="V1498" i="1"/>
  <c r="W1498" i="1"/>
  <c r="X1498" i="1"/>
  <c r="U1499" i="1"/>
  <c r="V1499" i="1"/>
  <c r="W1499" i="1"/>
  <c r="X1499" i="1"/>
  <c r="U1500" i="1"/>
  <c r="V1500" i="1"/>
  <c r="W1500" i="1"/>
  <c r="X1500" i="1"/>
  <c r="U1501" i="1"/>
  <c r="V1501" i="1"/>
  <c r="W1501" i="1"/>
  <c r="X1501" i="1"/>
  <c r="U1502" i="1"/>
  <c r="V1502" i="1"/>
  <c r="W1502" i="1"/>
  <c r="X1502" i="1"/>
  <c r="U1503" i="1"/>
  <c r="V1503" i="1"/>
  <c r="W1503" i="1"/>
  <c r="X1503" i="1"/>
  <c r="U1504" i="1"/>
  <c r="V1504" i="1"/>
  <c r="W1504" i="1"/>
  <c r="X1504" i="1"/>
  <c r="U1505" i="1"/>
  <c r="V1505" i="1"/>
  <c r="W1505" i="1"/>
  <c r="X1505" i="1"/>
  <c r="U1506" i="1"/>
  <c r="V1506" i="1"/>
  <c r="W1506" i="1"/>
  <c r="X1506" i="1"/>
  <c r="U1507" i="1"/>
  <c r="V1507" i="1"/>
  <c r="W1507" i="1"/>
  <c r="X1507" i="1"/>
  <c r="U1508" i="1"/>
  <c r="V1508" i="1"/>
  <c r="W1508" i="1"/>
  <c r="X1508" i="1"/>
  <c r="U1509" i="1"/>
  <c r="V1509" i="1"/>
  <c r="W1509" i="1"/>
  <c r="X1509" i="1"/>
  <c r="U1510" i="1"/>
  <c r="V1510" i="1"/>
  <c r="W1510" i="1"/>
  <c r="X1510" i="1"/>
  <c r="U1511" i="1"/>
  <c r="V1511" i="1"/>
  <c r="W1511" i="1"/>
  <c r="X1511" i="1"/>
  <c r="U1512" i="1"/>
  <c r="V1512" i="1"/>
  <c r="W1512" i="1"/>
  <c r="X1512" i="1"/>
  <c r="U1513" i="1"/>
  <c r="V1513" i="1"/>
  <c r="W1513" i="1"/>
  <c r="X1513" i="1"/>
  <c r="U1514" i="1"/>
  <c r="V1514" i="1"/>
  <c r="W1514" i="1"/>
  <c r="X1514" i="1"/>
  <c r="U1515" i="1"/>
  <c r="V1515" i="1"/>
  <c r="W1515" i="1"/>
  <c r="X1515" i="1"/>
  <c r="U1516" i="1"/>
  <c r="V1516" i="1"/>
  <c r="W1516" i="1"/>
  <c r="X1516" i="1"/>
  <c r="U1517" i="1"/>
  <c r="V1517" i="1"/>
  <c r="W1517" i="1"/>
  <c r="X1517" i="1"/>
  <c r="U1518" i="1"/>
  <c r="V1518" i="1"/>
  <c r="W1518" i="1"/>
  <c r="X1518" i="1"/>
  <c r="U1519" i="1"/>
  <c r="V1519" i="1"/>
  <c r="W1519" i="1"/>
  <c r="X1519" i="1"/>
  <c r="U1520" i="1"/>
  <c r="V1520" i="1"/>
  <c r="W1520" i="1"/>
  <c r="X1520" i="1"/>
  <c r="U1521" i="1"/>
  <c r="V1521" i="1"/>
  <c r="W1521" i="1"/>
  <c r="X1521" i="1"/>
  <c r="U1522" i="1"/>
  <c r="V1522" i="1"/>
  <c r="W1522" i="1"/>
  <c r="X1522" i="1"/>
  <c r="U1523" i="1"/>
  <c r="V1523" i="1"/>
  <c r="W1523" i="1"/>
  <c r="X1523" i="1"/>
  <c r="U1524" i="1"/>
  <c r="V1524" i="1"/>
  <c r="W1524" i="1"/>
  <c r="X1524" i="1"/>
  <c r="U1525" i="1"/>
  <c r="V1525" i="1"/>
  <c r="W1525" i="1"/>
  <c r="X1525" i="1"/>
  <c r="U1526" i="1"/>
  <c r="V1526" i="1"/>
  <c r="W1526" i="1"/>
  <c r="X1526" i="1"/>
  <c r="U1527" i="1"/>
  <c r="V1527" i="1"/>
  <c r="W1527" i="1"/>
  <c r="X1527" i="1"/>
  <c r="U1528" i="1"/>
  <c r="V1528" i="1"/>
  <c r="W1528" i="1"/>
  <c r="X1528" i="1"/>
  <c r="U1529" i="1"/>
  <c r="V1529" i="1"/>
  <c r="W1529" i="1"/>
  <c r="X1529" i="1"/>
  <c r="U1530" i="1"/>
  <c r="V1530" i="1"/>
  <c r="W1530" i="1"/>
  <c r="X1530" i="1"/>
  <c r="U1531" i="1"/>
  <c r="V1531" i="1"/>
  <c r="W1531" i="1"/>
  <c r="X1531" i="1"/>
  <c r="U1532" i="1"/>
  <c r="V1532" i="1"/>
  <c r="W1532" i="1"/>
  <c r="X1532" i="1"/>
  <c r="U1533" i="1"/>
  <c r="V1533" i="1"/>
  <c r="W1533" i="1"/>
  <c r="X1533" i="1"/>
  <c r="U1534" i="1"/>
  <c r="V1534" i="1"/>
  <c r="W1534" i="1"/>
  <c r="X1534" i="1"/>
  <c r="U1535" i="1"/>
  <c r="V1535" i="1"/>
  <c r="W1535" i="1"/>
  <c r="X1535" i="1"/>
  <c r="U1536" i="1"/>
  <c r="V1536" i="1"/>
  <c r="W1536" i="1"/>
  <c r="X1536" i="1"/>
  <c r="U1537" i="1"/>
  <c r="V1537" i="1"/>
  <c r="W1537" i="1"/>
  <c r="X1537" i="1"/>
  <c r="U1538" i="1"/>
  <c r="V1538" i="1"/>
  <c r="W1538" i="1"/>
  <c r="X1538" i="1"/>
  <c r="U1539" i="1"/>
  <c r="V1539" i="1"/>
  <c r="W1539" i="1"/>
  <c r="X1539" i="1"/>
  <c r="U1540" i="1"/>
  <c r="V1540" i="1"/>
  <c r="W1540" i="1"/>
  <c r="X1540" i="1"/>
  <c r="U1541" i="1"/>
  <c r="V1541" i="1"/>
  <c r="W1541" i="1"/>
  <c r="X1541" i="1"/>
  <c r="U1542" i="1"/>
  <c r="V1542" i="1"/>
  <c r="W1542" i="1"/>
  <c r="X1542" i="1"/>
  <c r="U1543" i="1"/>
  <c r="V1543" i="1"/>
  <c r="W1543" i="1"/>
  <c r="X1543" i="1"/>
  <c r="U1544" i="1"/>
  <c r="V1544" i="1"/>
  <c r="W1544" i="1"/>
  <c r="X1544" i="1"/>
  <c r="U1545" i="1"/>
  <c r="V1545" i="1"/>
  <c r="W1545" i="1"/>
  <c r="X1545" i="1"/>
  <c r="U1546" i="1"/>
  <c r="V1546" i="1"/>
  <c r="W1546" i="1"/>
  <c r="X1546" i="1"/>
  <c r="U1547" i="1"/>
  <c r="V1547" i="1"/>
  <c r="W1547" i="1"/>
  <c r="X1547" i="1"/>
  <c r="U1548" i="1"/>
  <c r="V1548" i="1"/>
  <c r="W1548" i="1"/>
  <c r="X1548" i="1"/>
  <c r="U1549" i="1"/>
  <c r="V1549" i="1"/>
  <c r="W1549" i="1"/>
  <c r="X1549" i="1"/>
  <c r="U1550" i="1"/>
  <c r="V1550" i="1"/>
  <c r="W1550" i="1"/>
  <c r="X1550" i="1"/>
  <c r="U1551" i="1"/>
  <c r="V1551" i="1"/>
  <c r="W1551" i="1"/>
  <c r="X1551" i="1"/>
  <c r="U1552" i="1"/>
  <c r="V1552" i="1"/>
  <c r="W1552" i="1"/>
  <c r="X1552" i="1"/>
  <c r="U1553" i="1"/>
  <c r="V1553" i="1"/>
  <c r="W1553" i="1"/>
  <c r="X1553" i="1"/>
  <c r="U1554" i="1"/>
  <c r="V1554" i="1"/>
  <c r="W1554" i="1"/>
  <c r="X1554" i="1"/>
  <c r="U1555" i="1"/>
  <c r="V1555" i="1"/>
  <c r="W1555" i="1"/>
  <c r="X1555" i="1"/>
  <c r="U1556" i="1"/>
  <c r="V1556" i="1"/>
  <c r="W1556" i="1"/>
  <c r="X1556" i="1"/>
  <c r="U1557" i="1"/>
  <c r="V1557" i="1"/>
  <c r="W1557" i="1"/>
  <c r="X1557" i="1"/>
  <c r="U1558" i="1"/>
  <c r="V1558" i="1"/>
  <c r="W1558" i="1"/>
  <c r="X1558" i="1"/>
  <c r="U1559" i="1"/>
  <c r="V1559" i="1"/>
  <c r="W1559" i="1"/>
  <c r="X1559" i="1"/>
  <c r="U1560" i="1"/>
  <c r="V1560" i="1"/>
  <c r="W1560" i="1"/>
  <c r="X1560" i="1"/>
  <c r="U1561" i="1"/>
  <c r="V1561" i="1"/>
  <c r="W1561" i="1"/>
  <c r="X1561" i="1"/>
  <c r="U1562" i="1"/>
  <c r="V1562" i="1"/>
  <c r="W1562" i="1"/>
  <c r="X1562" i="1"/>
  <c r="U1563" i="1"/>
  <c r="V1563" i="1"/>
  <c r="W1563" i="1"/>
  <c r="X1563" i="1"/>
  <c r="U1564" i="1"/>
  <c r="V1564" i="1"/>
  <c r="W1564" i="1"/>
  <c r="X1564" i="1"/>
  <c r="U1565" i="1"/>
  <c r="V1565" i="1"/>
  <c r="W1565" i="1"/>
  <c r="X1565" i="1"/>
  <c r="U1566" i="1"/>
  <c r="V1566" i="1"/>
  <c r="W1566" i="1"/>
  <c r="X1566" i="1"/>
  <c r="U1567" i="1"/>
  <c r="V1567" i="1"/>
  <c r="W1567" i="1"/>
  <c r="X1567" i="1"/>
  <c r="U1568" i="1"/>
  <c r="V1568" i="1"/>
  <c r="W1568" i="1"/>
  <c r="X1568" i="1"/>
  <c r="U1569" i="1"/>
  <c r="V1569" i="1"/>
  <c r="W1569" i="1"/>
  <c r="X1569" i="1"/>
  <c r="U1570" i="1"/>
  <c r="V1570" i="1"/>
  <c r="W1570" i="1"/>
  <c r="X1570" i="1"/>
  <c r="U1571" i="1"/>
  <c r="V1571" i="1"/>
  <c r="W1571" i="1"/>
  <c r="X1571" i="1"/>
  <c r="U1572" i="1"/>
  <c r="V1572" i="1"/>
  <c r="W1572" i="1"/>
  <c r="X1572" i="1"/>
  <c r="U1573" i="1"/>
  <c r="V1573" i="1"/>
  <c r="W1573" i="1"/>
  <c r="X1573" i="1"/>
  <c r="U1574" i="1"/>
  <c r="V1574" i="1"/>
  <c r="W1574" i="1"/>
  <c r="X1574" i="1"/>
  <c r="U1575" i="1"/>
  <c r="V1575" i="1"/>
  <c r="W1575" i="1"/>
  <c r="X1575" i="1"/>
  <c r="U1576" i="1"/>
  <c r="V1576" i="1"/>
  <c r="W1576" i="1"/>
  <c r="X1576" i="1"/>
  <c r="U1577" i="1"/>
  <c r="V1577" i="1"/>
  <c r="W1577" i="1"/>
  <c r="X1577" i="1"/>
  <c r="U1578" i="1"/>
  <c r="V1578" i="1"/>
  <c r="W1578" i="1"/>
  <c r="X1578" i="1"/>
  <c r="U1579" i="1"/>
  <c r="V1579" i="1"/>
  <c r="W1579" i="1"/>
  <c r="X1579" i="1"/>
  <c r="U1580" i="1"/>
  <c r="V1580" i="1"/>
  <c r="W1580" i="1"/>
  <c r="X1580" i="1"/>
  <c r="U1581" i="1"/>
  <c r="V1581" i="1"/>
  <c r="W1581" i="1"/>
  <c r="X1581" i="1"/>
  <c r="U1582" i="1"/>
  <c r="V1582" i="1"/>
  <c r="W1582" i="1"/>
  <c r="X1582" i="1"/>
  <c r="U1583" i="1"/>
  <c r="V1583" i="1"/>
  <c r="W1583" i="1"/>
  <c r="X1583" i="1"/>
  <c r="U1584" i="1"/>
  <c r="V1584" i="1"/>
  <c r="W1584" i="1"/>
  <c r="X1584" i="1"/>
  <c r="U1585" i="1"/>
  <c r="V1585" i="1"/>
  <c r="W1585" i="1"/>
  <c r="X1585" i="1"/>
  <c r="U1586" i="1"/>
  <c r="V1586" i="1"/>
  <c r="W1586" i="1"/>
  <c r="X1586" i="1"/>
  <c r="U1587" i="1"/>
  <c r="V1587" i="1"/>
  <c r="W1587" i="1"/>
  <c r="X1587" i="1"/>
  <c r="U1588" i="1"/>
  <c r="V1588" i="1"/>
  <c r="W1588" i="1"/>
  <c r="X1588" i="1"/>
  <c r="U1589" i="1"/>
  <c r="V1589" i="1"/>
  <c r="W1589" i="1"/>
  <c r="X1589" i="1"/>
  <c r="U1590" i="1"/>
  <c r="V1590" i="1"/>
  <c r="W1590" i="1"/>
  <c r="X1590" i="1"/>
  <c r="U1591" i="1"/>
  <c r="V1591" i="1"/>
  <c r="W1591" i="1"/>
  <c r="X1591" i="1"/>
  <c r="U1592" i="1"/>
  <c r="V1592" i="1"/>
  <c r="W1592" i="1"/>
  <c r="X1592" i="1"/>
  <c r="U1593" i="1"/>
  <c r="V1593" i="1"/>
  <c r="W1593" i="1"/>
  <c r="X1593" i="1"/>
  <c r="U1594" i="1"/>
  <c r="V1594" i="1"/>
  <c r="W1594" i="1"/>
  <c r="X1594" i="1"/>
  <c r="U1595" i="1"/>
  <c r="V1595" i="1"/>
  <c r="W1595" i="1"/>
  <c r="X1595" i="1"/>
  <c r="U1596" i="1"/>
  <c r="V1596" i="1"/>
  <c r="W1596" i="1"/>
  <c r="X1596" i="1"/>
  <c r="U1597" i="1"/>
  <c r="V1597" i="1"/>
  <c r="W1597" i="1"/>
  <c r="X1597" i="1"/>
  <c r="U1598" i="1"/>
  <c r="V1598" i="1"/>
  <c r="W1598" i="1"/>
  <c r="X1598" i="1"/>
  <c r="U1599" i="1"/>
  <c r="V1599" i="1"/>
  <c r="W1599" i="1"/>
  <c r="X1599" i="1"/>
  <c r="U1600" i="1"/>
  <c r="V1600" i="1"/>
  <c r="W1600" i="1"/>
  <c r="X1600" i="1"/>
  <c r="U1601" i="1"/>
  <c r="V1601" i="1"/>
  <c r="W1601" i="1"/>
  <c r="X1601" i="1"/>
  <c r="U1602" i="1"/>
  <c r="V1602" i="1"/>
  <c r="W1602" i="1"/>
  <c r="X1602" i="1"/>
  <c r="U1603" i="1"/>
  <c r="V1603" i="1"/>
  <c r="W1603" i="1"/>
  <c r="X1603" i="1"/>
  <c r="U1604" i="1"/>
  <c r="V1604" i="1"/>
  <c r="W1604" i="1"/>
  <c r="X1604" i="1"/>
  <c r="U1605" i="1"/>
  <c r="V1605" i="1"/>
  <c r="W1605" i="1"/>
  <c r="X1605" i="1"/>
  <c r="U1606" i="1"/>
  <c r="V1606" i="1"/>
  <c r="W1606" i="1"/>
  <c r="X1606" i="1"/>
  <c r="U1607" i="1"/>
  <c r="V1607" i="1"/>
  <c r="W1607" i="1"/>
  <c r="X1607" i="1"/>
  <c r="U1608" i="1"/>
  <c r="V1608" i="1"/>
  <c r="W1608" i="1"/>
  <c r="X1608" i="1"/>
  <c r="U1609" i="1"/>
  <c r="V1609" i="1"/>
  <c r="W1609" i="1"/>
  <c r="X1609" i="1"/>
  <c r="U1610" i="1"/>
  <c r="V1610" i="1"/>
  <c r="W1610" i="1"/>
  <c r="X1610" i="1"/>
  <c r="U1611" i="1"/>
  <c r="V1611" i="1"/>
  <c r="W1611" i="1"/>
  <c r="X1611" i="1"/>
  <c r="U1612" i="1"/>
  <c r="V1612" i="1"/>
  <c r="W1612" i="1"/>
  <c r="X1612" i="1"/>
  <c r="U1613" i="1"/>
  <c r="V1613" i="1"/>
  <c r="W1613" i="1"/>
  <c r="X1613" i="1"/>
  <c r="U1614" i="1"/>
  <c r="V1614" i="1"/>
  <c r="W1614" i="1"/>
  <c r="X1614" i="1"/>
  <c r="U1615" i="1"/>
  <c r="V1615" i="1"/>
  <c r="W1615" i="1"/>
  <c r="X1615" i="1"/>
  <c r="U1616" i="1"/>
  <c r="V1616" i="1"/>
  <c r="W1616" i="1"/>
  <c r="X1616" i="1"/>
  <c r="U1617" i="1"/>
  <c r="V1617" i="1"/>
  <c r="W1617" i="1"/>
  <c r="X1617" i="1"/>
  <c r="U1618" i="1"/>
  <c r="V1618" i="1"/>
  <c r="W1618" i="1"/>
  <c r="X1618" i="1"/>
  <c r="U1619" i="1"/>
  <c r="V1619" i="1"/>
  <c r="W1619" i="1"/>
  <c r="X1619" i="1"/>
  <c r="U1620" i="1"/>
  <c r="V1620" i="1"/>
  <c r="W1620" i="1"/>
  <c r="X1620" i="1"/>
  <c r="U1621" i="1"/>
  <c r="V1621" i="1"/>
  <c r="W1621" i="1"/>
  <c r="X1621" i="1"/>
  <c r="U1622" i="1"/>
  <c r="V1622" i="1"/>
  <c r="W1622" i="1"/>
  <c r="X1622" i="1"/>
  <c r="U1623" i="1"/>
  <c r="V1623" i="1"/>
  <c r="W1623" i="1"/>
  <c r="X1623" i="1"/>
  <c r="U1624" i="1"/>
  <c r="V1624" i="1"/>
  <c r="W1624" i="1"/>
  <c r="X1624" i="1"/>
  <c r="U1625" i="1"/>
  <c r="V1625" i="1"/>
  <c r="W1625" i="1"/>
  <c r="X1625" i="1"/>
  <c r="U1626" i="1"/>
  <c r="V1626" i="1"/>
  <c r="W1626" i="1"/>
  <c r="X1626" i="1"/>
  <c r="U1627" i="1"/>
  <c r="V1627" i="1"/>
  <c r="W1627" i="1"/>
  <c r="X1627" i="1"/>
  <c r="U1628" i="1"/>
  <c r="V1628" i="1"/>
  <c r="W1628" i="1"/>
  <c r="X1628" i="1"/>
  <c r="U1629" i="1"/>
  <c r="V1629" i="1"/>
  <c r="W1629" i="1"/>
  <c r="X1629" i="1"/>
  <c r="U1630" i="1"/>
  <c r="V1630" i="1"/>
  <c r="W1630" i="1"/>
  <c r="X1630" i="1"/>
  <c r="U1631" i="1"/>
  <c r="V1631" i="1"/>
  <c r="W1631" i="1"/>
  <c r="X1631" i="1"/>
  <c r="U1632" i="1"/>
  <c r="V1632" i="1"/>
  <c r="W1632" i="1"/>
  <c r="X1632" i="1"/>
  <c r="U1633" i="1"/>
  <c r="V1633" i="1"/>
  <c r="W1633" i="1"/>
  <c r="X1633" i="1"/>
  <c r="U1634" i="1"/>
  <c r="V1634" i="1"/>
  <c r="W1634" i="1"/>
  <c r="X1634" i="1"/>
  <c r="U1635" i="1"/>
  <c r="V1635" i="1"/>
  <c r="W1635" i="1"/>
  <c r="X1635" i="1"/>
  <c r="U1636" i="1"/>
  <c r="V1636" i="1"/>
  <c r="W1636" i="1"/>
  <c r="X1636" i="1"/>
  <c r="U1637" i="1"/>
  <c r="V1637" i="1"/>
  <c r="W1637" i="1"/>
  <c r="X1637" i="1"/>
  <c r="U1638" i="1"/>
  <c r="V1638" i="1"/>
  <c r="W1638" i="1"/>
  <c r="X1638" i="1"/>
  <c r="U1639" i="1"/>
  <c r="V1639" i="1"/>
  <c r="W1639" i="1"/>
  <c r="X1639" i="1"/>
  <c r="U1640" i="1"/>
  <c r="V1640" i="1"/>
  <c r="W1640" i="1"/>
  <c r="X1640" i="1"/>
  <c r="U1641" i="1"/>
  <c r="V1641" i="1"/>
  <c r="W1641" i="1"/>
  <c r="X1641" i="1"/>
  <c r="U1642" i="1"/>
  <c r="V1642" i="1"/>
  <c r="W1642" i="1"/>
  <c r="X1642" i="1"/>
  <c r="U1643" i="1"/>
  <c r="V1643" i="1"/>
  <c r="W1643" i="1"/>
  <c r="X1643" i="1"/>
  <c r="U1644" i="1"/>
  <c r="V1644" i="1"/>
  <c r="W1644" i="1"/>
  <c r="X1644" i="1"/>
  <c r="U1645" i="1"/>
  <c r="V1645" i="1"/>
  <c r="W1645" i="1"/>
  <c r="X1645" i="1"/>
  <c r="U1646" i="1"/>
  <c r="V1646" i="1"/>
  <c r="W1646" i="1"/>
  <c r="X1646" i="1"/>
  <c r="U1647" i="1"/>
  <c r="V1647" i="1"/>
  <c r="W1647" i="1"/>
  <c r="X1647" i="1"/>
  <c r="U1648" i="1"/>
  <c r="V1648" i="1"/>
  <c r="W1648" i="1"/>
  <c r="X1648" i="1"/>
  <c r="U1649" i="1"/>
  <c r="V1649" i="1"/>
  <c r="W1649" i="1"/>
  <c r="X1649" i="1"/>
  <c r="U1650" i="1"/>
  <c r="V1650" i="1"/>
  <c r="W1650" i="1"/>
  <c r="X1650" i="1"/>
  <c r="U1651" i="1"/>
  <c r="V1651" i="1"/>
  <c r="W1651" i="1"/>
  <c r="X1651" i="1"/>
  <c r="U1652" i="1"/>
  <c r="V1652" i="1"/>
  <c r="W1652" i="1"/>
  <c r="X1652" i="1"/>
  <c r="U1653" i="1"/>
  <c r="V1653" i="1"/>
  <c r="W1653" i="1"/>
  <c r="X1653" i="1"/>
  <c r="U1654" i="1"/>
  <c r="V1654" i="1"/>
  <c r="W1654" i="1"/>
  <c r="X1654" i="1"/>
  <c r="U1655" i="1"/>
  <c r="V1655" i="1"/>
  <c r="W1655" i="1"/>
  <c r="X1655" i="1"/>
  <c r="U1656" i="1"/>
  <c r="V1656" i="1"/>
  <c r="W1656" i="1"/>
  <c r="X1656" i="1"/>
  <c r="U1657" i="1"/>
  <c r="V1657" i="1"/>
  <c r="W1657" i="1"/>
  <c r="X1657" i="1"/>
  <c r="U1658" i="1"/>
  <c r="V1658" i="1"/>
  <c r="W1658" i="1"/>
  <c r="X1658" i="1"/>
  <c r="U1659" i="1"/>
  <c r="V1659" i="1"/>
  <c r="W1659" i="1"/>
  <c r="X1659" i="1"/>
  <c r="U1660" i="1"/>
  <c r="V1660" i="1"/>
  <c r="W1660" i="1"/>
  <c r="X1660" i="1"/>
  <c r="U1661" i="1"/>
  <c r="V1661" i="1"/>
  <c r="W1661" i="1"/>
  <c r="X1661" i="1"/>
  <c r="U1662" i="1"/>
  <c r="V1662" i="1"/>
  <c r="W1662" i="1"/>
  <c r="X1662" i="1"/>
  <c r="U1663" i="1"/>
  <c r="V1663" i="1"/>
  <c r="W1663" i="1"/>
  <c r="X1663" i="1"/>
  <c r="U1664" i="1"/>
  <c r="V1664" i="1"/>
  <c r="W1664" i="1"/>
  <c r="X1664" i="1"/>
  <c r="U1665" i="1"/>
  <c r="V1665" i="1"/>
  <c r="W1665" i="1"/>
  <c r="X1665" i="1"/>
  <c r="U1666" i="1"/>
  <c r="V1666" i="1"/>
  <c r="W1666" i="1"/>
  <c r="X1666" i="1"/>
  <c r="U1667" i="1"/>
  <c r="V1667" i="1"/>
  <c r="W1667" i="1"/>
  <c r="X1667" i="1"/>
  <c r="U1668" i="1"/>
  <c r="V1668" i="1"/>
  <c r="W1668" i="1"/>
  <c r="X1668" i="1"/>
  <c r="U1669" i="1"/>
  <c r="V1669" i="1"/>
  <c r="W1669" i="1"/>
  <c r="X1669" i="1"/>
  <c r="U1670" i="1"/>
  <c r="V1670" i="1"/>
  <c r="W1670" i="1"/>
  <c r="X1670" i="1"/>
  <c r="U1671" i="1"/>
  <c r="V1671" i="1"/>
  <c r="W1671" i="1"/>
  <c r="X1671" i="1"/>
  <c r="U1672" i="1"/>
  <c r="V1672" i="1"/>
  <c r="W1672" i="1"/>
  <c r="X1672" i="1"/>
  <c r="U1673" i="1"/>
  <c r="V1673" i="1"/>
  <c r="W1673" i="1"/>
  <c r="X1673" i="1"/>
  <c r="U1674" i="1"/>
  <c r="V1674" i="1"/>
  <c r="W1674" i="1"/>
  <c r="X1674" i="1"/>
  <c r="U1675" i="1"/>
  <c r="V1675" i="1"/>
  <c r="W1675" i="1"/>
  <c r="X1675" i="1"/>
  <c r="U1676" i="1"/>
  <c r="V1676" i="1"/>
  <c r="W1676" i="1"/>
  <c r="X1676" i="1"/>
  <c r="U1677" i="1"/>
  <c r="V1677" i="1"/>
  <c r="W1677" i="1"/>
  <c r="X1677" i="1"/>
  <c r="U1678" i="1"/>
  <c r="V1678" i="1"/>
  <c r="W1678" i="1"/>
  <c r="X1678" i="1"/>
  <c r="U1679" i="1"/>
  <c r="V1679" i="1"/>
  <c r="W1679" i="1"/>
  <c r="X1679" i="1"/>
  <c r="U1680" i="1"/>
  <c r="V1680" i="1"/>
  <c r="W1680" i="1"/>
  <c r="X1680" i="1"/>
  <c r="U1681" i="1"/>
  <c r="V1681" i="1"/>
  <c r="W1681" i="1"/>
  <c r="X1681" i="1"/>
  <c r="U1682" i="1"/>
  <c r="V1682" i="1"/>
  <c r="W1682" i="1"/>
  <c r="X1682" i="1"/>
  <c r="U1683" i="1"/>
  <c r="V1683" i="1"/>
  <c r="W1683" i="1"/>
  <c r="X1683" i="1"/>
  <c r="U1684" i="1"/>
  <c r="V1684" i="1"/>
  <c r="W1684" i="1"/>
  <c r="X1684" i="1"/>
  <c r="U1685" i="1"/>
  <c r="V1685" i="1"/>
  <c r="W1685" i="1"/>
  <c r="X1685" i="1"/>
  <c r="U1686" i="1"/>
  <c r="V1686" i="1"/>
  <c r="W1686" i="1"/>
  <c r="X1686" i="1"/>
  <c r="U1687" i="1"/>
  <c r="V1687" i="1"/>
  <c r="W1687" i="1"/>
  <c r="X1687" i="1"/>
  <c r="U1688" i="1"/>
  <c r="V1688" i="1"/>
  <c r="W1688" i="1"/>
  <c r="X1688" i="1"/>
  <c r="U1689" i="1"/>
  <c r="V1689" i="1"/>
  <c r="W1689" i="1"/>
  <c r="X1689" i="1"/>
  <c r="U1690" i="1"/>
  <c r="V1690" i="1"/>
  <c r="W1690" i="1"/>
  <c r="X1690" i="1"/>
  <c r="U1691" i="1"/>
  <c r="V1691" i="1"/>
  <c r="W1691" i="1"/>
  <c r="X1691" i="1"/>
  <c r="U1692" i="1"/>
  <c r="V1692" i="1"/>
  <c r="W1692" i="1"/>
  <c r="X1692" i="1"/>
  <c r="U1693" i="1"/>
  <c r="V1693" i="1"/>
  <c r="W1693" i="1"/>
  <c r="X1693" i="1"/>
  <c r="U1694" i="1"/>
  <c r="V1694" i="1"/>
  <c r="W1694" i="1"/>
  <c r="X1694" i="1"/>
  <c r="U1695" i="1"/>
  <c r="V1695" i="1"/>
  <c r="W1695" i="1"/>
  <c r="X1695" i="1"/>
  <c r="U1696" i="1"/>
  <c r="V1696" i="1"/>
  <c r="W1696" i="1"/>
  <c r="X1696" i="1"/>
  <c r="U1697" i="1"/>
  <c r="V1697" i="1"/>
  <c r="W1697" i="1"/>
  <c r="X1697" i="1"/>
  <c r="U1698" i="1"/>
  <c r="V1698" i="1"/>
  <c r="W1698" i="1"/>
  <c r="X1698" i="1"/>
  <c r="U1699" i="1"/>
  <c r="V1699" i="1"/>
  <c r="W1699" i="1"/>
  <c r="X1699" i="1"/>
  <c r="U1700" i="1"/>
  <c r="V1700" i="1"/>
  <c r="W1700" i="1"/>
  <c r="X1700" i="1"/>
  <c r="U1701" i="1"/>
  <c r="V1701" i="1"/>
  <c r="W1701" i="1"/>
  <c r="X1701" i="1"/>
  <c r="U1702" i="1"/>
  <c r="V1702" i="1"/>
  <c r="W1702" i="1"/>
  <c r="X1702" i="1"/>
  <c r="U1703" i="1"/>
  <c r="V1703" i="1"/>
  <c r="W1703" i="1"/>
  <c r="X1703" i="1"/>
  <c r="U1704" i="1"/>
  <c r="V1704" i="1"/>
  <c r="W1704" i="1"/>
  <c r="X1704" i="1"/>
  <c r="U1705" i="1"/>
  <c r="V1705" i="1"/>
  <c r="W1705" i="1"/>
  <c r="X1705" i="1"/>
  <c r="U1706" i="1"/>
  <c r="V1706" i="1"/>
  <c r="W1706" i="1"/>
  <c r="X1706" i="1"/>
  <c r="U1707" i="1"/>
  <c r="V1707" i="1"/>
  <c r="W1707" i="1"/>
  <c r="X1707" i="1"/>
  <c r="U1708" i="1"/>
  <c r="V1708" i="1"/>
  <c r="W1708" i="1"/>
  <c r="X1708" i="1"/>
  <c r="U1709" i="1"/>
  <c r="V1709" i="1"/>
  <c r="W1709" i="1"/>
  <c r="X1709" i="1"/>
  <c r="U1710" i="1"/>
  <c r="V1710" i="1"/>
  <c r="W1710" i="1"/>
  <c r="X1710" i="1"/>
  <c r="U1711" i="1"/>
  <c r="V1711" i="1"/>
  <c r="W1711" i="1"/>
  <c r="X1711" i="1"/>
  <c r="U1712" i="1"/>
  <c r="V1712" i="1"/>
  <c r="W1712" i="1"/>
  <c r="X1712" i="1"/>
  <c r="U1713" i="1"/>
  <c r="V1713" i="1"/>
  <c r="W1713" i="1"/>
  <c r="X1713" i="1"/>
  <c r="U1714" i="1"/>
  <c r="V1714" i="1"/>
  <c r="W1714" i="1"/>
  <c r="X1714" i="1"/>
  <c r="U1715" i="1"/>
  <c r="V1715" i="1"/>
  <c r="W1715" i="1"/>
  <c r="X1715" i="1"/>
  <c r="U1716" i="1"/>
  <c r="V1716" i="1"/>
  <c r="W1716" i="1"/>
  <c r="X1716" i="1"/>
  <c r="U1717" i="1"/>
  <c r="V1717" i="1"/>
  <c r="W1717" i="1"/>
  <c r="X1717" i="1"/>
  <c r="U1718" i="1"/>
  <c r="V1718" i="1"/>
  <c r="W1718" i="1"/>
  <c r="X1718" i="1"/>
  <c r="U1719" i="1"/>
  <c r="V1719" i="1"/>
  <c r="W1719" i="1"/>
  <c r="X1719" i="1"/>
  <c r="U1720" i="1"/>
  <c r="V1720" i="1"/>
  <c r="W1720" i="1"/>
  <c r="X1720" i="1"/>
  <c r="U1721" i="1"/>
  <c r="V1721" i="1"/>
  <c r="W1721" i="1"/>
  <c r="X1721" i="1"/>
  <c r="U1722" i="1"/>
  <c r="V1722" i="1"/>
  <c r="W1722" i="1"/>
  <c r="X1722" i="1"/>
  <c r="U1723" i="1"/>
  <c r="V1723" i="1"/>
  <c r="W1723" i="1"/>
  <c r="X1723" i="1"/>
  <c r="U1724" i="1"/>
  <c r="V1724" i="1"/>
  <c r="W1724" i="1"/>
  <c r="X1724" i="1"/>
  <c r="U1725" i="1"/>
  <c r="V1725" i="1"/>
  <c r="W1725" i="1"/>
  <c r="X1725" i="1"/>
  <c r="U1726" i="1"/>
  <c r="V1726" i="1"/>
  <c r="W1726" i="1"/>
  <c r="X1726" i="1"/>
  <c r="U1727" i="1"/>
  <c r="V1727" i="1"/>
  <c r="W1727" i="1"/>
  <c r="X1727" i="1"/>
  <c r="U1728" i="1"/>
  <c r="V1728" i="1"/>
  <c r="W1728" i="1"/>
  <c r="X1728" i="1"/>
  <c r="U1729" i="1"/>
  <c r="V1729" i="1"/>
  <c r="W1729" i="1"/>
  <c r="X1729" i="1"/>
  <c r="U1730" i="1"/>
  <c r="V1730" i="1"/>
  <c r="W1730" i="1"/>
  <c r="X1730" i="1"/>
  <c r="U1731" i="1"/>
  <c r="V1731" i="1"/>
  <c r="W1731" i="1"/>
  <c r="X1731" i="1"/>
  <c r="U1732" i="1"/>
  <c r="V1732" i="1"/>
  <c r="W1732" i="1"/>
  <c r="X1732" i="1"/>
  <c r="U1733" i="1"/>
  <c r="V1733" i="1"/>
  <c r="W1733" i="1"/>
  <c r="X1733" i="1"/>
  <c r="U1734" i="1"/>
  <c r="V1734" i="1"/>
  <c r="W1734" i="1"/>
  <c r="X1734" i="1"/>
  <c r="U1735" i="1"/>
  <c r="V1735" i="1"/>
  <c r="W1735" i="1"/>
  <c r="X1735" i="1"/>
  <c r="U1736" i="1"/>
  <c r="V1736" i="1"/>
  <c r="W1736" i="1"/>
  <c r="X1736" i="1"/>
  <c r="U1737" i="1"/>
  <c r="V1737" i="1"/>
  <c r="W1737" i="1"/>
  <c r="X1737" i="1"/>
  <c r="U1738" i="1"/>
  <c r="V1738" i="1"/>
  <c r="W1738" i="1"/>
  <c r="X1738" i="1"/>
  <c r="U1739" i="1"/>
  <c r="V1739" i="1"/>
  <c r="W1739" i="1"/>
  <c r="X1739" i="1"/>
  <c r="U1740" i="1"/>
  <c r="V1740" i="1"/>
  <c r="W1740" i="1"/>
  <c r="X1740" i="1"/>
  <c r="U1741" i="1"/>
  <c r="V1741" i="1"/>
  <c r="W1741" i="1"/>
  <c r="X1741" i="1"/>
  <c r="U1742" i="1"/>
  <c r="V1742" i="1"/>
  <c r="W1742" i="1"/>
  <c r="X1742" i="1"/>
  <c r="U1743" i="1"/>
  <c r="V1743" i="1"/>
  <c r="W1743" i="1"/>
  <c r="X1743" i="1"/>
  <c r="U1744" i="1"/>
  <c r="V1744" i="1"/>
  <c r="W1744" i="1"/>
  <c r="X1744" i="1"/>
  <c r="U1745" i="1"/>
  <c r="V1745" i="1"/>
  <c r="W1745" i="1"/>
  <c r="X1745" i="1"/>
  <c r="U1746" i="1"/>
  <c r="V1746" i="1"/>
  <c r="W1746" i="1"/>
  <c r="X1746" i="1"/>
  <c r="U1747" i="1"/>
  <c r="V1747" i="1"/>
  <c r="W1747" i="1"/>
  <c r="X1747" i="1"/>
  <c r="U1748" i="1"/>
  <c r="V1748" i="1"/>
  <c r="W1748" i="1"/>
  <c r="X1748" i="1"/>
  <c r="U1749" i="1"/>
  <c r="V1749" i="1"/>
  <c r="W1749" i="1"/>
  <c r="X1749" i="1"/>
  <c r="U1750" i="1"/>
  <c r="V1750" i="1"/>
  <c r="W1750" i="1"/>
  <c r="X1750" i="1"/>
  <c r="U1751" i="1"/>
  <c r="V1751" i="1"/>
  <c r="W1751" i="1"/>
  <c r="X1751" i="1"/>
  <c r="U1752" i="1"/>
  <c r="V1752" i="1"/>
  <c r="W1752" i="1"/>
  <c r="X1752" i="1"/>
  <c r="U1753" i="1"/>
  <c r="V1753" i="1"/>
  <c r="W1753" i="1"/>
  <c r="X1753" i="1"/>
  <c r="U1754" i="1"/>
  <c r="V1754" i="1"/>
  <c r="W1754" i="1"/>
  <c r="X1754" i="1"/>
  <c r="U1755" i="1"/>
  <c r="V1755" i="1"/>
  <c r="W1755" i="1"/>
  <c r="X1755" i="1"/>
  <c r="U1756" i="1"/>
  <c r="V1756" i="1"/>
  <c r="W1756" i="1"/>
  <c r="X1756" i="1"/>
  <c r="U1757" i="1"/>
  <c r="V1757" i="1"/>
  <c r="W1757" i="1"/>
  <c r="X1757" i="1"/>
  <c r="U1758" i="1"/>
  <c r="V1758" i="1"/>
  <c r="W1758" i="1"/>
  <c r="X1758" i="1"/>
  <c r="U1759" i="1"/>
  <c r="V1759" i="1"/>
  <c r="W1759" i="1"/>
  <c r="X1759" i="1"/>
  <c r="U1760" i="1"/>
  <c r="V1760" i="1"/>
  <c r="W1760" i="1"/>
  <c r="X1760" i="1"/>
  <c r="U1761" i="1"/>
  <c r="V1761" i="1"/>
  <c r="W1761" i="1"/>
  <c r="X1761" i="1"/>
  <c r="U1762" i="1"/>
  <c r="V1762" i="1"/>
  <c r="W1762" i="1"/>
  <c r="X1762" i="1"/>
  <c r="U1763" i="1"/>
  <c r="V1763" i="1"/>
  <c r="W1763" i="1"/>
  <c r="X1763" i="1"/>
  <c r="U1764" i="1"/>
  <c r="V1764" i="1"/>
  <c r="W1764" i="1"/>
  <c r="X1764" i="1"/>
  <c r="U1765" i="1"/>
  <c r="V1765" i="1"/>
  <c r="W1765" i="1"/>
  <c r="X1765" i="1"/>
  <c r="U1766" i="1"/>
  <c r="V1766" i="1"/>
  <c r="W1766" i="1"/>
  <c r="X1766" i="1"/>
  <c r="U1767" i="1"/>
  <c r="V1767" i="1"/>
  <c r="W1767" i="1"/>
  <c r="X1767" i="1"/>
  <c r="U1768" i="1"/>
  <c r="V1768" i="1"/>
  <c r="W1768" i="1"/>
  <c r="X1768" i="1"/>
  <c r="U1769" i="1"/>
  <c r="V1769" i="1"/>
  <c r="W1769" i="1"/>
  <c r="X1769" i="1"/>
  <c r="U1770" i="1"/>
  <c r="V1770" i="1"/>
  <c r="W1770" i="1"/>
  <c r="X1770" i="1"/>
  <c r="U1771" i="1"/>
  <c r="V1771" i="1"/>
  <c r="W1771" i="1"/>
  <c r="X1771" i="1"/>
  <c r="U1772" i="1"/>
  <c r="V1772" i="1"/>
  <c r="W1772" i="1"/>
  <c r="X1772" i="1"/>
  <c r="U1773" i="1"/>
  <c r="V1773" i="1"/>
  <c r="W1773" i="1"/>
  <c r="X1773" i="1"/>
  <c r="U1774" i="1"/>
  <c r="V1774" i="1"/>
  <c r="W1774" i="1"/>
  <c r="X1774" i="1"/>
  <c r="U1775" i="1"/>
  <c r="V1775" i="1"/>
  <c r="W1775" i="1"/>
  <c r="X1775" i="1"/>
  <c r="U1776" i="1"/>
  <c r="V1776" i="1"/>
  <c r="W1776" i="1"/>
  <c r="X1776" i="1"/>
  <c r="U1777" i="1"/>
  <c r="V1777" i="1"/>
  <c r="W1777" i="1"/>
  <c r="X1777" i="1"/>
  <c r="U1778" i="1"/>
  <c r="V1778" i="1"/>
  <c r="W1778" i="1"/>
  <c r="X1778" i="1"/>
  <c r="U1779" i="1"/>
  <c r="V1779" i="1"/>
  <c r="W1779" i="1"/>
  <c r="X1779" i="1"/>
  <c r="U1780" i="1"/>
  <c r="V1780" i="1"/>
  <c r="W1780" i="1"/>
  <c r="X1780" i="1"/>
  <c r="U1781" i="1"/>
  <c r="V1781" i="1"/>
  <c r="W1781" i="1"/>
  <c r="X1781" i="1"/>
  <c r="U1782" i="1"/>
  <c r="V1782" i="1"/>
  <c r="W1782" i="1"/>
  <c r="X1782" i="1"/>
  <c r="U1783" i="1"/>
  <c r="V1783" i="1"/>
  <c r="W1783" i="1"/>
  <c r="X1783" i="1"/>
  <c r="U1784" i="1"/>
  <c r="V1784" i="1"/>
  <c r="W1784" i="1"/>
  <c r="X1784" i="1"/>
  <c r="U1785" i="1"/>
  <c r="V1785" i="1"/>
  <c r="W1785" i="1"/>
  <c r="X1785" i="1"/>
  <c r="U1786" i="1"/>
  <c r="V1786" i="1"/>
  <c r="W1786" i="1"/>
  <c r="X1786" i="1"/>
  <c r="U1787" i="1"/>
  <c r="V1787" i="1"/>
  <c r="W1787" i="1"/>
  <c r="X1787" i="1"/>
  <c r="U1788" i="1"/>
  <c r="V1788" i="1"/>
  <c r="W1788" i="1"/>
  <c r="X1788" i="1"/>
  <c r="U1789" i="1"/>
  <c r="V1789" i="1"/>
  <c r="W1789" i="1"/>
  <c r="X1789" i="1"/>
  <c r="U1790" i="1"/>
  <c r="V1790" i="1"/>
  <c r="W1790" i="1"/>
  <c r="X1790" i="1"/>
  <c r="U1791" i="1"/>
  <c r="V1791" i="1"/>
  <c r="W1791" i="1"/>
  <c r="X1791" i="1"/>
  <c r="U1792" i="1"/>
  <c r="V1792" i="1"/>
  <c r="W1792" i="1"/>
  <c r="X1792" i="1"/>
  <c r="U1793" i="1"/>
  <c r="V1793" i="1"/>
  <c r="W1793" i="1"/>
  <c r="X1793" i="1"/>
  <c r="U1794" i="1"/>
  <c r="V1794" i="1"/>
  <c r="W1794" i="1"/>
  <c r="X1794" i="1"/>
  <c r="U1795" i="1"/>
  <c r="V1795" i="1"/>
  <c r="W1795" i="1"/>
  <c r="X1795" i="1"/>
  <c r="U1796" i="1"/>
  <c r="V1796" i="1"/>
  <c r="W1796" i="1"/>
  <c r="X1796" i="1"/>
  <c r="U1797" i="1"/>
  <c r="V1797" i="1"/>
  <c r="W1797" i="1"/>
  <c r="X1797" i="1"/>
  <c r="U1798" i="1"/>
  <c r="V1798" i="1"/>
  <c r="W1798" i="1"/>
  <c r="X1798" i="1"/>
  <c r="U1799" i="1"/>
  <c r="V1799" i="1"/>
  <c r="W1799" i="1"/>
  <c r="X1799" i="1"/>
  <c r="U1800" i="1"/>
  <c r="V1800" i="1"/>
  <c r="W1800" i="1"/>
  <c r="X1800" i="1"/>
  <c r="U1801" i="1"/>
  <c r="V1801" i="1"/>
  <c r="W1801" i="1"/>
  <c r="X1801" i="1"/>
  <c r="U1802" i="1"/>
  <c r="V1802" i="1"/>
  <c r="W1802" i="1"/>
  <c r="X1802" i="1"/>
  <c r="U1803" i="1"/>
  <c r="V1803" i="1"/>
  <c r="W1803" i="1"/>
  <c r="X1803" i="1"/>
  <c r="U1804" i="1"/>
  <c r="V1804" i="1"/>
  <c r="W1804" i="1"/>
  <c r="X1804" i="1"/>
  <c r="U1805" i="1"/>
  <c r="V1805" i="1"/>
  <c r="W1805" i="1"/>
  <c r="X1805" i="1"/>
  <c r="U1806" i="1"/>
  <c r="V1806" i="1"/>
  <c r="W1806" i="1"/>
  <c r="X1806" i="1"/>
  <c r="U1807" i="1"/>
  <c r="V1807" i="1"/>
  <c r="W1807" i="1"/>
  <c r="X1807" i="1"/>
  <c r="U1808" i="1"/>
  <c r="V1808" i="1"/>
  <c r="W1808" i="1"/>
  <c r="X1808" i="1"/>
  <c r="U1809" i="1"/>
  <c r="V1809" i="1"/>
  <c r="W1809" i="1"/>
  <c r="X1809" i="1"/>
  <c r="U1810" i="1"/>
  <c r="V1810" i="1"/>
  <c r="W1810" i="1"/>
  <c r="X1810" i="1"/>
  <c r="U1811" i="1"/>
  <c r="V1811" i="1"/>
  <c r="W1811" i="1"/>
  <c r="X1811" i="1"/>
  <c r="U1812" i="1"/>
  <c r="V1812" i="1"/>
  <c r="W1812" i="1"/>
  <c r="X1812" i="1"/>
  <c r="U1813" i="1"/>
  <c r="V1813" i="1"/>
  <c r="W1813" i="1"/>
  <c r="X1813" i="1"/>
  <c r="U1814" i="1"/>
  <c r="V1814" i="1"/>
  <c r="W1814" i="1"/>
  <c r="X1814" i="1"/>
  <c r="U1815" i="1"/>
  <c r="V1815" i="1"/>
  <c r="W1815" i="1"/>
  <c r="X1815" i="1"/>
  <c r="U1816" i="1"/>
  <c r="V1816" i="1"/>
  <c r="W1816" i="1"/>
  <c r="X1816" i="1"/>
  <c r="U1817" i="1"/>
  <c r="V1817" i="1"/>
  <c r="W1817" i="1"/>
  <c r="X1817" i="1"/>
  <c r="U1818" i="1"/>
  <c r="V1818" i="1"/>
  <c r="W1818" i="1"/>
  <c r="X1818" i="1"/>
  <c r="U1819" i="1"/>
  <c r="V1819" i="1"/>
  <c r="W1819" i="1"/>
  <c r="X1819" i="1"/>
  <c r="U1820" i="1"/>
  <c r="V1820" i="1"/>
  <c r="W1820" i="1"/>
  <c r="X1820" i="1"/>
  <c r="U1821" i="1"/>
  <c r="V1821" i="1"/>
  <c r="W1821" i="1"/>
  <c r="X1821" i="1"/>
  <c r="U1822" i="1"/>
  <c r="V1822" i="1"/>
  <c r="W1822" i="1"/>
  <c r="X1822" i="1"/>
  <c r="U1823" i="1"/>
  <c r="V1823" i="1"/>
  <c r="W1823" i="1"/>
  <c r="X1823" i="1"/>
  <c r="U1824" i="1"/>
  <c r="V1824" i="1"/>
  <c r="W1824" i="1"/>
  <c r="X1824" i="1"/>
  <c r="U1825" i="1"/>
  <c r="V1825" i="1"/>
  <c r="W1825" i="1"/>
  <c r="X1825" i="1"/>
  <c r="U1826" i="1"/>
  <c r="V1826" i="1"/>
  <c r="W1826" i="1"/>
  <c r="X1826" i="1"/>
  <c r="U1827" i="1"/>
  <c r="V1827" i="1"/>
  <c r="W1827" i="1"/>
  <c r="X1827" i="1"/>
  <c r="U1828" i="1"/>
  <c r="V1828" i="1"/>
  <c r="W1828" i="1"/>
  <c r="X1828" i="1"/>
  <c r="U1829" i="1"/>
  <c r="V1829" i="1"/>
  <c r="W1829" i="1"/>
  <c r="X1829" i="1"/>
  <c r="U1830" i="1"/>
  <c r="V1830" i="1"/>
  <c r="W1830" i="1"/>
  <c r="X1830" i="1"/>
  <c r="U1831" i="1"/>
  <c r="V1831" i="1"/>
  <c r="W1831" i="1"/>
  <c r="X1831" i="1"/>
  <c r="U1832" i="1"/>
  <c r="V1832" i="1"/>
  <c r="W1832" i="1"/>
  <c r="X1832" i="1"/>
  <c r="U1833" i="1"/>
  <c r="V1833" i="1"/>
  <c r="W1833" i="1"/>
  <c r="X1833" i="1"/>
  <c r="U1834" i="1"/>
  <c r="V1834" i="1"/>
  <c r="W1834" i="1"/>
  <c r="X1834" i="1"/>
  <c r="U1835" i="1"/>
  <c r="V1835" i="1"/>
  <c r="W1835" i="1"/>
  <c r="X1835" i="1"/>
  <c r="U1836" i="1"/>
  <c r="V1836" i="1"/>
  <c r="W1836" i="1"/>
  <c r="X1836" i="1"/>
  <c r="U1837" i="1"/>
  <c r="V1837" i="1"/>
  <c r="W1837" i="1"/>
  <c r="X1837" i="1"/>
  <c r="U1838" i="1"/>
  <c r="V1838" i="1"/>
  <c r="W1838" i="1"/>
  <c r="X1838" i="1"/>
  <c r="U1839" i="1"/>
  <c r="V1839" i="1"/>
  <c r="W1839" i="1"/>
  <c r="X1839" i="1"/>
  <c r="U1840" i="1"/>
  <c r="V1840" i="1"/>
  <c r="W1840" i="1"/>
  <c r="X1840" i="1"/>
  <c r="U1841" i="1"/>
  <c r="V1841" i="1"/>
  <c r="W1841" i="1"/>
  <c r="X1841" i="1"/>
  <c r="U1842" i="1"/>
  <c r="V1842" i="1"/>
  <c r="W1842" i="1"/>
  <c r="X1842" i="1"/>
  <c r="U1843" i="1"/>
  <c r="V1843" i="1"/>
  <c r="W1843" i="1"/>
  <c r="X1843" i="1"/>
  <c r="U1844" i="1"/>
  <c r="V1844" i="1"/>
  <c r="W1844" i="1"/>
  <c r="X1844" i="1"/>
  <c r="U1845" i="1"/>
  <c r="V1845" i="1"/>
  <c r="W1845" i="1"/>
  <c r="X1845" i="1"/>
  <c r="U1846" i="1"/>
  <c r="V1846" i="1"/>
  <c r="W1846" i="1"/>
  <c r="X1846" i="1"/>
  <c r="U1847" i="1"/>
  <c r="V1847" i="1"/>
  <c r="W1847" i="1"/>
  <c r="X1847" i="1"/>
  <c r="U1848" i="1"/>
  <c r="V1848" i="1"/>
  <c r="W1848" i="1"/>
  <c r="X1848" i="1"/>
  <c r="U1849" i="1"/>
  <c r="V1849" i="1"/>
  <c r="W1849" i="1"/>
  <c r="X1849" i="1"/>
  <c r="U1850" i="1"/>
  <c r="V1850" i="1"/>
  <c r="W1850" i="1"/>
  <c r="X1850" i="1"/>
  <c r="U1851" i="1"/>
  <c r="V1851" i="1"/>
  <c r="W1851" i="1"/>
  <c r="X1851" i="1"/>
  <c r="U1852" i="1"/>
  <c r="V1852" i="1"/>
  <c r="W1852" i="1"/>
  <c r="X1852" i="1"/>
  <c r="U1853" i="1"/>
  <c r="V1853" i="1"/>
  <c r="W1853" i="1"/>
  <c r="X1853" i="1"/>
  <c r="U1854" i="1"/>
  <c r="V1854" i="1"/>
  <c r="W1854" i="1"/>
  <c r="X1854" i="1"/>
  <c r="U1855" i="1"/>
  <c r="V1855" i="1"/>
  <c r="W1855" i="1"/>
  <c r="X1855" i="1"/>
  <c r="U1856" i="1"/>
  <c r="V1856" i="1"/>
  <c r="W1856" i="1"/>
  <c r="X1856" i="1"/>
  <c r="U1857" i="1"/>
  <c r="V1857" i="1"/>
  <c r="W1857" i="1"/>
  <c r="X1857" i="1"/>
  <c r="U1858" i="1"/>
  <c r="V1858" i="1"/>
  <c r="W1858" i="1"/>
  <c r="X1858" i="1"/>
  <c r="U1859" i="1"/>
  <c r="V1859" i="1"/>
  <c r="W1859" i="1"/>
  <c r="X1859" i="1"/>
  <c r="U1860" i="1"/>
  <c r="V1860" i="1"/>
  <c r="W1860" i="1"/>
  <c r="X1860" i="1"/>
  <c r="U1861" i="1"/>
  <c r="V1861" i="1"/>
  <c r="W1861" i="1"/>
  <c r="X1861" i="1"/>
  <c r="U1862" i="1"/>
  <c r="V1862" i="1"/>
  <c r="W1862" i="1"/>
  <c r="X1862" i="1"/>
  <c r="U1863" i="1"/>
  <c r="V1863" i="1"/>
  <c r="W1863" i="1"/>
  <c r="X1863" i="1"/>
  <c r="U1864" i="1"/>
  <c r="V1864" i="1"/>
  <c r="W1864" i="1"/>
  <c r="X1864" i="1"/>
  <c r="U1865" i="1"/>
  <c r="V1865" i="1"/>
  <c r="W1865" i="1"/>
  <c r="X1865" i="1"/>
  <c r="U1866" i="1"/>
  <c r="V1866" i="1"/>
  <c r="W1866" i="1"/>
  <c r="X1866" i="1"/>
  <c r="U1867" i="1"/>
  <c r="V1867" i="1"/>
  <c r="W1867" i="1"/>
  <c r="X1867" i="1"/>
  <c r="U1868" i="1"/>
  <c r="V1868" i="1"/>
  <c r="W1868" i="1"/>
  <c r="X1868" i="1"/>
  <c r="U1869" i="1"/>
  <c r="V1869" i="1"/>
  <c r="W1869" i="1"/>
  <c r="X1869" i="1"/>
  <c r="U1870" i="1"/>
  <c r="V1870" i="1"/>
  <c r="W1870" i="1"/>
  <c r="X1870" i="1"/>
  <c r="U1871" i="1"/>
  <c r="V1871" i="1"/>
  <c r="W1871" i="1"/>
  <c r="X1871" i="1"/>
  <c r="U1872" i="1"/>
  <c r="V1872" i="1"/>
  <c r="W1872" i="1"/>
  <c r="X1872" i="1"/>
  <c r="U1873" i="1"/>
  <c r="V1873" i="1"/>
  <c r="W1873" i="1"/>
  <c r="X1873" i="1"/>
  <c r="U1874" i="1"/>
  <c r="V1874" i="1"/>
  <c r="W1874" i="1"/>
  <c r="X1874" i="1"/>
  <c r="U1875" i="1"/>
  <c r="V1875" i="1"/>
  <c r="W1875" i="1"/>
  <c r="X1875" i="1"/>
  <c r="U1876" i="1"/>
  <c r="V1876" i="1"/>
  <c r="W1876" i="1"/>
  <c r="X1876" i="1"/>
  <c r="U1877" i="1"/>
  <c r="V1877" i="1"/>
  <c r="W1877" i="1"/>
  <c r="X1877" i="1"/>
  <c r="U1878" i="1"/>
  <c r="V1878" i="1"/>
  <c r="W1878" i="1"/>
  <c r="X1878" i="1"/>
  <c r="U1879" i="1"/>
  <c r="V1879" i="1"/>
  <c r="W1879" i="1"/>
  <c r="X1879" i="1"/>
  <c r="U1880" i="1"/>
  <c r="V1880" i="1"/>
  <c r="W1880" i="1"/>
  <c r="X1880" i="1"/>
  <c r="U1881" i="1"/>
  <c r="V1881" i="1"/>
  <c r="W1881" i="1"/>
  <c r="X1881" i="1"/>
  <c r="U1882" i="1"/>
  <c r="V1882" i="1"/>
  <c r="W1882" i="1"/>
  <c r="X1882" i="1"/>
  <c r="U1883" i="1"/>
  <c r="V1883" i="1"/>
  <c r="W1883" i="1"/>
  <c r="X1883" i="1"/>
  <c r="U1884" i="1"/>
  <c r="V1884" i="1"/>
  <c r="W1884" i="1"/>
  <c r="X1884" i="1"/>
  <c r="U1885" i="1"/>
  <c r="V1885" i="1"/>
  <c r="W1885" i="1"/>
  <c r="X1885" i="1"/>
  <c r="U1886" i="1"/>
  <c r="V1886" i="1"/>
  <c r="W1886" i="1"/>
  <c r="X1886" i="1"/>
  <c r="U1887" i="1"/>
  <c r="V1887" i="1"/>
  <c r="W1887" i="1"/>
  <c r="X1887" i="1"/>
  <c r="U1888" i="1"/>
  <c r="V1888" i="1"/>
  <c r="W1888" i="1"/>
  <c r="X1888" i="1"/>
  <c r="U1889" i="1"/>
  <c r="V1889" i="1"/>
  <c r="W1889" i="1"/>
  <c r="X1889" i="1"/>
  <c r="U1890" i="1"/>
  <c r="V1890" i="1"/>
  <c r="W1890" i="1"/>
  <c r="X1890" i="1"/>
  <c r="U1891" i="1"/>
  <c r="V1891" i="1"/>
  <c r="W1891" i="1"/>
  <c r="X1891" i="1"/>
  <c r="U1892" i="1"/>
  <c r="V1892" i="1"/>
  <c r="W1892" i="1"/>
  <c r="X1892" i="1"/>
  <c r="U1893" i="1"/>
  <c r="V1893" i="1"/>
  <c r="W1893" i="1"/>
  <c r="X1893" i="1"/>
  <c r="U1894" i="1"/>
  <c r="V1894" i="1"/>
  <c r="W1894" i="1"/>
  <c r="X1894" i="1"/>
  <c r="U1895" i="1"/>
  <c r="V1895" i="1"/>
  <c r="W1895" i="1"/>
  <c r="X1895" i="1"/>
  <c r="U1896" i="1"/>
  <c r="V1896" i="1"/>
  <c r="W1896" i="1"/>
  <c r="X1896" i="1"/>
  <c r="U1897" i="1"/>
  <c r="V1897" i="1"/>
  <c r="W1897" i="1"/>
  <c r="X1897" i="1"/>
  <c r="U1898" i="1"/>
  <c r="V1898" i="1"/>
  <c r="W1898" i="1"/>
  <c r="X1898" i="1"/>
  <c r="U1899" i="1"/>
  <c r="V1899" i="1"/>
  <c r="W1899" i="1"/>
  <c r="X1899" i="1"/>
  <c r="U1900" i="1"/>
  <c r="V1900" i="1"/>
  <c r="W1900" i="1"/>
  <c r="X1900" i="1"/>
  <c r="U1901" i="1"/>
  <c r="V1901" i="1"/>
  <c r="W1901" i="1"/>
  <c r="X1901" i="1"/>
  <c r="U1902" i="1"/>
  <c r="V1902" i="1"/>
  <c r="W1902" i="1"/>
  <c r="X1902" i="1"/>
  <c r="U1903" i="1"/>
  <c r="V1903" i="1"/>
  <c r="W1903" i="1"/>
  <c r="X1903" i="1"/>
  <c r="U1904" i="1"/>
  <c r="V1904" i="1"/>
  <c r="W1904" i="1"/>
  <c r="X1904" i="1"/>
  <c r="U1905" i="1"/>
  <c r="V1905" i="1"/>
  <c r="W1905" i="1"/>
  <c r="X1905" i="1"/>
  <c r="U1906" i="1"/>
  <c r="V1906" i="1"/>
  <c r="W1906" i="1"/>
  <c r="X1906" i="1"/>
  <c r="U1907" i="1"/>
  <c r="V1907" i="1"/>
  <c r="W1907" i="1"/>
  <c r="X1907" i="1"/>
  <c r="U1908" i="1"/>
  <c r="V1908" i="1"/>
  <c r="W1908" i="1"/>
  <c r="X1908" i="1"/>
  <c r="U1909" i="1"/>
  <c r="V1909" i="1"/>
  <c r="W1909" i="1"/>
  <c r="X1909" i="1"/>
  <c r="U1910" i="1"/>
  <c r="V1910" i="1"/>
  <c r="W1910" i="1"/>
  <c r="X1910" i="1"/>
  <c r="U1911" i="1"/>
  <c r="V1911" i="1"/>
  <c r="W1911" i="1"/>
  <c r="X1911" i="1"/>
  <c r="U1912" i="1"/>
  <c r="V1912" i="1"/>
  <c r="W1912" i="1"/>
  <c r="X1912" i="1"/>
  <c r="U1913" i="1"/>
  <c r="V1913" i="1"/>
  <c r="W1913" i="1"/>
  <c r="X1913" i="1"/>
  <c r="U1914" i="1"/>
  <c r="V1914" i="1"/>
  <c r="W1914" i="1"/>
  <c r="X1914" i="1"/>
  <c r="U1915" i="1"/>
  <c r="V1915" i="1"/>
  <c r="W1915" i="1"/>
  <c r="X1915" i="1"/>
  <c r="U1916" i="1"/>
  <c r="V1916" i="1"/>
  <c r="W1916" i="1"/>
  <c r="X1916" i="1"/>
  <c r="U1917" i="1"/>
  <c r="V1917" i="1"/>
  <c r="W1917" i="1"/>
  <c r="X1917" i="1"/>
  <c r="U1918" i="1"/>
  <c r="V1918" i="1"/>
  <c r="W1918" i="1"/>
  <c r="X1918" i="1"/>
  <c r="U1919" i="1"/>
  <c r="V1919" i="1"/>
  <c r="W1919" i="1"/>
  <c r="X1919" i="1"/>
  <c r="U1920" i="1"/>
  <c r="V1920" i="1"/>
  <c r="W1920" i="1"/>
  <c r="X1920" i="1"/>
  <c r="U1921" i="1"/>
  <c r="V1921" i="1"/>
  <c r="W1921" i="1"/>
  <c r="X1921" i="1"/>
  <c r="U1922" i="1"/>
  <c r="V1922" i="1"/>
  <c r="W1922" i="1"/>
  <c r="X1922" i="1"/>
  <c r="U1923" i="1"/>
  <c r="V1923" i="1"/>
  <c r="W1923" i="1"/>
  <c r="X1923" i="1"/>
  <c r="U1924" i="1"/>
  <c r="V1924" i="1"/>
  <c r="W1924" i="1"/>
  <c r="X1924" i="1"/>
  <c r="U1925" i="1"/>
  <c r="V1925" i="1"/>
  <c r="W1925" i="1"/>
  <c r="X1925" i="1"/>
  <c r="U1926" i="1"/>
  <c r="V1926" i="1"/>
  <c r="W1926" i="1"/>
  <c r="X1926" i="1"/>
  <c r="U1927" i="1"/>
  <c r="V1927" i="1"/>
  <c r="W1927" i="1"/>
  <c r="X1927" i="1"/>
  <c r="U1928" i="1"/>
  <c r="V1928" i="1"/>
  <c r="W1928" i="1"/>
  <c r="X1928" i="1"/>
  <c r="U1929" i="1"/>
  <c r="V1929" i="1"/>
  <c r="W1929" i="1"/>
  <c r="X1929" i="1"/>
  <c r="U1930" i="1"/>
  <c r="V1930" i="1"/>
  <c r="W1930" i="1"/>
  <c r="X1930" i="1"/>
  <c r="U1931" i="1"/>
  <c r="V1931" i="1"/>
  <c r="W1931" i="1"/>
  <c r="X1931" i="1"/>
  <c r="U1932" i="1"/>
  <c r="V1932" i="1"/>
  <c r="W1932" i="1"/>
  <c r="X1932" i="1"/>
  <c r="U1933" i="1"/>
  <c r="V1933" i="1"/>
  <c r="W1933" i="1"/>
  <c r="X1933" i="1"/>
  <c r="U1934" i="1"/>
  <c r="V1934" i="1"/>
  <c r="W1934" i="1"/>
  <c r="X1934" i="1"/>
  <c r="U1935" i="1"/>
  <c r="V1935" i="1"/>
  <c r="W1935" i="1"/>
  <c r="X1935" i="1"/>
  <c r="U1936" i="1"/>
  <c r="V1936" i="1"/>
  <c r="W1936" i="1"/>
  <c r="X1936" i="1"/>
  <c r="U1937" i="1"/>
  <c r="V1937" i="1"/>
  <c r="W1937" i="1"/>
  <c r="X1937" i="1"/>
  <c r="U1938" i="1"/>
  <c r="V1938" i="1"/>
  <c r="W1938" i="1"/>
  <c r="X1938" i="1"/>
  <c r="U1939" i="1"/>
  <c r="V1939" i="1"/>
  <c r="W1939" i="1"/>
  <c r="X1939" i="1"/>
  <c r="U1940" i="1"/>
  <c r="V1940" i="1"/>
  <c r="W1940" i="1"/>
  <c r="X1940" i="1"/>
  <c r="U1941" i="1"/>
  <c r="V1941" i="1"/>
  <c r="W1941" i="1"/>
  <c r="X1941" i="1"/>
  <c r="U1942" i="1"/>
  <c r="V1942" i="1"/>
  <c r="W1942" i="1"/>
  <c r="X1942" i="1"/>
  <c r="U1943" i="1"/>
  <c r="V1943" i="1"/>
  <c r="W1943" i="1"/>
  <c r="X1943" i="1"/>
  <c r="U1944" i="1"/>
  <c r="V1944" i="1"/>
  <c r="W1944" i="1"/>
  <c r="X1944" i="1"/>
  <c r="U1945" i="1"/>
  <c r="V1945" i="1"/>
  <c r="W1945" i="1"/>
  <c r="X1945" i="1"/>
  <c r="U1946" i="1"/>
  <c r="V1946" i="1"/>
  <c r="W1946" i="1"/>
  <c r="X1946" i="1"/>
  <c r="U1947" i="1"/>
  <c r="V1947" i="1"/>
  <c r="W1947" i="1"/>
  <c r="X1947" i="1"/>
  <c r="U1948" i="1"/>
  <c r="V1948" i="1"/>
  <c r="W1948" i="1"/>
  <c r="X1948" i="1"/>
  <c r="U1949" i="1"/>
  <c r="V1949" i="1"/>
  <c r="W1949" i="1"/>
  <c r="X1949" i="1"/>
  <c r="U1950" i="1"/>
  <c r="V1950" i="1"/>
  <c r="W1950" i="1"/>
  <c r="X1950" i="1"/>
  <c r="U1951" i="1"/>
  <c r="V1951" i="1"/>
  <c r="W1951" i="1"/>
  <c r="X1951" i="1"/>
  <c r="U1952" i="1"/>
  <c r="V1952" i="1"/>
  <c r="W1952" i="1"/>
  <c r="X1952" i="1"/>
  <c r="U1953" i="1"/>
  <c r="V1953" i="1"/>
  <c r="W1953" i="1"/>
  <c r="X1953" i="1"/>
  <c r="U1954" i="1"/>
  <c r="V1954" i="1"/>
  <c r="W1954" i="1"/>
  <c r="X1954" i="1"/>
  <c r="U1955" i="1"/>
  <c r="V1955" i="1"/>
  <c r="W1955" i="1"/>
  <c r="X1955" i="1"/>
  <c r="U1956" i="1"/>
  <c r="V1956" i="1"/>
  <c r="W1956" i="1"/>
  <c r="X1956" i="1"/>
  <c r="U1957" i="1"/>
  <c r="V1957" i="1"/>
  <c r="W1957" i="1"/>
  <c r="X1957" i="1"/>
  <c r="U1958" i="1"/>
  <c r="V1958" i="1"/>
  <c r="W1958" i="1"/>
  <c r="X1958" i="1"/>
  <c r="U1959" i="1"/>
  <c r="V1959" i="1"/>
  <c r="W1959" i="1"/>
  <c r="X1959" i="1"/>
  <c r="U1960" i="1"/>
  <c r="V1960" i="1"/>
  <c r="W1960" i="1"/>
  <c r="X1960" i="1"/>
  <c r="U1961" i="1"/>
  <c r="V1961" i="1"/>
  <c r="W1961" i="1"/>
  <c r="X1961" i="1"/>
  <c r="U1962" i="1"/>
  <c r="V1962" i="1"/>
  <c r="W1962" i="1"/>
  <c r="X1962" i="1"/>
  <c r="U1963" i="1"/>
  <c r="V1963" i="1"/>
  <c r="W1963" i="1"/>
  <c r="X1963" i="1"/>
  <c r="U1964" i="1"/>
  <c r="V1964" i="1"/>
  <c r="W1964" i="1"/>
  <c r="X1964" i="1"/>
  <c r="U1965" i="1"/>
  <c r="V1965" i="1"/>
  <c r="W1965" i="1"/>
  <c r="X1965" i="1"/>
  <c r="U1966" i="1"/>
  <c r="V1966" i="1"/>
  <c r="W1966" i="1"/>
  <c r="X1966" i="1"/>
  <c r="U1967" i="1"/>
  <c r="V1967" i="1"/>
  <c r="W1967" i="1"/>
  <c r="X1967" i="1"/>
  <c r="U1968" i="1"/>
  <c r="V1968" i="1"/>
  <c r="W1968" i="1"/>
  <c r="X1968" i="1"/>
  <c r="U1969" i="1"/>
  <c r="V1969" i="1"/>
  <c r="W1969" i="1"/>
  <c r="X1969" i="1"/>
  <c r="U1970" i="1"/>
  <c r="V1970" i="1"/>
  <c r="W1970" i="1"/>
  <c r="X1970" i="1"/>
  <c r="U1971" i="1"/>
  <c r="V1971" i="1"/>
  <c r="W1971" i="1"/>
  <c r="X1971" i="1"/>
  <c r="U1972" i="1"/>
  <c r="V1972" i="1"/>
  <c r="W1972" i="1"/>
  <c r="X1972" i="1"/>
  <c r="U1973" i="1"/>
  <c r="V1973" i="1"/>
  <c r="W1973" i="1"/>
  <c r="X1973" i="1"/>
  <c r="U1974" i="1"/>
  <c r="V1974" i="1"/>
  <c r="W1974" i="1"/>
  <c r="X1974" i="1"/>
  <c r="U1975" i="1"/>
  <c r="V1975" i="1"/>
  <c r="W1975" i="1"/>
  <c r="X1975" i="1"/>
  <c r="U1976" i="1"/>
  <c r="V1976" i="1"/>
  <c r="W1976" i="1"/>
  <c r="X1976" i="1"/>
  <c r="U1977" i="1"/>
  <c r="V1977" i="1"/>
  <c r="W1977" i="1"/>
  <c r="X1977" i="1"/>
  <c r="U1978" i="1"/>
  <c r="V1978" i="1"/>
  <c r="W1978" i="1"/>
  <c r="X1978" i="1"/>
  <c r="U1979" i="1"/>
  <c r="V1979" i="1"/>
  <c r="W1979" i="1"/>
  <c r="X1979" i="1"/>
  <c r="U1980" i="1"/>
  <c r="V1980" i="1"/>
  <c r="W1980" i="1"/>
  <c r="X1980" i="1"/>
  <c r="U1981" i="1"/>
  <c r="V1981" i="1"/>
  <c r="W1981" i="1"/>
  <c r="X1981" i="1"/>
  <c r="U1982" i="1"/>
  <c r="V1982" i="1"/>
  <c r="W1982" i="1"/>
  <c r="X1982" i="1"/>
  <c r="U1983" i="1"/>
  <c r="V1983" i="1"/>
  <c r="W1983" i="1"/>
  <c r="X1983" i="1"/>
  <c r="U1984" i="1"/>
  <c r="V1984" i="1"/>
  <c r="W1984" i="1"/>
  <c r="X1984" i="1"/>
  <c r="U1985" i="1"/>
  <c r="V1985" i="1"/>
  <c r="W1985" i="1"/>
  <c r="X1985" i="1"/>
  <c r="U1986" i="1"/>
  <c r="V1986" i="1"/>
  <c r="W1986" i="1"/>
  <c r="X1986" i="1"/>
  <c r="U1987" i="1"/>
  <c r="V1987" i="1"/>
  <c r="W1987" i="1"/>
  <c r="X1987" i="1"/>
  <c r="U1988" i="1"/>
  <c r="V1988" i="1"/>
  <c r="W1988" i="1"/>
  <c r="X1988" i="1"/>
  <c r="U1989" i="1"/>
  <c r="V1989" i="1"/>
  <c r="W1989" i="1"/>
  <c r="X1989" i="1"/>
  <c r="U1990" i="1"/>
  <c r="V1990" i="1"/>
  <c r="W1990" i="1"/>
  <c r="X1990" i="1"/>
  <c r="U1991" i="1"/>
  <c r="V1991" i="1"/>
  <c r="W1991" i="1"/>
  <c r="X1991" i="1"/>
  <c r="U1992" i="1"/>
  <c r="V1992" i="1"/>
  <c r="W1992" i="1"/>
  <c r="X1992" i="1"/>
  <c r="U1993" i="1"/>
  <c r="V1993" i="1"/>
  <c r="W1993" i="1"/>
  <c r="X1993" i="1"/>
  <c r="U1994" i="1"/>
  <c r="V1994" i="1"/>
  <c r="W1994" i="1"/>
  <c r="X1994" i="1"/>
  <c r="U1995" i="1"/>
  <c r="V1995" i="1"/>
  <c r="W1995" i="1"/>
  <c r="X1995" i="1"/>
  <c r="U1996" i="1"/>
  <c r="V1996" i="1"/>
  <c r="W1996" i="1"/>
  <c r="X1996" i="1"/>
  <c r="U1997" i="1"/>
  <c r="V1997" i="1"/>
  <c r="W1997" i="1"/>
  <c r="X1997" i="1"/>
  <c r="U1998" i="1"/>
  <c r="V1998" i="1"/>
  <c r="W1998" i="1"/>
  <c r="X1998" i="1"/>
  <c r="U1999" i="1"/>
  <c r="V1999" i="1"/>
  <c r="W1999" i="1"/>
  <c r="X1999" i="1"/>
  <c r="U2000" i="1"/>
  <c r="V2000" i="1"/>
  <c r="W2000" i="1"/>
  <c r="X2000" i="1"/>
  <c r="U2001" i="1"/>
  <c r="V2001" i="1"/>
  <c r="W2001" i="1"/>
  <c r="X2001" i="1"/>
  <c r="U2002" i="1"/>
  <c r="V2002" i="1"/>
  <c r="W2002" i="1"/>
  <c r="X2002" i="1"/>
  <c r="U2003" i="1"/>
  <c r="V2003" i="1"/>
  <c r="W2003" i="1"/>
  <c r="X2003" i="1"/>
  <c r="U2004" i="1"/>
  <c r="V2004" i="1"/>
  <c r="W2004" i="1"/>
  <c r="X2004" i="1"/>
  <c r="U2005" i="1"/>
  <c r="V2005" i="1"/>
  <c r="W2005" i="1"/>
  <c r="X2005" i="1"/>
  <c r="U2006" i="1"/>
  <c r="V2006" i="1"/>
  <c r="W2006" i="1"/>
  <c r="X2006" i="1"/>
  <c r="U2007" i="1"/>
  <c r="V2007" i="1"/>
  <c r="W2007" i="1"/>
  <c r="X2007" i="1"/>
  <c r="U2008" i="1"/>
  <c r="V2008" i="1"/>
  <c r="W2008" i="1"/>
  <c r="X2008" i="1"/>
  <c r="U2009" i="1"/>
  <c r="V2009" i="1"/>
  <c r="W2009" i="1"/>
  <c r="X2009" i="1"/>
  <c r="U2010" i="1"/>
  <c r="V2010" i="1"/>
  <c r="W2010" i="1"/>
  <c r="X2010" i="1"/>
  <c r="U2011" i="1"/>
  <c r="V2011" i="1"/>
  <c r="W2011" i="1"/>
  <c r="X2011" i="1"/>
  <c r="U2012" i="1"/>
  <c r="V2012" i="1"/>
  <c r="W2012" i="1"/>
  <c r="X2012" i="1"/>
  <c r="U2013" i="1"/>
  <c r="V2013" i="1"/>
  <c r="W2013" i="1"/>
  <c r="X2013" i="1"/>
  <c r="U2014" i="1"/>
  <c r="V2014" i="1"/>
  <c r="W2014" i="1"/>
  <c r="X2014" i="1"/>
  <c r="U2015" i="1"/>
  <c r="V2015" i="1"/>
  <c r="W2015" i="1"/>
  <c r="X2015" i="1"/>
  <c r="U2016" i="1"/>
  <c r="V2016" i="1"/>
  <c r="W2016" i="1"/>
  <c r="X2016" i="1"/>
  <c r="U2017" i="1"/>
  <c r="V2017" i="1"/>
  <c r="W2017" i="1"/>
  <c r="X2017" i="1"/>
  <c r="U2018" i="1"/>
  <c r="V2018" i="1"/>
  <c r="W2018" i="1"/>
  <c r="X2018" i="1"/>
  <c r="U2019" i="1"/>
  <c r="V2019" i="1"/>
  <c r="W2019" i="1"/>
  <c r="X2019" i="1"/>
  <c r="U2020" i="1"/>
  <c r="V2020" i="1"/>
  <c r="W2020" i="1"/>
  <c r="X2020" i="1"/>
  <c r="U2021" i="1"/>
  <c r="V2021" i="1"/>
  <c r="W2021" i="1"/>
  <c r="X2021" i="1"/>
  <c r="U2022" i="1"/>
  <c r="V2022" i="1"/>
  <c r="W2022" i="1"/>
  <c r="X2022" i="1"/>
  <c r="U2023" i="1"/>
  <c r="V2023" i="1"/>
  <c r="W2023" i="1"/>
  <c r="X2023" i="1"/>
  <c r="U2024" i="1"/>
  <c r="V2024" i="1"/>
  <c r="W2024" i="1"/>
  <c r="X2024" i="1"/>
  <c r="U2025" i="1"/>
  <c r="V2025" i="1"/>
  <c r="W2025" i="1"/>
  <c r="X2025" i="1"/>
  <c r="U2026" i="1"/>
  <c r="V2026" i="1"/>
  <c r="W2026" i="1"/>
  <c r="X2026" i="1"/>
  <c r="U2027" i="1"/>
  <c r="V2027" i="1"/>
  <c r="W2027" i="1"/>
  <c r="X2027" i="1"/>
  <c r="U2028" i="1"/>
  <c r="V2028" i="1"/>
  <c r="W2028" i="1"/>
  <c r="X2028" i="1"/>
  <c r="U2029" i="1"/>
  <c r="V2029" i="1"/>
  <c r="W2029" i="1"/>
  <c r="X2029" i="1"/>
  <c r="U2030" i="1"/>
  <c r="V2030" i="1"/>
  <c r="W2030" i="1"/>
  <c r="X2030" i="1"/>
  <c r="U2031" i="1"/>
  <c r="V2031" i="1"/>
  <c r="W2031" i="1"/>
  <c r="X2031" i="1"/>
  <c r="U2032" i="1"/>
  <c r="V2032" i="1"/>
  <c r="W2032" i="1"/>
  <c r="X2032" i="1"/>
  <c r="U2033" i="1"/>
  <c r="V2033" i="1"/>
  <c r="W2033" i="1"/>
  <c r="X2033" i="1"/>
  <c r="U2034" i="1"/>
  <c r="V2034" i="1"/>
  <c r="W2034" i="1"/>
  <c r="X2034" i="1"/>
  <c r="U2035" i="1"/>
  <c r="V2035" i="1"/>
  <c r="W2035" i="1"/>
  <c r="X2035" i="1"/>
  <c r="U2036" i="1"/>
  <c r="V2036" i="1"/>
  <c r="W2036" i="1"/>
  <c r="X2036" i="1"/>
  <c r="U2037" i="1"/>
  <c r="V2037" i="1"/>
  <c r="W2037" i="1"/>
  <c r="X2037" i="1"/>
  <c r="U2038" i="1"/>
  <c r="V2038" i="1"/>
  <c r="W2038" i="1"/>
  <c r="X2038" i="1"/>
  <c r="U2039" i="1"/>
  <c r="V2039" i="1"/>
  <c r="W2039" i="1"/>
  <c r="X2039" i="1"/>
  <c r="U2040" i="1"/>
  <c r="V2040" i="1"/>
  <c r="W2040" i="1"/>
  <c r="X2040" i="1"/>
  <c r="U2041" i="1"/>
  <c r="V2041" i="1"/>
  <c r="W2041" i="1"/>
  <c r="X2041" i="1"/>
  <c r="U2042" i="1"/>
  <c r="V2042" i="1"/>
  <c r="W2042" i="1"/>
  <c r="X2042" i="1"/>
  <c r="U2043" i="1"/>
  <c r="V2043" i="1"/>
  <c r="W2043" i="1"/>
  <c r="X2043" i="1"/>
  <c r="U2044" i="1"/>
  <c r="V2044" i="1"/>
  <c r="W2044" i="1"/>
  <c r="X2044" i="1"/>
  <c r="U2045" i="1"/>
  <c r="V2045" i="1"/>
  <c r="W2045" i="1"/>
  <c r="X2045" i="1"/>
  <c r="U2046" i="1"/>
  <c r="V2046" i="1"/>
  <c r="W2046" i="1"/>
  <c r="X2046" i="1"/>
  <c r="U2047" i="1"/>
  <c r="V2047" i="1"/>
  <c r="W2047" i="1"/>
  <c r="X2047" i="1"/>
  <c r="U2048" i="1"/>
  <c r="V2048" i="1"/>
  <c r="W2048" i="1"/>
  <c r="X2048" i="1"/>
  <c r="U2049" i="1"/>
  <c r="V2049" i="1"/>
  <c r="W2049" i="1"/>
  <c r="X2049" i="1"/>
  <c r="U2050" i="1"/>
  <c r="V2050" i="1"/>
  <c r="W2050" i="1"/>
  <c r="X2050" i="1"/>
  <c r="U2051" i="1"/>
  <c r="V2051" i="1"/>
  <c r="W2051" i="1"/>
  <c r="X2051" i="1"/>
  <c r="U2052" i="1"/>
  <c r="V2052" i="1"/>
  <c r="W2052" i="1"/>
  <c r="X2052" i="1"/>
  <c r="U2053" i="1"/>
  <c r="V2053" i="1"/>
  <c r="W2053" i="1"/>
  <c r="X2053" i="1"/>
  <c r="U2054" i="1"/>
  <c r="V2054" i="1"/>
  <c r="W2054" i="1"/>
  <c r="X2054" i="1"/>
  <c r="U2055" i="1"/>
  <c r="V2055" i="1"/>
  <c r="W2055" i="1"/>
  <c r="X2055" i="1"/>
  <c r="U2056" i="1"/>
  <c r="V2056" i="1"/>
  <c r="W2056" i="1"/>
  <c r="X2056" i="1"/>
  <c r="U2057" i="1"/>
  <c r="V2057" i="1"/>
  <c r="W2057" i="1"/>
  <c r="X2057" i="1"/>
  <c r="U2058" i="1"/>
  <c r="V2058" i="1"/>
  <c r="W2058" i="1"/>
  <c r="X2058" i="1"/>
  <c r="U2059" i="1"/>
  <c r="V2059" i="1"/>
  <c r="W2059" i="1"/>
  <c r="X2059" i="1"/>
  <c r="U2060" i="1"/>
  <c r="V2060" i="1"/>
  <c r="W2060" i="1"/>
  <c r="X2060" i="1"/>
  <c r="U2061" i="1"/>
  <c r="V2061" i="1"/>
  <c r="W2061" i="1"/>
  <c r="X2061" i="1"/>
  <c r="U2062" i="1"/>
  <c r="V2062" i="1"/>
  <c r="W2062" i="1"/>
  <c r="X2062" i="1"/>
  <c r="U2063" i="1"/>
  <c r="V2063" i="1"/>
  <c r="W2063" i="1"/>
  <c r="X2063" i="1"/>
  <c r="U2064" i="1"/>
  <c r="V2064" i="1"/>
  <c r="W2064" i="1"/>
  <c r="X2064" i="1"/>
  <c r="U2065" i="1"/>
  <c r="V2065" i="1"/>
  <c r="W2065" i="1"/>
  <c r="X2065" i="1"/>
  <c r="U2066" i="1"/>
  <c r="V2066" i="1"/>
  <c r="W2066" i="1"/>
  <c r="X2066" i="1"/>
  <c r="U2067" i="1"/>
  <c r="V2067" i="1"/>
  <c r="W2067" i="1"/>
  <c r="X2067" i="1"/>
  <c r="U2068" i="1"/>
  <c r="V2068" i="1"/>
  <c r="W2068" i="1"/>
  <c r="X2068" i="1"/>
  <c r="U2069" i="1"/>
  <c r="V2069" i="1"/>
  <c r="W2069" i="1"/>
  <c r="X2069" i="1"/>
  <c r="U2070" i="1"/>
  <c r="V2070" i="1"/>
  <c r="W2070" i="1"/>
  <c r="X2070" i="1"/>
  <c r="U2071" i="1"/>
  <c r="V2071" i="1"/>
  <c r="W2071" i="1"/>
  <c r="X2071" i="1"/>
  <c r="U2072" i="1"/>
  <c r="V2072" i="1"/>
  <c r="W2072" i="1"/>
  <c r="X2072" i="1"/>
  <c r="U2073" i="1"/>
  <c r="V2073" i="1"/>
  <c r="W2073" i="1"/>
  <c r="X2073" i="1"/>
  <c r="U2074" i="1"/>
  <c r="V2074" i="1"/>
  <c r="W2074" i="1"/>
  <c r="X2074" i="1"/>
  <c r="U2075" i="1"/>
  <c r="V2075" i="1"/>
  <c r="W2075" i="1"/>
  <c r="X2075" i="1"/>
  <c r="U2076" i="1"/>
  <c r="V2076" i="1"/>
  <c r="W2076" i="1"/>
  <c r="X2076" i="1"/>
  <c r="U2077" i="1"/>
  <c r="V2077" i="1"/>
  <c r="W2077" i="1"/>
  <c r="X2077" i="1"/>
  <c r="U2078" i="1"/>
  <c r="V2078" i="1"/>
  <c r="W2078" i="1"/>
  <c r="X2078" i="1"/>
  <c r="U2079" i="1"/>
  <c r="V2079" i="1"/>
  <c r="W2079" i="1"/>
  <c r="X2079" i="1"/>
  <c r="U2080" i="1"/>
  <c r="V2080" i="1"/>
  <c r="W2080" i="1"/>
  <c r="X2080" i="1"/>
  <c r="U2081" i="1"/>
  <c r="V2081" i="1"/>
  <c r="W2081" i="1"/>
  <c r="X2081" i="1"/>
  <c r="U2082" i="1"/>
  <c r="V2082" i="1"/>
  <c r="W2082" i="1"/>
  <c r="X2082" i="1"/>
  <c r="U2083" i="1"/>
  <c r="V2083" i="1"/>
  <c r="W2083" i="1"/>
  <c r="X2083" i="1"/>
  <c r="U2084" i="1"/>
  <c r="V2084" i="1"/>
  <c r="W2084" i="1"/>
  <c r="X2084" i="1"/>
  <c r="U2085" i="1"/>
  <c r="V2085" i="1"/>
  <c r="W2085" i="1"/>
  <c r="X2085" i="1"/>
  <c r="U2086" i="1"/>
  <c r="V2086" i="1"/>
  <c r="W2086" i="1"/>
  <c r="X2086" i="1"/>
  <c r="U2087" i="1"/>
  <c r="V2087" i="1"/>
  <c r="W2087" i="1"/>
  <c r="X2087" i="1"/>
  <c r="U2088" i="1"/>
  <c r="V2088" i="1"/>
  <c r="W2088" i="1"/>
  <c r="X2088" i="1"/>
  <c r="U2089" i="1"/>
  <c r="V2089" i="1"/>
  <c r="W2089" i="1"/>
  <c r="X2089" i="1"/>
  <c r="U2090" i="1"/>
  <c r="V2090" i="1"/>
  <c r="W2090" i="1"/>
  <c r="X2090" i="1"/>
  <c r="U2091" i="1"/>
  <c r="V2091" i="1"/>
  <c r="W2091" i="1"/>
  <c r="X2091" i="1"/>
  <c r="U2092" i="1"/>
  <c r="V2092" i="1"/>
  <c r="W2092" i="1"/>
  <c r="X2092" i="1"/>
  <c r="U2093" i="1"/>
  <c r="V2093" i="1"/>
  <c r="W2093" i="1"/>
  <c r="X2093" i="1"/>
  <c r="U2094" i="1"/>
  <c r="V2094" i="1"/>
  <c r="W2094" i="1"/>
  <c r="X2094" i="1"/>
  <c r="U2095" i="1"/>
  <c r="V2095" i="1"/>
  <c r="W2095" i="1"/>
  <c r="X2095" i="1"/>
  <c r="U2096" i="1"/>
  <c r="V2096" i="1"/>
  <c r="W2096" i="1"/>
  <c r="X2096" i="1"/>
  <c r="U2097" i="1"/>
  <c r="V2097" i="1"/>
  <c r="W2097" i="1"/>
  <c r="X2097" i="1"/>
  <c r="U2098" i="1"/>
  <c r="V2098" i="1"/>
  <c r="W2098" i="1"/>
  <c r="X2098" i="1"/>
  <c r="U2099" i="1"/>
  <c r="V2099" i="1"/>
  <c r="W2099" i="1"/>
  <c r="X2099" i="1"/>
  <c r="U2100" i="1"/>
  <c r="V2100" i="1"/>
  <c r="W2100" i="1"/>
  <c r="X2100" i="1"/>
  <c r="U2101" i="1"/>
  <c r="V2101" i="1"/>
  <c r="W2101" i="1"/>
  <c r="X2101" i="1"/>
  <c r="U2102" i="1"/>
  <c r="V2102" i="1"/>
  <c r="W2102" i="1"/>
  <c r="X2102" i="1"/>
  <c r="U2103" i="1"/>
  <c r="V2103" i="1"/>
  <c r="W2103" i="1"/>
  <c r="X2103" i="1"/>
  <c r="U2104" i="1"/>
  <c r="V2104" i="1"/>
  <c r="W2104" i="1"/>
  <c r="X2104" i="1"/>
  <c r="U2105" i="1"/>
  <c r="V2105" i="1"/>
  <c r="W2105" i="1"/>
  <c r="X2105" i="1"/>
  <c r="U2106" i="1"/>
  <c r="V2106" i="1"/>
  <c r="W2106" i="1"/>
  <c r="X2106" i="1"/>
  <c r="U2107" i="1"/>
  <c r="V2107" i="1"/>
  <c r="W2107" i="1"/>
  <c r="X2107" i="1"/>
  <c r="U2108" i="1"/>
  <c r="V2108" i="1"/>
  <c r="W2108" i="1"/>
  <c r="X2108" i="1"/>
  <c r="U2109" i="1"/>
  <c r="V2109" i="1"/>
  <c r="W2109" i="1"/>
  <c r="X2109" i="1"/>
  <c r="U2110" i="1"/>
  <c r="V2110" i="1"/>
  <c r="W2110" i="1"/>
  <c r="X2110" i="1"/>
  <c r="U2111" i="1"/>
  <c r="V2111" i="1"/>
  <c r="W2111" i="1"/>
  <c r="X2111" i="1"/>
  <c r="U2112" i="1"/>
  <c r="V2112" i="1"/>
  <c r="W2112" i="1"/>
  <c r="X2112" i="1"/>
  <c r="U2113" i="1"/>
  <c r="V2113" i="1"/>
  <c r="W2113" i="1"/>
  <c r="X2113" i="1"/>
  <c r="U2114" i="1"/>
  <c r="V2114" i="1"/>
  <c r="W2114" i="1"/>
  <c r="X2114" i="1"/>
  <c r="U2115" i="1"/>
  <c r="V2115" i="1"/>
  <c r="W2115" i="1"/>
  <c r="X2115" i="1"/>
  <c r="U2116" i="1"/>
  <c r="V2116" i="1"/>
  <c r="W2116" i="1"/>
  <c r="X2116" i="1"/>
  <c r="U2117" i="1"/>
  <c r="V2117" i="1"/>
  <c r="W2117" i="1"/>
  <c r="X2117" i="1"/>
  <c r="U2118" i="1"/>
  <c r="V2118" i="1"/>
  <c r="W2118" i="1"/>
  <c r="X2118" i="1"/>
  <c r="U2119" i="1"/>
  <c r="V2119" i="1"/>
  <c r="W2119" i="1"/>
  <c r="X2119" i="1"/>
  <c r="U2120" i="1"/>
  <c r="V2120" i="1"/>
  <c r="W2120" i="1"/>
  <c r="X2120" i="1"/>
  <c r="U2121" i="1"/>
  <c r="V2121" i="1"/>
  <c r="W2121" i="1"/>
  <c r="X2121" i="1"/>
  <c r="U2122" i="1"/>
  <c r="V2122" i="1"/>
  <c r="W2122" i="1"/>
  <c r="X2122" i="1"/>
  <c r="U2123" i="1"/>
  <c r="V2123" i="1"/>
  <c r="W2123" i="1"/>
  <c r="X2123" i="1"/>
  <c r="U2124" i="1"/>
  <c r="V2124" i="1"/>
  <c r="W2124" i="1"/>
  <c r="X2124" i="1"/>
  <c r="U2125" i="1"/>
  <c r="V2125" i="1"/>
  <c r="W2125" i="1"/>
  <c r="X2125" i="1"/>
  <c r="U2126" i="1"/>
  <c r="V2126" i="1"/>
  <c r="W2126" i="1"/>
  <c r="X2126" i="1"/>
  <c r="U2127" i="1"/>
  <c r="V2127" i="1"/>
  <c r="W2127" i="1"/>
  <c r="X2127" i="1"/>
  <c r="U2128" i="1"/>
  <c r="V2128" i="1"/>
  <c r="W2128" i="1"/>
  <c r="X2128" i="1"/>
  <c r="U2129" i="1"/>
  <c r="V2129" i="1"/>
  <c r="W2129" i="1"/>
  <c r="X2129" i="1"/>
  <c r="U2130" i="1"/>
  <c r="V2130" i="1"/>
  <c r="W2130" i="1"/>
  <c r="X2130" i="1"/>
  <c r="U2131" i="1"/>
  <c r="V2131" i="1"/>
  <c r="W2131" i="1"/>
  <c r="X2131" i="1"/>
  <c r="U2132" i="1"/>
  <c r="V2132" i="1"/>
  <c r="W2132" i="1"/>
  <c r="X2132" i="1"/>
  <c r="U2133" i="1"/>
  <c r="V2133" i="1"/>
  <c r="W2133" i="1"/>
  <c r="X2133" i="1"/>
  <c r="U2134" i="1"/>
  <c r="V2134" i="1"/>
  <c r="W2134" i="1"/>
  <c r="X2134" i="1"/>
  <c r="U2135" i="1"/>
  <c r="V2135" i="1"/>
  <c r="W2135" i="1"/>
  <c r="X2135" i="1"/>
  <c r="U2136" i="1"/>
  <c r="V2136" i="1"/>
  <c r="W2136" i="1"/>
  <c r="X2136" i="1"/>
  <c r="U2137" i="1"/>
  <c r="V2137" i="1"/>
  <c r="W2137" i="1"/>
  <c r="X2137" i="1"/>
  <c r="U2138" i="1"/>
  <c r="V2138" i="1"/>
  <c r="W2138" i="1"/>
  <c r="X2138" i="1"/>
  <c r="U2139" i="1"/>
  <c r="V2139" i="1"/>
  <c r="W2139" i="1"/>
  <c r="X2139" i="1"/>
  <c r="U2140" i="1"/>
  <c r="V2140" i="1"/>
  <c r="W2140" i="1"/>
  <c r="X2140" i="1"/>
  <c r="U2141" i="1"/>
  <c r="V2141" i="1"/>
  <c r="W2141" i="1"/>
  <c r="X2141" i="1"/>
  <c r="U2142" i="1"/>
  <c r="V2142" i="1"/>
  <c r="W2142" i="1"/>
  <c r="X2142" i="1"/>
  <c r="U2143" i="1"/>
  <c r="V2143" i="1"/>
  <c r="W2143" i="1"/>
  <c r="X2143" i="1"/>
  <c r="U2144" i="1"/>
  <c r="V2144" i="1"/>
  <c r="W2144" i="1"/>
  <c r="X2144" i="1"/>
  <c r="U2145" i="1"/>
  <c r="V2145" i="1"/>
  <c r="W2145" i="1"/>
  <c r="X2145" i="1"/>
  <c r="U2146" i="1"/>
  <c r="V2146" i="1"/>
  <c r="W2146" i="1"/>
  <c r="X2146" i="1"/>
  <c r="U2147" i="1"/>
  <c r="V2147" i="1"/>
  <c r="W2147" i="1"/>
  <c r="X2147" i="1"/>
  <c r="U2148" i="1"/>
  <c r="V2148" i="1"/>
  <c r="W2148" i="1"/>
  <c r="X2148" i="1"/>
  <c r="U2149" i="1"/>
  <c r="V2149" i="1"/>
  <c r="W2149" i="1"/>
  <c r="X2149" i="1"/>
  <c r="U2150" i="1"/>
  <c r="V2150" i="1"/>
  <c r="W2150" i="1"/>
  <c r="X2150" i="1"/>
  <c r="U2151" i="1"/>
  <c r="V2151" i="1"/>
  <c r="W2151" i="1"/>
  <c r="X2151" i="1"/>
  <c r="U2152" i="1"/>
  <c r="V2152" i="1"/>
  <c r="W2152" i="1"/>
  <c r="X2152" i="1"/>
  <c r="U2153" i="1"/>
  <c r="V2153" i="1"/>
  <c r="W2153" i="1"/>
  <c r="X2153" i="1"/>
  <c r="U2154" i="1"/>
  <c r="V2154" i="1"/>
  <c r="W2154" i="1"/>
  <c r="X2154" i="1"/>
  <c r="U2155" i="1"/>
  <c r="V2155" i="1"/>
  <c r="W2155" i="1"/>
  <c r="X2155" i="1"/>
  <c r="U2156" i="1"/>
  <c r="V2156" i="1"/>
  <c r="W2156" i="1"/>
  <c r="X2156" i="1"/>
  <c r="U2157" i="1"/>
  <c r="V2157" i="1"/>
  <c r="W2157" i="1"/>
  <c r="X2157" i="1"/>
  <c r="U2158" i="1"/>
  <c r="V2158" i="1"/>
  <c r="W2158" i="1"/>
  <c r="X2158" i="1"/>
  <c r="U2159" i="1"/>
  <c r="V2159" i="1"/>
  <c r="W2159" i="1"/>
  <c r="X2159" i="1"/>
  <c r="U2160" i="1"/>
  <c r="V2160" i="1"/>
  <c r="W2160" i="1"/>
  <c r="X2160" i="1"/>
  <c r="U2161" i="1"/>
  <c r="V2161" i="1"/>
  <c r="W2161" i="1"/>
  <c r="X2161" i="1"/>
  <c r="U2162" i="1"/>
  <c r="V2162" i="1"/>
  <c r="W2162" i="1"/>
  <c r="X2162" i="1"/>
  <c r="U2163" i="1"/>
  <c r="V2163" i="1"/>
  <c r="W2163" i="1"/>
  <c r="X2163" i="1"/>
  <c r="U2164" i="1"/>
  <c r="V2164" i="1"/>
  <c r="W2164" i="1"/>
  <c r="X2164" i="1"/>
  <c r="U2165" i="1"/>
  <c r="V2165" i="1"/>
  <c r="W2165" i="1"/>
  <c r="X2165" i="1"/>
  <c r="U2166" i="1"/>
  <c r="V2166" i="1"/>
  <c r="W2166" i="1"/>
  <c r="X2166" i="1"/>
  <c r="U2167" i="1"/>
  <c r="V2167" i="1"/>
  <c r="W2167" i="1"/>
  <c r="X2167" i="1"/>
  <c r="U2168" i="1"/>
  <c r="V2168" i="1"/>
  <c r="W2168" i="1"/>
  <c r="X2168" i="1"/>
  <c r="U2169" i="1"/>
  <c r="V2169" i="1"/>
  <c r="W2169" i="1"/>
  <c r="X2169" i="1"/>
  <c r="U2170" i="1"/>
  <c r="V2170" i="1"/>
  <c r="W2170" i="1"/>
  <c r="X2170" i="1"/>
  <c r="U2171" i="1"/>
  <c r="V2171" i="1"/>
  <c r="W2171" i="1"/>
  <c r="X2171" i="1"/>
  <c r="U2172" i="1"/>
  <c r="V2172" i="1"/>
  <c r="W2172" i="1"/>
  <c r="X2172" i="1"/>
  <c r="U2173" i="1"/>
  <c r="V2173" i="1"/>
  <c r="W2173" i="1"/>
  <c r="X2173" i="1"/>
  <c r="U2174" i="1"/>
  <c r="V2174" i="1"/>
  <c r="W2174" i="1"/>
  <c r="X2174" i="1"/>
  <c r="U2175" i="1"/>
  <c r="V2175" i="1"/>
  <c r="W2175" i="1"/>
  <c r="X2175" i="1"/>
  <c r="U2176" i="1"/>
  <c r="V2176" i="1"/>
  <c r="W2176" i="1"/>
  <c r="X2176" i="1"/>
  <c r="U2177" i="1"/>
  <c r="V2177" i="1"/>
  <c r="W2177" i="1"/>
  <c r="X2177" i="1"/>
  <c r="U2178" i="1"/>
  <c r="V2178" i="1"/>
  <c r="W2178" i="1"/>
  <c r="X2178" i="1"/>
  <c r="U2179" i="1"/>
  <c r="V2179" i="1"/>
  <c r="W2179" i="1"/>
  <c r="X2179" i="1"/>
  <c r="U2180" i="1"/>
  <c r="V2180" i="1"/>
  <c r="W2180" i="1"/>
  <c r="X2180" i="1"/>
  <c r="U2181" i="1"/>
  <c r="V2181" i="1"/>
  <c r="W2181" i="1"/>
  <c r="X2181" i="1"/>
  <c r="U2182" i="1"/>
  <c r="V2182" i="1"/>
  <c r="W2182" i="1"/>
  <c r="X2182" i="1"/>
  <c r="U2183" i="1"/>
  <c r="V2183" i="1"/>
  <c r="W2183" i="1"/>
  <c r="X2183" i="1"/>
  <c r="U2184" i="1"/>
  <c r="V2184" i="1"/>
  <c r="W2184" i="1"/>
  <c r="X2184" i="1"/>
  <c r="U2185" i="1"/>
  <c r="V2185" i="1"/>
  <c r="W2185" i="1"/>
  <c r="X2185" i="1"/>
  <c r="U2186" i="1"/>
  <c r="V2186" i="1"/>
  <c r="W2186" i="1"/>
  <c r="X2186" i="1"/>
  <c r="U2187" i="1"/>
  <c r="V2187" i="1"/>
  <c r="W2187" i="1"/>
  <c r="X2187" i="1"/>
  <c r="U2188" i="1"/>
  <c r="V2188" i="1"/>
  <c r="W2188" i="1"/>
  <c r="X2188" i="1"/>
  <c r="U2189" i="1"/>
  <c r="V2189" i="1"/>
  <c r="W2189" i="1"/>
  <c r="X2189" i="1"/>
  <c r="U2190" i="1"/>
  <c r="V2190" i="1"/>
  <c r="W2190" i="1"/>
  <c r="X2190" i="1"/>
  <c r="U2191" i="1"/>
  <c r="V2191" i="1"/>
  <c r="W2191" i="1"/>
  <c r="X2191" i="1"/>
  <c r="U2192" i="1"/>
  <c r="V2192" i="1"/>
  <c r="W2192" i="1"/>
  <c r="X2192" i="1"/>
  <c r="U2193" i="1"/>
  <c r="V2193" i="1"/>
  <c r="W2193" i="1"/>
  <c r="X2193" i="1"/>
  <c r="U2194" i="1"/>
  <c r="V2194" i="1"/>
  <c r="W2194" i="1"/>
  <c r="X2194" i="1"/>
  <c r="U2195" i="1"/>
  <c r="V2195" i="1"/>
  <c r="W2195" i="1"/>
  <c r="X2195" i="1"/>
  <c r="U2196" i="1"/>
  <c r="V2196" i="1"/>
  <c r="W2196" i="1"/>
  <c r="X2196" i="1"/>
  <c r="U2197" i="1"/>
  <c r="V2197" i="1"/>
  <c r="W2197" i="1"/>
  <c r="X2197" i="1"/>
  <c r="U2198" i="1"/>
  <c r="V2198" i="1"/>
  <c r="W2198" i="1"/>
  <c r="X2198" i="1"/>
  <c r="U2199" i="1"/>
  <c r="V2199" i="1"/>
  <c r="W2199" i="1"/>
  <c r="X2199" i="1"/>
  <c r="U2200" i="1"/>
  <c r="V2200" i="1"/>
  <c r="W2200" i="1"/>
  <c r="X2200" i="1"/>
  <c r="U2201" i="1"/>
  <c r="V2201" i="1"/>
  <c r="W2201" i="1"/>
  <c r="X2201" i="1"/>
  <c r="U2202" i="1"/>
  <c r="V2202" i="1"/>
  <c r="W2202" i="1"/>
  <c r="X2202" i="1"/>
  <c r="U2203" i="1"/>
  <c r="V2203" i="1"/>
  <c r="W2203" i="1"/>
  <c r="X2203" i="1"/>
  <c r="U2204" i="1"/>
  <c r="V2204" i="1"/>
  <c r="W2204" i="1"/>
  <c r="X2204" i="1"/>
  <c r="U2205" i="1"/>
  <c r="V2205" i="1"/>
  <c r="W2205" i="1"/>
  <c r="X2205" i="1"/>
  <c r="U2206" i="1"/>
  <c r="V2206" i="1"/>
  <c r="W2206" i="1"/>
  <c r="X2206" i="1"/>
  <c r="U2207" i="1"/>
  <c r="V2207" i="1"/>
  <c r="W2207" i="1"/>
  <c r="X2207" i="1"/>
  <c r="U2208" i="1"/>
  <c r="V2208" i="1"/>
  <c r="W2208" i="1"/>
  <c r="X2208" i="1"/>
  <c r="U2209" i="1"/>
  <c r="V2209" i="1"/>
  <c r="W2209" i="1"/>
  <c r="X2209" i="1"/>
  <c r="U2210" i="1"/>
  <c r="V2210" i="1"/>
  <c r="W2210" i="1"/>
  <c r="X2210" i="1"/>
  <c r="U2211" i="1"/>
  <c r="V2211" i="1"/>
  <c r="W2211" i="1"/>
  <c r="X2211" i="1"/>
  <c r="U2212" i="1"/>
  <c r="V2212" i="1"/>
  <c r="W2212" i="1"/>
  <c r="X2212" i="1"/>
  <c r="U2213" i="1"/>
  <c r="V2213" i="1"/>
  <c r="W2213" i="1"/>
  <c r="X2213" i="1"/>
  <c r="U2214" i="1"/>
  <c r="V2214" i="1"/>
  <c r="W2214" i="1"/>
  <c r="X2214" i="1"/>
  <c r="U2215" i="1"/>
  <c r="V2215" i="1"/>
  <c r="W2215" i="1"/>
  <c r="X2215" i="1"/>
  <c r="U2216" i="1"/>
  <c r="V2216" i="1"/>
  <c r="W2216" i="1"/>
  <c r="X2216" i="1"/>
  <c r="U2217" i="1"/>
  <c r="V2217" i="1"/>
  <c r="W2217" i="1"/>
  <c r="X2217" i="1"/>
  <c r="U2218" i="1"/>
  <c r="V2218" i="1"/>
  <c r="W2218" i="1"/>
  <c r="X2218" i="1"/>
  <c r="U2219" i="1"/>
  <c r="V2219" i="1"/>
  <c r="W2219" i="1"/>
  <c r="X2219" i="1"/>
  <c r="U2220" i="1"/>
  <c r="V2220" i="1"/>
  <c r="W2220" i="1"/>
  <c r="X2220" i="1"/>
  <c r="U2221" i="1"/>
  <c r="V2221" i="1"/>
  <c r="W2221" i="1"/>
  <c r="X2221" i="1"/>
  <c r="U2222" i="1"/>
  <c r="V2222" i="1"/>
  <c r="W2222" i="1"/>
  <c r="X2222" i="1"/>
  <c r="U2223" i="1"/>
  <c r="V2223" i="1"/>
  <c r="W2223" i="1"/>
  <c r="X2223" i="1"/>
  <c r="U2224" i="1"/>
  <c r="V2224" i="1"/>
  <c r="W2224" i="1"/>
  <c r="X2224" i="1"/>
  <c r="U2225" i="1"/>
  <c r="V2225" i="1"/>
  <c r="W2225" i="1"/>
  <c r="X2225" i="1"/>
  <c r="U2226" i="1"/>
  <c r="V2226" i="1"/>
  <c r="W2226" i="1"/>
  <c r="X2226" i="1"/>
  <c r="U2227" i="1"/>
  <c r="V2227" i="1"/>
  <c r="W2227" i="1"/>
  <c r="X2227" i="1"/>
  <c r="U2228" i="1"/>
  <c r="V2228" i="1"/>
  <c r="W2228" i="1"/>
  <c r="X2228" i="1"/>
  <c r="U2229" i="1"/>
  <c r="V2229" i="1"/>
  <c r="W2229" i="1"/>
  <c r="X2229" i="1"/>
  <c r="U2230" i="1"/>
  <c r="V2230" i="1"/>
  <c r="W2230" i="1"/>
  <c r="X2230" i="1"/>
  <c r="U2231" i="1"/>
  <c r="V2231" i="1"/>
  <c r="W2231" i="1"/>
  <c r="X2231" i="1"/>
  <c r="U2232" i="1"/>
  <c r="V2232" i="1"/>
  <c r="W2232" i="1"/>
  <c r="X2232" i="1"/>
  <c r="U2233" i="1"/>
  <c r="V2233" i="1"/>
  <c r="W2233" i="1"/>
  <c r="X2233" i="1"/>
  <c r="U2234" i="1"/>
  <c r="V2234" i="1"/>
  <c r="W2234" i="1"/>
  <c r="X2234" i="1"/>
  <c r="U2235" i="1"/>
  <c r="V2235" i="1"/>
  <c r="W2235" i="1"/>
  <c r="X2235" i="1"/>
  <c r="U2236" i="1"/>
  <c r="V2236" i="1"/>
  <c r="W2236" i="1"/>
  <c r="X2236" i="1"/>
  <c r="U2237" i="1"/>
  <c r="V2237" i="1"/>
  <c r="W2237" i="1"/>
  <c r="X2237" i="1"/>
  <c r="U2238" i="1"/>
  <c r="V2238" i="1"/>
  <c r="W2238" i="1"/>
  <c r="X2238" i="1"/>
  <c r="U2239" i="1"/>
  <c r="V2239" i="1"/>
  <c r="W2239" i="1"/>
  <c r="X2239" i="1"/>
  <c r="U2240" i="1"/>
  <c r="V2240" i="1"/>
  <c r="W2240" i="1"/>
  <c r="X2240" i="1"/>
  <c r="U2241" i="1"/>
  <c r="V2241" i="1"/>
  <c r="W2241" i="1"/>
  <c r="X2241" i="1"/>
  <c r="U2242" i="1"/>
  <c r="V2242" i="1"/>
  <c r="W2242" i="1"/>
  <c r="X2242" i="1"/>
  <c r="U2243" i="1"/>
  <c r="V2243" i="1"/>
  <c r="W2243" i="1"/>
  <c r="X2243" i="1"/>
  <c r="U2244" i="1"/>
  <c r="V2244" i="1"/>
  <c r="W2244" i="1"/>
  <c r="X2244" i="1"/>
  <c r="U2245" i="1"/>
  <c r="V2245" i="1"/>
  <c r="W2245" i="1"/>
  <c r="X2245" i="1"/>
  <c r="U2246" i="1"/>
  <c r="V2246" i="1"/>
  <c r="W2246" i="1"/>
  <c r="X2246" i="1"/>
  <c r="U2247" i="1"/>
  <c r="V2247" i="1"/>
  <c r="W2247" i="1"/>
  <c r="X2247" i="1"/>
  <c r="U2248" i="1"/>
  <c r="V2248" i="1"/>
  <c r="W2248" i="1"/>
  <c r="X2248" i="1"/>
  <c r="U2249" i="1"/>
  <c r="V2249" i="1"/>
  <c r="W2249" i="1"/>
  <c r="X2249" i="1"/>
  <c r="U2250" i="1"/>
  <c r="V2250" i="1"/>
  <c r="W2250" i="1"/>
  <c r="X2250" i="1"/>
  <c r="U2251" i="1"/>
  <c r="V2251" i="1"/>
  <c r="W2251" i="1"/>
  <c r="X2251" i="1"/>
  <c r="U2252" i="1"/>
  <c r="V2252" i="1"/>
  <c r="W2252" i="1"/>
  <c r="X2252" i="1"/>
  <c r="U2253" i="1"/>
  <c r="V2253" i="1"/>
  <c r="W2253" i="1"/>
  <c r="X2253" i="1"/>
  <c r="U2254" i="1"/>
  <c r="V2254" i="1"/>
  <c r="W2254" i="1"/>
  <c r="X2254" i="1"/>
  <c r="U2255" i="1"/>
  <c r="V2255" i="1"/>
  <c r="W2255" i="1"/>
  <c r="X2255" i="1"/>
  <c r="U2256" i="1"/>
  <c r="V2256" i="1"/>
  <c r="W2256" i="1"/>
  <c r="X2256" i="1"/>
  <c r="U2257" i="1"/>
  <c r="V2257" i="1"/>
  <c r="W2257" i="1"/>
  <c r="X2257" i="1"/>
  <c r="U2258" i="1"/>
  <c r="V2258" i="1"/>
  <c r="W2258" i="1"/>
  <c r="X2258" i="1"/>
  <c r="U2259" i="1"/>
  <c r="V2259" i="1"/>
  <c r="W2259" i="1"/>
  <c r="X2259" i="1"/>
  <c r="U2260" i="1"/>
  <c r="V2260" i="1"/>
  <c r="W2260" i="1"/>
  <c r="X2260" i="1"/>
  <c r="U2261" i="1"/>
  <c r="V2261" i="1"/>
  <c r="W2261" i="1"/>
  <c r="X2261" i="1"/>
  <c r="U2262" i="1"/>
  <c r="V2262" i="1"/>
  <c r="W2262" i="1"/>
  <c r="X2262" i="1"/>
  <c r="U2263" i="1"/>
  <c r="V2263" i="1"/>
  <c r="W2263" i="1"/>
  <c r="X2263" i="1"/>
  <c r="U2264" i="1"/>
  <c r="V2264" i="1"/>
  <c r="W2264" i="1"/>
  <c r="X2264" i="1"/>
  <c r="U2265" i="1"/>
  <c r="V2265" i="1"/>
  <c r="W2265" i="1"/>
  <c r="X2265" i="1"/>
  <c r="U2266" i="1"/>
  <c r="V2266" i="1"/>
  <c r="W2266" i="1"/>
  <c r="X2266" i="1"/>
  <c r="U2267" i="1"/>
  <c r="V2267" i="1"/>
  <c r="W2267" i="1"/>
  <c r="X2267" i="1"/>
  <c r="U2268" i="1"/>
  <c r="V2268" i="1"/>
  <c r="W2268" i="1"/>
  <c r="X2268" i="1"/>
  <c r="U2269" i="1"/>
  <c r="V2269" i="1"/>
  <c r="W2269" i="1"/>
  <c r="X2269" i="1"/>
  <c r="U2270" i="1"/>
  <c r="V2270" i="1"/>
  <c r="W2270" i="1"/>
  <c r="X2270" i="1"/>
  <c r="U2271" i="1"/>
  <c r="V2271" i="1"/>
  <c r="W2271" i="1"/>
  <c r="X2271" i="1"/>
  <c r="U2272" i="1"/>
  <c r="V2272" i="1"/>
  <c r="W2272" i="1"/>
  <c r="X2272" i="1"/>
  <c r="U2273" i="1"/>
  <c r="V2273" i="1"/>
  <c r="W2273" i="1"/>
  <c r="X2273" i="1"/>
  <c r="U2274" i="1"/>
  <c r="V2274" i="1"/>
  <c r="W2274" i="1"/>
  <c r="X2274" i="1"/>
  <c r="U2275" i="1"/>
  <c r="V2275" i="1"/>
  <c r="W2275" i="1"/>
  <c r="X2275" i="1"/>
  <c r="U2276" i="1"/>
  <c r="V2276" i="1"/>
  <c r="W2276" i="1"/>
  <c r="X2276" i="1"/>
  <c r="U2277" i="1"/>
  <c r="V2277" i="1"/>
  <c r="W2277" i="1"/>
  <c r="X2277" i="1"/>
  <c r="U2278" i="1"/>
  <c r="V2278" i="1"/>
  <c r="W2278" i="1"/>
  <c r="X2278" i="1"/>
  <c r="U2279" i="1"/>
  <c r="V2279" i="1"/>
  <c r="W2279" i="1"/>
  <c r="X2279" i="1"/>
  <c r="U2280" i="1"/>
  <c r="V2280" i="1"/>
  <c r="W2280" i="1"/>
  <c r="X2280" i="1"/>
  <c r="U2281" i="1"/>
  <c r="V2281" i="1"/>
  <c r="W2281" i="1"/>
  <c r="X2281" i="1"/>
  <c r="U2282" i="1"/>
  <c r="V2282" i="1"/>
  <c r="W2282" i="1"/>
  <c r="X2282" i="1"/>
  <c r="U2283" i="1"/>
  <c r="V2283" i="1"/>
  <c r="W2283" i="1"/>
  <c r="X2283" i="1"/>
  <c r="U2284" i="1"/>
  <c r="V2284" i="1"/>
  <c r="W2284" i="1"/>
  <c r="X2284" i="1"/>
  <c r="U2285" i="1"/>
  <c r="V2285" i="1"/>
  <c r="W2285" i="1"/>
  <c r="X2285" i="1"/>
  <c r="U2286" i="1"/>
  <c r="V2286" i="1"/>
  <c r="W2286" i="1"/>
  <c r="X2286" i="1"/>
  <c r="U2287" i="1"/>
  <c r="V2287" i="1"/>
  <c r="W2287" i="1"/>
  <c r="X2287" i="1"/>
  <c r="U2288" i="1"/>
  <c r="V2288" i="1"/>
  <c r="W2288" i="1"/>
  <c r="X2288" i="1"/>
  <c r="U2289" i="1"/>
  <c r="V2289" i="1"/>
  <c r="W2289" i="1"/>
  <c r="X2289" i="1"/>
  <c r="U2290" i="1"/>
  <c r="V2290" i="1"/>
  <c r="W2290" i="1"/>
  <c r="X2290" i="1"/>
  <c r="U2291" i="1"/>
  <c r="V2291" i="1"/>
  <c r="W2291" i="1"/>
  <c r="X2291" i="1"/>
  <c r="U2292" i="1"/>
  <c r="V2292" i="1"/>
  <c r="W2292" i="1"/>
  <c r="X2292" i="1"/>
  <c r="U2293" i="1"/>
  <c r="V2293" i="1"/>
  <c r="W2293" i="1"/>
  <c r="X2293" i="1"/>
  <c r="U2294" i="1"/>
  <c r="V2294" i="1"/>
  <c r="W2294" i="1"/>
  <c r="X2294" i="1"/>
  <c r="U2295" i="1"/>
  <c r="V2295" i="1"/>
  <c r="W2295" i="1"/>
  <c r="X2295" i="1"/>
  <c r="U2296" i="1"/>
  <c r="V2296" i="1"/>
  <c r="W2296" i="1"/>
  <c r="X2296" i="1"/>
  <c r="U2297" i="1"/>
  <c r="V2297" i="1"/>
  <c r="W2297" i="1"/>
  <c r="X2297" i="1"/>
  <c r="U2298" i="1"/>
  <c r="V2298" i="1"/>
  <c r="W2298" i="1"/>
  <c r="X2298" i="1"/>
  <c r="U2299" i="1"/>
  <c r="V2299" i="1"/>
  <c r="W2299" i="1"/>
  <c r="X2299" i="1"/>
  <c r="U2300" i="1"/>
  <c r="V2300" i="1"/>
  <c r="W2300" i="1"/>
  <c r="X2300" i="1"/>
  <c r="U2301" i="1"/>
  <c r="V2301" i="1"/>
  <c r="W2301" i="1"/>
  <c r="X2301" i="1"/>
  <c r="U2302" i="1"/>
  <c r="V2302" i="1"/>
  <c r="W2302" i="1"/>
  <c r="X2302" i="1"/>
  <c r="U2303" i="1"/>
  <c r="V2303" i="1"/>
  <c r="W2303" i="1"/>
  <c r="X2303" i="1"/>
  <c r="U2304" i="1"/>
  <c r="V2304" i="1"/>
  <c r="W2304" i="1"/>
  <c r="X2304" i="1"/>
  <c r="U2305" i="1"/>
  <c r="V2305" i="1"/>
  <c r="W2305" i="1"/>
  <c r="X2305" i="1"/>
  <c r="U2306" i="1"/>
  <c r="V2306" i="1"/>
  <c r="W2306" i="1"/>
  <c r="X2306" i="1"/>
  <c r="U2307" i="1"/>
  <c r="V2307" i="1"/>
  <c r="W2307" i="1"/>
  <c r="X2307" i="1"/>
  <c r="U2308" i="1"/>
  <c r="V2308" i="1"/>
  <c r="W2308" i="1"/>
  <c r="X2308" i="1"/>
  <c r="U2309" i="1"/>
  <c r="V2309" i="1"/>
  <c r="W2309" i="1"/>
  <c r="X2309" i="1"/>
  <c r="U2310" i="1"/>
  <c r="V2310" i="1"/>
  <c r="W2310" i="1"/>
  <c r="X2310" i="1"/>
  <c r="U2311" i="1"/>
  <c r="V2311" i="1"/>
  <c r="W2311" i="1"/>
  <c r="X2311" i="1"/>
  <c r="U2312" i="1"/>
  <c r="V2312" i="1"/>
  <c r="W2312" i="1"/>
  <c r="X2312" i="1"/>
  <c r="U2313" i="1"/>
  <c r="V2313" i="1"/>
  <c r="W2313" i="1"/>
  <c r="X2313" i="1"/>
  <c r="U2314" i="1"/>
  <c r="V2314" i="1"/>
  <c r="W2314" i="1"/>
  <c r="X2314" i="1"/>
  <c r="U2315" i="1"/>
  <c r="V2315" i="1"/>
  <c r="W2315" i="1"/>
  <c r="X2315" i="1"/>
  <c r="U2316" i="1"/>
  <c r="V2316" i="1"/>
  <c r="W2316" i="1"/>
  <c r="X2316" i="1"/>
  <c r="U2317" i="1"/>
  <c r="V2317" i="1"/>
  <c r="W2317" i="1"/>
  <c r="X2317" i="1"/>
  <c r="U2318" i="1"/>
  <c r="V2318" i="1"/>
  <c r="W2318" i="1"/>
  <c r="X2318" i="1"/>
  <c r="U2319" i="1"/>
  <c r="V2319" i="1"/>
  <c r="W2319" i="1"/>
  <c r="X2319" i="1"/>
  <c r="U2320" i="1"/>
  <c r="V2320" i="1"/>
  <c r="W2320" i="1"/>
  <c r="X2320" i="1"/>
  <c r="U2321" i="1"/>
  <c r="V2321" i="1"/>
  <c r="W2321" i="1"/>
  <c r="X2321" i="1"/>
  <c r="U2322" i="1"/>
  <c r="V2322" i="1"/>
  <c r="W2322" i="1"/>
  <c r="X2322" i="1"/>
  <c r="U2323" i="1"/>
  <c r="V2323" i="1"/>
  <c r="W2323" i="1"/>
  <c r="X2323" i="1"/>
  <c r="U2324" i="1"/>
  <c r="V2324" i="1"/>
  <c r="W2324" i="1"/>
  <c r="X2324" i="1"/>
  <c r="U2325" i="1"/>
  <c r="V2325" i="1"/>
  <c r="W2325" i="1"/>
  <c r="X2325" i="1"/>
  <c r="U2326" i="1"/>
  <c r="V2326" i="1"/>
  <c r="W2326" i="1"/>
  <c r="X2326" i="1"/>
  <c r="U2327" i="1"/>
  <c r="V2327" i="1"/>
  <c r="W2327" i="1"/>
  <c r="X2327" i="1"/>
  <c r="U2328" i="1"/>
  <c r="V2328" i="1"/>
  <c r="W2328" i="1"/>
  <c r="X2328" i="1"/>
  <c r="U2329" i="1"/>
  <c r="V2329" i="1"/>
  <c r="W2329" i="1"/>
  <c r="X2329" i="1"/>
  <c r="U2330" i="1"/>
  <c r="V2330" i="1"/>
  <c r="W2330" i="1"/>
  <c r="X2330" i="1"/>
  <c r="U2331" i="1"/>
  <c r="V2331" i="1"/>
  <c r="W2331" i="1"/>
  <c r="X2331" i="1"/>
  <c r="U2332" i="1"/>
  <c r="V2332" i="1"/>
  <c r="W2332" i="1"/>
  <c r="X2332" i="1"/>
  <c r="U2333" i="1"/>
  <c r="V2333" i="1"/>
  <c r="W2333" i="1"/>
  <c r="X2333" i="1"/>
  <c r="U2334" i="1"/>
  <c r="V2334" i="1"/>
  <c r="W2334" i="1"/>
  <c r="X2334" i="1"/>
  <c r="U2335" i="1"/>
  <c r="V2335" i="1"/>
  <c r="W2335" i="1"/>
  <c r="X2335" i="1"/>
  <c r="U2336" i="1"/>
  <c r="V2336" i="1"/>
  <c r="W2336" i="1"/>
  <c r="X2336" i="1"/>
  <c r="U2337" i="1"/>
  <c r="V2337" i="1"/>
  <c r="W2337" i="1"/>
  <c r="X2337" i="1"/>
  <c r="U2338" i="1"/>
  <c r="V2338" i="1"/>
  <c r="W2338" i="1"/>
  <c r="X2338" i="1"/>
  <c r="U2339" i="1"/>
  <c r="V2339" i="1"/>
  <c r="W2339" i="1"/>
  <c r="X2339" i="1"/>
  <c r="U2340" i="1"/>
  <c r="V2340" i="1"/>
  <c r="W2340" i="1"/>
  <c r="X2340" i="1"/>
  <c r="U2341" i="1"/>
  <c r="V2341" i="1"/>
  <c r="W2341" i="1"/>
  <c r="X2341" i="1"/>
  <c r="U2342" i="1"/>
  <c r="V2342" i="1"/>
  <c r="W2342" i="1"/>
  <c r="X2342" i="1"/>
  <c r="U2343" i="1"/>
  <c r="V2343" i="1"/>
  <c r="W2343" i="1"/>
  <c r="X2343" i="1"/>
  <c r="U2344" i="1"/>
  <c r="V2344" i="1"/>
  <c r="W2344" i="1"/>
  <c r="X2344" i="1"/>
  <c r="U2345" i="1"/>
  <c r="V2345" i="1"/>
  <c r="W2345" i="1"/>
  <c r="X2345" i="1"/>
  <c r="U2346" i="1"/>
  <c r="V2346" i="1"/>
  <c r="W2346" i="1"/>
  <c r="X2346" i="1"/>
  <c r="U2347" i="1"/>
  <c r="V2347" i="1"/>
  <c r="W2347" i="1"/>
  <c r="X2347" i="1"/>
  <c r="U2348" i="1"/>
  <c r="V2348" i="1"/>
  <c r="W2348" i="1"/>
  <c r="X2348" i="1"/>
  <c r="U2349" i="1"/>
  <c r="V2349" i="1"/>
  <c r="W2349" i="1"/>
  <c r="X2349" i="1"/>
  <c r="U2350" i="1"/>
  <c r="V2350" i="1"/>
  <c r="W2350" i="1"/>
  <c r="X2350" i="1"/>
  <c r="U2351" i="1"/>
  <c r="V2351" i="1"/>
  <c r="W2351" i="1"/>
  <c r="X2351" i="1"/>
  <c r="U2352" i="1"/>
  <c r="V2352" i="1"/>
  <c r="W2352" i="1"/>
  <c r="X2352" i="1"/>
  <c r="U2353" i="1"/>
  <c r="V2353" i="1"/>
  <c r="W2353" i="1"/>
  <c r="X2353" i="1"/>
  <c r="U2354" i="1"/>
  <c r="V2354" i="1"/>
  <c r="W2354" i="1"/>
  <c r="X2354" i="1"/>
  <c r="U2355" i="1"/>
  <c r="V2355" i="1"/>
  <c r="W2355" i="1"/>
  <c r="X2355" i="1"/>
  <c r="U2356" i="1"/>
  <c r="V2356" i="1"/>
  <c r="W2356" i="1"/>
  <c r="X2356" i="1"/>
  <c r="U2357" i="1"/>
  <c r="V2357" i="1"/>
  <c r="W2357" i="1"/>
  <c r="X2357" i="1"/>
  <c r="U2358" i="1"/>
  <c r="V2358" i="1"/>
  <c r="W2358" i="1"/>
  <c r="X2358" i="1"/>
  <c r="U2359" i="1"/>
  <c r="V2359" i="1"/>
  <c r="W2359" i="1"/>
  <c r="X2359" i="1"/>
  <c r="U2360" i="1"/>
  <c r="V2360" i="1"/>
  <c r="W2360" i="1"/>
  <c r="X2360" i="1"/>
  <c r="U2361" i="1"/>
  <c r="V2361" i="1"/>
  <c r="W2361" i="1"/>
  <c r="X2361" i="1"/>
  <c r="U2362" i="1"/>
  <c r="V2362" i="1"/>
  <c r="W2362" i="1"/>
  <c r="X2362" i="1"/>
  <c r="U2363" i="1"/>
  <c r="V2363" i="1"/>
  <c r="W2363" i="1"/>
  <c r="X2363" i="1"/>
  <c r="U2364" i="1"/>
  <c r="V2364" i="1"/>
  <c r="W2364" i="1"/>
  <c r="X2364" i="1"/>
  <c r="U2365" i="1"/>
  <c r="V2365" i="1"/>
  <c r="W2365" i="1"/>
  <c r="X2365" i="1"/>
  <c r="U2366" i="1"/>
  <c r="V2366" i="1"/>
  <c r="W2366" i="1"/>
  <c r="X2366" i="1"/>
  <c r="U2367" i="1"/>
  <c r="V2367" i="1"/>
  <c r="W2367" i="1"/>
  <c r="X2367" i="1"/>
  <c r="U2368" i="1"/>
  <c r="V2368" i="1"/>
  <c r="W2368" i="1"/>
  <c r="X2368" i="1"/>
  <c r="U2369" i="1"/>
  <c r="V2369" i="1"/>
  <c r="W2369" i="1"/>
  <c r="X2369" i="1"/>
  <c r="U2370" i="1"/>
  <c r="V2370" i="1"/>
  <c r="W2370" i="1"/>
  <c r="X2370" i="1"/>
  <c r="U2371" i="1"/>
  <c r="V2371" i="1"/>
  <c r="W2371" i="1"/>
  <c r="X2371" i="1"/>
  <c r="U2372" i="1"/>
  <c r="V2372" i="1"/>
  <c r="W2372" i="1"/>
  <c r="X2372" i="1"/>
  <c r="U2373" i="1"/>
  <c r="V2373" i="1"/>
  <c r="W2373" i="1"/>
  <c r="X2373" i="1"/>
  <c r="U2374" i="1"/>
  <c r="V2374" i="1"/>
  <c r="W2374" i="1"/>
  <c r="X2374" i="1"/>
  <c r="U2375" i="1"/>
  <c r="V2375" i="1"/>
  <c r="W2375" i="1"/>
  <c r="X2375" i="1"/>
  <c r="U2376" i="1"/>
  <c r="V2376" i="1"/>
  <c r="W2376" i="1"/>
  <c r="X2376" i="1"/>
  <c r="U2377" i="1"/>
  <c r="V2377" i="1"/>
  <c r="W2377" i="1"/>
  <c r="X2377" i="1"/>
  <c r="U2378" i="1"/>
  <c r="V2378" i="1"/>
  <c r="W2378" i="1"/>
  <c r="X2378" i="1"/>
  <c r="U2379" i="1"/>
  <c r="V2379" i="1"/>
  <c r="W2379" i="1"/>
  <c r="X2379" i="1"/>
  <c r="U2380" i="1"/>
  <c r="V2380" i="1"/>
  <c r="W2380" i="1"/>
  <c r="X2380" i="1"/>
  <c r="U2381" i="1"/>
  <c r="V2381" i="1"/>
  <c r="W2381" i="1"/>
  <c r="X2381" i="1"/>
  <c r="U2382" i="1"/>
  <c r="V2382" i="1"/>
  <c r="W2382" i="1"/>
  <c r="X2382" i="1"/>
  <c r="U2383" i="1"/>
  <c r="V2383" i="1"/>
  <c r="W2383" i="1"/>
  <c r="X2383" i="1"/>
  <c r="U2384" i="1"/>
  <c r="V2384" i="1"/>
  <c r="W2384" i="1"/>
  <c r="X2384" i="1"/>
  <c r="U2385" i="1"/>
  <c r="V2385" i="1"/>
  <c r="W2385" i="1"/>
  <c r="X2385" i="1"/>
  <c r="U2386" i="1"/>
  <c r="V2386" i="1"/>
  <c r="W2386" i="1"/>
  <c r="X2386" i="1"/>
  <c r="U2387" i="1"/>
  <c r="V2387" i="1"/>
  <c r="W2387" i="1"/>
  <c r="X2387" i="1"/>
  <c r="U2388" i="1"/>
  <c r="V2388" i="1"/>
  <c r="W2388" i="1"/>
  <c r="X2388" i="1"/>
  <c r="U2389" i="1"/>
  <c r="V2389" i="1"/>
  <c r="W2389" i="1"/>
  <c r="X2389" i="1"/>
  <c r="U2390" i="1"/>
  <c r="V2390" i="1"/>
  <c r="W2390" i="1"/>
  <c r="X2390" i="1"/>
  <c r="U2391" i="1"/>
  <c r="V2391" i="1"/>
  <c r="W2391" i="1"/>
  <c r="X2391" i="1"/>
  <c r="U2392" i="1"/>
  <c r="V2392" i="1"/>
  <c r="W2392" i="1"/>
  <c r="X2392" i="1"/>
  <c r="U2393" i="1"/>
  <c r="V2393" i="1"/>
  <c r="W2393" i="1"/>
  <c r="X2393" i="1"/>
  <c r="U2394" i="1"/>
  <c r="V2394" i="1"/>
  <c r="W2394" i="1"/>
  <c r="X2394" i="1"/>
  <c r="U2395" i="1"/>
  <c r="V2395" i="1"/>
  <c r="W2395" i="1"/>
  <c r="X2395" i="1"/>
  <c r="U2396" i="1"/>
  <c r="V2396" i="1"/>
  <c r="W2396" i="1"/>
  <c r="X2396" i="1"/>
  <c r="U2397" i="1"/>
  <c r="V2397" i="1"/>
  <c r="W2397" i="1"/>
  <c r="X2397" i="1"/>
  <c r="U2398" i="1"/>
  <c r="V2398" i="1"/>
  <c r="W2398" i="1"/>
  <c r="X2398" i="1"/>
  <c r="U2399" i="1"/>
  <c r="V2399" i="1"/>
  <c r="W2399" i="1"/>
  <c r="X2399" i="1"/>
  <c r="U2400" i="1"/>
  <c r="V2400" i="1"/>
  <c r="W2400" i="1"/>
  <c r="X2400" i="1"/>
  <c r="U2401" i="1"/>
  <c r="V2401" i="1"/>
  <c r="W2401" i="1"/>
  <c r="X2401" i="1"/>
  <c r="U2402" i="1"/>
  <c r="V2402" i="1"/>
  <c r="W2402" i="1"/>
  <c r="X2402" i="1"/>
  <c r="U2403" i="1"/>
  <c r="V2403" i="1"/>
  <c r="W2403" i="1"/>
  <c r="X2403" i="1"/>
  <c r="U2404" i="1"/>
  <c r="V2404" i="1"/>
  <c r="W2404" i="1"/>
  <c r="X2404" i="1"/>
  <c r="U2405" i="1"/>
  <c r="V2405" i="1"/>
  <c r="W2405" i="1"/>
  <c r="X2405" i="1"/>
  <c r="U2406" i="1"/>
  <c r="V2406" i="1"/>
  <c r="W2406" i="1"/>
  <c r="X2406" i="1"/>
  <c r="U2407" i="1"/>
  <c r="V2407" i="1"/>
  <c r="W2407" i="1"/>
  <c r="X2407" i="1"/>
  <c r="U2408" i="1"/>
  <c r="V2408" i="1"/>
  <c r="W2408" i="1"/>
  <c r="X2408" i="1"/>
  <c r="U2409" i="1"/>
  <c r="V2409" i="1"/>
  <c r="W2409" i="1"/>
  <c r="X2409" i="1"/>
  <c r="U2410" i="1"/>
  <c r="V2410" i="1"/>
  <c r="W2410" i="1"/>
  <c r="X2410" i="1"/>
  <c r="U2411" i="1"/>
  <c r="V2411" i="1"/>
  <c r="W2411" i="1"/>
  <c r="X2411" i="1"/>
  <c r="U2412" i="1"/>
  <c r="V2412" i="1"/>
  <c r="W2412" i="1"/>
  <c r="X2412" i="1"/>
  <c r="U2413" i="1"/>
  <c r="V2413" i="1"/>
  <c r="W2413" i="1"/>
  <c r="X2413" i="1"/>
  <c r="U2414" i="1"/>
  <c r="V2414" i="1"/>
  <c r="W2414" i="1"/>
  <c r="X2414" i="1"/>
  <c r="U2415" i="1"/>
  <c r="V2415" i="1"/>
  <c r="W2415" i="1"/>
  <c r="X2415" i="1"/>
  <c r="U2416" i="1"/>
  <c r="V2416" i="1"/>
  <c r="W2416" i="1"/>
  <c r="X2416" i="1"/>
  <c r="U2417" i="1"/>
  <c r="V2417" i="1"/>
  <c r="W2417" i="1"/>
  <c r="X2417" i="1"/>
  <c r="U2418" i="1"/>
  <c r="V2418" i="1"/>
  <c r="W2418" i="1"/>
  <c r="X2418" i="1"/>
  <c r="U2419" i="1"/>
  <c r="V2419" i="1"/>
  <c r="W2419" i="1"/>
  <c r="X2419" i="1"/>
  <c r="U2420" i="1"/>
  <c r="V2420" i="1"/>
  <c r="W2420" i="1"/>
  <c r="X2420" i="1"/>
  <c r="U2421" i="1"/>
  <c r="V2421" i="1"/>
  <c r="W2421" i="1"/>
  <c r="X2421" i="1"/>
  <c r="U2422" i="1"/>
  <c r="V2422" i="1"/>
  <c r="W2422" i="1"/>
  <c r="X2422" i="1"/>
  <c r="U2423" i="1"/>
  <c r="V2423" i="1"/>
  <c r="W2423" i="1"/>
  <c r="X2423" i="1"/>
  <c r="U2424" i="1"/>
  <c r="V2424" i="1"/>
  <c r="W2424" i="1"/>
  <c r="X2424" i="1"/>
  <c r="U2425" i="1"/>
  <c r="V2425" i="1"/>
  <c r="W2425" i="1"/>
  <c r="X2425" i="1"/>
  <c r="U2426" i="1"/>
  <c r="V2426" i="1"/>
  <c r="W2426" i="1"/>
  <c r="X2426" i="1"/>
  <c r="U2427" i="1"/>
  <c r="V2427" i="1"/>
  <c r="W2427" i="1"/>
  <c r="X2427" i="1"/>
  <c r="U2428" i="1"/>
  <c r="V2428" i="1"/>
  <c r="W2428" i="1"/>
  <c r="X2428" i="1"/>
  <c r="U2429" i="1"/>
  <c r="V2429" i="1"/>
  <c r="W2429" i="1"/>
  <c r="X2429" i="1"/>
  <c r="U2430" i="1"/>
  <c r="V2430" i="1"/>
  <c r="W2430" i="1"/>
  <c r="X2430" i="1"/>
  <c r="U2431" i="1"/>
  <c r="V2431" i="1"/>
  <c r="W2431" i="1"/>
  <c r="X2431" i="1"/>
  <c r="U2432" i="1"/>
  <c r="V2432" i="1"/>
  <c r="W2432" i="1"/>
  <c r="X2432" i="1"/>
  <c r="U2433" i="1"/>
  <c r="V2433" i="1"/>
  <c r="W2433" i="1"/>
  <c r="X2433" i="1"/>
  <c r="U2434" i="1"/>
  <c r="V2434" i="1"/>
  <c r="W2434" i="1"/>
  <c r="X2434" i="1"/>
  <c r="U2435" i="1"/>
  <c r="V2435" i="1"/>
  <c r="W2435" i="1"/>
  <c r="X2435" i="1"/>
  <c r="U2436" i="1"/>
  <c r="V2436" i="1"/>
  <c r="W2436" i="1"/>
  <c r="X2436" i="1"/>
  <c r="U2437" i="1"/>
  <c r="V2437" i="1"/>
  <c r="W2437" i="1"/>
  <c r="X2437" i="1"/>
  <c r="U2438" i="1"/>
  <c r="V2438" i="1"/>
  <c r="W2438" i="1"/>
  <c r="X2438" i="1"/>
  <c r="U2439" i="1"/>
  <c r="V2439" i="1"/>
  <c r="W2439" i="1"/>
  <c r="X2439" i="1"/>
  <c r="U2440" i="1"/>
  <c r="V2440" i="1"/>
  <c r="W2440" i="1"/>
  <c r="X2440" i="1"/>
  <c r="U2441" i="1"/>
  <c r="V2441" i="1"/>
  <c r="W2441" i="1"/>
  <c r="X2441" i="1"/>
  <c r="U2442" i="1"/>
  <c r="V2442" i="1"/>
  <c r="W2442" i="1"/>
  <c r="X2442" i="1"/>
  <c r="U2443" i="1"/>
  <c r="V2443" i="1"/>
  <c r="W2443" i="1"/>
  <c r="X2443" i="1"/>
  <c r="U2444" i="1"/>
  <c r="V2444" i="1"/>
  <c r="W2444" i="1"/>
  <c r="X2444" i="1"/>
  <c r="U2445" i="1"/>
  <c r="V2445" i="1"/>
  <c r="W2445" i="1"/>
  <c r="X2445" i="1"/>
  <c r="U2446" i="1"/>
  <c r="V2446" i="1"/>
  <c r="W2446" i="1"/>
  <c r="X2446" i="1"/>
  <c r="U2447" i="1"/>
  <c r="V2447" i="1"/>
  <c r="W2447" i="1"/>
  <c r="X2447" i="1"/>
  <c r="U2448" i="1"/>
  <c r="V2448" i="1"/>
  <c r="W2448" i="1"/>
  <c r="X2448" i="1"/>
  <c r="U2449" i="1"/>
  <c r="V2449" i="1"/>
  <c r="W2449" i="1"/>
  <c r="X2449" i="1"/>
  <c r="U2450" i="1"/>
  <c r="V2450" i="1"/>
  <c r="W2450" i="1"/>
  <c r="X2450" i="1"/>
  <c r="U2451" i="1"/>
  <c r="V2451" i="1"/>
  <c r="W2451" i="1"/>
  <c r="X2451" i="1"/>
  <c r="U2452" i="1"/>
  <c r="V2452" i="1"/>
  <c r="W2452" i="1"/>
  <c r="X2452" i="1"/>
  <c r="U2453" i="1"/>
  <c r="V2453" i="1"/>
  <c r="W2453" i="1"/>
  <c r="X2453" i="1"/>
  <c r="U2454" i="1"/>
  <c r="V2454" i="1"/>
  <c r="W2454" i="1"/>
  <c r="X2454" i="1"/>
  <c r="U2455" i="1"/>
  <c r="V2455" i="1"/>
  <c r="W2455" i="1"/>
  <c r="X2455" i="1"/>
  <c r="U2456" i="1"/>
  <c r="V2456" i="1"/>
  <c r="W2456" i="1"/>
  <c r="X2456" i="1"/>
  <c r="U2457" i="1"/>
  <c r="V2457" i="1"/>
  <c r="W2457" i="1"/>
  <c r="X2457" i="1"/>
  <c r="U2458" i="1"/>
  <c r="V2458" i="1"/>
  <c r="W2458" i="1"/>
  <c r="X2458" i="1"/>
  <c r="U2459" i="1"/>
  <c r="V2459" i="1"/>
  <c r="W2459" i="1"/>
  <c r="X2459" i="1"/>
  <c r="U2460" i="1"/>
  <c r="V2460" i="1"/>
  <c r="W2460" i="1"/>
  <c r="X2460" i="1"/>
  <c r="U2461" i="1"/>
  <c r="V2461" i="1"/>
  <c r="W2461" i="1"/>
  <c r="X2461" i="1"/>
  <c r="U2462" i="1"/>
  <c r="V2462" i="1"/>
  <c r="W2462" i="1"/>
  <c r="X2462" i="1"/>
  <c r="U2463" i="1"/>
  <c r="V2463" i="1"/>
  <c r="W2463" i="1"/>
  <c r="X2463" i="1"/>
  <c r="U2464" i="1"/>
  <c r="V2464" i="1"/>
  <c r="W2464" i="1"/>
  <c r="X2464" i="1"/>
  <c r="U2465" i="1"/>
  <c r="V2465" i="1"/>
  <c r="W2465" i="1"/>
  <c r="X2465" i="1"/>
  <c r="U2466" i="1"/>
  <c r="V2466" i="1"/>
  <c r="W2466" i="1"/>
  <c r="X2466" i="1"/>
  <c r="U2467" i="1"/>
  <c r="V2467" i="1"/>
  <c r="W2467" i="1"/>
  <c r="X2467" i="1"/>
  <c r="U2468" i="1"/>
  <c r="V2468" i="1"/>
  <c r="W2468" i="1"/>
  <c r="X2468" i="1"/>
  <c r="U2469" i="1"/>
  <c r="V2469" i="1"/>
  <c r="W2469" i="1"/>
  <c r="X2469" i="1"/>
  <c r="U2470" i="1"/>
  <c r="V2470" i="1"/>
  <c r="W2470" i="1"/>
  <c r="X2470" i="1"/>
  <c r="U2471" i="1"/>
  <c r="V2471" i="1"/>
  <c r="W2471" i="1"/>
  <c r="X2471" i="1"/>
  <c r="U2472" i="1"/>
  <c r="V2472" i="1"/>
  <c r="W2472" i="1"/>
  <c r="X2472" i="1"/>
  <c r="U2473" i="1"/>
  <c r="V2473" i="1"/>
  <c r="W2473" i="1"/>
  <c r="X2473" i="1"/>
  <c r="U2474" i="1"/>
  <c r="V2474" i="1"/>
  <c r="W2474" i="1"/>
  <c r="X2474" i="1"/>
  <c r="U2475" i="1"/>
  <c r="V2475" i="1"/>
  <c r="W2475" i="1"/>
  <c r="X2475" i="1"/>
  <c r="U2476" i="1"/>
  <c r="V2476" i="1"/>
  <c r="W2476" i="1"/>
  <c r="X2476" i="1"/>
  <c r="U2477" i="1"/>
  <c r="V2477" i="1"/>
  <c r="W2477" i="1"/>
  <c r="X2477" i="1"/>
  <c r="U2478" i="1"/>
  <c r="V2478" i="1"/>
  <c r="W2478" i="1"/>
  <c r="X2478" i="1"/>
  <c r="U2479" i="1"/>
  <c r="V2479" i="1"/>
  <c r="W2479" i="1"/>
  <c r="X2479" i="1"/>
  <c r="U2480" i="1"/>
  <c r="V2480" i="1"/>
  <c r="W2480" i="1"/>
  <c r="X2480" i="1"/>
  <c r="U2481" i="1"/>
  <c r="V2481" i="1"/>
  <c r="W2481" i="1"/>
  <c r="X2481" i="1"/>
  <c r="U2482" i="1"/>
  <c r="V2482" i="1"/>
  <c r="W2482" i="1"/>
  <c r="X2482" i="1"/>
  <c r="U2483" i="1"/>
  <c r="V2483" i="1"/>
  <c r="W2483" i="1"/>
  <c r="X2483" i="1"/>
  <c r="U2484" i="1"/>
  <c r="V2484" i="1"/>
  <c r="W2484" i="1"/>
  <c r="X2484" i="1"/>
  <c r="U2485" i="1"/>
  <c r="V2485" i="1"/>
  <c r="W2485" i="1"/>
  <c r="X2485" i="1"/>
  <c r="U2486" i="1"/>
  <c r="V2486" i="1"/>
  <c r="W2486" i="1"/>
  <c r="X2486" i="1"/>
  <c r="U2487" i="1"/>
  <c r="V2487" i="1"/>
  <c r="W2487" i="1"/>
  <c r="X2487" i="1"/>
  <c r="U2488" i="1"/>
  <c r="V2488" i="1"/>
  <c r="W2488" i="1"/>
  <c r="X2488" i="1"/>
  <c r="U2489" i="1"/>
  <c r="V2489" i="1"/>
  <c r="W2489" i="1"/>
  <c r="X2489" i="1"/>
  <c r="U2490" i="1"/>
  <c r="V2490" i="1"/>
  <c r="W2490" i="1"/>
  <c r="X2490" i="1"/>
  <c r="U2491" i="1"/>
  <c r="V2491" i="1"/>
  <c r="W2491" i="1"/>
  <c r="X2491" i="1"/>
  <c r="U2492" i="1"/>
  <c r="V2492" i="1"/>
  <c r="W2492" i="1"/>
  <c r="X2492" i="1"/>
  <c r="U2493" i="1"/>
  <c r="V2493" i="1"/>
  <c r="W2493" i="1"/>
  <c r="X2493" i="1"/>
  <c r="U2494" i="1"/>
  <c r="V2494" i="1"/>
  <c r="W2494" i="1"/>
  <c r="X2494" i="1"/>
  <c r="U2495" i="1"/>
  <c r="V2495" i="1"/>
  <c r="W2495" i="1"/>
  <c r="X2495" i="1"/>
  <c r="U2496" i="1"/>
  <c r="V2496" i="1"/>
  <c r="W2496" i="1"/>
  <c r="X2496" i="1"/>
  <c r="U2497" i="1"/>
  <c r="V2497" i="1"/>
  <c r="W2497" i="1"/>
  <c r="X2497" i="1"/>
  <c r="U2498" i="1"/>
  <c r="V2498" i="1"/>
  <c r="W2498" i="1"/>
  <c r="X2498" i="1"/>
  <c r="U2499" i="1"/>
  <c r="V2499" i="1"/>
  <c r="W2499" i="1"/>
  <c r="X2499" i="1"/>
  <c r="U2500" i="1"/>
  <c r="V2500" i="1"/>
  <c r="W2500" i="1"/>
  <c r="X2500" i="1"/>
  <c r="U2501" i="1"/>
  <c r="V2501" i="1"/>
  <c r="W2501" i="1"/>
  <c r="X2501" i="1"/>
  <c r="U2502" i="1"/>
  <c r="V2502" i="1"/>
  <c r="W2502" i="1"/>
  <c r="X2502" i="1"/>
  <c r="U2503" i="1"/>
  <c r="V2503" i="1"/>
  <c r="W2503" i="1"/>
  <c r="X2503" i="1"/>
  <c r="U2504" i="1"/>
  <c r="V2504" i="1"/>
  <c r="W2504" i="1"/>
  <c r="X2504" i="1"/>
  <c r="U2505" i="1"/>
  <c r="V2505" i="1"/>
  <c r="W2505" i="1"/>
  <c r="X2505" i="1"/>
  <c r="U2506" i="1"/>
  <c r="V2506" i="1"/>
  <c r="W2506" i="1"/>
  <c r="X2506" i="1"/>
  <c r="U2507" i="1"/>
  <c r="V2507" i="1"/>
  <c r="W2507" i="1"/>
  <c r="X2507" i="1"/>
  <c r="U2508" i="1"/>
  <c r="V2508" i="1"/>
  <c r="W2508" i="1"/>
  <c r="X2508" i="1"/>
  <c r="U2509" i="1"/>
  <c r="V2509" i="1"/>
  <c r="W2509" i="1"/>
  <c r="X2509" i="1"/>
  <c r="U2510" i="1"/>
  <c r="V2510" i="1"/>
  <c r="W2510" i="1"/>
  <c r="X2510" i="1"/>
  <c r="U2511" i="1"/>
  <c r="V2511" i="1"/>
  <c r="W2511" i="1"/>
  <c r="X2511" i="1"/>
  <c r="U2512" i="1"/>
  <c r="V2512" i="1"/>
  <c r="W2512" i="1"/>
  <c r="X2512" i="1"/>
  <c r="U2513" i="1"/>
  <c r="V2513" i="1"/>
  <c r="W2513" i="1"/>
  <c r="X2513" i="1"/>
  <c r="U2514" i="1"/>
  <c r="V2514" i="1"/>
  <c r="W2514" i="1"/>
  <c r="X2514" i="1"/>
  <c r="U2515" i="1"/>
  <c r="V2515" i="1"/>
  <c r="W2515" i="1"/>
  <c r="X2515" i="1"/>
  <c r="U2516" i="1"/>
  <c r="V2516" i="1"/>
  <c r="W2516" i="1"/>
  <c r="X2516" i="1"/>
  <c r="U2517" i="1"/>
  <c r="V2517" i="1"/>
  <c r="W2517" i="1"/>
  <c r="X2517" i="1"/>
  <c r="U2518" i="1"/>
  <c r="V2518" i="1"/>
  <c r="W2518" i="1"/>
  <c r="X2518" i="1"/>
  <c r="U2519" i="1"/>
  <c r="V2519" i="1"/>
  <c r="W2519" i="1"/>
  <c r="X2519" i="1"/>
  <c r="U2520" i="1"/>
  <c r="V2520" i="1"/>
  <c r="W2520" i="1"/>
  <c r="X2520" i="1"/>
  <c r="U2521" i="1"/>
  <c r="V2521" i="1"/>
  <c r="W2521" i="1"/>
  <c r="X2521" i="1"/>
  <c r="U2522" i="1"/>
  <c r="V2522" i="1"/>
  <c r="W2522" i="1"/>
  <c r="X2522" i="1"/>
  <c r="U2523" i="1"/>
  <c r="V2523" i="1"/>
  <c r="W2523" i="1"/>
  <c r="X2523" i="1"/>
  <c r="U2524" i="1"/>
  <c r="V2524" i="1"/>
  <c r="W2524" i="1"/>
  <c r="X2524" i="1"/>
  <c r="U2525" i="1"/>
  <c r="V2525" i="1"/>
  <c r="W2525" i="1"/>
  <c r="X2525" i="1"/>
  <c r="U2526" i="1"/>
  <c r="V2526" i="1"/>
  <c r="W2526" i="1"/>
  <c r="X2526" i="1"/>
  <c r="U2527" i="1"/>
  <c r="V2527" i="1"/>
  <c r="W2527" i="1"/>
  <c r="X2527" i="1"/>
  <c r="U2528" i="1"/>
  <c r="V2528" i="1"/>
  <c r="W2528" i="1"/>
  <c r="X2528" i="1"/>
  <c r="U2529" i="1"/>
  <c r="V2529" i="1"/>
  <c r="W2529" i="1"/>
  <c r="X2529" i="1"/>
  <c r="U2530" i="1"/>
  <c r="V2530" i="1"/>
  <c r="W2530" i="1"/>
  <c r="X2530" i="1"/>
  <c r="U2531" i="1"/>
  <c r="V2531" i="1"/>
  <c r="W2531" i="1"/>
  <c r="X2531" i="1"/>
  <c r="U2532" i="1"/>
  <c r="V2532" i="1"/>
  <c r="W2532" i="1"/>
  <c r="X2532" i="1"/>
  <c r="U2533" i="1"/>
  <c r="V2533" i="1"/>
  <c r="W2533" i="1"/>
  <c r="X2533" i="1"/>
  <c r="U2534" i="1"/>
  <c r="V2534" i="1"/>
  <c r="W2534" i="1"/>
  <c r="X2534" i="1"/>
  <c r="U2535" i="1"/>
  <c r="V2535" i="1"/>
  <c r="W2535" i="1"/>
  <c r="X2535" i="1"/>
  <c r="U2536" i="1"/>
  <c r="V2536" i="1"/>
  <c r="W2536" i="1"/>
  <c r="X2536" i="1"/>
  <c r="U2537" i="1"/>
  <c r="V2537" i="1"/>
  <c r="W2537" i="1"/>
  <c r="X2537" i="1"/>
  <c r="U2538" i="1"/>
  <c r="V2538" i="1"/>
  <c r="W2538" i="1"/>
  <c r="X2538" i="1"/>
  <c r="U2539" i="1"/>
  <c r="V2539" i="1"/>
  <c r="W2539" i="1"/>
  <c r="X2539" i="1"/>
  <c r="U2540" i="1"/>
  <c r="V2540" i="1"/>
  <c r="W2540" i="1"/>
  <c r="X2540" i="1"/>
  <c r="U2541" i="1"/>
  <c r="V2541" i="1"/>
  <c r="W2541" i="1"/>
  <c r="X2541" i="1"/>
  <c r="U2542" i="1"/>
  <c r="V2542" i="1"/>
  <c r="W2542" i="1"/>
  <c r="X2542" i="1"/>
  <c r="U2543" i="1"/>
  <c r="V2543" i="1"/>
  <c r="W2543" i="1"/>
  <c r="X2543" i="1"/>
  <c r="U2544" i="1"/>
  <c r="V2544" i="1"/>
  <c r="W2544" i="1"/>
  <c r="X2544" i="1"/>
  <c r="U2545" i="1"/>
  <c r="V2545" i="1"/>
  <c r="W2545" i="1"/>
  <c r="X2545" i="1"/>
  <c r="U2546" i="1"/>
  <c r="V2546" i="1"/>
  <c r="W2546" i="1"/>
  <c r="X2546" i="1"/>
  <c r="U2547" i="1"/>
  <c r="V2547" i="1"/>
  <c r="W2547" i="1"/>
  <c r="X2547" i="1"/>
  <c r="U2548" i="1"/>
  <c r="V2548" i="1"/>
  <c r="W2548" i="1"/>
  <c r="X2548" i="1"/>
  <c r="U2549" i="1"/>
  <c r="V2549" i="1"/>
  <c r="W2549" i="1"/>
  <c r="X2549" i="1"/>
  <c r="U2550" i="1"/>
  <c r="V2550" i="1"/>
  <c r="W2550" i="1"/>
  <c r="X2550" i="1"/>
  <c r="U2551" i="1"/>
  <c r="V2551" i="1"/>
  <c r="W2551" i="1"/>
  <c r="X2551" i="1"/>
  <c r="U2552" i="1"/>
  <c r="V2552" i="1"/>
  <c r="W2552" i="1"/>
  <c r="X2552" i="1"/>
  <c r="U2553" i="1"/>
  <c r="V2553" i="1"/>
  <c r="W2553" i="1"/>
  <c r="X2553" i="1"/>
  <c r="U2554" i="1"/>
  <c r="V2554" i="1"/>
  <c r="W2554" i="1"/>
  <c r="X2554" i="1"/>
  <c r="U2555" i="1"/>
  <c r="V2555" i="1"/>
  <c r="W2555" i="1"/>
  <c r="X2555" i="1"/>
  <c r="U2556" i="1"/>
  <c r="V2556" i="1"/>
  <c r="W2556" i="1"/>
  <c r="X2556" i="1"/>
  <c r="U2557" i="1"/>
  <c r="V2557" i="1"/>
  <c r="W2557" i="1"/>
  <c r="X2557" i="1"/>
  <c r="U2558" i="1"/>
  <c r="V2558" i="1"/>
  <c r="W2558" i="1"/>
  <c r="X2558" i="1"/>
  <c r="U2559" i="1"/>
  <c r="V2559" i="1"/>
  <c r="W2559" i="1"/>
  <c r="X2559" i="1"/>
  <c r="U2560" i="1"/>
  <c r="V2560" i="1"/>
  <c r="W2560" i="1"/>
  <c r="X2560" i="1"/>
  <c r="U2561" i="1"/>
  <c r="V2561" i="1"/>
  <c r="W2561" i="1"/>
  <c r="X2561" i="1"/>
  <c r="U2562" i="1"/>
  <c r="V2562" i="1"/>
  <c r="W2562" i="1"/>
  <c r="X2562" i="1"/>
  <c r="U2563" i="1"/>
  <c r="V2563" i="1"/>
  <c r="W2563" i="1"/>
  <c r="X2563" i="1"/>
  <c r="U2564" i="1"/>
  <c r="V2564" i="1"/>
  <c r="W2564" i="1"/>
  <c r="X2564" i="1"/>
  <c r="U2565" i="1"/>
  <c r="V2565" i="1"/>
  <c r="W2565" i="1"/>
  <c r="X2565" i="1"/>
  <c r="U2566" i="1"/>
  <c r="V2566" i="1"/>
  <c r="W2566" i="1"/>
  <c r="X2566" i="1"/>
  <c r="U2567" i="1"/>
  <c r="V2567" i="1"/>
  <c r="W2567" i="1"/>
  <c r="X2567" i="1"/>
  <c r="U2568" i="1"/>
  <c r="V2568" i="1"/>
  <c r="W2568" i="1"/>
  <c r="X2568" i="1"/>
  <c r="U2569" i="1"/>
  <c r="V2569" i="1"/>
  <c r="W2569" i="1"/>
  <c r="X2569" i="1"/>
  <c r="U2570" i="1"/>
  <c r="V2570" i="1"/>
  <c r="W2570" i="1"/>
  <c r="X2570" i="1"/>
  <c r="U2571" i="1"/>
  <c r="V2571" i="1"/>
  <c r="W2571" i="1"/>
  <c r="X2571" i="1"/>
  <c r="U2572" i="1"/>
  <c r="V2572" i="1"/>
  <c r="W2572" i="1"/>
  <c r="X2572" i="1"/>
  <c r="U2573" i="1"/>
  <c r="V2573" i="1"/>
  <c r="W2573" i="1"/>
  <c r="X2573" i="1"/>
  <c r="U2574" i="1"/>
  <c r="V2574" i="1"/>
  <c r="W2574" i="1"/>
  <c r="X2574" i="1"/>
  <c r="U2575" i="1"/>
  <c r="V2575" i="1"/>
  <c r="W2575" i="1"/>
  <c r="X2575" i="1"/>
  <c r="U2576" i="1"/>
  <c r="V2576" i="1"/>
  <c r="W2576" i="1"/>
  <c r="X2576" i="1"/>
  <c r="U2577" i="1"/>
  <c r="V2577" i="1"/>
  <c r="W2577" i="1"/>
  <c r="X2577" i="1"/>
  <c r="U2578" i="1"/>
  <c r="V2578" i="1"/>
  <c r="W2578" i="1"/>
  <c r="X2578" i="1"/>
  <c r="U2579" i="1"/>
  <c r="V2579" i="1"/>
  <c r="W2579" i="1"/>
  <c r="X2579" i="1"/>
  <c r="U2580" i="1"/>
  <c r="V2580" i="1"/>
  <c r="W2580" i="1"/>
  <c r="X2580" i="1"/>
  <c r="U2581" i="1"/>
  <c r="V2581" i="1"/>
  <c r="W2581" i="1"/>
  <c r="X2581" i="1"/>
  <c r="U2582" i="1"/>
  <c r="V2582" i="1"/>
  <c r="W2582" i="1"/>
  <c r="X2582" i="1"/>
  <c r="U2583" i="1"/>
  <c r="V2583" i="1"/>
  <c r="W2583" i="1"/>
  <c r="X2583" i="1"/>
  <c r="U2584" i="1"/>
  <c r="V2584" i="1"/>
  <c r="W2584" i="1"/>
  <c r="X2584" i="1"/>
  <c r="U2585" i="1"/>
  <c r="V2585" i="1"/>
  <c r="W2585" i="1"/>
  <c r="X2585" i="1"/>
  <c r="U2586" i="1"/>
  <c r="V2586" i="1"/>
  <c r="W2586" i="1"/>
  <c r="X2586" i="1"/>
  <c r="U2587" i="1"/>
  <c r="V2587" i="1"/>
  <c r="W2587" i="1"/>
  <c r="X2587" i="1"/>
  <c r="U2588" i="1"/>
  <c r="V2588" i="1"/>
  <c r="W2588" i="1"/>
  <c r="X2588" i="1"/>
  <c r="U2589" i="1"/>
  <c r="V2589" i="1"/>
  <c r="W2589" i="1"/>
  <c r="X2589" i="1"/>
  <c r="U2590" i="1"/>
  <c r="V2590" i="1"/>
  <c r="W2590" i="1"/>
  <c r="X2590" i="1"/>
  <c r="U2591" i="1"/>
  <c r="V2591" i="1"/>
  <c r="W2591" i="1"/>
  <c r="X2591" i="1"/>
  <c r="U2592" i="1"/>
  <c r="V2592" i="1"/>
  <c r="W2592" i="1"/>
  <c r="X2592" i="1"/>
  <c r="U2593" i="1"/>
  <c r="V2593" i="1"/>
  <c r="W2593" i="1"/>
  <c r="X2593" i="1"/>
  <c r="U2594" i="1"/>
  <c r="V2594" i="1"/>
  <c r="W2594" i="1"/>
  <c r="X2594" i="1"/>
  <c r="U2595" i="1"/>
  <c r="V2595" i="1"/>
  <c r="W2595" i="1"/>
  <c r="X2595" i="1"/>
  <c r="U2596" i="1"/>
  <c r="V2596" i="1"/>
  <c r="W2596" i="1"/>
  <c r="X2596" i="1"/>
  <c r="U2597" i="1"/>
  <c r="V2597" i="1"/>
  <c r="W2597" i="1"/>
  <c r="X2597" i="1"/>
  <c r="U2598" i="1"/>
  <c r="V2598" i="1"/>
  <c r="W2598" i="1"/>
  <c r="X2598" i="1"/>
  <c r="U2599" i="1"/>
  <c r="V2599" i="1"/>
  <c r="W2599" i="1"/>
  <c r="X2599" i="1"/>
  <c r="U2600" i="1"/>
  <c r="V2600" i="1"/>
  <c r="W2600" i="1"/>
  <c r="X2600" i="1"/>
  <c r="U2601" i="1"/>
  <c r="V2601" i="1"/>
  <c r="W2601" i="1"/>
  <c r="X2601" i="1"/>
  <c r="U2602" i="1"/>
  <c r="V2602" i="1"/>
  <c r="W2602" i="1"/>
  <c r="X2602" i="1"/>
  <c r="U2603" i="1"/>
  <c r="V2603" i="1"/>
  <c r="W2603" i="1"/>
  <c r="X2603" i="1"/>
  <c r="U2604" i="1"/>
  <c r="V2604" i="1"/>
  <c r="W2604" i="1"/>
  <c r="X2604" i="1"/>
  <c r="U2605" i="1"/>
  <c r="V2605" i="1"/>
  <c r="W2605" i="1"/>
  <c r="X2605" i="1"/>
  <c r="U2606" i="1"/>
  <c r="V2606" i="1"/>
  <c r="W2606" i="1"/>
  <c r="X2606" i="1"/>
  <c r="U2607" i="1"/>
  <c r="V2607" i="1"/>
  <c r="W2607" i="1"/>
  <c r="X2607" i="1"/>
  <c r="U2608" i="1"/>
  <c r="V2608" i="1"/>
  <c r="W2608" i="1"/>
  <c r="X2608" i="1"/>
  <c r="U2609" i="1"/>
  <c r="V2609" i="1"/>
  <c r="W2609" i="1"/>
  <c r="X2609" i="1"/>
  <c r="U2610" i="1"/>
  <c r="V2610" i="1"/>
  <c r="W2610" i="1"/>
  <c r="X2610" i="1"/>
  <c r="U2611" i="1"/>
  <c r="V2611" i="1"/>
  <c r="W2611" i="1"/>
  <c r="X2611" i="1"/>
  <c r="U2612" i="1"/>
  <c r="V2612" i="1"/>
  <c r="W2612" i="1"/>
  <c r="X2612" i="1"/>
  <c r="U2613" i="1"/>
  <c r="V2613" i="1"/>
  <c r="W2613" i="1"/>
  <c r="X2613" i="1"/>
  <c r="U2614" i="1"/>
  <c r="V2614" i="1"/>
  <c r="W2614" i="1"/>
  <c r="X2614" i="1"/>
  <c r="U2615" i="1"/>
  <c r="V2615" i="1"/>
  <c r="W2615" i="1"/>
  <c r="X2615" i="1"/>
  <c r="U2616" i="1"/>
  <c r="V2616" i="1"/>
  <c r="W2616" i="1"/>
  <c r="X2616" i="1"/>
  <c r="U2617" i="1"/>
  <c r="V2617" i="1"/>
  <c r="W2617" i="1"/>
  <c r="X2617" i="1"/>
  <c r="U2618" i="1"/>
  <c r="V2618" i="1"/>
  <c r="W2618" i="1"/>
  <c r="X2618" i="1"/>
  <c r="U2619" i="1"/>
  <c r="V2619" i="1"/>
  <c r="W2619" i="1"/>
  <c r="X2619" i="1"/>
  <c r="U2620" i="1"/>
  <c r="V2620" i="1"/>
  <c r="W2620" i="1"/>
  <c r="X2620" i="1"/>
  <c r="U2621" i="1"/>
  <c r="V2621" i="1"/>
  <c r="W2621" i="1"/>
  <c r="X2621" i="1"/>
  <c r="U2622" i="1"/>
  <c r="V2622" i="1"/>
  <c r="W2622" i="1"/>
  <c r="X2622" i="1"/>
  <c r="U2623" i="1"/>
  <c r="V2623" i="1"/>
  <c r="W2623" i="1"/>
  <c r="X2623" i="1"/>
  <c r="U2624" i="1"/>
  <c r="V2624" i="1"/>
  <c r="W2624" i="1"/>
  <c r="X2624" i="1"/>
  <c r="U2625" i="1"/>
  <c r="V2625" i="1"/>
  <c r="W2625" i="1"/>
  <c r="X2625" i="1"/>
  <c r="U2626" i="1"/>
  <c r="V2626" i="1"/>
  <c r="W2626" i="1"/>
  <c r="X2626" i="1"/>
  <c r="U2627" i="1"/>
  <c r="V2627" i="1"/>
  <c r="W2627" i="1"/>
  <c r="X2627" i="1"/>
  <c r="U2628" i="1"/>
  <c r="V2628" i="1"/>
  <c r="W2628" i="1"/>
  <c r="X2628" i="1"/>
  <c r="U2629" i="1"/>
  <c r="V2629" i="1"/>
  <c r="W2629" i="1"/>
  <c r="X2629" i="1"/>
  <c r="U2630" i="1"/>
  <c r="V2630" i="1"/>
  <c r="W2630" i="1"/>
  <c r="X2630" i="1"/>
  <c r="U2631" i="1"/>
  <c r="V2631" i="1"/>
  <c r="W2631" i="1"/>
  <c r="X2631" i="1"/>
  <c r="U2632" i="1"/>
  <c r="V2632" i="1"/>
  <c r="W2632" i="1"/>
  <c r="X2632" i="1"/>
  <c r="U2633" i="1"/>
  <c r="V2633" i="1"/>
  <c r="W2633" i="1"/>
  <c r="X2633" i="1"/>
  <c r="U2634" i="1"/>
  <c r="V2634" i="1"/>
  <c r="W2634" i="1"/>
  <c r="X2634" i="1"/>
  <c r="U2635" i="1"/>
  <c r="V2635" i="1"/>
  <c r="W2635" i="1"/>
  <c r="X2635" i="1"/>
  <c r="U2636" i="1"/>
  <c r="V2636" i="1"/>
  <c r="W2636" i="1"/>
  <c r="X2636" i="1"/>
  <c r="U2637" i="1"/>
  <c r="V2637" i="1"/>
  <c r="W2637" i="1"/>
  <c r="X2637" i="1"/>
  <c r="U2638" i="1"/>
  <c r="V2638" i="1"/>
  <c r="W2638" i="1"/>
  <c r="X2638" i="1"/>
  <c r="U2639" i="1"/>
  <c r="V2639" i="1"/>
  <c r="W2639" i="1"/>
  <c r="X2639" i="1"/>
  <c r="U2640" i="1"/>
  <c r="V2640" i="1"/>
  <c r="W2640" i="1"/>
  <c r="X2640" i="1"/>
  <c r="U2641" i="1"/>
  <c r="V2641" i="1"/>
  <c r="W2641" i="1"/>
  <c r="X2641" i="1"/>
  <c r="U2642" i="1"/>
  <c r="V2642" i="1"/>
  <c r="W2642" i="1"/>
  <c r="X2642" i="1"/>
  <c r="U2643" i="1"/>
  <c r="V2643" i="1"/>
  <c r="W2643" i="1"/>
  <c r="X2643" i="1"/>
  <c r="U2644" i="1"/>
  <c r="V2644" i="1"/>
  <c r="W2644" i="1"/>
  <c r="X2644" i="1"/>
  <c r="U2645" i="1"/>
  <c r="V2645" i="1"/>
  <c r="W2645" i="1"/>
  <c r="X2645" i="1"/>
  <c r="U2646" i="1"/>
  <c r="V2646" i="1"/>
  <c r="W2646" i="1"/>
  <c r="X2646" i="1"/>
  <c r="U2647" i="1"/>
  <c r="V2647" i="1"/>
  <c r="W2647" i="1"/>
  <c r="X2647" i="1"/>
  <c r="U2648" i="1"/>
  <c r="V2648" i="1"/>
  <c r="W2648" i="1"/>
  <c r="X2648" i="1"/>
  <c r="U2649" i="1"/>
  <c r="V2649" i="1"/>
  <c r="W2649" i="1"/>
  <c r="X2649" i="1"/>
  <c r="U2650" i="1"/>
  <c r="V2650" i="1"/>
  <c r="W2650" i="1"/>
  <c r="X2650" i="1"/>
  <c r="U2651" i="1"/>
  <c r="V2651" i="1"/>
  <c r="W2651" i="1"/>
  <c r="X2651" i="1"/>
  <c r="U2652" i="1"/>
  <c r="V2652" i="1"/>
  <c r="W2652" i="1"/>
  <c r="X2652" i="1"/>
  <c r="U2653" i="1"/>
  <c r="V2653" i="1"/>
  <c r="W2653" i="1"/>
  <c r="X2653" i="1"/>
  <c r="U2654" i="1"/>
  <c r="V2654" i="1"/>
  <c r="W2654" i="1"/>
  <c r="X2654" i="1"/>
  <c r="U2655" i="1"/>
  <c r="V2655" i="1"/>
  <c r="W2655" i="1"/>
  <c r="X2655" i="1"/>
  <c r="U2656" i="1"/>
  <c r="V2656" i="1"/>
  <c r="W2656" i="1"/>
  <c r="X2656" i="1"/>
  <c r="U2657" i="1"/>
  <c r="V2657" i="1"/>
  <c r="W2657" i="1"/>
  <c r="X2657" i="1"/>
  <c r="U2658" i="1"/>
  <c r="V2658" i="1"/>
  <c r="W2658" i="1"/>
  <c r="X2658" i="1"/>
  <c r="U2659" i="1"/>
  <c r="V2659" i="1"/>
  <c r="W2659" i="1"/>
  <c r="X2659" i="1"/>
  <c r="U2660" i="1"/>
  <c r="V2660" i="1"/>
  <c r="W2660" i="1"/>
  <c r="X2660" i="1"/>
  <c r="U2661" i="1"/>
  <c r="V2661" i="1"/>
  <c r="W2661" i="1"/>
  <c r="X2661" i="1"/>
  <c r="U2662" i="1"/>
  <c r="V2662" i="1"/>
  <c r="W2662" i="1"/>
  <c r="X2662" i="1"/>
  <c r="U2663" i="1"/>
  <c r="V2663" i="1"/>
  <c r="W2663" i="1"/>
  <c r="X2663" i="1"/>
  <c r="U2664" i="1"/>
  <c r="V2664" i="1"/>
  <c r="W2664" i="1"/>
  <c r="X2664" i="1"/>
  <c r="U2665" i="1"/>
  <c r="V2665" i="1"/>
  <c r="W2665" i="1"/>
  <c r="X2665" i="1"/>
  <c r="U2666" i="1"/>
  <c r="V2666" i="1"/>
  <c r="W2666" i="1"/>
  <c r="X2666" i="1"/>
  <c r="U2667" i="1"/>
  <c r="V2667" i="1"/>
  <c r="W2667" i="1"/>
  <c r="X2667" i="1"/>
  <c r="U2668" i="1"/>
  <c r="V2668" i="1"/>
  <c r="W2668" i="1"/>
  <c r="X2668" i="1"/>
  <c r="U2669" i="1"/>
  <c r="V2669" i="1"/>
  <c r="W2669" i="1"/>
  <c r="X2669" i="1"/>
  <c r="U2670" i="1"/>
  <c r="V2670" i="1"/>
  <c r="W2670" i="1"/>
  <c r="X2670" i="1"/>
  <c r="U2671" i="1"/>
  <c r="V2671" i="1"/>
  <c r="W2671" i="1"/>
  <c r="X2671" i="1"/>
  <c r="U2672" i="1"/>
  <c r="V2672" i="1"/>
  <c r="W2672" i="1"/>
  <c r="X2672" i="1"/>
  <c r="U2673" i="1"/>
  <c r="V2673" i="1"/>
  <c r="W2673" i="1"/>
  <c r="X2673" i="1"/>
  <c r="U2674" i="1"/>
  <c r="V2674" i="1"/>
  <c r="W2674" i="1"/>
  <c r="X2674" i="1"/>
  <c r="U2675" i="1"/>
  <c r="V2675" i="1"/>
  <c r="W2675" i="1"/>
  <c r="X2675" i="1"/>
  <c r="U2676" i="1"/>
  <c r="V2676" i="1"/>
  <c r="W2676" i="1"/>
  <c r="X2676" i="1"/>
  <c r="U2677" i="1"/>
  <c r="V2677" i="1"/>
  <c r="W2677" i="1"/>
  <c r="X2677" i="1"/>
  <c r="U2678" i="1"/>
  <c r="V2678" i="1"/>
  <c r="W2678" i="1"/>
  <c r="X2678" i="1"/>
  <c r="U2679" i="1"/>
  <c r="V2679" i="1"/>
  <c r="W2679" i="1"/>
  <c r="X2679" i="1"/>
  <c r="U2680" i="1"/>
  <c r="V2680" i="1"/>
  <c r="W2680" i="1"/>
  <c r="X2680" i="1"/>
  <c r="U2681" i="1"/>
  <c r="V2681" i="1"/>
  <c r="W2681" i="1"/>
  <c r="X2681" i="1"/>
  <c r="U2682" i="1"/>
  <c r="V2682" i="1"/>
  <c r="W2682" i="1"/>
  <c r="X2682" i="1"/>
  <c r="U2683" i="1"/>
  <c r="V2683" i="1"/>
  <c r="W2683" i="1"/>
  <c r="X2683" i="1"/>
  <c r="U2684" i="1"/>
  <c r="V2684" i="1"/>
  <c r="W2684" i="1"/>
  <c r="X2684" i="1"/>
  <c r="U2685" i="1"/>
  <c r="V2685" i="1"/>
  <c r="W2685" i="1"/>
  <c r="X2685" i="1"/>
  <c r="U2686" i="1"/>
  <c r="V2686" i="1"/>
  <c r="W2686" i="1"/>
  <c r="X2686" i="1"/>
  <c r="U2687" i="1"/>
  <c r="V2687" i="1"/>
  <c r="W2687" i="1"/>
  <c r="X2687" i="1"/>
  <c r="U2688" i="1"/>
  <c r="V2688" i="1"/>
  <c r="W2688" i="1"/>
  <c r="X2688" i="1"/>
  <c r="U2689" i="1"/>
  <c r="V2689" i="1"/>
  <c r="W2689" i="1"/>
  <c r="X2689" i="1"/>
  <c r="U2690" i="1"/>
  <c r="V2690" i="1"/>
  <c r="W2690" i="1"/>
  <c r="X2690" i="1"/>
  <c r="U2691" i="1"/>
  <c r="V2691" i="1"/>
  <c r="W2691" i="1"/>
  <c r="X2691" i="1"/>
  <c r="U2692" i="1"/>
  <c r="V2692" i="1"/>
  <c r="W2692" i="1"/>
  <c r="X2692" i="1"/>
  <c r="U2693" i="1"/>
  <c r="V2693" i="1"/>
  <c r="W2693" i="1"/>
  <c r="X2693" i="1"/>
  <c r="U2694" i="1"/>
  <c r="V2694" i="1"/>
  <c r="W2694" i="1"/>
  <c r="X2694" i="1"/>
  <c r="U2695" i="1"/>
  <c r="V2695" i="1"/>
  <c r="W2695" i="1"/>
  <c r="X2695" i="1"/>
  <c r="U2696" i="1"/>
  <c r="V2696" i="1"/>
  <c r="W2696" i="1"/>
  <c r="X2696" i="1"/>
  <c r="U2697" i="1"/>
  <c r="V2697" i="1"/>
  <c r="W2697" i="1"/>
  <c r="X2697" i="1"/>
  <c r="U2698" i="1"/>
  <c r="V2698" i="1"/>
  <c r="W2698" i="1"/>
  <c r="X2698" i="1"/>
  <c r="U2699" i="1"/>
  <c r="V2699" i="1"/>
  <c r="W2699" i="1"/>
  <c r="X2699" i="1"/>
  <c r="U2700" i="1"/>
  <c r="V2700" i="1"/>
  <c r="W2700" i="1"/>
  <c r="X2700" i="1"/>
  <c r="U2701" i="1"/>
  <c r="V2701" i="1"/>
  <c r="W2701" i="1"/>
  <c r="X2701" i="1"/>
  <c r="U2702" i="1"/>
  <c r="V2702" i="1"/>
  <c r="W2702" i="1"/>
  <c r="X2702" i="1"/>
  <c r="U2703" i="1"/>
  <c r="V2703" i="1"/>
  <c r="W2703" i="1"/>
  <c r="X2703" i="1"/>
  <c r="U2704" i="1"/>
  <c r="V2704" i="1"/>
  <c r="W2704" i="1"/>
  <c r="X2704" i="1"/>
  <c r="U2705" i="1"/>
  <c r="V2705" i="1"/>
  <c r="W2705" i="1"/>
  <c r="X2705" i="1"/>
  <c r="U2706" i="1"/>
  <c r="V2706" i="1"/>
  <c r="W2706" i="1"/>
  <c r="X2706" i="1"/>
  <c r="U2707" i="1"/>
  <c r="V2707" i="1"/>
  <c r="W2707" i="1"/>
  <c r="X2707" i="1"/>
  <c r="U2708" i="1"/>
  <c r="V2708" i="1"/>
  <c r="W2708" i="1"/>
  <c r="X2708" i="1"/>
  <c r="R2708" i="1"/>
  <c r="Q2708" i="1"/>
  <c r="S2708" i="1" s="1"/>
  <c r="T2708" i="1" s="1"/>
  <c r="R2707" i="1"/>
  <c r="Q2707" i="1"/>
  <c r="S2707" i="1" s="1"/>
  <c r="T2707" i="1" s="1"/>
  <c r="R2706" i="1"/>
  <c r="Q2706" i="1"/>
  <c r="S2706" i="1" s="1"/>
  <c r="T2706" i="1" s="1"/>
  <c r="R2705" i="1"/>
  <c r="Q2705" i="1"/>
  <c r="S2705" i="1" s="1"/>
  <c r="T2705" i="1" s="1"/>
  <c r="R2704" i="1"/>
  <c r="Q2704" i="1"/>
  <c r="S2704" i="1" s="1"/>
  <c r="T2704" i="1" s="1"/>
  <c r="R2703" i="1"/>
  <c r="Q2703" i="1"/>
  <c r="S2703" i="1" s="1"/>
  <c r="T2703" i="1" s="1"/>
  <c r="R2702" i="1"/>
  <c r="Q2702" i="1"/>
  <c r="S2702" i="1" s="1"/>
  <c r="T2702" i="1" s="1"/>
  <c r="R2701" i="1"/>
  <c r="Q2701" i="1"/>
  <c r="S2701" i="1" s="1"/>
  <c r="T2701" i="1" s="1"/>
  <c r="R2700" i="1"/>
  <c r="Q2700" i="1"/>
  <c r="S2700" i="1" s="1"/>
  <c r="T2700" i="1" s="1"/>
  <c r="R2699" i="1"/>
  <c r="Q2699" i="1"/>
  <c r="S2699" i="1" s="1"/>
  <c r="T2699" i="1" s="1"/>
  <c r="R2698" i="1"/>
  <c r="Q2698" i="1"/>
  <c r="S2698" i="1" s="1"/>
  <c r="T2698" i="1" s="1"/>
  <c r="R2697" i="1"/>
  <c r="Q2697" i="1"/>
  <c r="S2697" i="1" s="1"/>
  <c r="T2697" i="1" s="1"/>
  <c r="R2696" i="1"/>
  <c r="Q2696" i="1"/>
  <c r="S2696" i="1" s="1"/>
  <c r="T2696" i="1" s="1"/>
  <c r="R2695" i="1"/>
  <c r="Q2695" i="1"/>
  <c r="S2695" i="1" s="1"/>
  <c r="T2695" i="1" s="1"/>
  <c r="R2694" i="1"/>
  <c r="Q2694" i="1"/>
  <c r="S2694" i="1" s="1"/>
  <c r="T2694" i="1" s="1"/>
  <c r="R2693" i="1"/>
  <c r="Q2693" i="1"/>
  <c r="S2693" i="1" s="1"/>
  <c r="T2693" i="1" s="1"/>
  <c r="R2692" i="1"/>
  <c r="Q2692" i="1"/>
  <c r="S2692" i="1" s="1"/>
  <c r="T2692" i="1" s="1"/>
  <c r="R2691" i="1"/>
  <c r="Q2691" i="1"/>
  <c r="S2691" i="1" s="1"/>
  <c r="T2691" i="1" s="1"/>
  <c r="R2690" i="1"/>
  <c r="Q2690" i="1"/>
  <c r="S2690" i="1" s="1"/>
  <c r="T2690" i="1" s="1"/>
  <c r="R2689" i="1"/>
  <c r="Q2689" i="1"/>
  <c r="S2689" i="1" s="1"/>
  <c r="T2689" i="1" s="1"/>
  <c r="R2688" i="1"/>
  <c r="Q2688" i="1"/>
  <c r="S2688" i="1" s="1"/>
  <c r="T2688" i="1" s="1"/>
  <c r="R2687" i="1"/>
  <c r="Q2687" i="1"/>
  <c r="S2687" i="1" s="1"/>
  <c r="T2687" i="1" s="1"/>
  <c r="R2686" i="1"/>
  <c r="Q2686" i="1"/>
  <c r="S2686" i="1" s="1"/>
  <c r="T2686" i="1" s="1"/>
  <c r="R2685" i="1"/>
  <c r="Q2685" i="1"/>
  <c r="S2685" i="1" s="1"/>
  <c r="T2685" i="1" s="1"/>
  <c r="R2684" i="1"/>
  <c r="Q2684" i="1"/>
  <c r="S2684" i="1" s="1"/>
  <c r="T2684" i="1" s="1"/>
  <c r="R2683" i="1"/>
  <c r="Q2683" i="1"/>
  <c r="S2683" i="1" s="1"/>
  <c r="T2683" i="1" s="1"/>
  <c r="R2682" i="1"/>
  <c r="Q2682" i="1"/>
  <c r="S2682" i="1" s="1"/>
  <c r="T2682" i="1" s="1"/>
  <c r="R2681" i="1"/>
  <c r="Q2681" i="1"/>
  <c r="S2681" i="1" s="1"/>
  <c r="T2681" i="1" s="1"/>
  <c r="R2680" i="1"/>
  <c r="Q2680" i="1"/>
  <c r="R2679" i="1"/>
  <c r="Q2679" i="1"/>
  <c r="S2679" i="1" s="1"/>
  <c r="T2679" i="1" s="1"/>
  <c r="R2678" i="1"/>
  <c r="Q2678" i="1"/>
  <c r="S2678" i="1" s="1"/>
  <c r="T2678" i="1" s="1"/>
  <c r="R2677" i="1"/>
  <c r="Q2677" i="1"/>
  <c r="S2677" i="1" s="1"/>
  <c r="T2677" i="1" s="1"/>
  <c r="R2676" i="1"/>
  <c r="Q2676" i="1"/>
  <c r="S2676" i="1" s="1"/>
  <c r="T2676" i="1" s="1"/>
  <c r="R2675" i="1"/>
  <c r="Q2675" i="1"/>
  <c r="S2675" i="1" s="1"/>
  <c r="T2675" i="1" s="1"/>
  <c r="R2674" i="1"/>
  <c r="Q2674" i="1"/>
  <c r="R2673" i="1"/>
  <c r="Q2673" i="1"/>
  <c r="S2673" i="1" s="1"/>
  <c r="T2673" i="1" s="1"/>
  <c r="R2672" i="1"/>
  <c r="Q2672" i="1"/>
  <c r="S2672" i="1" s="1"/>
  <c r="T2672" i="1" s="1"/>
  <c r="R2671" i="1"/>
  <c r="Q2671" i="1"/>
  <c r="S2671" i="1" s="1"/>
  <c r="T2671" i="1" s="1"/>
  <c r="R2670" i="1"/>
  <c r="Q2670" i="1"/>
  <c r="S2670" i="1" s="1"/>
  <c r="T2670" i="1" s="1"/>
  <c r="R2669" i="1"/>
  <c r="Q2669" i="1"/>
  <c r="S2669" i="1" s="1"/>
  <c r="T2669" i="1" s="1"/>
  <c r="R2668" i="1"/>
  <c r="Q2668" i="1"/>
  <c r="S2668" i="1" s="1"/>
  <c r="T2668" i="1" s="1"/>
  <c r="R2667" i="1"/>
  <c r="Q2667" i="1"/>
  <c r="S2667" i="1" s="1"/>
  <c r="T2667" i="1" s="1"/>
  <c r="R2666" i="1"/>
  <c r="Q2666" i="1"/>
  <c r="R2665" i="1"/>
  <c r="Q2665" i="1"/>
  <c r="S2665" i="1" s="1"/>
  <c r="T2665" i="1" s="1"/>
  <c r="R2664" i="1"/>
  <c r="Q2664" i="1"/>
  <c r="S2664" i="1" s="1"/>
  <c r="T2664" i="1" s="1"/>
  <c r="R2663" i="1"/>
  <c r="Q2663" i="1"/>
  <c r="S2663" i="1" s="1"/>
  <c r="T2663" i="1" s="1"/>
  <c r="R2662" i="1"/>
  <c r="Q2662" i="1"/>
  <c r="S2662" i="1" s="1"/>
  <c r="T2662" i="1" s="1"/>
  <c r="R2661" i="1"/>
  <c r="Q2661" i="1"/>
  <c r="S2661" i="1" s="1"/>
  <c r="T2661" i="1" s="1"/>
  <c r="R2660" i="1"/>
  <c r="Q2660" i="1"/>
  <c r="S2660" i="1" s="1"/>
  <c r="T2660" i="1" s="1"/>
  <c r="R2659" i="1"/>
  <c r="Q2659" i="1"/>
  <c r="S2659" i="1" s="1"/>
  <c r="T2659" i="1" s="1"/>
  <c r="R2658" i="1"/>
  <c r="Q2658" i="1"/>
  <c r="S2658" i="1" s="1"/>
  <c r="T2658" i="1" s="1"/>
  <c r="R2657" i="1"/>
  <c r="Q2657" i="1"/>
  <c r="S2657" i="1" s="1"/>
  <c r="T2657" i="1" s="1"/>
  <c r="R2656" i="1"/>
  <c r="Q2656" i="1"/>
  <c r="S2656" i="1" s="1"/>
  <c r="T2656" i="1" s="1"/>
  <c r="R2655" i="1"/>
  <c r="Q2655" i="1"/>
  <c r="S2655" i="1" s="1"/>
  <c r="T2655" i="1" s="1"/>
  <c r="R2654" i="1"/>
  <c r="Q2654" i="1"/>
  <c r="R2653" i="1"/>
  <c r="Q2653" i="1"/>
  <c r="S2653" i="1" s="1"/>
  <c r="T2653" i="1" s="1"/>
  <c r="R2652" i="1"/>
  <c r="Q2652" i="1"/>
  <c r="S2652" i="1" s="1"/>
  <c r="T2652" i="1" s="1"/>
  <c r="R2651" i="1"/>
  <c r="Q2651" i="1"/>
  <c r="S2651" i="1" s="1"/>
  <c r="T2651" i="1" s="1"/>
  <c r="R2650" i="1"/>
  <c r="Q2650" i="1"/>
  <c r="S2650" i="1" s="1"/>
  <c r="T2650" i="1" s="1"/>
  <c r="R2649" i="1"/>
  <c r="Q2649" i="1"/>
  <c r="S2649" i="1" s="1"/>
  <c r="T2649" i="1" s="1"/>
  <c r="R2648" i="1"/>
  <c r="Q2648" i="1"/>
  <c r="S2648" i="1" s="1"/>
  <c r="T2648" i="1" s="1"/>
  <c r="R2647" i="1"/>
  <c r="Q2647" i="1"/>
  <c r="S2647" i="1" s="1"/>
  <c r="T2647" i="1" s="1"/>
  <c r="R2646" i="1"/>
  <c r="Q2646" i="1"/>
  <c r="R2645" i="1"/>
  <c r="Q2645" i="1"/>
  <c r="S2645" i="1" s="1"/>
  <c r="T2645" i="1" s="1"/>
  <c r="R2644" i="1"/>
  <c r="Q2644" i="1"/>
  <c r="S2644" i="1" s="1"/>
  <c r="T2644" i="1" s="1"/>
  <c r="R2643" i="1"/>
  <c r="Q2643" i="1"/>
  <c r="S2643" i="1" s="1"/>
  <c r="T2643" i="1" s="1"/>
  <c r="R2642" i="1"/>
  <c r="Q2642" i="1"/>
  <c r="R2641" i="1"/>
  <c r="Q2641" i="1"/>
  <c r="S2641" i="1" s="1"/>
  <c r="T2641" i="1" s="1"/>
  <c r="R2640" i="1"/>
  <c r="Q2640" i="1"/>
  <c r="S2640" i="1" s="1"/>
  <c r="T2640" i="1" s="1"/>
  <c r="R2639" i="1"/>
  <c r="Q2639" i="1"/>
  <c r="S2639" i="1" s="1"/>
  <c r="T2639" i="1" s="1"/>
  <c r="R2638" i="1"/>
  <c r="Q2638" i="1"/>
  <c r="S2638" i="1" s="1"/>
  <c r="T2638" i="1" s="1"/>
  <c r="R2637" i="1"/>
  <c r="Q2637" i="1"/>
  <c r="S2637" i="1" s="1"/>
  <c r="T2637" i="1" s="1"/>
  <c r="R2636" i="1"/>
  <c r="Q2636" i="1"/>
  <c r="S2636" i="1" s="1"/>
  <c r="T2636" i="1" s="1"/>
  <c r="R2635" i="1"/>
  <c r="Q2635" i="1"/>
  <c r="S2635" i="1" s="1"/>
  <c r="T2635" i="1" s="1"/>
  <c r="R2634" i="1"/>
  <c r="Q2634" i="1"/>
  <c r="S2634" i="1" s="1"/>
  <c r="T2634" i="1" s="1"/>
  <c r="R2633" i="1"/>
  <c r="Q2633" i="1"/>
  <c r="S2633" i="1" s="1"/>
  <c r="T2633" i="1" s="1"/>
  <c r="R2632" i="1"/>
  <c r="Q2632" i="1"/>
  <c r="S2632" i="1" s="1"/>
  <c r="T2632" i="1" s="1"/>
  <c r="R2631" i="1"/>
  <c r="Q2631" i="1"/>
  <c r="S2631" i="1" s="1"/>
  <c r="T2631" i="1" s="1"/>
  <c r="R2630" i="1"/>
  <c r="Q2630" i="1"/>
  <c r="S2630" i="1" s="1"/>
  <c r="T2630" i="1" s="1"/>
  <c r="R2629" i="1"/>
  <c r="Q2629" i="1"/>
  <c r="S2629" i="1" s="1"/>
  <c r="T2629" i="1" s="1"/>
  <c r="R2628" i="1"/>
  <c r="Q2628" i="1"/>
  <c r="S2628" i="1" s="1"/>
  <c r="T2628" i="1" s="1"/>
  <c r="R2627" i="1"/>
  <c r="Q2627" i="1"/>
  <c r="S2627" i="1" s="1"/>
  <c r="T2627" i="1" s="1"/>
  <c r="R2626" i="1"/>
  <c r="Q2626" i="1"/>
  <c r="S2626" i="1" s="1"/>
  <c r="T2626" i="1" s="1"/>
  <c r="R2625" i="1"/>
  <c r="Q2625" i="1"/>
  <c r="S2625" i="1" s="1"/>
  <c r="T2625" i="1" s="1"/>
  <c r="R2624" i="1"/>
  <c r="Q2624" i="1"/>
  <c r="R2623" i="1"/>
  <c r="Q2623" i="1"/>
  <c r="S2623" i="1" s="1"/>
  <c r="T2623" i="1" s="1"/>
  <c r="R2622" i="1"/>
  <c r="Q2622" i="1"/>
  <c r="S2622" i="1" s="1"/>
  <c r="T2622" i="1" s="1"/>
  <c r="R2621" i="1"/>
  <c r="Q2621" i="1"/>
  <c r="S2621" i="1" s="1"/>
  <c r="T2621" i="1" s="1"/>
  <c r="R2620" i="1"/>
  <c r="Q2620" i="1"/>
  <c r="S2620" i="1" s="1"/>
  <c r="T2620" i="1" s="1"/>
  <c r="R2619" i="1"/>
  <c r="Q2619" i="1"/>
  <c r="S2619" i="1" s="1"/>
  <c r="T2619" i="1" s="1"/>
  <c r="R2618" i="1"/>
  <c r="Q2618" i="1"/>
  <c r="S2618" i="1" s="1"/>
  <c r="T2618" i="1" s="1"/>
  <c r="R2617" i="1"/>
  <c r="Q2617" i="1"/>
  <c r="S2617" i="1" s="1"/>
  <c r="T2617" i="1" s="1"/>
  <c r="R2616" i="1"/>
  <c r="Q2616" i="1"/>
  <c r="S2616" i="1" s="1"/>
  <c r="T2616" i="1" s="1"/>
  <c r="R2615" i="1"/>
  <c r="Q2615" i="1"/>
  <c r="S2615" i="1" s="1"/>
  <c r="T2615" i="1" s="1"/>
  <c r="R2614" i="1"/>
  <c r="Q2614" i="1"/>
  <c r="R2613" i="1"/>
  <c r="Q2613" i="1"/>
  <c r="S2613" i="1" s="1"/>
  <c r="T2613" i="1" s="1"/>
  <c r="R2612" i="1"/>
  <c r="Q2612" i="1"/>
  <c r="S2612" i="1" s="1"/>
  <c r="T2612" i="1" s="1"/>
  <c r="R2611" i="1"/>
  <c r="Q2611" i="1"/>
  <c r="S2611" i="1" s="1"/>
  <c r="T2611" i="1" s="1"/>
  <c r="R2610" i="1"/>
  <c r="Q2610" i="1"/>
  <c r="R2609" i="1"/>
  <c r="Q2609" i="1"/>
  <c r="S2609" i="1" s="1"/>
  <c r="T2609" i="1" s="1"/>
  <c r="R2608" i="1"/>
  <c r="Q2608" i="1"/>
  <c r="S2608" i="1" s="1"/>
  <c r="T2608" i="1" s="1"/>
  <c r="R2607" i="1"/>
  <c r="Q2607" i="1"/>
  <c r="S2607" i="1" s="1"/>
  <c r="T2607" i="1" s="1"/>
  <c r="R2606" i="1"/>
  <c r="Q2606" i="1"/>
  <c r="S2606" i="1" s="1"/>
  <c r="T2606" i="1" s="1"/>
  <c r="R2605" i="1"/>
  <c r="Q2605" i="1"/>
  <c r="S2605" i="1" s="1"/>
  <c r="T2605" i="1" s="1"/>
  <c r="R2604" i="1"/>
  <c r="Q2604" i="1"/>
  <c r="S2604" i="1" s="1"/>
  <c r="T2604" i="1" s="1"/>
  <c r="R2603" i="1"/>
  <c r="Q2603" i="1"/>
  <c r="R2602" i="1"/>
  <c r="Q2602" i="1"/>
  <c r="S2602" i="1" s="1"/>
  <c r="T2602" i="1" s="1"/>
  <c r="R2601" i="1"/>
  <c r="Q2601" i="1"/>
  <c r="S2601" i="1" s="1"/>
  <c r="T2601" i="1" s="1"/>
  <c r="R2600" i="1"/>
  <c r="Q2600" i="1"/>
  <c r="S2600" i="1" s="1"/>
  <c r="T2600" i="1" s="1"/>
  <c r="R2599" i="1"/>
  <c r="Q2599" i="1"/>
  <c r="S2599" i="1" s="1"/>
  <c r="T2599" i="1" s="1"/>
  <c r="R2598" i="1"/>
  <c r="Q2598" i="1"/>
  <c r="S2598" i="1" s="1"/>
  <c r="T2598" i="1" s="1"/>
  <c r="R2597" i="1"/>
  <c r="Q2597" i="1"/>
  <c r="S2597" i="1" s="1"/>
  <c r="T2597" i="1" s="1"/>
  <c r="R2596" i="1"/>
  <c r="Q2596" i="1"/>
  <c r="S2596" i="1" s="1"/>
  <c r="T2596" i="1" s="1"/>
  <c r="R2595" i="1"/>
  <c r="Q2595" i="1"/>
  <c r="S2595" i="1" s="1"/>
  <c r="T2595" i="1" s="1"/>
  <c r="R2594" i="1"/>
  <c r="Q2594" i="1"/>
  <c r="S2594" i="1" s="1"/>
  <c r="T2594" i="1" s="1"/>
  <c r="R2593" i="1"/>
  <c r="Q2593" i="1"/>
  <c r="S2593" i="1" s="1"/>
  <c r="T2593" i="1" s="1"/>
  <c r="R2592" i="1"/>
  <c r="Q2592" i="1"/>
  <c r="S2592" i="1" s="1"/>
  <c r="T2592" i="1" s="1"/>
  <c r="R2591" i="1"/>
  <c r="Q2591" i="1"/>
  <c r="S2591" i="1" s="1"/>
  <c r="T2591" i="1" s="1"/>
  <c r="R2590" i="1"/>
  <c r="Q2590" i="1"/>
  <c r="S2590" i="1" s="1"/>
  <c r="T2590" i="1" s="1"/>
  <c r="R2589" i="1"/>
  <c r="Q2589" i="1"/>
  <c r="S2589" i="1" s="1"/>
  <c r="T2589" i="1" s="1"/>
  <c r="R2588" i="1"/>
  <c r="Q2588" i="1"/>
  <c r="S2588" i="1" s="1"/>
  <c r="T2588" i="1" s="1"/>
  <c r="R2587" i="1"/>
  <c r="Q2587" i="1"/>
  <c r="S2587" i="1" s="1"/>
  <c r="T2587" i="1" s="1"/>
  <c r="R2586" i="1"/>
  <c r="Q2586" i="1"/>
  <c r="R2585" i="1"/>
  <c r="Q2585" i="1"/>
  <c r="S2585" i="1" s="1"/>
  <c r="T2585" i="1" s="1"/>
  <c r="R2584" i="1"/>
  <c r="Q2584" i="1"/>
  <c r="S2584" i="1" s="1"/>
  <c r="T2584" i="1" s="1"/>
  <c r="R2583" i="1"/>
  <c r="Q2583" i="1"/>
  <c r="S2583" i="1" s="1"/>
  <c r="T2583" i="1" s="1"/>
  <c r="R2582" i="1"/>
  <c r="Q2582" i="1"/>
  <c r="S2582" i="1" s="1"/>
  <c r="T2582" i="1" s="1"/>
  <c r="R2581" i="1"/>
  <c r="Q2581" i="1"/>
  <c r="R2580" i="1"/>
  <c r="Q2580" i="1"/>
  <c r="S2580" i="1" s="1"/>
  <c r="T2580" i="1" s="1"/>
  <c r="R2579" i="1"/>
  <c r="Q2579" i="1"/>
  <c r="S2579" i="1" s="1"/>
  <c r="T2579" i="1" s="1"/>
  <c r="R2578" i="1"/>
  <c r="Q2578" i="1"/>
  <c r="S2578" i="1" s="1"/>
  <c r="T2578" i="1" s="1"/>
  <c r="R2577" i="1"/>
  <c r="Q2577" i="1"/>
  <c r="S2577" i="1" s="1"/>
  <c r="T2577" i="1" s="1"/>
  <c r="R2576" i="1"/>
  <c r="Q2576" i="1"/>
  <c r="S2576" i="1" s="1"/>
  <c r="T2576" i="1" s="1"/>
  <c r="R2575" i="1"/>
  <c r="Q2575" i="1"/>
  <c r="S2575" i="1" s="1"/>
  <c r="T2575" i="1" s="1"/>
  <c r="R2574" i="1"/>
  <c r="Q2574" i="1"/>
  <c r="S2574" i="1" s="1"/>
  <c r="T2574" i="1" s="1"/>
  <c r="R2573" i="1"/>
  <c r="Q2573" i="1"/>
  <c r="S2573" i="1" s="1"/>
  <c r="T2573" i="1" s="1"/>
  <c r="R2572" i="1"/>
  <c r="Q2572" i="1"/>
  <c r="R2571" i="1"/>
  <c r="Q2571" i="1"/>
  <c r="S2571" i="1" s="1"/>
  <c r="T2571" i="1" s="1"/>
  <c r="R2570" i="1"/>
  <c r="Q2570" i="1"/>
  <c r="S2570" i="1" s="1"/>
  <c r="T2570" i="1" s="1"/>
  <c r="R2569" i="1"/>
  <c r="Q2569" i="1"/>
  <c r="S2569" i="1" s="1"/>
  <c r="T2569" i="1" s="1"/>
  <c r="R2568" i="1"/>
  <c r="Q2568" i="1"/>
  <c r="S2568" i="1" s="1"/>
  <c r="T2568" i="1" s="1"/>
  <c r="R2567" i="1"/>
  <c r="Q2567" i="1"/>
  <c r="S2567" i="1" s="1"/>
  <c r="T2567" i="1" s="1"/>
  <c r="R2566" i="1"/>
  <c r="Q2566" i="1"/>
  <c r="S2566" i="1" s="1"/>
  <c r="T2566" i="1" s="1"/>
  <c r="R2565" i="1"/>
  <c r="Q2565" i="1"/>
  <c r="S2565" i="1" s="1"/>
  <c r="T2565" i="1" s="1"/>
  <c r="R2564" i="1"/>
  <c r="Q2564" i="1"/>
  <c r="S2564" i="1" s="1"/>
  <c r="T2564" i="1" s="1"/>
  <c r="R2563" i="1"/>
  <c r="Q2563" i="1"/>
  <c r="S2563" i="1" s="1"/>
  <c r="T2563" i="1" s="1"/>
  <c r="R2562" i="1"/>
  <c r="Q2562" i="1"/>
  <c r="R2561" i="1"/>
  <c r="Q2561" i="1"/>
  <c r="S2561" i="1" s="1"/>
  <c r="T2561" i="1" s="1"/>
  <c r="R2560" i="1"/>
  <c r="Q2560" i="1"/>
  <c r="S2560" i="1" s="1"/>
  <c r="T2560" i="1" s="1"/>
  <c r="R2559" i="1"/>
  <c r="Q2559" i="1"/>
  <c r="S2559" i="1" s="1"/>
  <c r="T2559" i="1" s="1"/>
  <c r="R2558" i="1"/>
  <c r="Q2558" i="1"/>
  <c r="S2558" i="1" s="1"/>
  <c r="T2558" i="1" s="1"/>
  <c r="R2557" i="1"/>
  <c r="Q2557" i="1"/>
  <c r="S2557" i="1" s="1"/>
  <c r="T2557" i="1" s="1"/>
  <c r="R2556" i="1"/>
  <c r="Q2556" i="1"/>
  <c r="S2556" i="1" s="1"/>
  <c r="T2556" i="1" s="1"/>
  <c r="R2555" i="1"/>
  <c r="Q2555" i="1"/>
  <c r="S2555" i="1" s="1"/>
  <c r="T2555" i="1" s="1"/>
  <c r="R2554" i="1"/>
  <c r="Q2554" i="1"/>
  <c r="S2554" i="1" s="1"/>
  <c r="T2554" i="1" s="1"/>
  <c r="R2553" i="1"/>
  <c r="Q2553" i="1"/>
  <c r="S2553" i="1" s="1"/>
  <c r="T2553" i="1" s="1"/>
  <c r="R2552" i="1"/>
  <c r="Q2552" i="1"/>
  <c r="S2552" i="1" s="1"/>
  <c r="T2552" i="1" s="1"/>
  <c r="R2551" i="1"/>
  <c r="Q2551" i="1"/>
  <c r="S2551" i="1" s="1"/>
  <c r="T2551" i="1" s="1"/>
  <c r="R2550" i="1"/>
  <c r="Q2550" i="1"/>
  <c r="S2550" i="1" s="1"/>
  <c r="T2550" i="1" s="1"/>
  <c r="R2549" i="1"/>
  <c r="Q2549" i="1"/>
  <c r="R2548" i="1"/>
  <c r="Q2548" i="1"/>
  <c r="R2547" i="1"/>
  <c r="Q2547" i="1"/>
  <c r="S2547" i="1" s="1"/>
  <c r="T2547" i="1" s="1"/>
  <c r="R2546" i="1"/>
  <c r="Q2546" i="1"/>
  <c r="S2546" i="1" s="1"/>
  <c r="T2546" i="1" s="1"/>
  <c r="R2545" i="1"/>
  <c r="Q2545" i="1"/>
  <c r="S2545" i="1" s="1"/>
  <c r="T2545" i="1" s="1"/>
  <c r="R2544" i="1"/>
  <c r="Q2544" i="1"/>
  <c r="S2544" i="1" s="1"/>
  <c r="T2544" i="1" s="1"/>
  <c r="R2543" i="1"/>
  <c r="Q2543" i="1"/>
  <c r="S2543" i="1" s="1"/>
  <c r="T2543" i="1" s="1"/>
  <c r="R2542" i="1"/>
  <c r="Q2542" i="1"/>
  <c r="S2542" i="1" s="1"/>
  <c r="T2542" i="1" s="1"/>
  <c r="R2541" i="1"/>
  <c r="Q2541" i="1"/>
  <c r="S2541" i="1" s="1"/>
  <c r="T2541" i="1" s="1"/>
  <c r="R2540" i="1"/>
  <c r="Q2540" i="1"/>
  <c r="S2540" i="1" s="1"/>
  <c r="T2540" i="1" s="1"/>
  <c r="R2539" i="1"/>
  <c r="Q2539" i="1"/>
  <c r="S2539" i="1" s="1"/>
  <c r="T2539" i="1" s="1"/>
  <c r="R2538" i="1"/>
  <c r="Q2538" i="1"/>
  <c r="S2538" i="1" s="1"/>
  <c r="T2538" i="1" s="1"/>
  <c r="R2537" i="1"/>
  <c r="Q2537" i="1"/>
  <c r="S2537" i="1" s="1"/>
  <c r="T2537" i="1" s="1"/>
  <c r="R2536" i="1"/>
  <c r="Q2536" i="1"/>
  <c r="S2536" i="1" s="1"/>
  <c r="T2536" i="1" s="1"/>
  <c r="R2535" i="1"/>
  <c r="Q2535" i="1"/>
  <c r="S2535" i="1" s="1"/>
  <c r="T2535" i="1" s="1"/>
  <c r="R2534" i="1"/>
  <c r="Q2534" i="1"/>
  <c r="S2534" i="1" s="1"/>
  <c r="T2534" i="1" s="1"/>
  <c r="R2533" i="1"/>
  <c r="Q2533" i="1"/>
  <c r="R2532" i="1"/>
  <c r="Q2532" i="1"/>
  <c r="S2532" i="1" s="1"/>
  <c r="T2532" i="1" s="1"/>
  <c r="R2531" i="1"/>
  <c r="Q2531" i="1"/>
  <c r="S2531" i="1" s="1"/>
  <c r="T2531" i="1" s="1"/>
  <c r="R2530" i="1"/>
  <c r="Q2530" i="1"/>
  <c r="S2530" i="1" s="1"/>
  <c r="T2530" i="1" s="1"/>
  <c r="R2529" i="1"/>
  <c r="Q2529" i="1"/>
  <c r="S2529" i="1" s="1"/>
  <c r="T2529" i="1" s="1"/>
  <c r="R2528" i="1"/>
  <c r="Q2528" i="1"/>
  <c r="S2528" i="1" s="1"/>
  <c r="T2528" i="1" s="1"/>
  <c r="R2527" i="1"/>
  <c r="Q2527" i="1"/>
  <c r="S2527" i="1" s="1"/>
  <c r="T2527" i="1" s="1"/>
  <c r="R2526" i="1"/>
  <c r="Q2526" i="1"/>
  <c r="S2526" i="1" s="1"/>
  <c r="T2526" i="1" s="1"/>
  <c r="R2525" i="1"/>
  <c r="Q2525" i="1"/>
  <c r="S2525" i="1" s="1"/>
  <c r="T2525" i="1" s="1"/>
  <c r="R2524" i="1"/>
  <c r="Q2524" i="1"/>
  <c r="S2524" i="1" s="1"/>
  <c r="T2524" i="1" s="1"/>
  <c r="R2523" i="1"/>
  <c r="Q2523" i="1"/>
  <c r="R2522" i="1"/>
  <c r="Q2522" i="1"/>
  <c r="S2522" i="1" s="1"/>
  <c r="T2522" i="1" s="1"/>
  <c r="R2521" i="1"/>
  <c r="Q2521" i="1"/>
  <c r="S2521" i="1" s="1"/>
  <c r="T2521" i="1" s="1"/>
  <c r="R2520" i="1"/>
  <c r="Q2520" i="1"/>
  <c r="R2519" i="1"/>
  <c r="Q2519" i="1"/>
  <c r="R2518" i="1"/>
  <c r="Q2518" i="1"/>
  <c r="S2518" i="1" s="1"/>
  <c r="T2518" i="1" s="1"/>
  <c r="R2517" i="1"/>
  <c r="Q2517" i="1"/>
  <c r="S2517" i="1" s="1"/>
  <c r="T2517" i="1" s="1"/>
  <c r="R2516" i="1"/>
  <c r="Q2516" i="1"/>
  <c r="S2516" i="1" s="1"/>
  <c r="T2516" i="1" s="1"/>
  <c r="R2515" i="1"/>
  <c r="Q2515" i="1"/>
  <c r="S2515" i="1" s="1"/>
  <c r="T2515" i="1" s="1"/>
  <c r="R2514" i="1"/>
  <c r="Q2514" i="1"/>
  <c r="R2513" i="1"/>
  <c r="Q2513" i="1"/>
  <c r="S2513" i="1" s="1"/>
  <c r="T2513" i="1" s="1"/>
  <c r="R2512" i="1"/>
  <c r="Q2512" i="1"/>
  <c r="S2512" i="1" s="1"/>
  <c r="T2512" i="1" s="1"/>
  <c r="R2511" i="1"/>
  <c r="Q2511" i="1"/>
  <c r="S2511" i="1" s="1"/>
  <c r="T2511" i="1" s="1"/>
  <c r="R2510" i="1"/>
  <c r="Q2510" i="1"/>
  <c r="S2510" i="1" s="1"/>
  <c r="T2510" i="1" s="1"/>
  <c r="R2509" i="1"/>
  <c r="Q2509" i="1"/>
  <c r="S2509" i="1" s="1"/>
  <c r="T2509" i="1" s="1"/>
  <c r="R2508" i="1"/>
  <c r="Q2508" i="1"/>
  <c r="S2508" i="1" s="1"/>
  <c r="T2508" i="1" s="1"/>
  <c r="R2507" i="1"/>
  <c r="Q2507" i="1"/>
  <c r="S2507" i="1" s="1"/>
  <c r="T2507" i="1" s="1"/>
  <c r="R2506" i="1"/>
  <c r="Q2506" i="1"/>
  <c r="S2506" i="1" s="1"/>
  <c r="T2506" i="1" s="1"/>
  <c r="R2505" i="1"/>
  <c r="Q2505" i="1"/>
  <c r="S2505" i="1" s="1"/>
  <c r="T2505" i="1" s="1"/>
  <c r="R2504" i="1"/>
  <c r="Q2504" i="1"/>
  <c r="S2504" i="1" s="1"/>
  <c r="T2504" i="1" s="1"/>
  <c r="R2503" i="1"/>
  <c r="Q2503" i="1"/>
  <c r="S2503" i="1" s="1"/>
  <c r="T2503" i="1" s="1"/>
  <c r="R2502" i="1"/>
  <c r="Q2502" i="1"/>
  <c r="S2502" i="1" s="1"/>
  <c r="T2502" i="1" s="1"/>
  <c r="R2501" i="1"/>
  <c r="Q2501" i="1"/>
  <c r="S2501" i="1" s="1"/>
  <c r="T2501" i="1" s="1"/>
  <c r="R2500" i="1"/>
  <c r="Q2500" i="1"/>
  <c r="S2500" i="1" s="1"/>
  <c r="T2500" i="1" s="1"/>
  <c r="R2499" i="1"/>
  <c r="Q2499" i="1"/>
  <c r="S2499" i="1" s="1"/>
  <c r="T2499" i="1" s="1"/>
  <c r="R2498" i="1"/>
  <c r="Q2498" i="1"/>
  <c r="S2498" i="1" s="1"/>
  <c r="T2498" i="1" s="1"/>
  <c r="R2497" i="1"/>
  <c r="Q2497" i="1"/>
  <c r="S2497" i="1" s="1"/>
  <c r="T2497" i="1" s="1"/>
  <c r="R2496" i="1"/>
  <c r="Q2496" i="1"/>
  <c r="S2496" i="1" s="1"/>
  <c r="T2496" i="1" s="1"/>
  <c r="R2495" i="1"/>
  <c r="Q2495" i="1"/>
  <c r="S2495" i="1" s="1"/>
  <c r="T2495" i="1" s="1"/>
  <c r="R2494" i="1"/>
  <c r="Q2494" i="1"/>
  <c r="S2494" i="1" s="1"/>
  <c r="T2494" i="1" s="1"/>
  <c r="R2493" i="1"/>
  <c r="Q2493" i="1"/>
  <c r="S2493" i="1" s="1"/>
  <c r="T2493" i="1" s="1"/>
  <c r="R2492" i="1"/>
  <c r="Q2492" i="1"/>
  <c r="S2492" i="1" s="1"/>
  <c r="T2492" i="1" s="1"/>
  <c r="R2491" i="1"/>
  <c r="Q2491" i="1"/>
  <c r="R2490" i="1"/>
  <c r="Q2490" i="1"/>
  <c r="S2490" i="1" s="1"/>
  <c r="T2490" i="1" s="1"/>
  <c r="R2489" i="1"/>
  <c r="Q2489" i="1"/>
  <c r="R2488" i="1"/>
  <c r="Q2488" i="1"/>
  <c r="S2488" i="1" s="1"/>
  <c r="T2488" i="1" s="1"/>
  <c r="R2487" i="1"/>
  <c r="Q2487" i="1"/>
  <c r="S2487" i="1" s="1"/>
  <c r="T2487" i="1" s="1"/>
  <c r="R2486" i="1"/>
  <c r="Q2486" i="1"/>
  <c r="S2486" i="1" s="1"/>
  <c r="T2486" i="1" s="1"/>
  <c r="R2485" i="1"/>
  <c r="Q2485" i="1"/>
  <c r="S2485" i="1" s="1"/>
  <c r="T2485" i="1" s="1"/>
  <c r="R2484" i="1"/>
  <c r="Q2484" i="1"/>
  <c r="S2484" i="1" s="1"/>
  <c r="T2484" i="1" s="1"/>
  <c r="R2483" i="1"/>
  <c r="Q2483" i="1"/>
  <c r="R2482" i="1"/>
  <c r="Q2482" i="1"/>
  <c r="S2482" i="1" s="1"/>
  <c r="T2482" i="1" s="1"/>
  <c r="R2481" i="1"/>
  <c r="Q2481" i="1"/>
  <c r="S2481" i="1" s="1"/>
  <c r="T2481" i="1" s="1"/>
  <c r="R2480" i="1"/>
  <c r="Q2480" i="1"/>
  <c r="S2480" i="1" s="1"/>
  <c r="T2480" i="1" s="1"/>
  <c r="R2479" i="1"/>
  <c r="Q2479" i="1"/>
  <c r="S2479" i="1" s="1"/>
  <c r="T2479" i="1" s="1"/>
  <c r="R2478" i="1"/>
  <c r="Q2478" i="1"/>
  <c r="S2478" i="1" s="1"/>
  <c r="T2478" i="1" s="1"/>
  <c r="R2477" i="1"/>
  <c r="Q2477" i="1"/>
  <c r="S2477" i="1" s="1"/>
  <c r="T2477" i="1" s="1"/>
  <c r="R2476" i="1"/>
  <c r="Q2476" i="1"/>
  <c r="R2475" i="1"/>
  <c r="Q2475" i="1"/>
  <c r="S2475" i="1" s="1"/>
  <c r="T2475" i="1" s="1"/>
  <c r="R2474" i="1"/>
  <c r="Q2474" i="1"/>
  <c r="S2474" i="1" s="1"/>
  <c r="T2474" i="1" s="1"/>
  <c r="R2473" i="1"/>
  <c r="Q2473" i="1"/>
  <c r="S2473" i="1" s="1"/>
  <c r="T2473" i="1" s="1"/>
  <c r="R2472" i="1"/>
  <c r="Q2472" i="1"/>
  <c r="R2471" i="1"/>
  <c r="Q2471" i="1"/>
  <c r="S2471" i="1" s="1"/>
  <c r="T2471" i="1" s="1"/>
  <c r="R2470" i="1"/>
  <c r="Q2470" i="1"/>
  <c r="S2470" i="1" s="1"/>
  <c r="T2470" i="1" s="1"/>
  <c r="R2469" i="1"/>
  <c r="Q2469" i="1"/>
  <c r="S2469" i="1" s="1"/>
  <c r="T2469" i="1" s="1"/>
  <c r="R2468" i="1"/>
  <c r="Q2468" i="1"/>
  <c r="R2467" i="1"/>
  <c r="Q2467" i="1"/>
  <c r="S2467" i="1" s="1"/>
  <c r="T2467" i="1" s="1"/>
  <c r="R2466" i="1"/>
  <c r="Q2466" i="1"/>
  <c r="S2466" i="1" s="1"/>
  <c r="T2466" i="1" s="1"/>
  <c r="R2465" i="1"/>
  <c r="Q2465" i="1"/>
  <c r="S2465" i="1" s="1"/>
  <c r="T2465" i="1" s="1"/>
  <c r="R2464" i="1"/>
  <c r="Q2464" i="1"/>
  <c r="S2464" i="1" s="1"/>
  <c r="T2464" i="1" s="1"/>
  <c r="R2463" i="1"/>
  <c r="Q2463" i="1"/>
  <c r="R2462" i="1"/>
  <c r="Q2462" i="1"/>
  <c r="S2462" i="1" s="1"/>
  <c r="T2462" i="1" s="1"/>
  <c r="R2461" i="1"/>
  <c r="Q2461" i="1"/>
  <c r="S2461" i="1" s="1"/>
  <c r="T2461" i="1" s="1"/>
  <c r="R2460" i="1"/>
  <c r="Q2460" i="1"/>
  <c r="R2459" i="1"/>
  <c r="Q2459" i="1"/>
  <c r="S2459" i="1" s="1"/>
  <c r="T2459" i="1" s="1"/>
  <c r="R2458" i="1"/>
  <c r="Q2458" i="1"/>
  <c r="S2458" i="1" s="1"/>
  <c r="T2458" i="1" s="1"/>
  <c r="R2457" i="1"/>
  <c r="Q2457" i="1"/>
  <c r="S2457" i="1" s="1"/>
  <c r="T2457" i="1" s="1"/>
  <c r="R2456" i="1"/>
  <c r="Q2456" i="1"/>
  <c r="S2456" i="1" s="1"/>
  <c r="T2456" i="1" s="1"/>
  <c r="R2455" i="1"/>
  <c r="Q2455" i="1"/>
  <c r="R2454" i="1"/>
  <c r="Q2454" i="1"/>
  <c r="S2454" i="1" s="1"/>
  <c r="T2454" i="1" s="1"/>
  <c r="R2453" i="1"/>
  <c r="Q2453" i="1"/>
  <c r="S2453" i="1" s="1"/>
  <c r="T2453" i="1" s="1"/>
  <c r="R2452" i="1"/>
  <c r="Q2452" i="1"/>
  <c r="S2452" i="1" s="1"/>
  <c r="T2452" i="1" s="1"/>
  <c r="R2451" i="1"/>
  <c r="Q2451" i="1"/>
  <c r="S2451" i="1" s="1"/>
  <c r="T2451" i="1" s="1"/>
  <c r="R2450" i="1"/>
  <c r="Q2450" i="1"/>
  <c r="R2449" i="1"/>
  <c r="Q2449" i="1"/>
  <c r="R2448" i="1"/>
  <c r="Q2448" i="1"/>
  <c r="S2448" i="1" s="1"/>
  <c r="T2448" i="1" s="1"/>
  <c r="R2447" i="1"/>
  <c r="Q2447" i="1"/>
  <c r="S2447" i="1" s="1"/>
  <c r="T2447" i="1" s="1"/>
  <c r="R2446" i="1"/>
  <c r="Q2446" i="1"/>
  <c r="S2446" i="1" s="1"/>
  <c r="T2446" i="1" s="1"/>
  <c r="R2445" i="1"/>
  <c r="Q2445" i="1"/>
  <c r="S2445" i="1" s="1"/>
  <c r="T2445" i="1" s="1"/>
  <c r="R2444" i="1"/>
  <c r="Q2444" i="1"/>
  <c r="S2444" i="1" s="1"/>
  <c r="T2444" i="1" s="1"/>
  <c r="R2443" i="1"/>
  <c r="Q2443" i="1"/>
  <c r="S2443" i="1" s="1"/>
  <c r="T2443" i="1" s="1"/>
  <c r="R2442" i="1"/>
  <c r="Q2442" i="1"/>
  <c r="S2442" i="1" s="1"/>
  <c r="T2442" i="1" s="1"/>
  <c r="R2441" i="1"/>
  <c r="Q2441" i="1"/>
  <c r="R2440" i="1"/>
  <c r="Q2440" i="1"/>
  <c r="S2440" i="1" s="1"/>
  <c r="T2440" i="1" s="1"/>
  <c r="R2439" i="1"/>
  <c r="Q2439" i="1"/>
  <c r="S2439" i="1" s="1"/>
  <c r="T2439" i="1" s="1"/>
  <c r="R2438" i="1"/>
  <c r="Q2438" i="1"/>
  <c r="S2438" i="1" s="1"/>
  <c r="T2438" i="1" s="1"/>
  <c r="R2437" i="1"/>
  <c r="Q2437" i="1"/>
  <c r="R2436" i="1"/>
  <c r="Q2436" i="1"/>
  <c r="S2436" i="1" s="1"/>
  <c r="T2436" i="1" s="1"/>
  <c r="R2435" i="1"/>
  <c r="Q2435" i="1"/>
  <c r="S2435" i="1" s="1"/>
  <c r="T2435" i="1" s="1"/>
  <c r="R2434" i="1"/>
  <c r="Q2434" i="1"/>
  <c r="S2434" i="1" s="1"/>
  <c r="T2434" i="1" s="1"/>
  <c r="R2433" i="1"/>
  <c r="Q2433" i="1"/>
  <c r="R2432" i="1"/>
  <c r="Q2432" i="1"/>
  <c r="S2432" i="1" s="1"/>
  <c r="T2432" i="1" s="1"/>
  <c r="R2431" i="1"/>
  <c r="Q2431" i="1"/>
  <c r="S2431" i="1" s="1"/>
  <c r="T2431" i="1" s="1"/>
  <c r="R2430" i="1"/>
  <c r="Q2430" i="1"/>
  <c r="S2430" i="1" s="1"/>
  <c r="T2430" i="1" s="1"/>
  <c r="R2429" i="1"/>
  <c r="Q2429" i="1"/>
  <c r="S2429" i="1" s="1"/>
  <c r="T2429" i="1" s="1"/>
  <c r="R2428" i="1"/>
  <c r="Q2428" i="1"/>
  <c r="S2428" i="1" s="1"/>
  <c r="T2428" i="1" s="1"/>
  <c r="R2427" i="1"/>
  <c r="Q2427" i="1"/>
  <c r="S2427" i="1" s="1"/>
  <c r="T2427" i="1" s="1"/>
  <c r="R2426" i="1"/>
  <c r="Q2426" i="1"/>
  <c r="R2425" i="1"/>
  <c r="Q2425" i="1"/>
  <c r="R2424" i="1"/>
  <c r="Q2424" i="1"/>
  <c r="R2423" i="1"/>
  <c r="Q2423" i="1"/>
  <c r="R2422" i="1"/>
  <c r="Q2422" i="1"/>
  <c r="S2422" i="1" s="1"/>
  <c r="T2422" i="1" s="1"/>
  <c r="R2421" i="1"/>
  <c r="Q2421" i="1"/>
  <c r="S2421" i="1" s="1"/>
  <c r="T2421" i="1" s="1"/>
  <c r="R2420" i="1"/>
  <c r="Q2420" i="1"/>
  <c r="S2420" i="1" s="1"/>
  <c r="T2420" i="1" s="1"/>
  <c r="R2419" i="1"/>
  <c r="Q2419" i="1"/>
  <c r="S2419" i="1" s="1"/>
  <c r="T2419" i="1" s="1"/>
  <c r="R2418" i="1"/>
  <c r="Q2418" i="1"/>
  <c r="S2418" i="1" s="1"/>
  <c r="T2418" i="1" s="1"/>
  <c r="R2417" i="1"/>
  <c r="Q2417" i="1"/>
  <c r="S2417" i="1" s="1"/>
  <c r="T2417" i="1" s="1"/>
  <c r="R2416" i="1"/>
  <c r="Q2416" i="1"/>
  <c r="S2416" i="1" s="1"/>
  <c r="T2416" i="1" s="1"/>
  <c r="R2415" i="1"/>
  <c r="Q2415" i="1"/>
  <c r="S2415" i="1" s="1"/>
  <c r="T2415" i="1" s="1"/>
  <c r="R2414" i="1"/>
  <c r="Q2414" i="1"/>
  <c r="S2414" i="1" s="1"/>
  <c r="T2414" i="1" s="1"/>
  <c r="R2413" i="1"/>
  <c r="Q2413" i="1"/>
  <c r="S2413" i="1" s="1"/>
  <c r="T2413" i="1" s="1"/>
  <c r="R2412" i="1"/>
  <c r="Q2412" i="1"/>
  <c r="R2411" i="1"/>
  <c r="Q2411" i="1"/>
  <c r="S2411" i="1" s="1"/>
  <c r="T2411" i="1" s="1"/>
  <c r="R2410" i="1"/>
  <c r="Q2410" i="1"/>
  <c r="S2410" i="1" s="1"/>
  <c r="T2410" i="1" s="1"/>
  <c r="R2409" i="1"/>
  <c r="Q2409" i="1"/>
  <c r="R2408" i="1"/>
  <c r="Q2408" i="1"/>
  <c r="S2408" i="1" s="1"/>
  <c r="T2408" i="1" s="1"/>
  <c r="R2407" i="1"/>
  <c r="Q2407" i="1"/>
  <c r="S2407" i="1" s="1"/>
  <c r="T2407" i="1" s="1"/>
  <c r="R2406" i="1"/>
  <c r="Q2406" i="1"/>
  <c r="S2406" i="1" s="1"/>
  <c r="T2406" i="1" s="1"/>
  <c r="R2405" i="1"/>
  <c r="Q2405" i="1"/>
  <c r="S2405" i="1" s="1"/>
  <c r="T2405" i="1" s="1"/>
  <c r="R2404" i="1"/>
  <c r="Q2404" i="1"/>
  <c r="S2404" i="1" s="1"/>
  <c r="T2404" i="1" s="1"/>
  <c r="R2403" i="1"/>
  <c r="Q2403" i="1"/>
  <c r="S2403" i="1" s="1"/>
  <c r="T2403" i="1" s="1"/>
  <c r="R2402" i="1"/>
  <c r="Q2402" i="1"/>
  <c r="S2402" i="1" s="1"/>
  <c r="T2402" i="1" s="1"/>
  <c r="R2401" i="1"/>
  <c r="Q2401" i="1"/>
  <c r="S2401" i="1" s="1"/>
  <c r="T2401" i="1" s="1"/>
  <c r="R2400" i="1"/>
  <c r="Q2400" i="1"/>
  <c r="S2400" i="1" s="1"/>
  <c r="T2400" i="1" s="1"/>
  <c r="R2399" i="1"/>
  <c r="Q2399" i="1"/>
  <c r="S2399" i="1" s="1"/>
  <c r="T2399" i="1" s="1"/>
  <c r="R2398" i="1"/>
  <c r="Q2398" i="1"/>
  <c r="S2398" i="1" s="1"/>
  <c r="T2398" i="1" s="1"/>
  <c r="R2397" i="1"/>
  <c r="Q2397" i="1"/>
  <c r="S2397" i="1" s="1"/>
  <c r="T2397" i="1" s="1"/>
  <c r="R2396" i="1"/>
  <c r="Q2396" i="1"/>
  <c r="S2396" i="1" s="1"/>
  <c r="T2396" i="1" s="1"/>
  <c r="R2395" i="1"/>
  <c r="Q2395" i="1"/>
  <c r="S2395" i="1" s="1"/>
  <c r="T2395" i="1" s="1"/>
  <c r="R2394" i="1"/>
  <c r="Q2394" i="1"/>
  <c r="S2394" i="1" s="1"/>
  <c r="T2394" i="1" s="1"/>
  <c r="R2393" i="1"/>
  <c r="Q2393" i="1"/>
  <c r="S2393" i="1" s="1"/>
  <c r="T2393" i="1" s="1"/>
  <c r="R2392" i="1"/>
  <c r="Q2392" i="1"/>
  <c r="R2391" i="1"/>
  <c r="Q2391" i="1"/>
  <c r="S2391" i="1" s="1"/>
  <c r="T2391" i="1" s="1"/>
  <c r="R2390" i="1"/>
  <c r="Q2390" i="1"/>
  <c r="S2390" i="1" s="1"/>
  <c r="T2390" i="1" s="1"/>
  <c r="R2389" i="1"/>
  <c r="Q2389" i="1"/>
  <c r="S2389" i="1" s="1"/>
  <c r="T2389" i="1" s="1"/>
  <c r="R2388" i="1"/>
  <c r="Q2388" i="1"/>
  <c r="S2388" i="1" s="1"/>
  <c r="T2388" i="1" s="1"/>
  <c r="R2387" i="1"/>
  <c r="Q2387" i="1"/>
  <c r="S2387" i="1" s="1"/>
  <c r="T2387" i="1" s="1"/>
  <c r="R2386" i="1"/>
  <c r="Q2386" i="1"/>
  <c r="S2386" i="1" s="1"/>
  <c r="T2386" i="1" s="1"/>
  <c r="R2385" i="1"/>
  <c r="Q2385" i="1"/>
  <c r="R2384" i="1"/>
  <c r="Q2384" i="1"/>
  <c r="S2384" i="1" s="1"/>
  <c r="T2384" i="1" s="1"/>
  <c r="R2383" i="1"/>
  <c r="Q2383" i="1"/>
  <c r="S2383" i="1" s="1"/>
  <c r="T2383" i="1" s="1"/>
  <c r="R2382" i="1"/>
  <c r="Q2382" i="1"/>
  <c r="S2382" i="1" s="1"/>
  <c r="T2382" i="1" s="1"/>
  <c r="R2381" i="1"/>
  <c r="Q2381" i="1"/>
  <c r="S2381" i="1" s="1"/>
  <c r="T2381" i="1" s="1"/>
  <c r="R2380" i="1"/>
  <c r="Q2380" i="1"/>
  <c r="S2380" i="1" s="1"/>
  <c r="T2380" i="1" s="1"/>
  <c r="R2379" i="1"/>
  <c r="Q2379" i="1"/>
  <c r="S2379" i="1" s="1"/>
  <c r="T2379" i="1" s="1"/>
  <c r="R2378" i="1"/>
  <c r="Q2378" i="1"/>
  <c r="S2378" i="1" s="1"/>
  <c r="T2378" i="1" s="1"/>
  <c r="R2377" i="1"/>
  <c r="Q2377" i="1"/>
  <c r="S2377" i="1" s="1"/>
  <c r="T2377" i="1" s="1"/>
  <c r="R2376" i="1"/>
  <c r="Q2376" i="1"/>
  <c r="S2376" i="1" s="1"/>
  <c r="T2376" i="1" s="1"/>
  <c r="R2375" i="1"/>
  <c r="Q2375" i="1"/>
  <c r="S2375" i="1" s="1"/>
  <c r="T2375" i="1" s="1"/>
  <c r="R2374" i="1"/>
  <c r="Q2374" i="1"/>
  <c r="S2374" i="1" s="1"/>
  <c r="T2374" i="1" s="1"/>
  <c r="R2373" i="1"/>
  <c r="Q2373" i="1"/>
  <c r="S2373" i="1" s="1"/>
  <c r="T2373" i="1" s="1"/>
  <c r="R2372" i="1"/>
  <c r="Q2372" i="1"/>
  <c r="S2372" i="1" s="1"/>
  <c r="T2372" i="1" s="1"/>
  <c r="R2371" i="1"/>
  <c r="Q2371" i="1"/>
  <c r="S2371" i="1" s="1"/>
  <c r="T2371" i="1" s="1"/>
  <c r="R2370" i="1"/>
  <c r="Q2370" i="1"/>
  <c r="S2370" i="1" s="1"/>
  <c r="T2370" i="1" s="1"/>
  <c r="R2369" i="1"/>
  <c r="Q2369" i="1"/>
  <c r="S2369" i="1" s="1"/>
  <c r="T2369" i="1" s="1"/>
  <c r="R2368" i="1"/>
  <c r="Q2368" i="1"/>
  <c r="S2368" i="1" s="1"/>
  <c r="T2368" i="1" s="1"/>
  <c r="R2367" i="1"/>
  <c r="Q2367" i="1"/>
  <c r="S2367" i="1" s="1"/>
  <c r="T2367" i="1" s="1"/>
  <c r="R2366" i="1"/>
  <c r="Q2366" i="1"/>
  <c r="S2366" i="1" s="1"/>
  <c r="T2366" i="1" s="1"/>
  <c r="R2365" i="1"/>
  <c r="Q2365" i="1"/>
  <c r="S2365" i="1" s="1"/>
  <c r="T2365" i="1" s="1"/>
  <c r="R2364" i="1"/>
  <c r="Q2364" i="1"/>
  <c r="S2364" i="1" s="1"/>
  <c r="T2364" i="1" s="1"/>
  <c r="R2363" i="1"/>
  <c r="Q2363" i="1"/>
  <c r="S2363" i="1" s="1"/>
  <c r="T2363" i="1" s="1"/>
  <c r="R2362" i="1"/>
  <c r="Q2362" i="1"/>
  <c r="S2362" i="1" s="1"/>
  <c r="T2362" i="1" s="1"/>
  <c r="R2361" i="1"/>
  <c r="Q2361" i="1"/>
  <c r="S2361" i="1" s="1"/>
  <c r="T2361" i="1" s="1"/>
  <c r="R2360" i="1"/>
  <c r="Q2360" i="1"/>
  <c r="S2360" i="1" s="1"/>
  <c r="T2360" i="1" s="1"/>
  <c r="R2359" i="1"/>
  <c r="Q2359" i="1"/>
  <c r="S2359" i="1" s="1"/>
  <c r="T2359" i="1" s="1"/>
  <c r="R2358" i="1"/>
  <c r="Q2358" i="1"/>
  <c r="S2358" i="1" s="1"/>
  <c r="T2358" i="1" s="1"/>
  <c r="R2357" i="1"/>
  <c r="Q2357" i="1"/>
  <c r="S2357" i="1" s="1"/>
  <c r="T2357" i="1" s="1"/>
  <c r="R2356" i="1"/>
  <c r="Q2356" i="1"/>
  <c r="S2356" i="1" s="1"/>
  <c r="T2356" i="1" s="1"/>
  <c r="R2355" i="1"/>
  <c r="Q2355" i="1"/>
  <c r="S2355" i="1" s="1"/>
  <c r="T2355" i="1" s="1"/>
  <c r="R2354" i="1"/>
  <c r="Q2354" i="1"/>
  <c r="S2354" i="1" s="1"/>
  <c r="T2354" i="1" s="1"/>
  <c r="R2353" i="1"/>
  <c r="Q2353" i="1"/>
  <c r="R2352" i="1"/>
  <c r="Q2352" i="1"/>
  <c r="S2352" i="1" s="1"/>
  <c r="T2352" i="1" s="1"/>
  <c r="R2351" i="1"/>
  <c r="Q2351" i="1"/>
  <c r="S2351" i="1" s="1"/>
  <c r="T2351" i="1" s="1"/>
  <c r="R2350" i="1"/>
  <c r="Q2350" i="1"/>
  <c r="S2350" i="1" s="1"/>
  <c r="T2350" i="1" s="1"/>
  <c r="R2349" i="1"/>
  <c r="Q2349" i="1"/>
  <c r="R2348" i="1"/>
  <c r="Q2348" i="1"/>
  <c r="S2348" i="1" s="1"/>
  <c r="T2348" i="1" s="1"/>
  <c r="R2347" i="1"/>
  <c r="Q2347" i="1"/>
  <c r="S2347" i="1" s="1"/>
  <c r="T2347" i="1" s="1"/>
  <c r="R2346" i="1"/>
  <c r="Q2346" i="1"/>
  <c r="S2346" i="1" s="1"/>
  <c r="T2346" i="1" s="1"/>
  <c r="R2345" i="1"/>
  <c r="Q2345" i="1"/>
  <c r="S2345" i="1" s="1"/>
  <c r="T2345" i="1" s="1"/>
  <c r="R2344" i="1"/>
  <c r="Q2344" i="1"/>
  <c r="S2344" i="1" s="1"/>
  <c r="T2344" i="1" s="1"/>
  <c r="R2343" i="1"/>
  <c r="Q2343" i="1"/>
  <c r="S2343" i="1" s="1"/>
  <c r="T2343" i="1" s="1"/>
  <c r="R2342" i="1"/>
  <c r="Q2342" i="1"/>
  <c r="S2342" i="1" s="1"/>
  <c r="T2342" i="1" s="1"/>
  <c r="R2341" i="1"/>
  <c r="Q2341" i="1"/>
  <c r="S2341" i="1" s="1"/>
  <c r="T2341" i="1" s="1"/>
  <c r="R2340" i="1"/>
  <c r="Q2340" i="1"/>
  <c r="S2340" i="1" s="1"/>
  <c r="T2340" i="1" s="1"/>
  <c r="R2339" i="1"/>
  <c r="Q2339" i="1"/>
  <c r="S2339" i="1" s="1"/>
  <c r="T2339" i="1" s="1"/>
  <c r="R2338" i="1"/>
  <c r="Q2338" i="1"/>
  <c r="S2338" i="1" s="1"/>
  <c r="T2338" i="1" s="1"/>
  <c r="R2337" i="1"/>
  <c r="Q2337" i="1"/>
  <c r="S2337" i="1" s="1"/>
  <c r="T2337" i="1" s="1"/>
  <c r="R2336" i="1"/>
  <c r="Q2336" i="1"/>
  <c r="S2336" i="1" s="1"/>
  <c r="T2336" i="1" s="1"/>
  <c r="R2335" i="1"/>
  <c r="Q2335" i="1"/>
  <c r="S2335" i="1" s="1"/>
  <c r="T2335" i="1" s="1"/>
  <c r="R2334" i="1"/>
  <c r="Q2334" i="1"/>
  <c r="S2334" i="1" s="1"/>
  <c r="T2334" i="1" s="1"/>
  <c r="R2333" i="1"/>
  <c r="Q2333" i="1"/>
  <c r="S2333" i="1" s="1"/>
  <c r="T2333" i="1" s="1"/>
  <c r="R2332" i="1"/>
  <c r="Q2332" i="1"/>
  <c r="S2332" i="1" s="1"/>
  <c r="T2332" i="1" s="1"/>
  <c r="R2331" i="1"/>
  <c r="Q2331" i="1"/>
  <c r="S2331" i="1" s="1"/>
  <c r="T2331" i="1" s="1"/>
  <c r="R2330" i="1"/>
  <c r="Q2330" i="1"/>
  <c r="S2330" i="1" s="1"/>
  <c r="T2330" i="1" s="1"/>
  <c r="R2329" i="1"/>
  <c r="Q2329" i="1"/>
  <c r="S2329" i="1" s="1"/>
  <c r="T2329" i="1" s="1"/>
  <c r="R2328" i="1"/>
  <c r="Q2328" i="1"/>
  <c r="R2327" i="1"/>
  <c r="Q2327" i="1"/>
  <c r="S2327" i="1" s="1"/>
  <c r="T2327" i="1" s="1"/>
  <c r="R2326" i="1"/>
  <c r="Q2326" i="1"/>
  <c r="S2326" i="1" s="1"/>
  <c r="T2326" i="1" s="1"/>
  <c r="R2325" i="1"/>
  <c r="Q2325" i="1"/>
  <c r="S2325" i="1" s="1"/>
  <c r="T2325" i="1" s="1"/>
  <c r="R2324" i="1"/>
  <c r="Q2324" i="1"/>
  <c r="S2324" i="1" s="1"/>
  <c r="T2324" i="1" s="1"/>
  <c r="R2323" i="1"/>
  <c r="Q2323" i="1"/>
  <c r="S2323" i="1" s="1"/>
  <c r="T2323" i="1" s="1"/>
  <c r="R2322" i="1"/>
  <c r="Q2322" i="1"/>
  <c r="S2322" i="1" s="1"/>
  <c r="T2322" i="1" s="1"/>
  <c r="R2321" i="1"/>
  <c r="Q2321" i="1"/>
  <c r="S2321" i="1" s="1"/>
  <c r="T2321" i="1" s="1"/>
  <c r="R2320" i="1"/>
  <c r="Q2320" i="1"/>
  <c r="S2320" i="1" s="1"/>
  <c r="T2320" i="1" s="1"/>
  <c r="R2319" i="1"/>
  <c r="Q2319" i="1"/>
  <c r="S2319" i="1" s="1"/>
  <c r="T2319" i="1" s="1"/>
  <c r="R2318" i="1"/>
  <c r="Q2318" i="1"/>
  <c r="R2317" i="1"/>
  <c r="Q2317" i="1"/>
  <c r="S2317" i="1" s="1"/>
  <c r="T2317" i="1" s="1"/>
  <c r="R2316" i="1"/>
  <c r="Q2316" i="1"/>
  <c r="S2316" i="1" s="1"/>
  <c r="T2316" i="1" s="1"/>
  <c r="R2315" i="1"/>
  <c r="Q2315" i="1"/>
  <c r="S2315" i="1" s="1"/>
  <c r="T2315" i="1" s="1"/>
  <c r="R2314" i="1"/>
  <c r="Q2314" i="1"/>
  <c r="S2314" i="1" s="1"/>
  <c r="T2314" i="1" s="1"/>
  <c r="R2313" i="1"/>
  <c r="Q2313" i="1"/>
  <c r="S2313" i="1" s="1"/>
  <c r="T2313" i="1" s="1"/>
  <c r="R2312" i="1"/>
  <c r="Q2312" i="1"/>
  <c r="S2312" i="1" s="1"/>
  <c r="T2312" i="1" s="1"/>
  <c r="R2311" i="1"/>
  <c r="Q2311" i="1"/>
  <c r="R2310" i="1"/>
  <c r="Q2310" i="1"/>
  <c r="R2309" i="1"/>
  <c r="Q2309" i="1"/>
  <c r="S2309" i="1" s="1"/>
  <c r="T2309" i="1" s="1"/>
  <c r="R2308" i="1"/>
  <c r="Q2308" i="1"/>
  <c r="S2308" i="1" s="1"/>
  <c r="T2308" i="1" s="1"/>
  <c r="R2307" i="1"/>
  <c r="Q2307" i="1"/>
  <c r="S2307" i="1" s="1"/>
  <c r="T2307" i="1" s="1"/>
  <c r="R2306" i="1"/>
  <c r="Q2306" i="1"/>
  <c r="S2306" i="1" s="1"/>
  <c r="T2306" i="1" s="1"/>
  <c r="R2305" i="1"/>
  <c r="Q2305" i="1"/>
  <c r="S2305" i="1" s="1"/>
  <c r="T2305" i="1" s="1"/>
  <c r="R2304" i="1"/>
  <c r="Q2304" i="1"/>
  <c r="S2304" i="1" s="1"/>
  <c r="T2304" i="1" s="1"/>
  <c r="R2303" i="1"/>
  <c r="Q2303" i="1"/>
  <c r="S2303" i="1" s="1"/>
  <c r="T2303" i="1" s="1"/>
  <c r="R2302" i="1"/>
  <c r="Q2302" i="1"/>
  <c r="S2302" i="1" s="1"/>
  <c r="T2302" i="1" s="1"/>
  <c r="R2301" i="1"/>
  <c r="Q2301" i="1"/>
  <c r="S2301" i="1" s="1"/>
  <c r="T2301" i="1" s="1"/>
  <c r="R2300" i="1"/>
  <c r="Q2300" i="1"/>
  <c r="S2300" i="1" s="1"/>
  <c r="T2300" i="1" s="1"/>
  <c r="R2299" i="1"/>
  <c r="Q2299" i="1"/>
  <c r="S2299" i="1" s="1"/>
  <c r="T2299" i="1" s="1"/>
  <c r="R2298" i="1"/>
  <c r="Q2298" i="1"/>
  <c r="S2298" i="1" s="1"/>
  <c r="T2298" i="1" s="1"/>
  <c r="R2297" i="1"/>
  <c r="Q2297" i="1"/>
  <c r="S2297" i="1" s="1"/>
  <c r="T2297" i="1" s="1"/>
  <c r="R2296" i="1"/>
  <c r="Q2296" i="1"/>
  <c r="S2296" i="1" s="1"/>
  <c r="T2296" i="1" s="1"/>
  <c r="R2295" i="1"/>
  <c r="Q2295" i="1"/>
  <c r="S2295" i="1" s="1"/>
  <c r="T2295" i="1" s="1"/>
  <c r="R2294" i="1"/>
  <c r="Q2294" i="1"/>
  <c r="S2294" i="1" s="1"/>
  <c r="T2294" i="1" s="1"/>
  <c r="R2293" i="1"/>
  <c r="Q2293" i="1"/>
  <c r="S2293" i="1" s="1"/>
  <c r="T2293" i="1" s="1"/>
  <c r="R2292" i="1"/>
  <c r="Q2292" i="1"/>
  <c r="R2291" i="1"/>
  <c r="Q2291" i="1"/>
  <c r="R2290" i="1"/>
  <c r="Q2290" i="1"/>
  <c r="S2290" i="1" s="1"/>
  <c r="T2290" i="1" s="1"/>
  <c r="R2289" i="1"/>
  <c r="Q2289" i="1"/>
  <c r="S2289" i="1" s="1"/>
  <c r="T2289" i="1" s="1"/>
  <c r="R2288" i="1"/>
  <c r="Q2288" i="1"/>
  <c r="S2288" i="1" s="1"/>
  <c r="T2288" i="1" s="1"/>
  <c r="R2287" i="1"/>
  <c r="Q2287" i="1"/>
  <c r="S2287" i="1" s="1"/>
  <c r="T2287" i="1" s="1"/>
  <c r="R2286" i="1"/>
  <c r="Q2286" i="1"/>
  <c r="S2286" i="1" s="1"/>
  <c r="T2286" i="1" s="1"/>
  <c r="R2285" i="1"/>
  <c r="Q2285" i="1"/>
  <c r="S2285" i="1" s="1"/>
  <c r="T2285" i="1" s="1"/>
  <c r="R2284" i="1"/>
  <c r="Q2284" i="1"/>
  <c r="S2284" i="1" s="1"/>
  <c r="T2284" i="1" s="1"/>
  <c r="R2283" i="1"/>
  <c r="Q2283" i="1"/>
  <c r="S2283" i="1" s="1"/>
  <c r="T2283" i="1" s="1"/>
  <c r="R2282" i="1"/>
  <c r="Q2282" i="1"/>
  <c r="S2282" i="1" s="1"/>
  <c r="T2282" i="1" s="1"/>
  <c r="R2281" i="1"/>
  <c r="Q2281" i="1"/>
  <c r="S2281" i="1" s="1"/>
  <c r="T2281" i="1" s="1"/>
  <c r="R2280" i="1"/>
  <c r="Q2280" i="1"/>
  <c r="S2280" i="1" s="1"/>
  <c r="T2280" i="1" s="1"/>
  <c r="R2279" i="1"/>
  <c r="Q2279" i="1"/>
  <c r="S2279" i="1" s="1"/>
  <c r="T2279" i="1" s="1"/>
  <c r="R2278" i="1"/>
  <c r="Q2278" i="1"/>
  <c r="R2277" i="1"/>
  <c r="Q2277" i="1"/>
  <c r="S2277" i="1" s="1"/>
  <c r="T2277" i="1" s="1"/>
  <c r="R2276" i="1"/>
  <c r="Q2276" i="1"/>
  <c r="S2276" i="1" s="1"/>
  <c r="T2276" i="1" s="1"/>
  <c r="R2275" i="1"/>
  <c r="Q2275" i="1"/>
  <c r="S2275" i="1" s="1"/>
  <c r="T2275" i="1" s="1"/>
  <c r="R2274" i="1"/>
  <c r="Q2274" i="1"/>
  <c r="S2274" i="1" s="1"/>
  <c r="T2274" i="1" s="1"/>
  <c r="R2273" i="1"/>
  <c r="Q2273" i="1"/>
  <c r="S2273" i="1" s="1"/>
  <c r="T2273" i="1" s="1"/>
  <c r="R2272" i="1"/>
  <c r="Q2272" i="1"/>
  <c r="S2272" i="1" s="1"/>
  <c r="T2272" i="1" s="1"/>
  <c r="R2271" i="1"/>
  <c r="Q2271" i="1"/>
  <c r="S2271" i="1" s="1"/>
  <c r="T2271" i="1" s="1"/>
  <c r="R2270" i="1"/>
  <c r="Q2270" i="1"/>
  <c r="S2270" i="1" s="1"/>
  <c r="T2270" i="1" s="1"/>
  <c r="R2269" i="1"/>
  <c r="Q2269" i="1"/>
  <c r="S2269" i="1" s="1"/>
  <c r="T2269" i="1" s="1"/>
  <c r="R2268" i="1"/>
  <c r="Q2268" i="1"/>
  <c r="S2268" i="1" s="1"/>
  <c r="T2268" i="1" s="1"/>
  <c r="R2267" i="1"/>
  <c r="Q2267" i="1"/>
  <c r="S2267" i="1" s="1"/>
  <c r="T2267" i="1" s="1"/>
  <c r="R2266" i="1"/>
  <c r="Q2266" i="1"/>
  <c r="S2266" i="1" s="1"/>
  <c r="T2266" i="1" s="1"/>
  <c r="R2265" i="1"/>
  <c r="Q2265" i="1"/>
  <c r="S2265" i="1" s="1"/>
  <c r="T2265" i="1" s="1"/>
  <c r="R2264" i="1"/>
  <c r="Q2264" i="1"/>
  <c r="S2264" i="1" s="1"/>
  <c r="T2264" i="1" s="1"/>
  <c r="R2263" i="1"/>
  <c r="Q2263" i="1"/>
  <c r="S2263" i="1" s="1"/>
  <c r="T2263" i="1" s="1"/>
  <c r="R2262" i="1"/>
  <c r="Q2262" i="1"/>
  <c r="S2262" i="1" s="1"/>
  <c r="T2262" i="1" s="1"/>
  <c r="R2261" i="1"/>
  <c r="Q2261" i="1"/>
  <c r="S2261" i="1" s="1"/>
  <c r="T2261" i="1" s="1"/>
  <c r="R2260" i="1"/>
  <c r="Q2260" i="1"/>
  <c r="S2260" i="1" s="1"/>
  <c r="T2260" i="1" s="1"/>
  <c r="R2259" i="1"/>
  <c r="Q2259" i="1"/>
  <c r="S2259" i="1" s="1"/>
  <c r="T2259" i="1" s="1"/>
  <c r="R2258" i="1"/>
  <c r="Q2258" i="1"/>
  <c r="R2257" i="1"/>
  <c r="Q2257" i="1"/>
  <c r="S2257" i="1" s="1"/>
  <c r="T2257" i="1" s="1"/>
  <c r="R2256" i="1"/>
  <c r="Q2256" i="1"/>
  <c r="S2256" i="1" s="1"/>
  <c r="T2256" i="1" s="1"/>
  <c r="R2255" i="1"/>
  <c r="Q2255" i="1"/>
  <c r="S2255" i="1" s="1"/>
  <c r="T2255" i="1" s="1"/>
  <c r="R2254" i="1"/>
  <c r="Q2254" i="1"/>
  <c r="S2254" i="1" s="1"/>
  <c r="T2254" i="1" s="1"/>
  <c r="R2253" i="1"/>
  <c r="Q2253" i="1"/>
  <c r="S2253" i="1" s="1"/>
  <c r="T2253" i="1" s="1"/>
  <c r="R2252" i="1"/>
  <c r="Q2252" i="1"/>
  <c r="S2252" i="1" s="1"/>
  <c r="T2252" i="1" s="1"/>
  <c r="R2251" i="1"/>
  <c r="Q2251" i="1"/>
  <c r="S2251" i="1" s="1"/>
  <c r="T2251" i="1" s="1"/>
  <c r="R2250" i="1"/>
  <c r="Q2250" i="1"/>
  <c r="S2250" i="1" s="1"/>
  <c r="T2250" i="1" s="1"/>
  <c r="R2249" i="1"/>
  <c r="Q2249" i="1"/>
  <c r="S2249" i="1" s="1"/>
  <c r="T2249" i="1" s="1"/>
  <c r="R2248" i="1"/>
  <c r="Q2248" i="1"/>
  <c r="S2248" i="1" s="1"/>
  <c r="T2248" i="1" s="1"/>
  <c r="R2247" i="1"/>
  <c r="Q2247" i="1"/>
  <c r="S2247" i="1" s="1"/>
  <c r="T2247" i="1" s="1"/>
  <c r="R2246" i="1"/>
  <c r="Q2246" i="1"/>
  <c r="S2246" i="1" s="1"/>
  <c r="T2246" i="1" s="1"/>
  <c r="R2245" i="1"/>
  <c r="Q2245" i="1"/>
  <c r="S2245" i="1" s="1"/>
  <c r="T2245" i="1" s="1"/>
  <c r="R2244" i="1"/>
  <c r="Q2244" i="1"/>
  <c r="R2243" i="1"/>
  <c r="Q2243" i="1"/>
  <c r="R2242" i="1"/>
  <c r="Q2242" i="1"/>
  <c r="S2242" i="1" s="1"/>
  <c r="T2242" i="1" s="1"/>
  <c r="R2241" i="1"/>
  <c r="Q2241" i="1"/>
  <c r="S2241" i="1" s="1"/>
  <c r="T2241" i="1" s="1"/>
  <c r="R2240" i="1"/>
  <c r="Q2240" i="1"/>
  <c r="S2240" i="1" s="1"/>
  <c r="T2240" i="1" s="1"/>
  <c r="R2239" i="1"/>
  <c r="Q2239" i="1"/>
  <c r="R2238" i="1"/>
  <c r="Q2238" i="1"/>
  <c r="S2238" i="1" s="1"/>
  <c r="T2238" i="1" s="1"/>
  <c r="R2237" i="1"/>
  <c r="Q2237" i="1"/>
  <c r="S2237" i="1" s="1"/>
  <c r="T2237" i="1" s="1"/>
  <c r="R2236" i="1"/>
  <c r="Q2236" i="1"/>
  <c r="R2235" i="1"/>
  <c r="Q2235" i="1"/>
  <c r="S2235" i="1" s="1"/>
  <c r="T2235" i="1" s="1"/>
  <c r="R2234" i="1"/>
  <c r="Q2234" i="1"/>
  <c r="S2234" i="1" s="1"/>
  <c r="T2234" i="1" s="1"/>
  <c r="R2233" i="1"/>
  <c r="Q2233" i="1"/>
  <c r="S2233" i="1" s="1"/>
  <c r="T2233" i="1" s="1"/>
  <c r="R2232" i="1"/>
  <c r="Q2232" i="1"/>
  <c r="S2232" i="1" s="1"/>
  <c r="T2232" i="1" s="1"/>
  <c r="R2231" i="1"/>
  <c r="Q2231" i="1"/>
  <c r="R2230" i="1"/>
  <c r="Q2230" i="1"/>
  <c r="S2230" i="1" s="1"/>
  <c r="T2230" i="1" s="1"/>
  <c r="R2229" i="1"/>
  <c r="Q2229" i="1"/>
  <c r="R2228" i="1"/>
  <c r="Q2228" i="1"/>
  <c r="R2227" i="1"/>
  <c r="Q2227" i="1"/>
  <c r="S2227" i="1" s="1"/>
  <c r="T2227" i="1" s="1"/>
  <c r="R2226" i="1"/>
  <c r="Q2226" i="1"/>
  <c r="S2226" i="1" s="1"/>
  <c r="T2226" i="1" s="1"/>
  <c r="R2225" i="1"/>
  <c r="Q2225" i="1"/>
  <c r="R2224" i="1"/>
  <c r="Q2224" i="1"/>
  <c r="S2224" i="1" s="1"/>
  <c r="T2224" i="1" s="1"/>
  <c r="R2223" i="1"/>
  <c r="Q2223" i="1"/>
  <c r="S2223" i="1" s="1"/>
  <c r="T2223" i="1" s="1"/>
  <c r="R2222" i="1"/>
  <c r="Q2222" i="1"/>
  <c r="S2222" i="1" s="1"/>
  <c r="T2222" i="1" s="1"/>
  <c r="R2221" i="1"/>
  <c r="Q2221" i="1"/>
  <c r="S2221" i="1" s="1"/>
  <c r="T2221" i="1" s="1"/>
  <c r="R2220" i="1"/>
  <c r="Q2220" i="1"/>
  <c r="S2220" i="1" s="1"/>
  <c r="T2220" i="1" s="1"/>
  <c r="R2219" i="1"/>
  <c r="Q2219" i="1"/>
  <c r="S2219" i="1" s="1"/>
  <c r="T2219" i="1" s="1"/>
  <c r="R2218" i="1"/>
  <c r="Q2218" i="1"/>
  <c r="S2218" i="1" s="1"/>
  <c r="T2218" i="1" s="1"/>
  <c r="R2217" i="1"/>
  <c r="Q2217" i="1"/>
  <c r="S2217" i="1" s="1"/>
  <c r="T2217" i="1" s="1"/>
  <c r="R2216" i="1"/>
  <c r="Q2216" i="1"/>
  <c r="R2215" i="1"/>
  <c r="Q2215" i="1"/>
  <c r="R2214" i="1"/>
  <c r="Q2214" i="1"/>
  <c r="S2214" i="1" s="1"/>
  <c r="T2214" i="1" s="1"/>
  <c r="R2213" i="1"/>
  <c r="Q2213" i="1"/>
  <c r="S2213" i="1" s="1"/>
  <c r="T2213" i="1" s="1"/>
  <c r="R2212" i="1"/>
  <c r="Q2212" i="1"/>
  <c r="S2212" i="1" s="1"/>
  <c r="T2212" i="1" s="1"/>
  <c r="R2211" i="1"/>
  <c r="Q2211" i="1"/>
  <c r="S2211" i="1" s="1"/>
  <c r="T2211" i="1" s="1"/>
  <c r="R2210" i="1"/>
  <c r="Q2210" i="1"/>
  <c r="S2210" i="1" s="1"/>
  <c r="T2210" i="1" s="1"/>
  <c r="R2209" i="1"/>
  <c r="Q2209" i="1"/>
  <c r="S2209" i="1" s="1"/>
  <c r="T2209" i="1" s="1"/>
  <c r="R2208" i="1"/>
  <c r="Q2208" i="1"/>
  <c r="S2208" i="1" s="1"/>
  <c r="T2208" i="1" s="1"/>
  <c r="R2207" i="1"/>
  <c r="Q2207" i="1"/>
  <c r="S2207" i="1" s="1"/>
  <c r="T2207" i="1" s="1"/>
  <c r="R2206" i="1"/>
  <c r="Q2206" i="1"/>
  <c r="S2206" i="1" s="1"/>
  <c r="T2206" i="1" s="1"/>
  <c r="R2205" i="1"/>
  <c r="Q2205" i="1"/>
  <c r="S2205" i="1" s="1"/>
  <c r="T2205" i="1" s="1"/>
  <c r="R2204" i="1"/>
  <c r="Q2204" i="1"/>
  <c r="S2204" i="1" s="1"/>
  <c r="T2204" i="1" s="1"/>
  <c r="R2203" i="1"/>
  <c r="Q2203" i="1"/>
  <c r="S2203" i="1" s="1"/>
  <c r="T2203" i="1" s="1"/>
  <c r="R2202" i="1"/>
  <c r="Q2202" i="1"/>
  <c r="S2202" i="1" s="1"/>
  <c r="T2202" i="1" s="1"/>
  <c r="R2201" i="1"/>
  <c r="Q2201" i="1"/>
  <c r="S2201" i="1" s="1"/>
  <c r="T2201" i="1" s="1"/>
  <c r="R2200" i="1"/>
  <c r="Q2200" i="1"/>
  <c r="R2199" i="1"/>
  <c r="Q2199" i="1"/>
  <c r="S2199" i="1" s="1"/>
  <c r="T2199" i="1" s="1"/>
  <c r="R2198" i="1"/>
  <c r="Q2198" i="1"/>
  <c r="S2198" i="1" s="1"/>
  <c r="T2198" i="1" s="1"/>
  <c r="R2197" i="1"/>
  <c r="Q2197" i="1"/>
  <c r="S2197" i="1" s="1"/>
  <c r="T2197" i="1" s="1"/>
  <c r="R2196" i="1"/>
  <c r="Q2196" i="1"/>
  <c r="S2196" i="1" s="1"/>
  <c r="T2196" i="1" s="1"/>
  <c r="R2195" i="1"/>
  <c r="Q2195" i="1"/>
  <c r="S2195" i="1" s="1"/>
  <c r="T2195" i="1" s="1"/>
  <c r="R2194" i="1"/>
  <c r="Q2194" i="1"/>
  <c r="S2194" i="1" s="1"/>
  <c r="T2194" i="1" s="1"/>
  <c r="R2193" i="1"/>
  <c r="Q2193" i="1"/>
  <c r="S2193" i="1" s="1"/>
  <c r="T2193" i="1" s="1"/>
  <c r="R2192" i="1"/>
  <c r="Q2192" i="1"/>
  <c r="S2192" i="1" s="1"/>
  <c r="T2192" i="1" s="1"/>
  <c r="R2191" i="1"/>
  <c r="Q2191" i="1"/>
  <c r="S2191" i="1" s="1"/>
  <c r="T2191" i="1" s="1"/>
  <c r="R2190" i="1"/>
  <c r="Q2190" i="1"/>
  <c r="S2190" i="1" s="1"/>
  <c r="T2190" i="1" s="1"/>
  <c r="R2189" i="1"/>
  <c r="Q2189" i="1"/>
  <c r="R2188" i="1"/>
  <c r="Q2188" i="1"/>
  <c r="S2188" i="1" s="1"/>
  <c r="T2188" i="1" s="1"/>
  <c r="R2187" i="1"/>
  <c r="Q2187" i="1"/>
  <c r="S2187" i="1" s="1"/>
  <c r="T2187" i="1" s="1"/>
  <c r="R2186" i="1"/>
  <c r="Q2186" i="1"/>
  <c r="S2186" i="1" s="1"/>
  <c r="T2186" i="1" s="1"/>
  <c r="R2185" i="1"/>
  <c r="Q2185" i="1"/>
  <c r="S2185" i="1" s="1"/>
  <c r="T2185" i="1" s="1"/>
  <c r="R2184" i="1"/>
  <c r="Q2184" i="1"/>
  <c r="S2184" i="1" s="1"/>
  <c r="T2184" i="1" s="1"/>
  <c r="R2183" i="1"/>
  <c r="Q2183" i="1"/>
  <c r="S2183" i="1" s="1"/>
  <c r="T2183" i="1" s="1"/>
  <c r="R2182" i="1"/>
  <c r="Q2182" i="1"/>
  <c r="S2182" i="1" s="1"/>
  <c r="T2182" i="1" s="1"/>
  <c r="R2181" i="1"/>
  <c r="Q2181" i="1"/>
  <c r="S2181" i="1" s="1"/>
  <c r="T2181" i="1" s="1"/>
  <c r="R2180" i="1"/>
  <c r="Q2180" i="1"/>
  <c r="S2180" i="1" s="1"/>
  <c r="T2180" i="1" s="1"/>
  <c r="R2179" i="1"/>
  <c r="Q2179" i="1"/>
  <c r="S2179" i="1" s="1"/>
  <c r="T2179" i="1" s="1"/>
  <c r="R2178" i="1"/>
  <c r="Q2178" i="1"/>
  <c r="S2178" i="1" s="1"/>
  <c r="T2178" i="1" s="1"/>
  <c r="R2177" i="1"/>
  <c r="Q2177" i="1"/>
  <c r="S2177" i="1" s="1"/>
  <c r="T2177" i="1" s="1"/>
  <c r="R2176" i="1"/>
  <c r="Q2176" i="1"/>
  <c r="S2176" i="1" s="1"/>
  <c r="T2176" i="1" s="1"/>
  <c r="R2175" i="1"/>
  <c r="Q2175" i="1"/>
  <c r="S2175" i="1" s="1"/>
  <c r="T2175" i="1" s="1"/>
  <c r="R2174" i="1"/>
  <c r="Q2174" i="1"/>
  <c r="S2174" i="1" s="1"/>
  <c r="T2174" i="1" s="1"/>
  <c r="R2173" i="1"/>
  <c r="Q2173" i="1"/>
  <c r="S2173" i="1" s="1"/>
  <c r="T2173" i="1" s="1"/>
  <c r="R2172" i="1"/>
  <c r="Q2172" i="1"/>
  <c r="R2171" i="1"/>
  <c r="Q2171" i="1"/>
  <c r="S2171" i="1" s="1"/>
  <c r="T2171" i="1" s="1"/>
  <c r="R2170" i="1"/>
  <c r="Q2170" i="1"/>
  <c r="S2170" i="1" s="1"/>
  <c r="T2170" i="1" s="1"/>
  <c r="R2169" i="1"/>
  <c r="Q2169" i="1"/>
  <c r="S2169" i="1" s="1"/>
  <c r="T2169" i="1" s="1"/>
  <c r="R2168" i="1"/>
  <c r="Q2168" i="1"/>
  <c r="R2167" i="1"/>
  <c r="Q2167" i="1"/>
  <c r="S2167" i="1" s="1"/>
  <c r="T2167" i="1" s="1"/>
  <c r="R2166" i="1"/>
  <c r="Q2166" i="1"/>
  <c r="S2166" i="1" s="1"/>
  <c r="T2166" i="1" s="1"/>
  <c r="R2165" i="1"/>
  <c r="Q2165" i="1"/>
  <c r="S2165" i="1" s="1"/>
  <c r="T2165" i="1" s="1"/>
  <c r="R2164" i="1"/>
  <c r="Q2164" i="1"/>
  <c r="R2163" i="1"/>
  <c r="Q2163" i="1"/>
  <c r="R2162" i="1"/>
  <c r="Q2162" i="1"/>
  <c r="S2162" i="1" s="1"/>
  <c r="T2162" i="1" s="1"/>
  <c r="R2161" i="1"/>
  <c r="Q2161" i="1"/>
  <c r="S2161" i="1" s="1"/>
  <c r="T2161" i="1" s="1"/>
  <c r="R2160" i="1"/>
  <c r="Q2160" i="1"/>
  <c r="R2159" i="1"/>
  <c r="Q2159" i="1"/>
  <c r="S2159" i="1" s="1"/>
  <c r="T2159" i="1" s="1"/>
  <c r="R2158" i="1"/>
  <c r="Q2158" i="1"/>
  <c r="R2157" i="1"/>
  <c r="Q2157" i="1"/>
  <c r="S2157" i="1" s="1"/>
  <c r="T2157" i="1" s="1"/>
  <c r="R2156" i="1"/>
  <c r="Q2156" i="1"/>
  <c r="S2156" i="1" s="1"/>
  <c r="T2156" i="1" s="1"/>
  <c r="R2155" i="1"/>
  <c r="Q2155" i="1"/>
  <c r="S2155" i="1" s="1"/>
  <c r="T2155" i="1" s="1"/>
  <c r="R2154" i="1"/>
  <c r="Q2154" i="1"/>
  <c r="S2154" i="1" s="1"/>
  <c r="T2154" i="1" s="1"/>
  <c r="R2153" i="1"/>
  <c r="Q2153" i="1"/>
  <c r="S2153" i="1" s="1"/>
  <c r="T2153" i="1" s="1"/>
  <c r="R2152" i="1"/>
  <c r="Q2152" i="1"/>
  <c r="S2152" i="1" s="1"/>
  <c r="T2152" i="1" s="1"/>
  <c r="R2151" i="1"/>
  <c r="Q2151" i="1"/>
  <c r="S2151" i="1" s="1"/>
  <c r="T2151" i="1" s="1"/>
  <c r="R2150" i="1"/>
  <c r="Q2150" i="1"/>
  <c r="R2149" i="1"/>
  <c r="Q2149" i="1"/>
  <c r="S2149" i="1" s="1"/>
  <c r="T2149" i="1" s="1"/>
  <c r="R2148" i="1"/>
  <c r="Q2148" i="1"/>
  <c r="S2148" i="1" s="1"/>
  <c r="T2148" i="1" s="1"/>
  <c r="R2147" i="1"/>
  <c r="Q2147" i="1"/>
  <c r="S2147" i="1" s="1"/>
  <c r="T2147" i="1" s="1"/>
  <c r="R2146" i="1"/>
  <c r="Q2146" i="1"/>
  <c r="R2145" i="1"/>
  <c r="Q2145" i="1"/>
  <c r="S2145" i="1" s="1"/>
  <c r="T2145" i="1" s="1"/>
  <c r="R2144" i="1"/>
  <c r="Q2144" i="1"/>
  <c r="S2144" i="1" s="1"/>
  <c r="T2144" i="1" s="1"/>
  <c r="R2143" i="1"/>
  <c r="Q2143" i="1"/>
  <c r="S2143" i="1" s="1"/>
  <c r="T2143" i="1" s="1"/>
  <c r="R2142" i="1"/>
  <c r="Q2142" i="1"/>
  <c r="S2142" i="1" s="1"/>
  <c r="T2142" i="1" s="1"/>
  <c r="R2141" i="1"/>
  <c r="Q2141" i="1"/>
  <c r="S2141" i="1" s="1"/>
  <c r="T2141" i="1" s="1"/>
  <c r="R2140" i="1"/>
  <c r="Q2140" i="1"/>
  <c r="R2139" i="1"/>
  <c r="Q2139" i="1"/>
  <c r="S2139" i="1" s="1"/>
  <c r="T2139" i="1" s="1"/>
  <c r="R2138" i="1"/>
  <c r="Q2138" i="1"/>
  <c r="S2138" i="1" s="1"/>
  <c r="T2138" i="1" s="1"/>
  <c r="R2137" i="1"/>
  <c r="Q2137" i="1"/>
  <c r="S2137" i="1" s="1"/>
  <c r="T2137" i="1" s="1"/>
  <c r="R2136" i="1"/>
  <c r="Q2136" i="1"/>
  <c r="R2135" i="1"/>
  <c r="Q2135" i="1"/>
  <c r="R2134" i="1"/>
  <c r="Q2134" i="1"/>
  <c r="R2133" i="1"/>
  <c r="Q2133" i="1"/>
  <c r="S2133" i="1" s="1"/>
  <c r="T2133" i="1" s="1"/>
  <c r="R2132" i="1"/>
  <c r="Q2132" i="1"/>
  <c r="S2132" i="1" s="1"/>
  <c r="T2132" i="1" s="1"/>
  <c r="R2131" i="1"/>
  <c r="Q2131" i="1"/>
  <c r="S2131" i="1" s="1"/>
  <c r="T2131" i="1" s="1"/>
  <c r="R2130" i="1"/>
  <c r="Q2130" i="1"/>
  <c r="S2130" i="1" s="1"/>
  <c r="T2130" i="1" s="1"/>
  <c r="R2129" i="1"/>
  <c r="Q2129" i="1"/>
  <c r="S2129" i="1" s="1"/>
  <c r="T2129" i="1" s="1"/>
  <c r="R2128" i="1"/>
  <c r="Q2128" i="1"/>
  <c r="S2128" i="1" s="1"/>
  <c r="T2128" i="1" s="1"/>
  <c r="R2127" i="1"/>
  <c r="Q2127" i="1"/>
  <c r="R2126" i="1"/>
  <c r="Q2126" i="1"/>
  <c r="S2126" i="1" s="1"/>
  <c r="T2126" i="1" s="1"/>
  <c r="R2125" i="1"/>
  <c r="Q2125" i="1"/>
  <c r="S2125" i="1" s="1"/>
  <c r="T2125" i="1" s="1"/>
  <c r="R2124" i="1"/>
  <c r="Q2124" i="1"/>
  <c r="S2124" i="1" s="1"/>
  <c r="T2124" i="1" s="1"/>
  <c r="R2123" i="1"/>
  <c r="Q2123" i="1"/>
  <c r="S2123" i="1" s="1"/>
  <c r="T2123" i="1" s="1"/>
  <c r="R2122" i="1"/>
  <c r="Q2122" i="1"/>
  <c r="S2122" i="1" s="1"/>
  <c r="T2122" i="1" s="1"/>
  <c r="R2121" i="1"/>
  <c r="Q2121" i="1"/>
  <c r="S2121" i="1" s="1"/>
  <c r="T2121" i="1" s="1"/>
  <c r="R2120" i="1"/>
  <c r="Q2120" i="1"/>
  <c r="S2120" i="1" s="1"/>
  <c r="T2120" i="1" s="1"/>
  <c r="R2119" i="1"/>
  <c r="Q2119" i="1"/>
  <c r="S2119" i="1" s="1"/>
  <c r="T2119" i="1" s="1"/>
  <c r="R2118" i="1"/>
  <c r="Q2118" i="1"/>
  <c r="S2118" i="1" s="1"/>
  <c r="T2118" i="1" s="1"/>
  <c r="R2117" i="1"/>
  <c r="Q2117" i="1"/>
  <c r="S2117" i="1" s="1"/>
  <c r="T2117" i="1" s="1"/>
  <c r="R2116" i="1"/>
  <c r="Q2116" i="1"/>
  <c r="R2115" i="1"/>
  <c r="Q2115" i="1"/>
  <c r="R2114" i="1"/>
  <c r="Q2114" i="1"/>
  <c r="S2114" i="1" s="1"/>
  <c r="T2114" i="1" s="1"/>
  <c r="R2113" i="1"/>
  <c r="Q2113" i="1"/>
  <c r="S2113" i="1" s="1"/>
  <c r="T2113" i="1" s="1"/>
  <c r="R2112" i="1"/>
  <c r="Q2112" i="1"/>
  <c r="R2111" i="1"/>
  <c r="Q2111" i="1"/>
  <c r="R2110" i="1"/>
  <c r="Q2110" i="1"/>
  <c r="S2110" i="1" s="1"/>
  <c r="T2110" i="1" s="1"/>
  <c r="R2109" i="1"/>
  <c r="Q2109" i="1"/>
  <c r="S2109" i="1" s="1"/>
  <c r="T2109" i="1" s="1"/>
  <c r="R2108" i="1"/>
  <c r="Q2108" i="1"/>
  <c r="S2108" i="1" s="1"/>
  <c r="T2108" i="1" s="1"/>
  <c r="R2107" i="1"/>
  <c r="Q2107" i="1"/>
  <c r="S2107" i="1" s="1"/>
  <c r="T2107" i="1" s="1"/>
  <c r="R2106" i="1"/>
  <c r="Q2106" i="1"/>
  <c r="S2106" i="1" s="1"/>
  <c r="T2106" i="1" s="1"/>
  <c r="R2105" i="1"/>
  <c r="Q2105" i="1"/>
  <c r="S2105" i="1" s="1"/>
  <c r="T2105" i="1" s="1"/>
  <c r="R2104" i="1"/>
  <c r="Q2104" i="1"/>
  <c r="S2104" i="1" s="1"/>
  <c r="T2104" i="1" s="1"/>
  <c r="R2103" i="1"/>
  <c r="Q2103" i="1"/>
  <c r="S2103" i="1" s="1"/>
  <c r="T2103" i="1" s="1"/>
  <c r="R2102" i="1"/>
  <c r="Q2102" i="1"/>
  <c r="S2102" i="1" s="1"/>
  <c r="T2102" i="1" s="1"/>
  <c r="R2101" i="1"/>
  <c r="Q2101" i="1"/>
  <c r="S2101" i="1" s="1"/>
  <c r="T2101" i="1" s="1"/>
  <c r="R2100" i="1"/>
  <c r="Q2100" i="1"/>
  <c r="S2100" i="1" s="1"/>
  <c r="T2100" i="1" s="1"/>
  <c r="R2099" i="1"/>
  <c r="Q2099" i="1"/>
  <c r="R2098" i="1"/>
  <c r="Q2098" i="1"/>
  <c r="S2098" i="1" s="1"/>
  <c r="T2098" i="1" s="1"/>
  <c r="R2097" i="1"/>
  <c r="Q2097" i="1"/>
  <c r="S2097" i="1" s="1"/>
  <c r="T2097" i="1" s="1"/>
  <c r="R2096" i="1"/>
  <c r="Q2096" i="1"/>
  <c r="S2096" i="1" s="1"/>
  <c r="T2096" i="1" s="1"/>
  <c r="R2095" i="1"/>
  <c r="Q2095" i="1"/>
  <c r="S2095" i="1" s="1"/>
  <c r="T2095" i="1" s="1"/>
  <c r="R2094" i="1"/>
  <c r="Q2094" i="1"/>
  <c r="S2094" i="1" s="1"/>
  <c r="T2094" i="1" s="1"/>
  <c r="R2093" i="1"/>
  <c r="Q2093" i="1"/>
  <c r="S2093" i="1" s="1"/>
  <c r="T2093" i="1" s="1"/>
  <c r="R2092" i="1"/>
  <c r="Q2092" i="1"/>
  <c r="S2092" i="1" s="1"/>
  <c r="T2092" i="1" s="1"/>
  <c r="R2091" i="1"/>
  <c r="Q2091" i="1"/>
  <c r="S2091" i="1" s="1"/>
  <c r="T2091" i="1" s="1"/>
  <c r="R2090" i="1"/>
  <c r="Q2090" i="1"/>
  <c r="S2090" i="1" s="1"/>
  <c r="T2090" i="1" s="1"/>
  <c r="R2089" i="1"/>
  <c r="Q2089" i="1"/>
  <c r="S2089" i="1" s="1"/>
  <c r="T2089" i="1" s="1"/>
  <c r="R2088" i="1"/>
  <c r="Q2088" i="1"/>
  <c r="S2088" i="1" s="1"/>
  <c r="T2088" i="1" s="1"/>
  <c r="R2087" i="1"/>
  <c r="Q2087" i="1"/>
  <c r="R2086" i="1"/>
  <c r="Q2086" i="1"/>
  <c r="R2085" i="1"/>
  <c r="Q2085" i="1"/>
  <c r="S2085" i="1" s="1"/>
  <c r="T2085" i="1" s="1"/>
  <c r="R2084" i="1"/>
  <c r="Q2084" i="1"/>
  <c r="S2084" i="1" s="1"/>
  <c r="T2084" i="1" s="1"/>
  <c r="R2083" i="1"/>
  <c r="Q2083" i="1"/>
  <c r="S2083" i="1" s="1"/>
  <c r="T2083" i="1" s="1"/>
  <c r="R2082" i="1"/>
  <c r="Q2082" i="1"/>
  <c r="S2082" i="1" s="1"/>
  <c r="T2082" i="1" s="1"/>
  <c r="R2081" i="1"/>
  <c r="Q2081" i="1"/>
  <c r="S2081" i="1" s="1"/>
  <c r="T2081" i="1" s="1"/>
  <c r="R2080" i="1"/>
  <c r="Q2080" i="1"/>
  <c r="S2080" i="1" s="1"/>
  <c r="T2080" i="1" s="1"/>
  <c r="R2079" i="1"/>
  <c r="Q2079" i="1"/>
  <c r="S2079" i="1" s="1"/>
  <c r="T2079" i="1" s="1"/>
  <c r="R2078" i="1"/>
  <c r="Q2078" i="1"/>
  <c r="S2078" i="1" s="1"/>
  <c r="T2078" i="1" s="1"/>
  <c r="R2077" i="1"/>
  <c r="Q2077" i="1"/>
  <c r="S2077" i="1" s="1"/>
  <c r="T2077" i="1" s="1"/>
  <c r="R2076" i="1"/>
  <c r="Q2076" i="1"/>
  <c r="S2076" i="1" s="1"/>
  <c r="T2076" i="1" s="1"/>
  <c r="R2075" i="1"/>
  <c r="Q2075" i="1"/>
  <c r="S2075" i="1" s="1"/>
  <c r="T2075" i="1" s="1"/>
  <c r="R2074" i="1"/>
  <c r="Q2074" i="1"/>
  <c r="S2074" i="1" s="1"/>
  <c r="T2074" i="1" s="1"/>
  <c r="R2073" i="1"/>
  <c r="Q2073" i="1"/>
  <c r="R2072" i="1"/>
  <c r="Q2072" i="1"/>
  <c r="R2071" i="1"/>
  <c r="Q2071" i="1"/>
  <c r="R2070" i="1"/>
  <c r="Q2070" i="1"/>
  <c r="S2070" i="1" s="1"/>
  <c r="T2070" i="1" s="1"/>
  <c r="R2069" i="1"/>
  <c r="Q2069" i="1"/>
  <c r="R2068" i="1"/>
  <c r="Q2068" i="1"/>
  <c r="S2068" i="1" s="1"/>
  <c r="T2068" i="1" s="1"/>
  <c r="R2067" i="1"/>
  <c r="Q2067" i="1"/>
  <c r="S2067" i="1" s="1"/>
  <c r="T2067" i="1" s="1"/>
  <c r="R2066" i="1"/>
  <c r="Q2066" i="1"/>
  <c r="S2066" i="1" s="1"/>
  <c r="T2066" i="1" s="1"/>
  <c r="R2065" i="1"/>
  <c r="Q2065" i="1"/>
  <c r="S2065" i="1" s="1"/>
  <c r="T2065" i="1" s="1"/>
  <c r="R2064" i="1"/>
  <c r="Q2064" i="1"/>
  <c r="S2064" i="1" s="1"/>
  <c r="T2064" i="1" s="1"/>
  <c r="R2063" i="1"/>
  <c r="Q2063" i="1"/>
  <c r="S2063" i="1" s="1"/>
  <c r="T2063" i="1" s="1"/>
  <c r="R2062" i="1"/>
  <c r="Q2062" i="1"/>
  <c r="S2062" i="1" s="1"/>
  <c r="T2062" i="1" s="1"/>
  <c r="R2061" i="1"/>
  <c r="Q2061" i="1"/>
  <c r="S2061" i="1" s="1"/>
  <c r="T2061" i="1" s="1"/>
  <c r="R2060" i="1"/>
  <c r="Q2060" i="1"/>
  <c r="S2060" i="1" s="1"/>
  <c r="T2060" i="1" s="1"/>
  <c r="R2059" i="1"/>
  <c r="Q2059" i="1"/>
  <c r="S2059" i="1" s="1"/>
  <c r="T2059" i="1" s="1"/>
  <c r="R2058" i="1"/>
  <c r="Q2058" i="1"/>
  <c r="S2058" i="1" s="1"/>
  <c r="T2058" i="1" s="1"/>
  <c r="R2057" i="1"/>
  <c r="Q2057" i="1"/>
  <c r="R2056" i="1"/>
  <c r="Q2056" i="1"/>
  <c r="R2055" i="1"/>
  <c r="Q2055" i="1"/>
  <c r="S2055" i="1" s="1"/>
  <c r="T2055" i="1" s="1"/>
  <c r="R2054" i="1"/>
  <c r="Q2054" i="1"/>
  <c r="R2053" i="1"/>
  <c r="Q2053" i="1"/>
  <c r="S2053" i="1" s="1"/>
  <c r="T2053" i="1" s="1"/>
  <c r="R2052" i="1"/>
  <c r="Q2052" i="1"/>
  <c r="S2052" i="1" s="1"/>
  <c r="T2052" i="1" s="1"/>
  <c r="R2051" i="1"/>
  <c r="Q2051" i="1"/>
  <c r="S2051" i="1" s="1"/>
  <c r="T2051" i="1" s="1"/>
  <c r="R2050" i="1"/>
  <c r="Q2050" i="1"/>
  <c r="S2050" i="1" s="1"/>
  <c r="T2050" i="1" s="1"/>
  <c r="R2049" i="1"/>
  <c r="Q2049" i="1"/>
  <c r="S2049" i="1" s="1"/>
  <c r="T2049" i="1" s="1"/>
  <c r="R2048" i="1"/>
  <c r="Q2048" i="1"/>
  <c r="S2048" i="1" s="1"/>
  <c r="T2048" i="1" s="1"/>
  <c r="R2047" i="1"/>
  <c r="Q2047" i="1"/>
  <c r="S2047" i="1" s="1"/>
  <c r="T2047" i="1" s="1"/>
  <c r="R2046" i="1"/>
  <c r="Q2046" i="1"/>
  <c r="R2045" i="1"/>
  <c r="Q2045" i="1"/>
  <c r="S2045" i="1" s="1"/>
  <c r="T2045" i="1" s="1"/>
  <c r="R2044" i="1"/>
  <c r="Q2044" i="1"/>
  <c r="S2044" i="1" s="1"/>
  <c r="T2044" i="1" s="1"/>
  <c r="R2043" i="1"/>
  <c r="Q2043" i="1"/>
  <c r="S2043" i="1" s="1"/>
  <c r="T2043" i="1" s="1"/>
  <c r="R2042" i="1"/>
  <c r="Q2042" i="1"/>
  <c r="S2042" i="1" s="1"/>
  <c r="T2042" i="1" s="1"/>
  <c r="R2041" i="1"/>
  <c r="Q2041" i="1"/>
  <c r="S2041" i="1" s="1"/>
  <c r="T2041" i="1" s="1"/>
  <c r="R2040" i="1"/>
  <c r="Q2040" i="1"/>
  <c r="S2040" i="1" s="1"/>
  <c r="T2040" i="1" s="1"/>
  <c r="R2039" i="1"/>
  <c r="Q2039" i="1"/>
  <c r="S2039" i="1" s="1"/>
  <c r="T2039" i="1" s="1"/>
  <c r="R2038" i="1"/>
  <c r="Q2038" i="1"/>
  <c r="S2038" i="1" s="1"/>
  <c r="T2038" i="1" s="1"/>
  <c r="R2037" i="1"/>
  <c r="Q2037" i="1"/>
  <c r="S2037" i="1" s="1"/>
  <c r="T2037" i="1" s="1"/>
  <c r="R2036" i="1"/>
  <c r="Q2036" i="1"/>
  <c r="S2036" i="1" s="1"/>
  <c r="T2036" i="1" s="1"/>
  <c r="R2035" i="1"/>
  <c r="Q2035" i="1"/>
  <c r="S2035" i="1" s="1"/>
  <c r="T2035" i="1" s="1"/>
  <c r="R2034" i="1"/>
  <c r="Q2034" i="1"/>
  <c r="S2034" i="1" s="1"/>
  <c r="T2034" i="1" s="1"/>
  <c r="R2033" i="1"/>
  <c r="Q2033" i="1"/>
  <c r="S2033" i="1" s="1"/>
  <c r="T2033" i="1" s="1"/>
  <c r="R2032" i="1"/>
  <c r="Q2032" i="1"/>
  <c r="S2032" i="1" s="1"/>
  <c r="T2032" i="1" s="1"/>
  <c r="R2031" i="1"/>
  <c r="Q2031" i="1"/>
  <c r="S2031" i="1" s="1"/>
  <c r="T2031" i="1" s="1"/>
  <c r="R2030" i="1"/>
  <c r="Q2030" i="1"/>
  <c r="S2030" i="1" s="1"/>
  <c r="T2030" i="1" s="1"/>
  <c r="R2029" i="1"/>
  <c r="Q2029" i="1"/>
  <c r="S2029" i="1" s="1"/>
  <c r="T2029" i="1" s="1"/>
  <c r="R2028" i="1"/>
  <c r="Q2028" i="1"/>
  <c r="S2028" i="1" s="1"/>
  <c r="T2028" i="1" s="1"/>
  <c r="R2027" i="1"/>
  <c r="Q2027" i="1"/>
  <c r="S2027" i="1" s="1"/>
  <c r="T2027" i="1" s="1"/>
  <c r="R2026" i="1"/>
  <c r="Q2026" i="1"/>
  <c r="S2026" i="1" s="1"/>
  <c r="T2026" i="1" s="1"/>
  <c r="R2025" i="1"/>
  <c r="Q2025" i="1"/>
  <c r="S2025" i="1" s="1"/>
  <c r="T2025" i="1" s="1"/>
  <c r="R2024" i="1"/>
  <c r="Q2024" i="1"/>
  <c r="S2024" i="1" s="1"/>
  <c r="T2024" i="1" s="1"/>
  <c r="R2023" i="1"/>
  <c r="Q2023" i="1"/>
  <c r="S2023" i="1" s="1"/>
  <c r="T2023" i="1" s="1"/>
  <c r="R2022" i="1"/>
  <c r="Q2022" i="1"/>
  <c r="S2022" i="1" s="1"/>
  <c r="T2022" i="1" s="1"/>
  <c r="R2021" i="1"/>
  <c r="Q2021" i="1"/>
  <c r="S2021" i="1" s="1"/>
  <c r="T2021" i="1" s="1"/>
  <c r="R2020" i="1"/>
  <c r="Q2020" i="1"/>
  <c r="S2020" i="1" s="1"/>
  <c r="T2020" i="1" s="1"/>
  <c r="R2019" i="1"/>
  <c r="Q2019" i="1"/>
  <c r="R2018" i="1"/>
  <c r="Q2018" i="1"/>
  <c r="S2018" i="1" s="1"/>
  <c r="T2018" i="1" s="1"/>
  <c r="R2017" i="1"/>
  <c r="Q2017" i="1"/>
  <c r="S2017" i="1" s="1"/>
  <c r="T2017" i="1" s="1"/>
  <c r="R2016" i="1"/>
  <c r="Q2016" i="1"/>
  <c r="S2016" i="1" s="1"/>
  <c r="T2016" i="1" s="1"/>
  <c r="R2015" i="1"/>
  <c r="Q2015" i="1"/>
  <c r="R2014" i="1"/>
  <c r="Q2014" i="1"/>
  <c r="S2014" i="1" s="1"/>
  <c r="T2014" i="1" s="1"/>
  <c r="R2013" i="1"/>
  <c r="Q2013" i="1"/>
  <c r="S2013" i="1" s="1"/>
  <c r="T2013" i="1" s="1"/>
  <c r="R2012" i="1"/>
  <c r="Q2012" i="1"/>
  <c r="S2012" i="1" s="1"/>
  <c r="T2012" i="1" s="1"/>
  <c r="R2011" i="1"/>
  <c r="Q2011" i="1"/>
  <c r="S2011" i="1" s="1"/>
  <c r="T2011" i="1" s="1"/>
  <c r="R2010" i="1"/>
  <c r="Q2010" i="1"/>
  <c r="S2010" i="1" s="1"/>
  <c r="T2010" i="1" s="1"/>
  <c r="R2009" i="1"/>
  <c r="Q2009" i="1"/>
  <c r="S2009" i="1" s="1"/>
  <c r="T2009" i="1" s="1"/>
  <c r="R2008" i="1"/>
  <c r="Q2008" i="1"/>
  <c r="R2007" i="1"/>
  <c r="Q2007" i="1"/>
  <c r="S2007" i="1" s="1"/>
  <c r="T2007" i="1" s="1"/>
  <c r="R2006" i="1"/>
  <c r="Q2006" i="1"/>
  <c r="S2006" i="1" s="1"/>
  <c r="T2006" i="1" s="1"/>
  <c r="R2005" i="1"/>
  <c r="Q2005" i="1"/>
  <c r="S2005" i="1" s="1"/>
  <c r="T2005" i="1" s="1"/>
  <c r="R2004" i="1"/>
  <c r="Q2004" i="1"/>
  <c r="S2004" i="1" s="1"/>
  <c r="T2004" i="1" s="1"/>
  <c r="R2003" i="1"/>
  <c r="Q2003" i="1"/>
  <c r="S2003" i="1" s="1"/>
  <c r="T2003" i="1" s="1"/>
  <c r="R2002" i="1"/>
  <c r="Q2002" i="1"/>
  <c r="S2002" i="1" s="1"/>
  <c r="T2002" i="1" s="1"/>
  <c r="R2001" i="1"/>
  <c r="Q2001" i="1"/>
  <c r="S2001" i="1" s="1"/>
  <c r="T2001" i="1" s="1"/>
  <c r="R2000" i="1"/>
  <c r="Q2000" i="1"/>
  <c r="S2000" i="1" s="1"/>
  <c r="T2000" i="1" s="1"/>
  <c r="R1999" i="1"/>
  <c r="Q1999" i="1"/>
  <c r="S1999" i="1" s="1"/>
  <c r="T1999" i="1" s="1"/>
  <c r="R1998" i="1"/>
  <c r="Q1998" i="1"/>
  <c r="S1998" i="1" s="1"/>
  <c r="T1998" i="1" s="1"/>
  <c r="R1997" i="1"/>
  <c r="Q1997" i="1"/>
  <c r="S1997" i="1" s="1"/>
  <c r="T1997" i="1" s="1"/>
  <c r="R1996" i="1"/>
  <c r="Q1996" i="1"/>
  <c r="S1996" i="1" s="1"/>
  <c r="T1996" i="1" s="1"/>
  <c r="R1995" i="1"/>
  <c r="Q1995" i="1"/>
  <c r="S1995" i="1" s="1"/>
  <c r="T1995" i="1" s="1"/>
  <c r="R1994" i="1"/>
  <c r="Q1994" i="1"/>
  <c r="S1994" i="1" s="1"/>
  <c r="T1994" i="1" s="1"/>
  <c r="R1993" i="1"/>
  <c r="Q1993" i="1"/>
  <c r="S1993" i="1" s="1"/>
  <c r="T1993" i="1" s="1"/>
  <c r="R1992" i="1"/>
  <c r="Q1992" i="1"/>
  <c r="S1992" i="1" s="1"/>
  <c r="T1992" i="1" s="1"/>
  <c r="R1991" i="1"/>
  <c r="Q1991" i="1"/>
  <c r="S1991" i="1" s="1"/>
  <c r="T1991" i="1" s="1"/>
  <c r="R1990" i="1"/>
  <c r="Q1990" i="1"/>
  <c r="S1990" i="1" s="1"/>
  <c r="T1990" i="1" s="1"/>
  <c r="R1989" i="1"/>
  <c r="Q1989" i="1"/>
  <c r="S1989" i="1" s="1"/>
  <c r="T1989" i="1" s="1"/>
  <c r="R1988" i="1"/>
  <c r="Q1988" i="1"/>
  <c r="S1988" i="1" s="1"/>
  <c r="T1988" i="1" s="1"/>
  <c r="R1987" i="1"/>
  <c r="Q1987" i="1"/>
  <c r="S1987" i="1" s="1"/>
  <c r="T1987" i="1" s="1"/>
  <c r="R1986" i="1"/>
  <c r="Q1986" i="1"/>
  <c r="S1986" i="1" s="1"/>
  <c r="T1986" i="1" s="1"/>
  <c r="R1985" i="1"/>
  <c r="Q1985" i="1"/>
  <c r="S1985" i="1" s="1"/>
  <c r="T1985" i="1" s="1"/>
  <c r="R1984" i="1"/>
  <c r="Q1984" i="1"/>
  <c r="S1984" i="1" s="1"/>
  <c r="T1984" i="1" s="1"/>
  <c r="R1983" i="1"/>
  <c r="Q1983" i="1"/>
  <c r="S1983" i="1" s="1"/>
  <c r="T1983" i="1" s="1"/>
  <c r="R1982" i="1"/>
  <c r="Q1982" i="1"/>
  <c r="S1982" i="1" s="1"/>
  <c r="T1982" i="1" s="1"/>
  <c r="R1981" i="1"/>
  <c r="Q1981" i="1"/>
  <c r="S1981" i="1" s="1"/>
  <c r="T1981" i="1" s="1"/>
  <c r="R1980" i="1"/>
  <c r="Q1980" i="1"/>
  <c r="S1980" i="1" s="1"/>
  <c r="T1980" i="1" s="1"/>
  <c r="R1979" i="1"/>
  <c r="Q1979" i="1"/>
  <c r="S1979" i="1" s="1"/>
  <c r="T1979" i="1" s="1"/>
  <c r="R1978" i="1"/>
  <c r="Q1978" i="1"/>
  <c r="S1978" i="1" s="1"/>
  <c r="T1978" i="1" s="1"/>
  <c r="R1977" i="1"/>
  <c r="Q1977" i="1"/>
  <c r="S1977" i="1" s="1"/>
  <c r="T1977" i="1" s="1"/>
  <c r="R1976" i="1"/>
  <c r="Q1976" i="1"/>
  <c r="S1976" i="1" s="1"/>
  <c r="T1976" i="1" s="1"/>
  <c r="R1975" i="1"/>
  <c r="Q1975" i="1"/>
  <c r="S1975" i="1" s="1"/>
  <c r="T1975" i="1" s="1"/>
  <c r="R1974" i="1"/>
  <c r="Q1974" i="1"/>
  <c r="S1974" i="1" s="1"/>
  <c r="T1974" i="1" s="1"/>
  <c r="R1973" i="1"/>
  <c r="Q1973" i="1"/>
  <c r="S1973" i="1" s="1"/>
  <c r="T1973" i="1" s="1"/>
  <c r="R1972" i="1"/>
  <c r="Q1972" i="1"/>
  <c r="S1972" i="1" s="1"/>
  <c r="T1972" i="1" s="1"/>
  <c r="R1971" i="1"/>
  <c r="Q1971" i="1"/>
  <c r="S1971" i="1" s="1"/>
  <c r="T1971" i="1" s="1"/>
  <c r="R1970" i="1"/>
  <c r="Q1970" i="1"/>
  <c r="S1970" i="1" s="1"/>
  <c r="T1970" i="1" s="1"/>
  <c r="R1969" i="1"/>
  <c r="Q1969" i="1"/>
  <c r="S1969" i="1" s="1"/>
  <c r="T1969" i="1" s="1"/>
  <c r="R1968" i="1"/>
  <c r="Q1968" i="1"/>
  <c r="S1968" i="1" s="1"/>
  <c r="T1968" i="1" s="1"/>
  <c r="R1967" i="1"/>
  <c r="Q1967" i="1"/>
  <c r="S1967" i="1" s="1"/>
  <c r="T1967" i="1" s="1"/>
  <c r="R1966" i="1"/>
  <c r="Q1966" i="1"/>
  <c r="S1966" i="1" s="1"/>
  <c r="T1966" i="1" s="1"/>
  <c r="R1965" i="1"/>
  <c r="Q1965" i="1"/>
  <c r="S1965" i="1" s="1"/>
  <c r="T1965" i="1" s="1"/>
  <c r="R1964" i="1"/>
  <c r="Q1964" i="1"/>
  <c r="R1963" i="1"/>
  <c r="Q1963" i="1"/>
  <c r="S1963" i="1" s="1"/>
  <c r="T1963" i="1" s="1"/>
  <c r="R1962" i="1"/>
  <c r="Q1962" i="1"/>
  <c r="S1962" i="1" s="1"/>
  <c r="T1962" i="1" s="1"/>
  <c r="R1961" i="1"/>
  <c r="Q1961" i="1"/>
  <c r="S1961" i="1" s="1"/>
  <c r="T1961" i="1" s="1"/>
  <c r="R1960" i="1"/>
  <c r="Q1960" i="1"/>
  <c r="S1960" i="1" s="1"/>
  <c r="T1960" i="1" s="1"/>
  <c r="R1959" i="1"/>
  <c r="Q1959" i="1"/>
  <c r="S1959" i="1" s="1"/>
  <c r="T1959" i="1" s="1"/>
  <c r="R1958" i="1"/>
  <c r="Q1958" i="1"/>
  <c r="S1958" i="1" s="1"/>
  <c r="T1958" i="1" s="1"/>
  <c r="R1957" i="1"/>
  <c r="Q1957" i="1"/>
  <c r="S1957" i="1" s="1"/>
  <c r="T1957" i="1" s="1"/>
  <c r="R1956" i="1"/>
  <c r="Q1956" i="1"/>
  <c r="S1956" i="1" s="1"/>
  <c r="T1956" i="1" s="1"/>
  <c r="R1955" i="1"/>
  <c r="Q1955" i="1"/>
  <c r="R1954" i="1"/>
  <c r="Q1954" i="1"/>
  <c r="S1954" i="1" s="1"/>
  <c r="T1954" i="1" s="1"/>
  <c r="R1953" i="1"/>
  <c r="Q1953" i="1"/>
  <c r="S1953" i="1" s="1"/>
  <c r="T1953" i="1" s="1"/>
  <c r="R1952" i="1"/>
  <c r="Q1952" i="1"/>
  <c r="R1951" i="1"/>
  <c r="Q1951" i="1"/>
  <c r="S1951" i="1" s="1"/>
  <c r="T1951" i="1" s="1"/>
  <c r="R1950" i="1"/>
  <c r="Q1950" i="1"/>
  <c r="R1949" i="1"/>
  <c r="Q1949" i="1"/>
  <c r="S1949" i="1" s="1"/>
  <c r="T1949" i="1" s="1"/>
  <c r="R1948" i="1"/>
  <c r="Q1948" i="1"/>
  <c r="S1948" i="1" s="1"/>
  <c r="T1948" i="1" s="1"/>
  <c r="R1947" i="1"/>
  <c r="Q1947" i="1"/>
  <c r="S1947" i="1" s="1"/>
  <c r="T1947" i="1" s="1"/>
  <c r="R1946" i="1"/>
  <c r="Q1946" i="1"/>
  <c r="S1946" i="1" s="1"/>
  <c r="T1946" i="1" s="1"/>
  <c r="R1945" i="1"/>
  <c r="Q1945" i="1"/>
  <c r="S1945" i="1" s="1"/>
  <c r="T1945" i="1" s="1"/>
  <c r="R1944" i="1"/>
  <c r="Q1944" i="1"/>
  <c r="S1944" i="1" s="1"/>
  <c r="T1944" i="1" s="1"/>
  <c r="R1943" i="1"/>
  <c r="Q1943" i="1"/>
  <c r="S1943" i="1" s="1"/>
  <c r="T1943" i="1" s="1"/>
  <c r="R1942" i="1"/>
  <c r="Q1942" i="1"/>
  <c r="S1942" i="1" s="1"/>
  <c r="T1942" i="1" s="1"/>
  <c r="R1941" i="1"/>
  <c r="Q1941" i="1"/>
  <c r="S1941" i="1" s="1"/>
  <c r="T1941" i="1" s="1"/>
  <c r="R1940" i="1"/>
  <c r="Q1940" i="1"/>
  <c r="S1940" i="1" s="1"/>
  <c r="T1940" i="1" s="1"/>
  <c r="R1939" i="1"/>
  <c r="Q1939" i="1"/>
  <c r="S1939" i="1" s="1"/>
  <c r="T1939" i="1" s="1"/>
  <c r="R1938" i="1"/>
  <c r="Q1938" i="1"/>
  <c r="S1938" i="1" s="1"/>
  <c r="T1938" i="1" s="1"/>
  <c r="R1937" i="1"/>
  <c r="Q1937" i="1"/>
  <c r="S1937" i="1" s="1"/>
  <c r="T1937" i="1" s="1"/>
  <c r="R1936" i="1"/>
  <c r="Q1936" i="1"/>
  <c r="S1936" i="1" s="1"/>
  <c r="T1936" i="1" s="1"/>
  <c r="R1935" i="1"/>
  <c r="Q1935" i="1"/>
  <c r="S1935" i="1" s="1"/>
  <c r="T1935" i="1" s="1"/>
  <c r="R1934" i="1"/>
  <c r="Q1934" i="1"/>
  <c r="R1933" i="1"/>
  <c r="Q1933" i="1"/>
  <c r="S1933" i="1" s="1"/>
  <c r="T1933" i="1" s="1"/>
  <c r="R1932" i="1"/>
  <c r="Q1932" i="1"/>
  <c r="S1932" i="1" s="1"/>
  <c r="T1932" i="1" s="1"/>
  <c r="R1931" i="1"/>
  <c r="Q1931" i="1"/>
  <c r="S1931" i="1" s="1"/>
  <c r="T1931" i="1" s="1"/>
  <c r="R1930" i="1"/>
  <c r="Q1930" i="1"/>
  <c r="S1930" i="1" s="1"/>
  <c r="T1930" i="1" s="1"/>
  <c r="R1929" i="1"/>
  <c r="Q1929" i="1"/>
  <c r="R1928" i="1"/>
  <c r="Q1928" i="1"/>
  <c r="S1928" i="1" s="1"/>
  <c r="T1928" i="1" s="1"/>
  <c r="R1927" i="1"/>
  <c r="Q1927" i="1"/>
  <c r="S1927" i="1" s="1"/>
  <c r="T1927" i="1" s="1"/>
  <c r="R1926" i="1"/>
  <c r="Q1926" i="1"/>
  <c r="R1925" i="1"/>
  <c r="Q1925" i="1"/>
  <c r="S1925" i="1" s="1"/>
  <c r="T1925" i="1" s="1"/>
  <c r="R1924" i="1"/>
  <c r="Q1924" i="1"/>
  <c r="S1924" i="1" s="1"/>
  <c r="T1924" i="1" s="1"/>
  <c r="R1923" i="1"/>
  <c r="Q1923" i="1"/>
  <c r="S1923" i="1" s="1"/>
  <c r="T1923" i="1" s="1"/>
  <c r="R1922" i="1"/>
  <c r="Q1922" i="1"/>
  <c r="S1922" i="1" s="1"/>
  <c r="T1922" i="1" s="1"/>
  <c r="R1921" i="1"/>
  <c r="Q1921" i="1"/>
  <c r="S1921" i="1" s="1"/>
  <c r="T1921" i="1" s="1"/>
  <c r="R1920" i="1"/>
  <c r="Q1920" i="1"/>
  <c r="S1920" i="1" s="1"/>
  <c r="T1920" i="1" s="1"/>
  <c r="R1919" i="1"/>
  <c r="Q1919" i="1"/>
  <c r="S1919" i="1" s="1"/>
  <c r="T1919" i="1" s="1"/>
  <c r="R1918" i="1"/>
  <c r="Q1918" i="1"/>
  <c r="S1918" i="1" s="1"/>
  <c r="T1918" i="1" s="1"/>
  <c r="R1917" i="1"/>
  <c r="Q1917" i="1"/>
  <c r="R1916" i="1"/>
  <c r="Q1916" i="1"/>
  <c r="S1916" i="1" s="1"/>
  <c r="T1916" i="1" s="1"/>
  <c r="R1915" i="1"/>
  <c r="Q1915" i="1"/>
  <c r="R1914" i="1"/>
  <c r="Q1914" i="1"/>
  <c r="R1913" i="1"/>
  <c r="Q1913" i="1"/>
  <c r="S1913" i="1" s="1"/>
  <c r="T1913" i="1" s="1"/>
  <c r="R1912" i="1"/>
  <c r="Q1912" i="1"/>
  <c r="S1912" i="1" s="1"/>
  <c r="T1912" i="1" s="1"/>
  <c r="R1911" i="1"/>
  <c r="Q1911" i="1"/>
  <c r="S1911" i="1" s="1"/>
  <c r="T1911" i="1" s="1"/>
  <c r="R1910" i="1"/>
  <c r="Q1910" i="1"/>
  <c r="S1910" i="1" s="1"/>
  <c r="T1910" i="1" s="1"/>
  <c r="R1909" i="1"/>
  <c r="Q1909" i="1"/>
  <c r="S1909" i="1" s="1"/>
  <c r="T1909" i="1" s="1"/>
  <c r="R1908" i="1"/>
  <c r="Q1908" i="1"/>
  <c r="S1908" i="1" s="1"/>
  <c r="T1908" i="1" s="1"/>
  <c r="R1907" i="1"/>
  <c r="Q1907" i="1"/>
  <c r="S1907" i="1" s="1"/>
  <c r="T1907" i="1" s="1"/>
  <c r="R1906" i="1"/>
  <c r="Q1906" i="1"/>
  <c r="S1906" i="1" s="1"/>
  <c r="T1906" i="1" s="1"/>
  <c r="R1905" i="1"/>
  <c r="Q1905" i="1"/>
  <c r="S1905" i="1" s="1"/>
  <c r="T1905" i="1" s="1"/>
  <c r="R1904" i="1"/>
  <c r="Q1904" i="1"/>
  <c r="S1904" i="1" s="1"/>
  <c r="T1904" i="1" s="1"/>
  <c r="R1903" i="1"/>
  <c r="Q1903" i="1"/>
  <c r="R1902" i="1"/>
  <c r="Q1902" i="1"/>
  <c r="S1902" i="1" s="1"/>
  <c r="T1902" i="1" s="1"/>
  <c r="R1901" i="1"/>
  <c r="Q1901" i="1"/>
  <c r="S1901" i="1" s="1"/>
  <c r="T1901" i="1" s="1"/>
  <c r="R1900" i="1"/>
  <c r="Q1900" i="1"/>
  <c r="S1900" i="1" s="1"/>
  <c r="T1900" i="1" s="1"/>
  <c r="R1899" i="1"/>
  <c r="Q1899" i="1"/>
  <c r="S1899" i="1" s="1"/>
  <c r="T1899" i="1" s="1"/>
  <c r="R1898" i="1"/>
  <c r="Q1898" i="1"/>
  <c r="S1898" i="1" s="1"/>
  <c r="T1898" i="1" s="1"/>
  <c r="R1897" i="1"/>
  <c r="Q1897" i="1"/>
  <c r="S1897" i="1" s="1"/>
  <c r="T1897" i="1" s="1"/>
  <c r="R1896" i="1"/>
  <c r="Q1896" i="1"/>
  <c r="S1896" i="1" s="1"/>
  <c r="T1896" i="1" s="1"/>
  <c r="R1895" i="1"/>
  <c r="Q1895" i="1"/>
  <c r="S1895" i="1" s="1"/>
  <c r="T1895" i="1" s="1"/>
  <c r="R1894" i="1"/>
  <c r="Q1894" i="1"/>
  <c r="S1894" i="1" s="1"/>
  <c r="T1894" i="1" s="1"/>
  <c r="R1893" i="1"/>
  <c r="Q1893" i="1"/>
  <c r="S1893" i="1" s="1"/>
  <c r="T1893" i="1" s="1"/>
  <c r="R1892" i="1"/>
  <c r="Q1892" i="1"/>
  <c r="S1892" i="1" s="1"/>
  <c r="T1892" i="1" s="1"/>
  <c r="R1891" i="1"/>
  <c r="Q1891" i="1"/>
  <c r="S1891" i="1" s="1"/>
  <c r="T1891" i="1" s="1"/>
  <c r="R1890" i="1"/>
  <c r="Q1890" i="1"/>
  <c r="S1890" i="1" s="1"/>
  <c r="T1890" i="1" s="1"/>
  <c r="R1889" i="1"/>
  <c r="Q1889" i="1"/>
  <c r="S1889" i="1" s="1"/>
  <c r="T1889" i="1" s="1"/>
  <c r="R1888" i="1"/>
  <c r="Q1888" i="1"/>
  <c r="R1887" i="1"/>
  <c r="Q1887" i="1"/>
  <c r="S1887" i="1" s="1"/>
  <c r="T1887" i="1" s="1"/>
  <c r="R1886" i="1"/>
  <c r="Q1886" i="1"/>
  <c r="S1886" i="1" s="1"/>
  <c r="T1886" i="1" s="1"/>
  <c r="R1885" i="1"/>
  <c r="Q1885" i="1"/>
  <c r="S1885" i="1" s="1"/>
  <c r="T1885" i="1" s="1"/>
  <c r="R1884" i="1"/>
  <c r="Q1884" i="1"/>
  <c r="S1884" i="1" s="1"/>
  <c r="T1884" i="1" s="1"/>
  <c r="R1883" i="1"/>
  <c r="Q1883" i="1"/>
  <c r="S1883" i="1" s="1"/>
  <c r="T1883" i="1" s="1"/>
  <c r="R1882" i="1"/>
  <c r="Q1882" i="1"/>
  <c r="S1882" i="1" s="1"/>
  <c r="T1882" i="1" s="1"/>
  <c r="R1881" i="1"/>
  <c r="Q1881" i="1"/>
  <c r="R1880" i="1"/>
  <c r="Q1880" i="1"/>
  <c r="R1879" i="1"/>
  <c r="Q1879" i="1"/>
  <c r="R1878" i="1"/>
  <c r="Q1878" i="1"/>
  <c r="S1878" i="1" s="1"/>
  <c r="T1878" i="1" s="1"/>
  <c r="R1877" i="1"/>
  <c r="Q1877" i="1"/>
  <c r="S1877" i="1" s="1"/>
  <c r="T1877" i="1" s="1"/>
  <c r="R1876" i="1"/>
  <c r="Q1876" i="1"/>
  <c r="S1876" i="1" s="1"/>
  <c r="T1876" i="1" s="1"/>
  <c r="R1875" i="1"/>
  <c r="Q1875" i="1"/>
  <c r="S1875" i="1" s="1"/>
  <c r="T1875" i="1" s="1"/>
  <c r="R1874" i="1"/>
  <c r="Q1874" i="1"/>
  <c r="S1874" i="1" s="1"/>
  <c r="T1874" i="1" s="1"/>
  <c r="R1873" i="1"/>
  <c r="Q1873" i="1"/>
  <c r="S1873" i="1" s="1"/>
  <c r="T1873" i="1" s="1"/>
  <c r="R1872" i="1"/>
  <c r="Q1872" i="1"/>
  <c r="S1872" i="1" s="1"/>
  <c r="T1872" i="1" s="1"/>
  <c r="R1871" i="1"/>
  <c r="Q1871" i="1"/>
  <c r="S1871" i="1" s="1"/>
  <c r="T1871" i="1" s="1"/>
  <c r="R1870" i="1"/>
  <c r="Q1870" i="1"/>
  <c r="S1870" i="1" s="1"/>
  <c r="T1870" i="1" s="1"/>
  <c r="R1869" i="1"/>
  <c r="Q1869" i="1"/>
  <c r="R1868" i="1"/>
  <c r="Q1868" i="1"/>
  <c r="S1868" i="1" s="1"/>
  <c r="T1868" i="1" s="1"/>
  <c r="R1867" i="1"/>
  <c r="Q1867" i="1"/>
  <c r="S1867" i="1" s="1"/>
  <c r="T1867" i="1" s="1"/>
  <c r="R1866" i="1"/>
  <c r="Q1866" i="1"/>
  <c r="S1866" i="1" s="1"/>
  <c r="T1866" i="1" s="1"/>
  <c r="R1865" i="1"/>
  <c r="Q1865" i="1"/>
  <c r="R1864" i="1"/>
  <c r="Q1864" i="1"/>
  <c r="S1864" i="1" s="1"/>
  <c r="T1864" i="1" s="1"/>
  <c r="R1863" i="1"/>
  <c r="Q1863" i="1"/>
  <c r="S1863" i="1" s="1"/>
  <c r="T1863" i="1" s="1"/>
  <c r="R1862" i="1"/>
  <c r="Q1862" i="1"/>
  <c r="S1862" i="1" s="1"/>
  <c r="T1862" i="1" s="1"/>
  <c r="R1861" i="1"/>
  <c r="Q1861" i="1"/>
  <c r="S1861" i="1" s="1"/>
  <c r="T1861" i="1" s="1"/>
  <c r="R1860" i="1"/>
  <c r="Q1860" i="1"/>
  <c r="R1859" i="1"/>
  <c r="Q1859" i="1"/>
  <c r="S1859" i="1" s="1"/>
  <c r="T1859" i="1" s="1"/>
  <c r="R1858" i="1"/>
  <c r="Q1858" i="1"/>
  <c r="S1858" i="1" s="1"/>
  <c r="T1858" i="1" s="1"/>
  <c r="R1857" i="1"/>
  <c r="Q1857" i="1"/>
  <c r="S1857" i="1" s="1"/>
  <c r="T1857" i="1" s="1"/>
  <c r="R1856" i="1"/>
  <c r="Q1856" i="1"/>
  <c r="S1856" i="1" s="1"/>
  <c r="T1856" i="1" s="1"/>
  <c r="R1855" i="1"/>
  <c r="Q1855" i="1"/>
  <c r="S1855" i="1" s="1"/>
  <c r="T1855" i="1" s="1"/>
  <c r="R1854" i="1"/>
  <c r="Q1854" i="1"/>
  <c r="S1854" i="1" s="1"/>
  <c r="T1854" i="1" s="1"/>
  <c r="R1853" i="1"/>
  <c r="Q1853" i="1"/>
  <c r="S1853" i="1" s="1"/>
  <c r="T1853" i="1" s="1"/>
  <c r="R1852" i="1"/>
  <c r="Q1852" i="1"/>
  <c r="S1852" i="1" s="1"/>
  <c r="T1852" i="1" s="1"/>
  <c r="R1851" i="1"/>
  <c r="Q1851" i="1"/>
  <c r="R1850" i="1"/>
  <c r="Q1850" i="1"/>
  <c r="R1849" i="1"/>
  <c r="Q1849" i="1"/>
  <c r="R1848" i="1"/>
  <c r="Q1848" i="1"/>
  <c r="S1848" i="1" s="1"/>
  <c r="T1848" i="1" s="1"/>
  <c r="R1847" i="1"/>
  <c r="Q1847" i="1"/>
  <c r="S1847" i="1" s="1"/>
  <c r="T1847" i="1" s="1"/>
  <c r="R1846" i="1"/>
  <c r="Q1846" i="1"/>
  <c r="S1846" i="1" s="1"/>
  <c r="T1846" i="1" s="1"/>
  <c r="R1845" i="1"/>
  <c r="Q1845" i="1"/>
  <c r="S1845" i="1" s="1"/>
  <c r="T1845" i="1" s="1"/>
  <c r="R1844" i="1"/>
  <c r="Q1844" i="1"/>
  <c r="S1844" i="1" s="1"/>
  <c r="T1844" i="1" s="1"/>
  <c r="R1843" i="1"/>
  <c r="Q1843" i="1"/>
  <c r="S1843" i="1" s="1"/>
  <c r="T1843" i="1" s="1"/>
  <c r="R1842" i="1"/>
  <c r="Q1842" i="1"/>
  <c r="S1842" i="1" s="1"/>
  <c r="T1842" i="1" s="1"/>
  <c r="R1841" i="1"/>
  <c r="Q1841" i="1"/>
  <c r="S1841" i="1" s="1"/>
  <c r="T1841" i="1" s="1"/>
  <c r="R1840" i="1"/>
  <c r="Q1840" i="1"/>
  <c r="S1840" i="1" s="1"/>
  <c r="T1840" i="1" s="1"/>
  <c r="R1839" i="1"/>
  <c r="Q1839" i="1"/>
  <c r="S1839" i="1" s="1"/>
  <c r="T1839" i="1" s="1"/>
  <c r="R1838" i="1"/>
  <c r="Q1838" i="1"/>
  <c r="S1838" i="1" s="1"/>
  <c r="T1838" i="1" s="1"/>
  <c r="R1837" i="1"/>
  <c r="Q1837" i="1"/>
  <c r="S1837" i="1" s="1"/>
  <c r="T1837" i="1" s="1"/>
  <c r="R1836" i="1"/>
  <c r="Q1836" i="1"/>
  <c r="R1835" i="1"/>
  <c r="Q1835" i="1"/>
  <c r="S1835" i="1" s="1"/>
  <c r="T1835" i="1" s="1"/>
  <c r="R1834" i="1"/>
  <c r="Q1834" i="1"/>
  <c r="S1834" i="1" s="1"/>
  <c r="T1834" i="1" s="1"/>
  <c r="R1833" i="1"/>
  <c r="Q1833" i="1"/>
  <c r="S1833" i="1" s="1"/>
  <c r="T1833" i="1" s="1"/>
  <c r="R1832" i="1"/>
  <c r="Q1832" i="1"/>
  <c r="S1832" i="1" s="1"/>
  <c r="T1832" i="1" s="1"/>
  <c r="R1831" i="1"/>
  <c r="Q1831" i="1"/>
  <c r="R1830" i="1"/>
  <c r="Q1830" i="1"/>
  <c r="S1830" i="1" s="1"/>
  <c r="T1830" i="1" s="1"/>
  <c r="R1829" i="1"/>
  <c r="Q1829" i="1"/>
  <c r="S1829" i="1" s="1"/>
  <c r="T1829" i="1" s="1"/>
  <c r="R1828" i="1"/>
  <c r="Q1828" i="1"/>
  <c r="S1828" i="1" s="1"/>
  <c r="T1828" i="1" s="1"/>
  <c r="R1827" i="1"/>
  <c r="Q1827" i="1"/>
  <c r="S1827" i="1" s="1"/>
  <c r="T1827" i="1" s="1"/>
  <c r="R1826" i="1"/>
  <c r="Q1826" i="1"/>
  <c r="S1826" i="1" s="1"/>
  <c r="T1826" i="1" s="1"/>
  <c r="R1825" i="1"/>
  <c r="Q1825" i="1"/>
  <c r="R1824" i="1"/>
  <c r="Q1824" i="1"/>
  <c r="S1824" i="1" s="1"/>
  <c r="T1824" i="1" s="1"/>
  <c r="R1823" i="1"/>
  <c r="Q1823" i="1"/>
  <c r="S1823" i="1" s="1"/>
  <c r="T1823" i="1" s="1"/>
  <c r="R1822" i="1"/>
  <c r="Q1822" i="1"/>
  <c r="S1822" i="1" s="1"/>
  <c r="T1822" i="1" s="1"/>
  <c r="R1821" i="1"/>
  <c r="Q1821" i="1"/>
  <c r="S1821" i="1" s="1"/>
  <c r="T1821" i="1" s="1"/>
  <c r="R1820" i="1"/>
  <c r="Q1820" i="1"/>
  <c r="R1819" i="1"/>
  <c r="Q1819" i="1"/>
  <c r="S1819" i="1" s="1"/>
  <c r="T1819" i="1" s="1"/>
  <c r="R1818" i="1"/>
  <c r="Q1818" i="1"/>
  <c r="R1817" i="1"/>
  <c r="Q1817" i="1"/>
  <c r="S1817" i="1" s="1"/>
  <c r="T1817" i="1" s="1"/>
  <c r="R1816" i="1"/>
  <c r="Q1816" i="1"/>
  <c r="S1816" i="1" s="1"/>
  <c r="T1816" i="1" s="1"/>
  <c r="R1815" i="1"/>
  <c r="Q1815" i="1"/>
  <c r="S1815" i="1" s="1"/>
  <c r="T1815" i="1" s="1"/>
  <c r="R1814" i="1"/>
  <c r="Q1814" i="1"/>
  <c r="S1814" i="1" s="1"/>
  <c r="T1814" i="1" s="1"/>
  <c r="R1813" i="1"/>
  <c r="Q1813" i="1"/>
  <c r="S1813" i="1" s="1"/>
  <c r="T1813" i="1" s="1"/>
  <c r="R1812" i="1"/>
  <c r="Q1812" i="1"/>
  <c r="S1812" i="1" s="1"/>
  <c r="T1812" i="1" s="1"/>
  <c r="R1811" i="1"/>
  <c r="Q1811" i="1"/>
  <c r="R1810" i="1"/>
  <c r="Q1810" i="1"/>
  <c r="R1809" i="1"/>
  <c r="Q1809" i="1"/>
  <c r="S1809" i="1" s="1"/>
  <c r="T1809" i="1" s="1"/>
  <c r="R1808" i="1"/>
  <c r="Q1808" i="1"/>
  <c r="S1808" i="1" s="1"/>
  <c r="T1808" i="1" s="1"/>
  <c r="R1807" i="1"/>
  <c r="Q1807" i="1"/>
  <c r="S1807" i="1" s="1"/>
  <c r="T1807" i="1" s="1"/>
  <c r="R1806" i="1"/>
  <c r="Q1806" i="1"/>
  <c r="S1806" i="1" s="1"/>
  <c r="T1806" i="1" s="1"/>
  <c r="R1805" i="1"/>
  <c r="Q1805" i="1"/>
  <c r="S1805" i="1" s="1"/>
  <c r="T1805" i="1" s="1"/>
  <c r="R1804" i="1"/>
  <c r="Q1804" i="1"/>
  <c r="R1803" i="1"/>
  <c r="Q1803" i="1"/>
  <c r="S1803" i="1" s="1"/>
  <c r="T1803" i="1" s="1"/>
  <c r="R1802" i="1"/>
  <c r="Q1802" i="1"/>
  <c r="S1802" i="1" s="1"/>
  <c r="T1802" i="1" s="1"/>
  <c r="R1801" i="1"/>
  <c r="Q1801" i="1"/>
  <c r="S1801" i="1" s="1"/>
  <c r="T1801" i="1" s="1"/>
  <c r="R1800" i="1"/>
  <c r="Q1800" i="1"/>
  <c r="R1799" i="1"/>
  <c r="Q1799" i="1"/>
  <c r="S1799" i="1" s="1"/>
  <c r="T1799" i="1" s="1"/>
  <c r="R1798" i="1"/>
  <c r="Q1798" i="1"/>
  <c r="S1798" i="1" s="1"/>
  <c r="T1798" i="1" s="1"/>
  <c r="R1797" i="1"/>
  <c r="Q1797" i="1"/>
  <c r="S1797" i="1" s="1"/>
  <c r="T1797" i="1" s="1"/>
  <c r="R1796" i="1"/>
  <c r="Q1796" i="1"/>
  <c r="S1796" i="1" s="1"/>
  <c r="T1796" i="1" s="1"/>
  <c r="R1795" i="1"/>
  <c r="Q1795" i="1"/>
  <c r="S1795" i="1" s="1"/>
  <c r="T1795" i="1" s="1"/>
  <c r="R1794" i="1"/>
  <c r="Q1794" i="1"/>
  <c r="S1794" i="1" s="1"/>
  <c r="T1794" i="1" s="1"/>
  <c r="R1793" i="1"/>
  <c r="Q1793" i="1"/>
  <c r="S1793" i="1" s="1"/>
  <c r="T1793" i="1" s="1"/>
  <c r="R1792" i="1"/>
  <c r="Q1792" i="1"/>
  <c r="S1792" i="1" s="1"/>
  <c r="T1792" i="1" s="1"/>
  <c r="R1791" i="1"/>
  <c r="Q1791" i="1"/>
  <c r="S1791" i="1" s="1"/>
  <c r="T1791" i="1" s="1"/>
  <c r="R1790" i="1"/>
  <c r="Q1790" i="1"/>
  <c r="S1790" i="1" s="1"/>
  <c r="T1790" i="1" s="1"/>
  <c r="R1789" i="1"/>
  <c r="Q1789" i="1"/>
  <c r="S1789" i="1" s="1"/>
  <c r="T1789" i="1" s="1"/>
  <c r="R1788" i="1"/>
  <c r="Q1788" i="1"/>
  <c r="S1788" i="1" s="1"/>
  <c r="T1788" i="1" s="1"/>
  <c r="R1787" i="1"/>
  <c r="Q1787" i="1"/>
  <c r="S1787" i="1" s="1"/>
  <c r="T1787" i="1" s="1"/>
  <c r="R1786" i="1"/>
  <c r="Q1786" i="1"/>
  <c r="S1786" i="1" s="1"/>
  <c r="T1786" i="1" s="1"/>
  <c r="R1785" i="1"/>
  <c r="Q1785" i="1"/>
  <c r="R1784" i="1"/>
  <c r="Q1784" i="1"/>
  <c r="S1784" i="1" s="1"/>
  <c r="T1784" i="1" s="1"/>
  <c r="R1783" i="1"/>
  <c r="Q1783" i="1"/>
  <c r="S1783" i="1" s="1"/>
  <c r="T1783" i="1" s="1"/>
  <c r="R1782" i="1"/>
  <c r="Q1782" i="1"/>
  <c r="R1781" i="1"/>
  <c r="Q1781" i="1"/>
  <c r="S1781" i="1" s="1"/>
  <c r="T1781" i="1" s="1"/>
  <c r="R1780" i="1"/>
  <c r="Q1780" i="1"/>
  <c r="R1779" i="1"/>
  <c r="Q1779" i="1"/>
  <c r="S1779" i="1" s="1"/>
  <c r="T1779" i="1" s="1"/>
  <c r="R1778" i="1"/>
  <c r="Q1778" i="1"/>
  <c r="S1778" i="1" s="1"/>
  <c r="T1778" i="1" s="1"/>
  <c r="R1777" i="1"/>
  <c r="Q1777" i="1"/>
  <c r="S1777" i="1" s="1"/>
  <c r="T1777" i="1" s="1"/>
  <c r="R1776" i="1"/>
  <c r="Q1776" i="1"/>
  <c r="S1776" i="1" s="1"/>
  <c r="T1776" i="1" s="1"/>
  <c r="R1775" i="1"/>
  <c r="Q1775" i="1"/>
  <c r="S1775" i="1" s="1"/>
  <c r="T1775" i="1" s="1"/>
  <c r="R1774" i="1"/>
  <c r="Q1774" i="1"/>
  <c r="S1774" i="1" s="1"/>
  <c r="T1774" i="1" s="1"/>
  <c r="R1773" i="1"/>
  <c r="Q1773" i="1"/>
  <c r="S1773" i="1" s="1"/>
  <c r="T1773" i="1" s="1"/>
  <c r="R1772" i="1"/>
  <c r="Q1772" i="1"/>
  <c r="S1772" i="1" s="1"/>
  <c r="T1772" i="1" s="1"/>
  <c r="R1771" i="1"/>
  <c r="Q1771" i="1"/>
  <c r="S1771" i="1" s="1"/>
  <c r="T1771" i="1" s="1"/>
  <c r="R1770" i="1"/>
  <c r="Q1770" i="1"/>
  <c r="S1770" i="1" s="1"/>
  <c r="T1770" i="1" s="1"/>
  <c r="R1769" i="1"/>
  <c r="Q1769" i="1"/>
  <c r="R1768" i="1"/>
  <c r="Q1768" i="1"/>
  <c r="S1768" i="1" s="1"/>
  <c r="T1768" i="1" s="1"/>
  <c r="R1767" i="1"/>
  <c r="Q1767" i="1"/>
  <c r="S1767" i="1" s="1"/>
  <c r="T1767" i="1" s="1"/>
  <c r="R1766" i="1"/>
  <c r="Q1766" i="1"/>
  <c r="S1766" i="1" s="1"/>
  <c r="T1766" i="1" s="1"/>
  <c r="R1765" i="1"/>
  <c r="Q1765" i="1"/>
  <c r="S1765" i="1" s="1"/>
  <c r="T1765" i="1" s="1"/>
  <c r="R1764" i="1"/>
  <c r="Q1764" i="1"/>
  <c r="S1764" i="1" s="1"/>
  <c r="T1764" i="1" s="1"/>
  <c r="R1763" i="1"/>
  <c r="Q1763" i="1"/>
  <c r="S1763" i="1" s="1"/>
  <c r="T1763" i="1" s="1"/>
  <c r="R1762" i="1"/>
  <c r="Q1762" i="1"/>
  <c r="S1762" i="1" s="1"/>
  <c r="T1762" i="1" s="1"/>
  <c r="R1761" i="1"/>
  <c r="Q1761" i="1"/>
  <c r="S1761" i="1" s="1"/>
  <c r="T1761" i="1" s="1"/>
  <c r="R1760" i="1"/>
  <c r="Q1760" i="1"/>
  <c r="S1760" i="1" s="1"/>
  <c r="T1760" i="1" s="1"/>
  <c r="R1759" i="1"/>
  <c r="Q1759" i="1"/>
  <c r="S1759" i="1" s="1"/>
  <c r="T1759" i="1" s="1"/>
  <c r="R1758" i="1"/>
  <c r="Q1758" i="1"/>
  <c r="S1758" i="1" s="1"/>
  <c r="T1758" i="1" s="1"/>
  <c r="R1757" i="1"/>
  <c r="Q1757" i="1"/>
  <c r="S1757" i="1" s="1"/>
  <c r="T1757" i="1" s="1"/>
  <c r="R1756" i="1"/>
  <c r="Q1756" i="1"/>
  <c r="R1755" i="1"/>
  <c r="Q1755" i="1"/>
  <c r="R1754" i="1"/>
  <c r="Q1754" i="1"/>
  <c r="S1754" i="1" s="1"/>
  <c r="T1754" i="1" s="1"/>
  <c r="R1753" i="1"/>
  <c r="Q1753" i="1"/>
  <c r="S1753" i="1" s="1"/>
  <c r="T1753" i="1" s="1"/>
  <c r="R1752" i="1"/>
  <c r="Q1752" i="1"/>
  <c r="S1752" i="1" s="1"/>
  <c r="T1752" i="1" s="1"/>
  <c r="R1751" i="1"/>
  <c r="Q1751" i="1"/>
  <c r="R1750" i="1"/>
  <c r="Q1750" i="1"/>
  <c r="S1750" i="1" s="1"/>
  <c r="T1750" i="1" s="1"/>
  <c r="R1749" i="1"/>
  <c r="Q1749" i="1"/>
  <c r="S1749" i="1" s="1"/>
  <c r="T1749" i="1" s="1"/>
  <c r="R1748" i="1"/>
  <c r="Q1748" i="1"/>
  <c r="S1748" i="1" s="1"/>
  <c r="T1748" i="1" s="1"/>
  <c r="R1747" i="1"/>
  <c r="Q1747" i="1"/>
  <c r="S1747" i="1" s="1"/>
  <c r="T1747" i="1" s="1"/>
  <c r="R1746" i="1"/>
  <c r="Q1746" i="1"/>
  <c r="S1746" i="1" s="1"/>
  <c r="T1746" i="1" s="1"/>
  <c r="R1745" i="1"/>
  <c r="Q1745" i="1"/>
  <c r="R1744" i="1"/>
  <c r="Q1744" i="1"/>
  <c r="S1744" i="1" s="1"/>
  <c r="T1744" i="1" s="1"/>
  <c r="R1743" i="1"/>
  <c r="Q1743" i="1"/>
  <c r="S1743" i="1" s="1"/>
  <c r="T1743" i="1" s="1"/>
  <c r="R1742" i="1"/>
  <c r="Q1742" i="1"/>
  <c r="R1741" i="1"/>
  <c r="Q1741" i="1"/>
  <c r="R1740" i="1"/>
  <c r="Q1740" i="1"/>
  <c r="S1740" i="1" s="1"/>
  <c r="T1740" i="1" s="1"/>
  <c r="R1739" i="1"/>
  <c r="Q1739" i="1"/>
  <c r="S1739" i="1" s="1"/>
  <c r="T1739" i="1" s="1"/>
  <c r="R1738" i="1"/>
  <c r="Q1738" i="1"/>
  <c r="S1738" i="1" s="1"/>
  <c r="T1738" i="1" s="1"/>
  <c r="R1737" i="1"/>
  <c r="Q1737" i="1"/>
  <c r="S1737" i="1" s="1"/>
  <c r="T1737" i="1" s="1"/>
  <c r="R1736" i="1"/>
  <c r="Q1736" i="1"/>
  <c r="R1735" i="1"/>
  <c r="Q1735" i="1"/>
  <c r="S1735" i="1" s="1"/>
  <c r="T1735" i="1" s="1"/>
  <c r="R1734" i="1"/>
  <c r="Q1734" i="1"/>
  <c r="S1734" i="1" s="1"/>
  <c r="T1734" i="1" s="1"/>
  <c r="R1733" i="1"/>
  <c r="Q1733" i="1"/>
  <c r="S1733" i="1" s="1"/>
  <c r="T1733" i="1" s="1"/>
  <c r="R1732" i="1"/>
  <c r="Q1732" i="1"/>
  <c r="S1732" i="1" s="1"/>
  <c r="T1732" i="1" s="1"/>
  <c r="R1731" i="1"/>
  <c r="Q1731" i="1"/>
  <c r="S1731" i="1" s="1"/>
  <c r="T1731" i="1" s="1"/>
  <c r="R1730" i="1"/>
  <c r="Q1730" i="1"/>
  <c r="S1730" i="1" s="1"/>
  <c r="T1730" i="1" s="1"/>
  <c r="R1729" i="1"/>
  <c r="Q1729" i="1"/>
  <c r="S1729" i="1" s="1"/>
  <c r="T1729" i="1" s="1"/>
  <c r="R1728" i="1"/>
  <c r="Q1728" i="1"/>
  <c r="S1728" i="1" s="1"/>
  <c r="T1728" i="1" s="1"/>
  <c r="R1727" i="1"/>
  <c r="Q1727" i="1"/>
  <c r="S1727" i="1" s="1"/>
  <c r="T1727" i="1" s="1"/>
  <c r="R1726" i="1"/>
  <c r="Q1726" i="1"/>
  <c r="S1726" i="1" s="1"/>
  <c r="T1726" i="1" s="1"/>
  <c r="R1725" i="1"/>
  <c r="Q1725" i="1"/>
  <c r="S1725" i="1" s="1"/>
  <c r="T1725" i="1" s="1"/>
  <c r="R1724" i="1"/>
  <c r="Q1724" i="1"/>
  <c r="R1723" i="1"/>
  <c r="Q1723" i="1"/>
  <c r="R1722" i="1"/>
  <c r="Q1722" i="1"/>
  <c r="R1721" i="1"/>
  <c r="Q1721" i="1"/>
  <c r="S1721" i="1" s="1"/>
  <c r="T1721" i="1" s="1"/>
  <c r="R1720" i="1"/>
  <c r="Q1720" i="1"/>
  <c r="S1720" i="1" s="1"/>
  <c r="T1720" i="1" s="1"/>
  <c r="R1719" i="1"/>
  <c r="Q1719" i="1"/>
  <c r="S1719" i="1" s="1"/>
  <c r="T1719" i="1" s="1"/>
  <c r="R1718" i="1"/>
  <c r="Q1718" i="1"/>
  <c r="S1718" i="1" s="1"/>
  <c r="T1718" i="1" s="1"/>
  <c r="R1717" i="1"/>
  <c r="Q1717" i="1"/>
  <c r="R1716" i="1"/>
  <c r="Q1716" i="1"/>
  <c r="S1716" i="1" s="1"/>
  <c r="T1716" i="1" s="1"/>
  <c r="R1715" i="1"/>
  <c r="Q1715" i="1"/>
  <c r="S1715" i="1" s="1"/>
  <c r="T1715" i="1" s="1"/>
  <c r="R1714" i="1"/>
  <c r="Q1714" i="1"/>
  <c r="S1714" i="1" s="1"/>
  <c r="T1714" i="1" s="1"/>
  <c r="R1713" i="1"/>
  <c r="Q1713" i="1"/>
  <c r="S1713" i="1" s="1"/>
  <c r="T1713" i="1" s="1"/>
  <c r="R1712" i="1"/>
  <c r="Q1712" i="1"/>
  <c r="S1712" i="1" s="1"/>
  <c r="T1712" i="1" s="1"/>
  <c r="R1711" i="1"/>
  <c r="Q1711" i="1"/>
  <c r="S1711" i="1" s="1"/>
  <c r="T1711" i="1" s="1"/>
  <c r="R1710" i="1"/>
  <c r="Q1710" i="1"/>
  <c r="S1710" i="1" s="1"/>
  <c r="T1710" i="1" s="1"/>
  <c r="R1709" i="1"/>
  <c r="Q1709" i="1"/>
  <c r="S1709" i="1" s="1"/>
  <c r="T1709" i="1" s="1"/>
  <c r="R1708" i="1"/>
  <c r="Q1708" i="1"/>
  <c r="R1707" i="1"/>
  <c r="Q1707" i="1"/>
  <c r="R1706" i="1"/>
  <c r="Q1706" i="1"/>
  <c r="S1706" i="1" s="1"/>
  <c r="T1706" i="1" s="1"/>
  <c r="R1705" i="1"/>
  <c r="Q1705" i="1"/>
  <c r="S1705" i="1" s="1"/>
  <c r="T1705" i="1" s="1"/>
  <c r="R1704" i="1"/>
  <c r="Q1704" i="1"/>
  <c r="S1704" i="1" s="1"/>
  <c r="T1704" i="1" s="1"/>
  <c r="R1703" i="1"/>
  <c r="Q1703" i="1"/>
  <c r="S1703" i="1" s="1"/>
  <c r="T1703" i="1" s="1"/>
  <c r="R1702" i="1"/>
  <c r="Q1702" i="1"/>
  <c r="S1702" i="1" s="1"/>
  <c r="T1702" i="1" s="1"/>
  <c r="R1701" i="1"/>
  <c r="Q1701" i="1"/>
  <c r="S1701" i="1" s="1"/>
  <c r="T1701" i="1" s="1"/>
  <c r="R1700" i="1"/>
  <c r="Q1700" i="1"/>
  <c r="S1700" i="1" s="1"/>
  <c r="T1700" i="1" s="1"/>
  <c r="R1699" i="1"/>
  <c r="Q1699" i="1"/>
  <c r="R1698" i="1"/>
  <c r="Q1698" i="1"/>
  <c r="R1697" i="1"/>
  <c r="Q1697" i="1"/>
  <c r="S1697" i="1" s="1"/>
  <c r="T1697" i="1" s="1"/>
  <c r="R1696" i="1"/>
  <c r="Q1696" i="1"/>
  <c r="S1696" i="1" s="1"/>
  <c r="T1696" i="1" s="1"/>
  <c r="R1695" i="1"/>
  <c r="Q1695" i="1"/>
  <c r="R1694" i="1"/>
  <c r="Q1694" i="1"/>
  <c r="S1694" i="1" s="1"/>
  <c r="T1694" i="1" s="1"/>
  <c r="R1693" i="1"/>
  <c r="Q1693" i="1"/>
  <c r="S1693" i="1" s="1"/>
  <c r="T1693" i="1" s="1"/>
  <c r="R1692" i="1"/>
  <c r="Q1692" i="1"/>
  <c r="S1692" i="1" s="1"/>
  <c r="T1692" i="1" s="1"/>
  <c r="R1691" i="1"/>
  <c r="Q1691" i="1"/>
  <c r="S1691" i="1" s="1"/>
  <c r="T1691" i="1" s="1"/>
  <c r="R1690" i="1"/>
  <c r="Q1690" i="1"/>
  <c r="S1690" i="1" s="1"/>
  <c r="T1690" i="1" s="1"/>
  <c r="R1689" i="1"/>
  <c r="Q1689" i="1"/>
  <c r="S1689" i="1" s="1"/>
  <c r="T1689" i="1" s="1"/>
  <c r="R1688" i="1"/>
  <c r="Q1688" i="1"/>
  <c r="S1688" i="1" s="1"/>
  <c r="T1688" i="1" s="1"/>
  <c r="R1687" i="1"/>
  <c r="Q1687" i="1"/>
  <c r="S1687" i="1" s="1"/>
  <c r="T1687" i="1" s="1"/>
  <c r="R1686" i="1"/>
  <c r="Q1686" i="1"/>
  <c r="S1686" i="1" s="1"/>
  <c r="T1686" i="1" s="1"/>
  <c r="R1685" i="1"/>
  <c r="Q1685" i="1"/>
  <c r="S1685" i="1" s="1"/>
  <c r="T1685" i="1" s="1"/>
  <c r="R1684" i="1"/>
  <c r="Q1684" i="1"/>
  <c r="S1684" i="1" s="1"/>
  <c r="T1684" i="1" s="1"/>
  <c r="R1683" i="1"/>
  <c r="Q1683" i="1"/>
  <c r="S1683" i="1" s="1"/>
  <c r="T1683" i="1" s="1"/>
  <c r="R1682" i="1"/>
  <c r="Q1682" i="1"/>
  <c r="R1681" i="1"/>
  <c r="Q1681" i="1"/>
  <c r="S1681" i="1" s="1"/>
  <c r="T1681" i="1" s="1"/>
  <c r="R1680" i="1"/>
  <c r="Q1680" i="1"/>
  <c r="R1679" i="1"/>
  <c r="Q1679" i="1"/>
  <c r="S1679" i="1" s="1"/>
  <c r="T1679" i="1" s="1"/>
  <c r="R1678" i="1"/>
  <c r="Q1678" i="1"/>
  <c r="S1678" i="1" s="1"/>
  <c r="T1678" i="1" s="1"/>
  <c r="R1677" i="1"/>
  <c r="Q1677" i="1"/>
  <c r="S1677" i="1" s="1"/>
  <c r="T1677" i="1" s="1"/>
  <c r="R1676" i="1"/>
  <c r="Q1676" i="1"/>
  <c r="S1676" i="1" s="1"/>
  <c r="T1676" i="1" s="1"/>
  <c r="R1675" i="1"/>
  <c r="Q1675" i="1"/>
  <c r="S1675" i="1" s="1"/>
  <c r="T1675" i="1" s="1"/>
  <c r="R1674" i="1"/>
  <c r="Q1674" i="1"/>
  <c r="S1674" i="1" s="1"/>
  <c r="T1674" i="1" s="1"/>
  <c r="R1673" i="1"/>
  <c r="Q1673" i="1"/>
  <c r="S1673" i="1" s="1"/>
  <c r="T1673" i="1" s="1"/>
  <c r="R1672" i="1"/>
  <c r="Q1672" i="1"/>
  <c r="R1671" i="1"/>
  <c r="Q1671" i="1"/>
  <c r="S1671" i="1" s="1"/>
  <c r="T1671" i="1" s="1"/>
  <c r="R1670" i="1"/>
  <c r="Q1670" i="1"/>
  <c r="S1670" i="1" s="1"/>
  <c r="T1670" i="1" s="1"/>
  <c r="R1669" i="1"/>
  <c r="Q1669" i="1"/>
  <c r="S1669" i="1" s="1"/>
  <c r="T1669" i="1" s="1"/>
  <c r="R1668" i="1"/>
  <c r="Q1668" i="1"/>
  <c r="S1668" i="1" s="1"/>
  <c r="T1668" i="1" s="1"/>
  <c r="R1667" i="1"/>
  <c r="Q1667" i="1"/>
  <c r="S1667" i="1" s="1"/>
  <c r="T1667" i="1" s="1"/>
  <c r="R1666" i="1"/>
  <c r="Q1666" i="1"/>
  <c r="S1666" i="1" s="1"/>
  <c r="T1666" i="1" s="1"/>
  <c r="R1665" i="1"/>
  <c r="Q1665" i="1"/>
  <c r="S1665" i="1" s="1"/>
  <c r="T1665" i="1" s="1"/>
  <c r="R1664" i="1"/>
  <c r="Q1664" i="1"/>
  <c r="S1664" i="1" s="1"/>
  <c r="T1664" i="1" s="1"/>
  <c r="R1663" i="1"/>
  <c r="Q1663" i="1"/>
  <c r="S1663" i="1" s="1"/>
  <c r="T1663" i="1" s="1"/>
  <c r="R1662" i="1"/>
  <c r="Q1662" i="1"/>
  <c r="S1662" i="1" s="1"/>
  <c r="T1662" i="1" s="1"/>
  <c r="R1661" i="1"/>
  <c r="Q1661" i="1"/>
  <c r="S1661" i="1" s="1"/>
  <c r="T1661" i="1" s="1"/>
  <c r="R1660" i="1"/>
  <c r="Q1660" i="1"/>
  <c r="S1660" i="1" s="1"/>
  <c r="T1660" i="1" s="1"/>
  <c r="R1659" i="1"/>
  <c r="Q1659" i="1"/>
  <c r="S1659" i="1" s="1"/>
  <c r="T1659" i="1" s="1"/>
  <c r="R1658" i="1"/>
  <c r="Q1658" i="1"/>
  <c r="S1658" i="1" s="1"/>
  <c r="T1658" i="1" s="1"/>
  <c r="R1657" i="1"/>
  <c r="Q1657" i="1"/>
  <c r="S1657" i="1" s="1"/>
  <c r="T1657" i="1" s="1"/>
  <c r="R1656" i="1"/>
  <c r="Q1656" i="1"/>
  <c r="S1656" i="1" s="1"/>
  <c r="T1656" i="1" s="1"/>
  <c r="R1655" i="1"/>
  <c r="Q1655" i="1"/>
  <c r="S1655" i="1" s="1"/>
  <c r="T1655" i="1" s="1"/>
  <c r="R1654" i="1"/>
  <c r="Q1654" i="1"/>
  <c r="S1654" i="1" s="1"/>
  <c r="T1654" i="1" s="1"/>
  <c r="R1653" i="1"/>
  <c r="Q1653" i="1"/>
  <c r="S1653" i="1" s="1"/>
  <c r="T1653" i="1" s="1"/>
  <c r="R1652" i="1"/>
  <c r="Q1652" i="1"/>
  <c r="S1652" i="1" s="1"/>
  <c r="T1652" i="1" s="1"/>
  <c r="R1651" i="1"/>
  <c r="Q1651" i="1"/>
  <c r="S1651" i="1" s="1"/>
  <c r="T1651" i="1" s="1"/>
  <c r="R1650" i="1"/>
  <c r="Q1650" i="1"/>
  <c r="S1650" i="1" s="1"/>
  <c r="T1650" i="1" s="1"/>
  <c r="R1649" i="1"/>
  <c r="Q1649" i="1"/>
  <c r="S1649" i="1" s="1"/>
  <c r="T1649" i="1" s="1"/>
  <c r="R1648" i="1"/>
  <c r="Q1648" i="1"/>
  <c r="S1648" i="1" s="1"/>
  <c r="T1648" i="1" s="1"/>
  <c r="R1647" i="1"/>
  <c r="Q1647" i="1"/>
  <c r="S1647" i="1" s="1"/>
  <c r="T1647" i="1" s="1"/>
  <c r="R1646" i="1"/>
  <c r="Q1646" i="1"/>
  <c r="S1646" i="1" s="1"/>
  <c r="T1646" i="1" s="1"/>
  <c r="R1645" i="1"/>
  <c r="Q1645" i="1"/>
  <c r="S1645" i="1" s="1"/>
  <c r="T1645" i="1" s="1"/>
  <c r="R1644" i="1"/>
  <c r="Q1644" i="1"/>
  <c r="S1644" i="1" s="1"/>
  <c r="T1644" i="1" s="1"/>
  <c r="R1643" i="1"/>
  <c r="Q1643" i="1"/>
  <c r="S1643" i="1" s="1"/>
  <c r="T1643" i="1" s="1"/>
  <c r="R1642" i="1"/>
  <c r="Q1642" i="1"/>
  <c r="S1642" i="1" s="1"/>
  <c r="T1642" i="1" s="1"/>
  <c r="R1641" i="1"/>
  <c r="Q1641" i="1"/>
  <c r="S1641" i="1" s="1"/>
  <c r="T1641" i="1" s="1"/>
  <c r="R1640" i="1"/>
  <c r="Q1640" i="1"/>
  <c r="S1640" i="1" s="1"/>
  <c r="T1640" i="1" s="1"/>
  <c r="R1639" i="1"/>
  <c r="Q1639" i="1"/>
  <c r="S1639" i="1" s="1"/>
  <c r="T1639" i="1" s="1"/>
  <c r="R1638" i="1"/>
  <c r="Q1638" i="1"/>
  <c r="S1638" i="1" s="1"/>
  <c r="T1638" i="1" s="1"/>
  <c r="R1637" i="1"/>
  <c r="Q1637" i="1"/>
  <c r="S1637" i="1" s="1"/>
  <c r="T1637" i="1" s="1"/>
  <c r="R1636" i="1"/>
  <c r="Q1636" i="1"/>
  <c r="S1636" i="1" s="1"/>
  <c r="T1636" i="1" s="1"/>
  <c r="R1635" i="1"/>
  <c r="Q1635" i="1"/>
  <c r="S1635" i="1" s="1"/>
  <c r="T1635" i="1" s="1"/>
  <c r="R1634" i="1"/>
  <c r="Q1634" i="1"/>
  <c r="S1634" i="1" s="1"/>
  <c r="T1634" i="1" s="1"/>
  <c r="R1633" i="1"/>
  <c r="Q1633" i="1"/>
  <c r="S1633" i="1" s="1"/>
  <c r="T1633" i="1" s="1"/>
  <c r="R1632" i="1"/>
  <c r="Q1632" i="1"/>
  <c r="S1632" i="1" s="1"/>
  <c r="T1632" i="1" s="1"/>
  <c r="R1631" i="1"/>
  <c r="Q1631" i="1"/>
  <c r="S1631" i="1" s="1"/>
  <c r="T1631" i="1" s="1"/>
  <c r="R1630" i="1"/>
  <c r="Q1630" i="1"/>
  <c r="S1630" i="1" s="1"/>
  <c r="T1630" i="1" s="1"/>
  <c r="R1629" i="1"/>
  <c r="Q1629" i="1"/>
  <c r="S1629" i="1" s="1"/>
  <c r="T1629" i="1" s="1"/>
  <c r="R1628" i="1"/>
  <c r="Q1628" i="1"/>
  <c r="R1627" i="1"/>
  <c r="Q1627" i="1"/>
  <c r="S1627" i="1" s="1"/>
  <c r="T1627" i="1" s="1"/>
  <c r="R1626" i="1"/>
  <c r="Q1626" i="1"/>
  <c r="S1626" i="1" s="1"/>
  <c r="T1626" i="1" s="1"/>
  <c r="R1625" i="1"/>
  <c r="Q1625" i="1"/>
  <c r="S1625" i="1" s="1"/>
  <c r="T1625" i="1" s="1"/>
  <c r="R1624" i="1"/>
  <c r="Q1624" i="1"/>
  <c r="S1624" i="1" s="1"/>
  <c r="T1624" i="1" s="1"/>
  <c r="R1623" i="1"/>
  <c r="Q1623" i="1"/>
  <c r="S1623" i="1" s="1"/>
  <c r="T1623" i="1" s="1"/>
  <c r="R1622" i="1"/>
  <c r="Q1622" i="1"/>
  <c r="S1622" i="1" s="1"/>
  <c r="T1622" i="1" s="1"/>
  <c r="R1621" i="1"/>
  <c r="Q1621" i="1"/>
  <c r="S1621" i="1" s="1"/>
  <c r="T1621" i="1" s="1"/>
  <c r="R1620" i="1"/>
  <c r="Q1620" i="1"/>
  <c r="S1620" i="1" s="1"/>
  <c r="T1620" i="1" s="1"/>
  <c r="R1619" i="1"/>
  <c r="Q1619" i="1"/>
  <c r="R1618" i="1"/>
  <c r="Q1618" i="1"/>
  <c r="S1618" i="1" s="1"/>
  <c r="T1618" i="1" s="1"/>
  <c r="R1617" i="1"/>
  <c r="Q1617" i="1"/>
  <c r="S1617" i="1" s="1"/>
  <c r="T1617" i="1" s="1"/>
  <c r="R1616" i="1"/>
  <c r="Q1616" i="1"/>
  <c r="S1616" i="1" s="1"/>
  <c r="T1616" i="1" s="1"/>
  <c r="R1615" i="1"/>
  <c r="Q1615" i="1"/>
  <c r="S1615" i="1" s="1"/>
  <c r="T1615" i="1" s="1"/>
  <c r="R1614" i="1"/>
  <c r="Q1614" i="1"/>
  <c r="S1614" i="1" s="1"/>
  <c r="T1614" i="1" s="1"/>
  <c r="R1613" i="1"/>
  <c r="Q1613" i="1"/>
  <c r="S1613" i="1" s="1"/>
  <c r="T1613" i="1" s="1"/>
  <c r="R1612" i="1"/>
  <c r="Q1612" i="1"/>
  <c r="S1612" i="1" s="1"/>
  <c r="T1612" i="1" s="1"/>
  <c r="R1611" i="1"/>
  <c r="Q1611" i="1"/>
  <c r="S1611" i="1" s="1"/>
  <c r="T1611" i="1" s="1"/>
  <c r="R1610" i="1"/>
  <c r="Q1610" i="1"/>
  <c r="S1610" i="1" s="1"/>
  <c r="T1610" i="1" s="1"/>
  <c r="R1609" i="1"/>
  <c r="Q1609" i="1"/>
  <c r="S1609" i="1" s="1"/>
  <c r="T1609" i="1" s="1"/>
  <c r="R1608" i="1"/>
  <c r="Q1608" i="1"/>
  <c r="S1608" i="1" s="1"/>
  <c r="T1608" i="1" s="1"/>
  <c r="R1607" i="1"/>
  <c r="Q1607" i="1"/>
  <c r="S1607" i="1" s="1"/>
  <c r="T1607" i="1" s="1"/>
  <c r="R1606" i="1"/>
  <c r="Q1606" i="1"/>
  <c r="S1606" i="1" s="1"/>
  <c r="T1606" i="1" s="1"/>
  <c r="R1605" i="1"/>
  <c r="Q1605" i="1"/>
  <c r="S1605" i="1" s="1"/>
  <c r="T1605" i="1" s="1"/>
  <c r="R1604" i="1"/>
  <c r="Q1604" i="1"/>
  <c r="R1603" i="1"/>
  <c r="Q1603" i="1"/>
  <c r="S1603" i="1" s="1"/>
  <c r="T1603" i="1" s="1"/>
  <c r="R1602" i="1"/>
  <c r="Q1602" i="1"/>
  <c r="S1602" i="1" s="1"/>
  <c r="T1602" i="1" s="1"/>
  <c r="R1601" i="1"/>
  <c r="Q1601" i="1"/>
  <c r="S1601" i="1" s="1"/>
  <c r="T1601" i="1" s="1"/>
  <c r="R1600" i="1"/>
  <c r="Q1600" i="1"/>
  <c r="S1600" i="1" s="1"/>
  <c r="T1600" i="1" s="1"/>
  <c r="R1599" i="1"/>
  <c r="Q1599" i="1"/>
  <c r="S1599" i="1" s="1"/>
  <c r="T1599" i="1" s="1"/>
  <c r="R1598" i="1"/>
  <c r="Q1598" i="1"/>
  <c r="R1597" i="1"/>
  <c r="Q1597" i="1"/>
  <c r="S1597" i="1" s="1"/>
  <c r="T1597" i="1" s="1"/>
  <c r="R1596" i="1"/>
  <c r="Q1596" i="1"/>
  <c r="S1596" i="1" s="1"/>
  <c r="T1596" i="1" s="1"/>
  <c r="R1595" i="1"/>
  <c r="Q1595" i="1"/>
  <c r="S1595" i="1" s="1"/>
  <c r="T1595" i="1" s="1"/>
  <c r="R1594" i="1"/>
  <c r="Q1594" i="1"/>
  <c r="S1594" i="1" s="1"/>
  <c r="T1594" i="1" s="1"/>
  <c r="R1593" i="1"/>
  <c r="Q1593" i="1"/>
  <c r="S1593" i="1" s="1"/>
  <c r="T1593" i="1" s="1"/>
  <c r="R1592" i="1"/>
  <c r="Q1592" i="1"/>
  <c r="S1592" i="1" s="1"/>
  <c r="T1592" i="1" s="1"/>
  <c r="R1591" i="1"/>
  <c r="Q1591" i="1"/>
  <c r="R1590" i="1"/>
  <c r="Q1590" i="1"/>
  <c r="S1590" i="1" s="1"/>
  <c r="T1590" i="1" s="1"/>
  <c r="R1589" i="1"/>
  <c r="Q1589" i="1"/>
  <c r="S1589" i="1" s="1"/>
  <c r="T1589" i="1" s="1"/>
  <c r="R1588" i="1"/>
  <c r="Q1588" i="1"/>
  <c r="S1588" i="1" s="1"/>
  <c r="T1588" i="1" s="1"/>
  <c r="R1587" i="1"/>
  <c r="Q1587" i="1"/>
  <c r="R1586" i="1"/>
  <c r="Q1586" i="1"/>
  <c r="S1586" i="1" s="1"/>
  <c r="T1586" i="1" s="1"/>
  <c r="R1585" i="1"/>
  <c r="Q1585" i="1"/>
  <c r="S1585" i="1" s="1"/>
  <c r="T1585" i="1" s="1"/>
  <c r="R1584" i="1"/>
  <c r="Q1584" i="1"/>
  <c r="S1584" i="1" s="1"/>
  <c r="T1584" i="1" s="1"/>
  <c r="R1583" i="1"/>
  <c r="Q1583" i="1"/>
  <c r="S1583" i="1" s="1"/>
  <c r="T1583" i="1" s="1"/>
  <c r="R1582" i="1"/>
  <c r="Q1582" i="1"/>
  <c r="S1582" i="1" s="1"/>
  <c r="T1582" i="1" s="1"/>
  <c r="R1581" i="1"/>
  <c r="Q1581" i="1"/>
  <c r="S1581" i="1" s="1"/>
  <c r="T1581" i="1" s="1"/>
  <c r="R1580" i="1"/>
  <c r="Q1580" i="1"/>
  <c r="S1580" i="1" s="1"/>
  <c r="T1580" i="1" s="1"/>
  <c r="R1579" i="1"/>
  <c r="Q1579" i="1"/>
  <c r="S1579" i="1" s="1"/>
  <c r="T1579" i="1" s="1"/>
  <c r="R1578" i="1"/>
  <c r="Q1578" i="1"/>
  <c r="S1578" i="1" s="1"/>
  <c r="T1578" i="1" s="1"/>
  <c r="R1577" i="1"/>
  <c r="Q1577" i="1"/>
  <c r="S1577" i="1" s="1"/>
  <c r="T1577" i="1" s="1"/>
  <c r="R1576" i="1"/>
  <c r="Q1576" i="1"/>
  <c r="S1576" i="1" s="1"/>
  <c r="T1576" i="1" s="1"/>
  <c r="R1575" i="1"/>
  <c r="Q1575" i="1"/>
  <c r="S1575" i="1" s="1"/>
  <c r="T1575" i="1" s="1"/>
  <c r="R1574" i="1"/>
  <c r="Q1574" i="1"/>
  <c r="S1574" i="1" s="1"/>
  <c r="T1574" i="1" s="1"/>
  <c r="R1573" i="1"/>
  <c r="Q1573" i="1"/>
  <c r="S1573" i="1" s="1"/>
  <c r="T1573" i="1" s="1"/>
  <c r="R1572" i="1"/>
  <c r="Q1572" i="1"/>
  <c r="R1571" i="1"/>
  <c r="Q1571" i="1"/>
  <c r="S1571" i="1" s="1"/>
  <c r="T1571" i="1" s="1"/>
  <c r="R1570" i="1"/>
  <c r="Q1570" i="1"/>
  <c r="S1570" i="1" s="1"/>
  <c r="T1570" i="1" s="1"/>
  <c r="R1569" i="1"/>
  <c r="Q1569" i="1"/>
  <c r="S1569" i="1" s="1"/>
  <c r="T1569" i="1" s="1"/>
  <c r="R1568" i="1"/>
  <c r="Q1568" i="1"/>
  <c r="S1568" i="1" s="1"/>
  <c r="T1568" i="1" s="1"/>
  <c r="R1567" i="1"/>
  <c r="Q1567" i="1"/>
  <c r="R1566" i="1"/>
  <c r="Q1566" i="1"/>
  <c r="S1566" i="1" s="1"/>
  <c r="T1566" i="1" s="1"/>
  <c r="R1565" i="1"/>
  <c r="Q1565" i="1"/>
  <c r="S1565" i="1" s="1"/>
  <c r="T1565" i="1" s="1"/>
  <c r="R1564" i="1"/>
  <c r="Q1564" i="1"/>
  <c r="S1564" i="1" s="1"/>
  <c r="T1564" i="1" s="1"/>
  <c r="R1563" i="1"/>
  <c r="Q1563" i="1"/>
  <c r="S1563" i="1" s="1"/>
  <c r="T1563" i="1" s="1"/>
  <c r="R1562" i="1"/>
  <c r="Q1562" i="1"/>
  <c r="R1561" i="1"/>
  <c r="Q1561" i="1"/>
  <c r="S1561" i="1" s="1"/>
  <c r="T1561" i="1" s="1"/>
  <c r="R1560" i="1"/>
  <c r="Q1560" i="1"/>
  <c r="S1560" i="1" s="1"/>
  <c r="T1560" i="1" s="1"/>
  <c r="R1559" i="1"/>
  <c r="Q1559" i="1"/>
  <c r="S1559" i="1" s="1"/>
  <c r="T1559" i="1" s="1"/>
  <c r="R1558" i="1"/>
  <c r="Q1558" i="1"/>
  <c r="S1558" i="1" s="1"/>
  <c r="T1558" i="1" s="1"/>
  <c r="R1557" i="1"/>
  <c r="Q1557" i="1"/>
  <c r="S1557" i="1" s="1"/>
  <c r="T1557" i="1" s="1"/>
  <c r="R1556" i="1"/>
  <c r="Q1556" i="1"/>
  <c r="S1556" i="1" s="1"/>
  <c r="T1556" i="1" s="1"/>
  <c r="R1555" i="1"/>
  <c r="Q1555" i="1"/>
  <c r="S1555" i="1" s="1"/>
  <c r="T1555" i="1" s="1"/>
  <c r="R1554" i="1"/>
  <c r="Q1554" i="1"/>
  <c r="R1553" i="1"/>
  <c r="Q1553" i="1"/>
  <c r="S1553" i="1" s="1"/>
  <c r="T1553" i="1" s="1"/>
  <c r="R1552" i="1"/>
  <c r="Q1552" i="1"/>
  <c r="S1552" i="1" s="1"/>
  <c r="T1552" i="1" s="1"/>
  <c r="R1551" i="1"/>
  <c r="Q1551" i="1"/>
  <c r="S1551" i="1" s="1"/>
  <c r="T1551" i="1" s="1"/>
  <c r="R1550" i="1"/>
  <c r="Q1550" i="1"/>
  <c r="S1550" i="1" s="1"/>
  <c r="T1550" i="1" s="1"/>
  <c r="R1549" i="1"/>
  <c r="Q1549" i="1"/>
  <c r="R1548" i="1"/>
  <c r="Q1548" i="1"/>
  <c r="S1548" i="1" s="1"/>
  <c r="T1548" i="1" s="1"/>
  <c r="R1547" i="1"/>
  <c r="Q1547" i="1"/>
  <c r="S1547" i="1" s="1"/>
  <c r="T1547" i="1" s="1"/>
  <c r="R1546" i="1"/>
  <c r="Q1546" i="1"/>
  <c r="S1546" i="1" s="1"/>
  <c r="T1546" i="1" s="1"/>
  <c r="R1545" i="1"/>
  <c r="Q1545" i="1"/>
  <c r="S1545" i="1" s="1"/>
  <c r="T1545" i="1" s="1"/>
  <c r="R1544" i="1"/>
  <c r="Q1544" i="1"/>
  <c r="R1543" i="1"/>
  <c r="Q1543" i="1"/>
  <c r="S1543" i="1" s="1"/>
  <c r="T1543" i="1" s="1"/>
  <c r="R1542" i="1"/>
  <c r="Q1542" i="1"/>
  <c r="S1542" i="1" s="1"/>
  <c r="T1542" i="1" s="1"/>
  <c r="R1541" i="1"/>
  <c r="Q1541" i="1"/>
  <c r="S1541" i="1" s="1"/>
  <c r="T1541" i="1" s="1"/>
  <c r="R1540" i="1"/>
  <c r="Q1540" i="1"/>
  <c r="S1540" i="1" s="1"/>
  <c r="T1540" i="1" s="1"/>
  <c r="R1539" i="1"/>
  <c r="Q1539" i="1"/>
  <c r="S1539" i="1" s="1"/>
  <c r="T1539" i="1" s="1"/>
  <c r="R1538" i="1"/>
  <c r="Q1538" i="1"/>
  <c r="S1538" i="1" s="1"/>
  <c r="T1538" i="1" s="1"/>
  <c r="R1537" i="1"/>
  <c r="Q1537" i="1"/>
  <c r="S1537" i="1" s="1"/>
  <c r="T1537" i="1" s="1"/>
  <c r="R1536" i="1"/>
  <c r="Q1536" i="1"/>
  <c r="R1535" i="1"/>
  <c r="Q1535" i="1"/>
  <c r="S1535" i="1" s="1"/>
  <c r="T1535" i="1" s="1"/>
  <c r="R1534" i="1"/>
  <c r="Q1534" i="1"/>
  <c r="S1534" i="1" s="1"/>
  <c r="T1534" i="1" s="1"/>
  <c r="R1533" i="1"/>
  <c r="Q1533" i="1"/>
  <c r="S1533" i="1" s="1"/>
  <c r="T1533" i="1" s="1"/>
  <c r="R1532" i="1"/>
  <c r="Q1532" i="1"/>
  <c r="S1532" i="1" s="1"/>
  <c r="T1532" i="1" s="1"/>
  <c r="R1531" i="1"/>
  <c r="Q1531" i="1"/>
  <c r="S1531" i="1" s="1"/>
  <c r="T1531" i="1" s="1"/>
  <c r="R1530" i="1"/>
  <c r="Q1530" i="1"/>
  <c r="S1530" i="1" s="1"/>
  <c r="T1530" i="1" s="1"/>
  <c r="R1529" i="1"/>
  <c r="Q1529" i="1"/>
  <c r="R1528" i="1"/>
  <c r="Q1528" i="1"/>
  <c r="R1527" i="1"/>
  <c r="Q1527" i="1"/>
  <c r="S1527" i="1" s="1"/>
  <c r="T1527" i="1" s="1"/>
  <c r="R1526" i="1"/>
  <c r="Q1526" i="1"/>
  <c r="S1526" i="1" s="1"/>
  <c r="T1526" i="1" s="1"/>
  <c r="R1525" i="1"/>
  <c r="Q1525" i="1"/>
  <c r="R1524" i="1"/>
  <c r="Q1524" i="1"/>
  <c r="S1524" i="1" s="1"/>
  <c r="T1524" i="1" s="1"/>
  <c r="R1523" i="1"/>
  <c r="Q1523" i="1"/>
  <c r="S1523" i="1" s="1"/>
  <c r="T1523" i="1" s="1"/>
  <c r="R1522" i="1"/>
  <c r="Q1522" i="1"/>
  <c r="S1522" i="1" s="1"/>
  <c r="T1522" i="1" s="1"/>
  <c r="R1521" i="1"/>
  <c r="Q1521" i="1"/>
  <c r="R1520" i="1"/>
  <c r="Q1520" i="1"/>
  <c r="S1520" i="1" s="1"/>
  <c r="T1520" i="1" s="1"/>
  <c r="R1519" i="1"/>
  <c r="Q1519" i="1"/>
  <c r="R1518" i="1"/>
  <c r="Q1518" i="1"/>
  <c r="S1518" i="1" s="1"/>
  <c r="T1518" i="1" s="1"/>
  <c r="R1517" i="1"/>
  <c r="Q1517" i="1"/>
  <c r="R1516" i="1"/>
  <c r="Q1516" i="1"/>
  <c r="S1516" i="1" s="1"/>
  <c r="T1516" i="1" s="1"/>
  <c r="R1515" i="1"/>
  <c r="Q1515" i="1"/>
  <c r="R1514" i="1"/>
  <c r="Q1514" i="1"/>
  <c r="S1514" i="1" s="1"/>
  <c r="T1514" i="1" s="1"/>
  <c r="R1513" i="1"/>
  <c r="Q1513" i="1"/>
  <c r="R1512" i="1"/>
  <c r="Q1512" i="1"/>
  <c r="S1512" i="1" s="1"/>
  <c r="T1512" i="1" s="1"/>
  <c r="R1511" i="1"/>
  <c r="Q1511" i="1"/>
  <c r="S1511" i="1" s="1"/>
  <c r="T1511" i="1" s="1"/>
  <c r="R1510" i="1"/>
  <c r="Q1510" i="1"/>
  <c r="S1510" i="1" s="1"/>
  <c r="T1510" i="1" s="1"/>
  <c r="R1509" i="1"/>
  <c r="Q1509" i="1"/>
  <c r="S1509" i="1" s="1"/>
  <c r="T1509" i="1" s="1"/>
  <c r="R1508" i="1"/>
  <c r="Q1508" i="1"/>
  <c r="S1508" i="1" s="1"/>
  <c r="T1508" i="1" s="1"/>
  <c r="R1507" i="1"/>
  <c r="Q1507" i="1"/>
  <c r="S1507" i="1" s="1"/>
  <c r="T1507" i="1" s="1"/>
  <c r="R1506" i="1"/>
  <c r="Q1506" i="1"/>
  <c r="S1506" i="1" s="1"/>
  <c r="T1506" i="1" s="1"/>
  <c r="R1505" i="1"/>
  <c r="Q1505" i="1"/>
  <c r="S1505" i="1" s="1"/>
  <c r="T1505" i="1" s="1"/>
  <c r="R1504" i="1"/>
  <c r="Q1504" i="1"/>
  <c r="S1504" i="1" s="1"/>
  <c r="T1504" i="1" s="1"/>
  <c r="R1503" i="1"/>
  <c r="Q1503" i="1"/>
  <c r="S1503" i="1" s="1"/>
  <c r="T1503" i="1" s="1"/>
  <c r="R1502" i="1"/>
  <c r="Q1502" i="1"/>
  <c r="R1501" i="1"/>
  <c r="Q1501" i="1"/>
  <c r="S1501" i="1" s="1"/>
  <c r="T1501" i="1" s="1"/>
  <c r="R1500" i="1"/>
  <c r="Q1500" i="1"/>
  <c r="S1500" i="1" s="1"/>
  <c r="T1500" i="1" s="1"/>
  <c r="R1499" i="1"/>
  <c r="Q1499" i="1"/>
  <c r="S1499" i="1" s="1"/>
  <c r="T1499" i="1" s="1"/>
  <c r="R1498" i="1"/>
  <c r="Q1498" i="1"/>
  <c r="S1498" i="1" s="1"/>
  <c r="T1498" i="1" s="1"/>
  <c r="R1497" i="1"/>
  <c r="Q1497" i="1"/>
  <c r="S1497" i="1" s="1"/>
  <c r="T1497" i="1" s="1"/>
  <c r="R1496" i="1"/>
  <c r="Q1496" i="1"/>
  <c r="S1496" i="1" s="1"/>
  <c r="T1496" i="1" s="1"/>
  <c r="R1495" i="1"/>
  <c r="Q1495" i="1"/>
  <c r="R1494" i="1"/>
  <c r="Q1494" i="1"/>
  <c r="S1494" i="1" s="1"/>
  <c r="T1494" i="1" s="1"/>
  <c r="R1493" i="1"/>
  <c r="Q1493" i="1"/>
  <c r="S1493" i="1" s="1"/>
  <c r="T1493" i="1" s="1"/>
  <c r="R1492" i="1"/>
  <c r="Q1492" i="1"/>
  <c r="S1492" i="1" s="1"/>
  <c r="T1492" i="1" s="1"/>
  <c r="R1491" i="1"/>
  <c r="Q1491" i="1"/>
  <c r="S1491" i="1" s="1"/>
  <c r="T1491" i="1" s="1"/>
  <c r="R1490" i="1"/>
  <c r="Q1490" i="1"/>
  <c r="S1490" i="1" s="1"/>
  <c r="T1490" i="1" s="1"/>
  <c r="R1489" i="1"/>
  <c r="Q1489" i="1"/>
  <c r="S1489" i="1" s="1"/>
  <c r="T1489" i="1" s="1"/>
  <c r="R1488" i="1"/>
  <c r="Q1488" i="1"/>
  <c r="S1488" i="1" s="1"/>
  <c r="T1488" i="1" s="1"/>
  <c r="R1487" i="1"/>
  <c r="Q1487" i="1"/>
  <c r="S1487" i="1" s="1"/>
  <c r="T1487" i="1" s="1"/>
  <c r="R1486" i="1"/>
  <c r="Q1486" i="1"/>
  <c r="S1486" i="1" s="1"/>
  <c r="T1486" i="1" s="1"/>
  <c r="R1485" i="1"/>
  <c r="Q1485" i="1"/>
  <c r="S1485" i="1" s="1"/>
  <c r="T1485" i="1" s="1"/>
  <c r="R1484" i="1"/>
  <c r="Q1484" i="1"/>
  <c r="S1484" i="1" s="1"/>
  <c r="T1484" i="1" s="1"/>
  <c r="R1483" i="1"/>
  <c r="Q1483" i="1"/>
  <c r="S1483" i="1" s="1"/>
  <c r="T1483" i="1" s="1"/>
  <c r="R1482" i="1"/>
  <c r="Q1482" i="1"/>
  <c r="S1482" i="1" s="1"/>
  <c r="T1482" i="1" s="1"/>
  <c r="R1481" i="1"/>
  <c r="Q1481" i="1"/>
  <c r="S1481" i="1" s="1"/>
  <c r="T1481" i="1" s="1"/>
  <c r="R1480" i="1"/>
  <c r="Q1480" i="1"/>
  <c r="S1480" i="1" s="1"/>
  <c r="T1480" i="1" s="1"/>
  <c r="R1479" i="1"/>
  <c r="Q1479" i="1"/>
  <c r="R1478" i="1"/>
  <c r="Q1478" i="1"/>
  <c r="S1478" i="1" s="1"/>
  <c r="T1478" i="1" s="1"/>
  <c r="R1477" i="1"/>
  <c r="Q1477" i="1"/>
  <c r="S1477" i="1" s="1"/>
  <c r="T1477" i="1" s="1"/>
  <c r="R1476" i="1"/>
  <c r="Q1476" i="1"/>
  <c r="R1475" i="1"/>
  <c r="Q1475" i="1"/>
  <c r="S1475" i="1" s="1"/>
  <c r="T1475" i="1" s="1"/>
  <c r="R1474" i="1"/>
  <c r="Q1474" i="1"/>
  <c r="S1474" i="1" s="1"/>
  <c r="T1474" i="1" s="1"/>
  <c r="R1473" i="1"/>
  <c r="Q1473" i="1"/>
  <c r="S1473" i="1" s="1"/>
  <c r="T1473" i="1" s="1"/>
  <c r="R1472" i="1"/>
  <c r="Q1472" i="1"/>
  <c r="S1472" i="1" s="1"/>
  <c r="T1472" i="1" s="1"/>
  <c r="R1471" i="1"/>
  <c r="Q1471" i="1"/>
  <c r="S1471" i="1" s="1"/>
  <c r="T1471" i="1" s="1"/>
  <c r="R1470" i="1"/>
  <c r="Q1470" i="1"/>
  <c r="S1470" i="1" s="1"/>
  <c r="T1470" i="1" s="1"/>
  <c r="R1469" i="1"/>
  <c r="Q1469" i="1"/>
  <c r="S1469" i="1" s="1"/>
  <c r="T1469" i="1" s="1"/>
  <c r="R1468" i="1"/>
  <c r="Q1468" i="1"/>
  <c r="S1468" i="1" s="1"/>
  <c r="T1468" i="1" s="1"/>
  <c r="R1467" i="1"/>
  <c r="Q1467" i="1"/>
  <c r="S1467" i="1" s="1"/>
  <c r="T1467" i="1" s="1"/>
  <c r="R1466" i="1"/>
  <c r="Q1466" i="1"/>
  <c r="S1466" i="1" s="1"/>
  <c r="T1466" i="1" s="1"/>
  <c r="R1465" i="1"/>
  <c r="Q1465" i="1"/>
  <c r="S1465" i="1" s="1"/>
  <c r="T1465" i="1" s="1"/>
  <c r="R1464" i="1"/>
  <c r="Q1464" i="1"/>
  <c r="S1464" i="1" s="1"/>
  <c r="T1464" i="1" s="1"/>
  <c r="R1463" i="1"/>
  <c r="Q1463" i="1"/>
  <c r="S1463" i="1" s="1"/>
  <c r="T1463" i="1" s="1"/>
  <c r="R1462" i="1"/>
  <c r="Q1462" i="1"/>
  <c r="S1462" i="1" s="1"/>
  <c r="T1462" i="1" s="1"/>
  <c r="R1461" i="1"/>
  <c r="Q1461" i="1"/>
  <c r="S1461" i="1" s="1"/>
  <c r="T1461" i="1" s="1"/>
  <c r="R1460" i="1"/>
  <c r="Q1460" i="1"/>
  <c r="S1460" i="1" s="1"/>
  <c r="T1460" i="1" s="1"/>
  <c r="R1459" i="1"/>
  <c r="Q1459" i="1"/>
  <c r="S1459" i="1" s="1"/>
  <c r="T1459" i="1" s="1"/>
  <c r="R1458" i="1"/>
  <c r="Q1458" i="1"/>
  <c r="S1458" i="1" s="1"/>
  <c r="T1458" i="1" s="1"/>
  <c r="R1457" i="1"/>
  <c r="Q1457" i="1"/>
  <c r="S1457" i="1" s="1"/>
  <c r="T1457" i="1" s="1"/>
  <c r="R1456" i="1"/>
  <c r="Q1456" i="1"/>
  <c r="R1455" i="1"/>
  <c r="Q1455" i="1"/>
  <c r="S1455" i="1" s="1"/>
  <c r="T1455" i="1" s="1"/>
  <c r="R1454" i="1"/>
  <c r="Q1454" i="1"/>
  <c r="S1454" i="1" s="1"/>
  <c r="T1454" i="1" s="1"/>
  <c r="R1453" i="1"/>
  <c r="Q1453" i="1"/>
  <c r="S1453" i="1" s="1"/>
  <c r="T1453" i="1" s="1"/>
  <c r="R1452" i="1"/>
  <c r="Q1452" i="1"/>
  <c r="S1452" i="1" s="1"/>
  <c r="T1452" i="1" s="1"/>
  <c r="R1451" i="1"/>
  <c r="Q1451" i="1"/>
  <c r="S1451" i="1" s="1"/>
  <c r="T1451" i="1" s="1"/>
  <c r="R1450" i="1"/>
  <c r="Q1450" i="1"/>
  <c r="S1450" i="1" s="1"/>
  <c r="T1450" i="1" s="1"/>
  <c r="R1449" i="1"/>
  <c r="Q1449" i="1"/>
  <c r="S1449" i="1" s="1"/>
  <c r="T1449" i="1" s="1"/>
  <c r="R1448" i="1"/>
  <c r="Q1448" i="1"/>
  <c r="S1448" i="1" s="1"/>
  <c r="T1448" i="1" s="1"/>
  <c r="R1447" i="1"/>
  <c r="Q1447" i="1"/>
  <c r="S1447" i="1" s="1"/>
  <c r="T1447" i="1" s="1"/>
  <c r="R1446" i="1"/>
  <c r="Q1446" i="1"/>
  <c r="S1446" i="1" s="1"/>
  <c r="T1446" i="1" s="1"/>
  <c r="R1445" i="1"/>
  <c r="Q1445" i="1"/>
  <c r="S1445" i="1" s="1"/>
  <c r="T1445" i="1" s="1"/>
  <c r="R1444" i="1"/>
  <c r="Q1444" i="1"/>
  <c r="S1444" i="1" s="1"/>
  <c r="T1444" i="1" s="1"/>
  <c r="R1443" i="1"/>
  <c r="Q1443" i="1"/>
  <c r="S1443" i="1" s="1"/>
  <c r="T1443" i="1" s="1"/>
  <c r="R1442" i="1"/>
  <c r="Q1442" i="1"/>
  <c r="S1442" i="1" s="1"/>
  <c r="T1442" i="1" s="1"/>
  <c r="R1441" i="1"/>
  <c r="Q1441" i="1"/>
  <c r="S1441" i="1" s="1"/>
  <c r="T1441" i="1" s="1"/>
  <c r="R1440" i="1"/>
  <c r="Q1440" i="1"/>
  <c r="S1440" i="1" s="1"/>
  <c r="T1440" i="1" s="1"/>
  <c r="R1439" i="1"/>
  <c r="Q1439" i="1"/>
  <c r="S1439" i="1" s="1"/>
  <c r="T1439" i="1" s="1"/>
  <c r="R1438" i="1"/>
  <c r="Q1438" i="1"/>
  <c r="S1438" i="1" s="1"/>
  <c r="T1438" i="1" s="1"/>
  <c r="R1437" i="1"/>
  <c r="Q1437" i="1"/>
  <c r="S1437" i="1" s="1"/>
  <c r="T1437" i="1" s="1"/>
  <c r="R1436" i="1"/>
  <c r="Q1436" i="1"/>
  <c r="S1436" i="1" s="1"/>
  <c r="T1436" i="1" s="1"/>
  <c r="R1435" i="1"/>
  <c r="Q1435" i="1"/>
  <c r="S1435" i="1" s="1"/>
  <c r="T1435" i="1" s="1"/>
  <c r="R1434" i="1"/>
  <c r="Q1434" i="1"/>
  <c r="S1434" i="1" s="1"/>
  <c r="T1434" i="1" s="1"/>
  <c r="R1433" i="1"/>
  <c r="Q1433" i="1"/>
  <c r="S1433" i="1" s="1"/>
  <c r="T1433" i="1" s="1"/>
  <c r="R1432" i="1"/>
  <c r="Q1432" i="1"/>
  <c r="S1432" i="1" s="1"/>
  <c r="T1432" i="1" s="1"/>
  <c r="R1431" i="1"/>
  <c r="Q1431" i="1"/>
  <c r="S1431" i="1" s="1"/>
  <c r="T1431" i="1" s="1"/>
  <c r="R1430" i="1"/>
  <c r="Q1430" i="1"/>
  <c r="S1430" i="1" s="1"/>
  <c r="T1430" i="1" s="1"/>
  <c r="R1429" i="1"/>
  <c r="Q1429" i="1"/>
  <c r="S1429" i="1" s="1"/>
  <c r="T1429" i="1" s="1"/>
  <c r="R1428" i="1"/>
  <c r="Q1428" i="1"/>
  <c r="S1428" i="1" s="1"/>
  <c r="T1428" i="1" s="1"/>
  <c r="R1427" i="1"/>
  <c r="Q1427" i="1"/>
  <c r="S1427" i="1" s="1"/>
  <c r="T1427" i="1" s="1"/>
  <c r="R1426" i="1"/>
  <c r="Q1426" i="1"/>
  <c r="S1426" i="1" s="1"/>
  <c r="T1426" i="1" s="1"/>
  <c r="R1425" i="1"/>
  <c r="Q1425" i="1"/>
  <c r="R1424" i="1"/>
  <c r="Q1424" i="1"/>
  <c r="S1424" i="1" s="1"/>
  <c r="T1424" i="1" s="1"/>
  <c r="R1423" i="1"/>
  <c r="Q1423" i="1"/>
  <c r="S1423" i="1" s="1"/>
  <c r="T1423" i="1" s="1"/>
  <c r="R1422" i="1"/>
  <c r="Q1422" i="1"/>
  <c r="R1421" i="1"/>
  <c r="Q1421" i="1"/>
  <c r="S1421" i="1" s="1"/>
  <c r="T1421" i="1" s="1"/>
  <c r="R1420" i="1"/>
  <c r="Q1420" i="1"/>
  <c r="S1420" i="1" s="1"/>
  <c r="T1420" i="1" s="1"/>
  <c r="R1419" i="1"/>
  <c r="Q1419" i="1"/>
  <c r="S1419" i="1" s="1"/>
  <c r="T1419" i="1" s="1"/>
  <c r="R1418" i="1"/>
  <c r="Q1418" i="1"/>
  <c r="S1418" i="1" s="1"/>
  <c r="T1418" i="1" s="1"/>
  <c r="R1417" i="1"/>
  <c r="Q1417" i="1"/>
  <c r="S1417" i="1" s="1"/>
  <c r="T1417" i="1" s="1"/>
  <c r="R1416" i="1"/>
  <c r="Q1416" i="1"/>
  <c r="S1416" i="1" s="1"/>
  <c r="T1416" i="1" s="1"/>
  <c r="R1415" i="1"/>
  <c r="Q1415" i="1"/>
  <c r="S1415" i="1" s="1"/>
  <c r="T1415" i="1" s="1"/>
  <c r="R1414" i="1"/>
  <c r="Q1414" i="1"/>
  <c r="S1414" i="1" s="1"/>
  <c r="T1414" i="1" s="1"/>
  <c r="R1413" i="1"/>
  <c r="Q1413" i="1"/>
  <c r="S1413" i="1" s="1"/>
  <c r="T1413" i="1" s="1"/>
  <c r="R1412" i="1"/>
  <c r="Q1412" i="1"/>
  <c r="S1412" i="1" s="1"/>
  <c r="T1412" i="1" s="1"/>
  <c r="R1411" i="1"/>
  <c r="Q1411" i="1"/>
  <c r="S1411" i="1" s="1"/>
  <c r="T1411" i="1" s="1"/>
  <c r="R1410" i="1"/>
  <c r="Q1410" i="1"/>
  <c r="R1409" i="1"/>
  <c r="Q1409" i="1"/>
  <c r="S1409" i="1" s="1"/>
  <c r="T1409" i="1" s="1"/>
  <c r="R1408" i="1"/>
  <c r="Q1408" i="1"/>
  <c r="S1408" i="1" s="1"/>
  <c r="T1408" i="1" s="1"/>
  <c r="R1407" i="1"/>
  <c r="Q1407" i="1"/>
  <c r="S1407" i="1" s="1"/>
  <c r="T1407" i="1" s="1"/>
  <c r="R1406" i="1"/>
  <c r="Q1406" i="1"/>
  <c r="S1406" i="1" s="1"/>
  <c r="T1406" i="1" s="1"/>
  <c r="R1405" i="1"/>
  <c r="Q1405" i="1"/>
  <c r="R1404" i="1"/>
  <c r="Q1404" i="1"/>
  <c r="S1404" i="1" s="1"/>
  <c r="T1404" i="1" s="1"/>
  <c r="R1403" i="1"/>
  <c r="Q1403" i="1"/>
  <c r="R1402" i="1"/>
  <c r="Q1402" i="1"/>
  <c r="S1402" i="1" s="1"/>
  <c r="T1402" i="1" s="1"/>
  <c r="R1401" i="1"/>
  <c r="Q1401" i="1"/>
  <c r="R1400" i="1"/>
  <c r="Q1400" i="1"/>
  <c r="S1400" i="1" s="1"/>
  <c r="T1400" i="1" s="1"/>
  <c r="R1399" i="1"/>
  <c r="Q1399" i="1"/>
  <c r="R1398" i="1"/>
  <c r="Q1398" i="1"/>
  <c r="S1398" i="1" s="1"/>
  <c r="T1398" i="1" s="1"/>
  <c r="R1397" i="1"/>
  <c r="Q1397" i="1"/>
  <c r="S1397" i="1" s="1"/>
  <c r="T1397" i="1" s="1"/>
  <c r="R1396" i="1"/>
  <c r="Q1396" i="1"/>
  <c r="S1396" i="1" s="1"/>
  <c r="T1396" i="1" s="1"/>
  <c r="R1395" i="1"/>
  <c r="Q1395" i="1"/>
  <c r="S1395" i="1" s="1"/>
  <c r="T1395" i="1" s="1"/>
  <c r="R1394" i="1"/>
  <c r="Q1394" i="1"/>
  <c r="S1394" i="1" s="1"/>
  <c r="T1394" i="1" s="1"/>
  <c r="R1393" i="1"/>
  <c r="Q1393" i="1"/>
  <c r="S1393" i="1" s="1"/>
  <c r="T1393" i="1" s="1"/>
  <c r="R1392" i="1"/>
  <c r="Q1392" i="1"/>
  <c r="S1392" i="1" s="1"/>
  <c r="T1392" i="1" s="1"/>
  <c r="R1391" i="1"/>
  <c r="Q1391" i="1"/>
  <c r="R1390" i="1"/>
  <c r="Q1390" i="1"/>
  <c r="S1390" i="1" s="1"/>
  <c r="T1390" i="1" s="1"/>
  <c r="R1389" i="1"/>
  <c r="Q1389" i="1"/>
  <c r="S1389" i="1" s="1"/>
  <c r="T1389" i="1" s="1"/>
  <c r="R1388" i="1"/>
  <c r="Q1388" i="1"/>
  <c r="S1388" i="1" s="1"/>
  <c r="T1388" i="1" s="1"/>
  <c r="R1387" i="1"/>
  <c r="Q1387" i="1"/>
  <c r="S1387" i="1" s="1"/>
  <c r="T1387" i="1" s="1"/>
  <c r="R1386" i="1"/>
  <c r="Q1386" i="1"/>
  <c r="S1386" i="1" s="1"/>
  <c r="T1386" i="1" s="1"/>
  <c r="R1385" i="1"/>
  <c r="Q1385" i="1"/>
  <c r="R1384" i="1"/>
  <c r="Q1384" i="1"/>
  <c r="S1384" i="1" s="1"/>
  <c r="T1384" i="1" s="1"/>
  <c r="R1383" i="1"/>
  <c r="Q1383" i="1"/>
  <c r="S1383" i="1" s="1"/>
  <c r="T1383" i="1" s="1"/>
  <c r="R1382" i="1"/>
  <c r="Q1382" i="1"/>
  <c r="S1382" i="1" s="1"/>
  <c r="T1382" i="1" s="1"/>
  <c r="R1381" i="1"/>
  <c r="Q1381" i="1"/>
  <c r="S1381" i="1" s="1"/>
  <c r="T1381" i="1" s="1"/>
  <c r="R1380" i="1"/>
  <c r="Q1380" i="1"/>
  <c r="S1380" i="1" s="1"/>
  <c r="T1380" i="1" s="1"/>
  <c r="R1379" i="1"/>
  <c r="Q1379" i="1"/>
  <c r="S1379" i="1" s="1"/>
  <c r="T1379" i="1" s="1"/>
  <c r="R1378" i="1"/>
  <c r="Q1378" i="1"/>
  <c r="S1378" i="1" s="1"/>
  <c r="T1378" i="1" s="1"/>
  <c r="R1377" i="1"/>
  <c r="Q1377" i="1"/>
  <c r="S1377" i="1" s="1"/>
  <c r="T1377" i="1" s="1"/>
  <c r="R1376" i="1"/>
  <c r="Q1376" i="1"/>
  <c r="S1376" i="1" s="1"/>
  <c r="T1376" i="1" s="1"/>
  <c r="R1375" i="1"/>
  <c r="Q1375" i="1"/>
  <c r="S1375" i="1" s="1"/>
  <c r="T1375" i="1" s="1"/>
  <c r="R1374" i="1"/>
  <c r="Q1374" i="1"/>
  <c r="S1374" i="1" s="1"/>
  <c r="T1374" i="1" s="1"/>
  <c r="R1373" i="1"/>
  <c r="Q1373" i="1"/>
  <c r="S1373" i="1" s="1"/>
  <c r="T1373" i="1" s="1"/>
  <c r="R1372" i="1"/>
  <c r="Q1372" i="1"/>
  <c r="S1372" i="1" s="1"/>
  <c r="T1372" i="1" s="1"/>
  <c r="R1371" i="1"/>
  <c r="Q1371" i="1"/>
  <c r="S1371" i="1" s="1"/>
  <c r="T1371" i="1" s="1"/>
  <c r="R1370" i="1"/>
  <c r="Q1370" i="1"/>
  <c r="S1370" i="1" s="1"/>
  <c r="T1370" i="1" s="1"/>
  <c r="R1369" i="1"/>
  <c r="Q1369" i="1"/>
  <c r="S1369" i="1" s="1"/>
  <c r="T1369" i="1" s="1"/>
  <c r="R1368" i="1"/>
  <c r="Q1368" i="1"/>
  <c r="S1368" i="1" s="1"/>
  <c r="T1368" i="1" s="1"/>
  <c r="R1367" i="1"/>
  <c r="Q1367" i="1"/>
  <c r="S1367" i="1" s="1"/>
  <c r="T1367" i="1" s="1"/>
  <c r="R1366" i="1"/>
  <c r="Q1366" i="1"/>
  <c r="S1366" i="1" s="1"/>
  <c r="T1366" i="1" s="1"/>
  <c r="R1365" i="1"/>
  <c r="Q1365" i="1"/>
  <c r="S1365" i="1" s="1"/>
  <c r="T1365" i="1" s="1"/>
  <c r="R1364" i="1"/>
  <c r="Q1364" i="1"/>
  <c r="S1364" i="1" s="1"/>
  <c r="T1364" i="1" s="1"/>
  <c r="R1363" i="1"/>
  <c r="Q1363" i="1"/>
  <c r="S1363" i="1" s="1"/>
  <c r="T1363" i="1" s="1"/>
  <c r="R1362" i="1"/>
  <c r="Q1362" i="1"/>
  <c r="S1362" i="1" s="1"/>
  <c r="T1362" i="1" s="1"/>
  <c r="R1361" i="1"/>
  <c r="Q1361" i="1"/>
  <c r="S1361" i="1" s="1"/>
  <c r="T1361" i="1" s="1"/>
  <c r="R1360" i="1"/>
  <c r="Q1360" i="1"/>
  <c r="S1360" i="1" s="1"/>
  <c r="T1360" i="1" s="1"/>
  <c r="R1359" i="1"/>
  <c r="Q1359" i="1"/>
  <c r="S1359" i="1" s="1"/>
  <c r="T1359" i="1" s="1"/>
  <c r="R1358" i="1"/>
  <c r="Q1358" i="1"/>
  <c r="S1358" i="1" s="1"/>
  <c r="T1358" i="1" s="1"/>
  <c r="R1357" i="1"/>
  <c r="Q1357" i="1"/>
  <c r="S1357" i="1" s="1"/>
  <c r="T1357" i="1" s="1"/>
  <c r="R1356" i="1"/>
  <c r="Q1356" i="1"/>
  <c r="S1356" i="1" s="1"/>
  <c r="T1356" i="1" s="1"/>
  <c r="R1355" i="1"/>
  <c r="Q1355" i="1"/>
  <c r="S1355" i="1" s="1"/>
  <c r="T1355" i="1" s="1"/>
  <c r="R1354" i="1"/>
  <c r="Q1354" i="1"/>
  <c r="S1354" i="1" s="1"/>
  <c r="T1354" i="1" s="1"/>
  <c r="R1353" i="1"/>
  <c r="Q1353" i="1"/>
  <c r="R1352" i="1"/>
  <c r="Q1352" i="1"/>
  <c r="S1352" i="1" s="1"/>
  <c r="T1352" i="1" s="1"/>
  <c r="R1351" i="1"/>
  <c r="Q1351" i="1"/>
  <c r="S1351" i="1" s="1"/>
  <c r="T1351" i="1" s="1"/>
  <c r="R1350" i="1"/>
  <c r="Q1350" i="1"/>
  <c r="S1350" i="1" s="1"/>
  <c r="T1350" i="1" s="1"/>
  <c r="R1349" i="1"/>
  <c r="Q1349" i="1"/>
  <c r="S1349" i="1" s="1"/>
  <c r="T1349" i="1" s="1"/>
  <c r="R1348" i="1"/>
  <c r="Q1348" i="1"/>
  <c r="S1348" i="1" s="1"/>
  <c r="T1348" i="1" s="1"/>
  <c r="R1347" i="1"/>
  <c r="Q1347" i="1"/>
  <c r="S1347" i="1" s="1"/>
  <c r="T1347" i="1" s="1"/>
  <c r="R1346" i="1"/>
  <c r="Q1346" i="1"/>
  <c r="S1346" i="1" s="1"/>
  <c r="T1346" i="1" s="1"/>
  <c r="R1345" i="1"/>
  <c r="Q1345" i="1"/>
  <c r="S1345" i="1" s="1"/>
  <c r="T1345" i="1" s="1"/>
  <c r="R1344" i="1"/>
  <c r="Q1344" i="1"/>
  <c r="S1344" i="1" s="1"/>
  <c r="T1344" i="1" s="1"/>
  <c r="R1343" i="1"/>
  <c r="Q1343" i="1"/>
  <c r="S1343" i="1" s="1"/>
  <c r="T1343" i="1" s="1"/>
  <c r="R1342" i="1"/>
  <c r="Q1342" i="1"/>
  <c r="R1341" i="1"/>
  <c r="Q1341" i="1"/>
  <c r="S1341" i="1" s="1"/>
  <c r="T1341" i="1" s="1"/>
  <c r="R1340" i="1"/>
  <c r="Q1340" i="1"/>
  <c r="S1340" i="1" s="1"/>
  <c r="T1340" i="1" s="1"/>
  <c r="R1339" i="1"/>
  <c r="Q1339" i="1"/>
  <c r="S1339" i="1" s="1"/>
  <c r="T1339" i="1" s="1"/>
  <c r="R1338" i="1"/>
  <c r="Q1338" i="1"/>
  <c r="S1338" i="1" s="1"/>
  <c r="T1338" i="1" s="1"/>
  <c r="R1337" i="1"/>
  <c r="Q1337" i="1"/>
  <c r="S1337" i="1" s="1"/>
  <c r="T1337" i="1" s="1"/>
  <c r="R1336" i="1"/>
  <c r="Q1336" i="1"/>
  <c r="S1336" i="1" s="1"/>
  <c r="T1336" i="1" s="1"/>
  <c r="R1335" i="1"/>
  <c r="Q1335" i="1"/>
  <c r="S1335" i="1" s="1"/>
  <c r="T1335" i="1" s="1"/>
  <c r="R1334" i="1"/>
  <c r="Q1334" i="1"/>
  <c r="R1333" i="1"/>
  <c r="Q1333" i="1"/>
  <c r="S1333" i="1" s="1"/>
  <c r="T1333" i="1" s="1"/>
  <c r="R1332" i="1"/>
  <c r="Q1332" i="1"/>
  <c r="S1332" i="1" s="1"/>
  <c r="T1332" i="1" s="1"/>
  <c r="R1331" i="1"/>
  <c r="Q1331" i="1"/>
  <c r="R1330" i="1"/>
  <c r="Q1330" i="1"/>
  <c r="S1330" i="1" s="1"/>
  <c r="T1330" i="1" s="1"/>
  <c r="R1329" i="1"/>
  <c r="Q1329" i="1"/>
  <c r="S1329" i="1" s="1"/>
  <c r="T1329" i="1" s="1"/>
  <c r="R1328" i="1"/>
  <c r="Q1328" i="1"/>
  <c r="S1328" i="1" s="1"/>
  <c r="T1328" i="1" s="1"/>
  <c r="R1327" i="1"/>
  <c r="Q1327" i="1"/>
  <c r="S1327" i="1" s="1"/>
  <c r="T1327" i="1" s="1"/>
  <c r="R1326" i="1"/>
  <c r="Q1326" i="1"/>
  <c r="S1326" i="1" s="1"/>
  <c r="T1326" i="1" s="1"/>
  <c r="R1325" i="1"/>
  <c r="Q1325" i="1"/>
  <c r="S1325" i="1" s="1"/>
  <c r="T1325" i="1" s="1"/>
  <c r="R1324" i="1"/>
  <c r="Q1324" i="1"/>
  <c r="S1324" i="1" s="1"/>
  <c r="T1324" i="1" s="1"/>
  <c r="R1323" i="1"/>
  <c r="Q1323" i="1"/>
  <c r="S1323" i="1" s="1"/>
  <c r="T1323" i="1" s="1"/>
  <c r="R1322" i="1"/>
  <c r="Q1322" i="1"/>
  <c r="S1322" i="1" s="1"/>
  <c r="T1322" i="1" s="1"/>
  <c r="R1321" i="1"/>
  <c r="Q1321" i="1"/>
  <c r="S1321" i="1" s="1"/>
  <c r="T1321" i="1" s="1"/>
  <c r="R1320" i="1"/>
  <c r="Q1320" i="1"/>
  <c r="S1320" i="1" s="1"/>
  <c r="T1320" i="1" s="1"/>
  <c r="R1319" i="1"/>
  <c r="Q1319" i="1"/>
  <c r="S1319" i="1" s="1"/>
  <c r="T1319" i="1" s="1"/>
  <c r="R1318" i="1"/>
  <c r="Q1318" i="1"/>
  <c r="S1318" i="1" s="1"/>
  <c r="T1318" i="1" s="1"/>
  <c r="R1317" i="1"/>
  <c r="Q1317" i="1"/>
  <c r="S1317" i="1" s="1"/>
  <c r="T1317" i="1" s="1"/>
  <c r="R1316" i="1"/>
  <c r="Q1316" i="1"/>
  <c r="S1316" i="1" s="1"/>
  <c r="T1316" i="1" s="1"/>
  <c r="R1315" i="1"/>
  <c r="Q1315" i="1"/>
  <c r="S1315" i="1" s="1"/>
  <c r="T1315" i="1" s="1"/>
  <c r="R1314" i="1"/>
  <c r="Q1314" i="1"/>
  <c r="S1314" i="1" s="1"/>
  <c r="T1314" i="1" s="1"/>
  <c r="R1313" i="1"/>
  <c r="Q1313" i="1"/>
  <c r="S1313" i="1" s="1"/>
  <c r="T1313" i="1" s="1"/>
  <c r="R1312" i="1"/>
  <c r="Q1312" i="1"/>
  <c r="S1312" i="1" s="1"/>
  <c r="T1312" i="1" s="1"/>
  <c r="R1311" i="1"/>
  <c r="Q1311" i="1"/>
  <c r="R1310" i="1"/>
  <c r="Q1310" i="1"/>
  <c r="S1310" i="1" s="1"/>
  <c r="T1310" i="1" s="1"/>
  <c r="R1309" i="1"/>
  <c r="Q1309" i="1"/>
  <c r="S1309" i="1" s="1"/>
  <c r="T1309" i="1" s="1"/>
  <c r="R1308" i="1"/>
  <c r="Q1308" i="1"/>
  <c r="S1308" i="1" s="1"/>
  <c r="T1308" i="1" s="1"/>
  <c r="R1307" i="1"/>
  <c r="Q1307" i="1"/>
  <c r="S1307" i="1" s="1"/>
  <c r="T1307" i="1" s="1"/>
  <c r="R1306" i="1"/>
  <c r="Q1306" i="1"/>
  <c r="S1306" i="1" s="1"/>
  <c r="T1306" i="1" s="1"/>
  <c r="R1305" i="1"/>
  <c r="Q1305" i="1"/>
  <c r="S1305" i="1" s="1"/>
  <c r="T1305" i="1" s="1"/>
  <c r="R1304" i="1"/>
  <c r="Q1304" i="1"/>
  <c r="S1304" i="1" s="1"/>
  <c r="T1304" i="1" s="1"/>
  <c r="R1303" i="1"/>
  <c r="Q1303" i="1"/>
  <c r="S1303" i="1" s="1"/>
  <c r="T1303" i="1" s="1"/>
  <c r="R1302" i="1"/>
  <c r="Q1302" i="1"/>
  <c r="R1301" i="1"/>
  <c r="Q1301" i="1"/>
  <c r="S1301" i="1" s="1"/>
  <c r="T1301" i="1" s="1"/>
  <c r="R1300" i="1"/>
  <c r="Q1300" i="1"/>
  <c r="S1300" i="1" s="1"/>
  <c r="T1300" i="1" s="1"/>
  <c r="R1299" i="1"/>
  <c r="Q1299" i="1"/>
  <c r="S1299" i="1" s="1"/>
  <c r="T1299" i="1" s="1"/>
  <c r="R1298" i="1"/>
  <c r="Q1298" i="1"/>
  <c r="R1297" i="1"/>
  <c r="Q1297" i="1"/>
  <c r="S1297" i="1" s="1"/>
  <c r="T1297" i="1" s="1"/>
  <c r="R1296" i="1"/>
  <c r="Q1296" i="1"/>
  <c r="S1296" i="1" s="1"/>
  <c r="T1296" i="1" s="1"/>
  <c r="R1295" i="1"/>
  <c r="Q1295" i="1"/>
  <c r="S1295" i="1" s="1"/>
  <c r="T1295" i="1" s="1"/>
  <c r="R1294" i="1"/>
  <c r="Q1294" i="1"/>
  <c r="S1294" i="1" s="1"/>
  <c r="T1294" i="1" s="1"/>
  <c r="R1293" i="1"/>
  <c r="Q1293" i="1"/>
  <c r="S1293" i="1" s="1"/>
  <c r="T1293" i="1" s="1"/>
  <c r="R1292" i="1"/>
  <c r="Q1292" i="1"/>
  <c r="S1292" i="1" s="1"/>
  <c r="T1292" i="1" s="1"/>
  <c r="R1291" i="1"/>
  <c r="Q1291" i="1"/>
  <c r="S1291" i="1" s="1"/>
  <c r="T1291" i="1" s="1"/>
  <c r="R1290" i="1"/>
  <c r="Q1290" i="1"/>
  <c r="S1290" i="1" s="1"/>
  <c r="T1290" i="1" s="1"/>
  <c r="R1289" i="1"/>
  <c r="Q1289" i="1"/>
  <c r="S1289" i="1" s="1"/>
  <c r="T1289" i="1" s="1"/>
  <c r="R1288" i="1"/>
  <c r="Q1288" i="1"/>
  <c r="R1287" i="1"/>
  <c r="Q1287" i="1"/>
  <c r="R1286" i="1"/>
  <c r="Q1286" i="1"/>
  <c r="S1286" i="1" s="1"/>
  <c r="T1286" i="1" s="1"/>
  <c r="R1285" i="1"/>
  <c r="Q1285" i="1"/>
  <c r="S1285" i="1" s="1"/>
  <c r="T1285" i="1" s="1"/>
  <c r="R1284" i="1"/>
  <c r="Q1284" i="1"/>
  <c r="S1284" i="1" s="1"/>
  <c r="T1284" i="1" s="1"/>
  <c r="R1283" i="1"/>
  <c r="Q1283" i="1"/>
  <c r="S1283" i="1" s="1"/>
  <c r="T1283" i="1" s="1"/>
  <c r="R1282" i="1"/>
  <c r="Q1282" i="1"/>
  <c r="S1282" i="1" s="1"/>
  <c r="T1282" i="1" s="1"/>
  <c r="R1281" i="1"/>
  <c r="Q1281" i="1"/>
  <c r="R1280" i="1"/>
  <c r="Q1280" i="1"/>
  <c r="R1279" i="1"/>
  <c r="Q1279" i="1"/>
  <c r="S1279" i="1" s="1"/>
  <c r="T1279" i="1" s="1"/>
  <c r="R1278" i="1"/>
  <c r="Q1278" i="1"/>
  <c r="S1278" i="1" s="1"/>
  <c r="T1278" i="1" s="1"/>
  <c r="R1277" i="1"/>
  <c r="Q1277" i="1"/>
  <c r="S1277" i="1" s="1"/>
  <c r="T1277" i="1" s="1"/>
  <c r="R1276" i="1"/>
  <c r="Q1276" i="1"/>
  <c r="R1275" i="1"/>
  <c r="Q1275" i="1"/>
  <c r="S1275" i="1" s="1"/>
  <c r="T1275" i="1" s="1"/>
  <c r="R1274" i="1"/>
  <c r="Q1274" i="1"/>
  <c r="S1274" i="1" s="1"/>
  <c r="T1274" i="1" s="1"/>
  <c r="R1273" i="1"/>
  <c r="Q1273" i="1"/>
  <c r="S1273" i="1" s="1"/>
  <c r="T1273" i="1" s="1"/>
  <c r="R1272" i="1"/>
  <c r="Q1272" i="1"/>
  <c r="S1272" i="1" s="1"/>
  <c r="T1272" i="1" s="1"/>
  <c r="R1271" i="1"/>
  <c r="Q1271" i="1"/>
  <c r="S1271" i="1" s="1"/>
  <c r="T1271" i="1" s="1"/>
  <c r="R1270" i="1"/>
  <c r="Q1270" i="1"/>
  <c r="S1270" i="1" s="1"/>
  <c r="T1270" i="1" s="1"/>
  <c r="R1269" i="1"/>
  <c r="Q1269" i="1"/>
  <c r="S1269" i="1" s="1"/>
  <c r="T1269" i="1" s="1"/>
  <c r="R1268" i="1"/>
  <c r="Q1268" i="1"/>
  <c r="S1268" i="1" s="1"/>
  <c r="T1268" i="1" s="1"/>
  <c r="R1267" i="1"/>
  <c r="Q1267" i="1"/>
  <c r="S1267" i="1" s="1"/>
  <c r="T1267" i="1" s="1"/>
  <c r="R1266" i="1"/>
  <c r="Q1266" i="1"/>
  <c r="S1266" i="1" s="1"/>
  <c r="T1266" i="1" s="1"/>
  <c r="R1265" i="1"/>
  <c r="Q1265" i="1"/>
  <c r="S1265" i="1" s="1"/>
  <c r="T1265" i="1" s="1"/>
  <c r="R1264" i="1"/>
  <c r="Q1264" i="1"/>
  <c r="S1264" i="1" s="1"/>
  <c r="T1264" i="1" s="1"/>
  <c r="R1263" i="1"/>
  <c r="Q1263" i="1"/>
  <c r="S1263" i="1" s="1"/>
  <c r="T1263" i="1" s="1"/>
  <c r="R1262" i="1"/>
  <c r="Q1262" i="1"/>
  <c r="S1262" i="1" s="1"/>
  <c r="T1262" i="1" s="1"/>
  <c r="R1261" i="1"/>
  <c r="Q1261" i="1"/>
  <c r="S1261" i="1" s="1"/>
  <c r="T1261" i="1" s="1"/>
  <c r="R1260" i="1"/>
  <c r="Q1260" i="1"/>
  <c r="S1260" i="1" s="1"/>
  <c r="T1260" i="1" s="1"/>
  <c r="R1259" i="1"/>
  <c r="Q1259" i="1"/>
  <c r="S1259" i="1" s="1"/>
  <c r="T1259" i="1" s="1"/>
  <c r="R1258" i="1"/>
  <c r="Q1258" i="1"/>
  <c r="S1258" i="1" s="1"/>
  <c r="T1258" i="1" s="1"/>
  <c r="R1257" i="1"/>
  <c r="Q1257" i="1"/>
  <c r="S1257" i="1" s="1"/>
  <c r="T1257" i="1" s="1"/>
  <c r="R1256" i="1"/>
  <c r="Q1256" i="1"/>
  <c r="S1256" i="1" s="1"/>
  <c r="T1256" i="1" s="1"/>
  <c r="R1255" i="1"/>
  <c r="Q1255" i="1"/>
  <c r="S1255" i="1" s="1"/>
  <c r="T1255" i="1" s="1"/>
  <c r="R1254" i="1"/>
  <c r="Q1254" i="1"/>
  <c r="R1253" i="1"/>
  <c r="Q1253" i="1"/>
  <c r="S1253" i="1" s="1"/>
  <c r="T1253" i="1" s="1"/>
  <c r="R1252" i="1"/>
  <c r="Q1252" i="1"/>
  <c r="S1252" i="1" s="1"/>
  <c r="T1252" i="1" s="1"/>
  <c r="R1251" i="1"/>
  <c r="Q1251" i="1"/>
  <c r="S1251" i="1" s="1"/>
  <c r="T1251" i="1" s="1"/>
  <c r="R1250" i="1"/>
  <c r="Q1250" i="1"/>
  <c r="S1250" i="1" s="1"/>
  <c r="T1250" i="1" s="1"/>
  <c r="R1249" i="1"/>
  <c r="Q1249" i="1"/>
  <c r="S1249" i="1" s="1"/>
  <c r="T1249" i="1" s="1"/>
  <c r="R1248" i="1"/>
  <c r="Q1248" i="1"/>
  <c r="S1248" i="1" s="1"/>
  <c r="T1248" i="1" s="1"/>
  <c r="R1247" i="1"/>
  <c r="Q1247" i="1"/>
  <c r="S1247" i="1" s="1"/>
  <c r="T1247" i="1" s="1"/>
  <c r="R1246" i="1"/>
  <c r="Q1246" i="1"/>
  <c r="S1246" i="1" s="1"/>
  <c r="T1246" i="1" s="1"/>
  <c r="R1245" i="1"/>
  <c r="Q1245" i="1"/>
  <c r="S1245" i="1" s="1"/>
  <c r="T1245" i="1" s="1"/>
  <c r="R1244" i="1"/>
  <c r="Q1244" i="1"/>
  <c r="S1244" i="1" s="1"/>
  <c r="T1244" i="1" s="1"/>
  <c r="R1243" i="1"/>
  <c r="Q1243" i="1"/>
  <c r="S1243" i="1" s="1"/>
  <c r="T1243" i="1" s="1"/>
  <c r="R1242" i="1"/>
  <c r="Q1242" i="1"/>
  <c r="S1242" i="1" s="1"/>
  <c r="T1242" i="1" s="1"/>
  <c r="R1241" i="1"/>
  <c r="Q1241" i="1"/>
  <c r="S1241" i="1" s="1"/>
  <c r="T1241" i="1" s="1"/>
  <c r="R1240" i="1"/>
  <c r="Q1240" i="1"/>
  <c r="S1240" i="1" s="1"/>
  <c r="T1240" i="1" s="1"/>
  <c r="R1239" i="1"/>
  <c r="Q1239" i="1"/>
  <c r="S1239" i="1" s="1"/>
  <c r="T1239" i="1" s="1"/>
  <c r="R1238" i="1"/>
  <c r="Q1238" i="1"/>
  <c r="S1238" i="1" s="1"/>
  <c r="T1238" i="1" s="1"/>
  <c r="R1237" i="1"/>
  <c r="Q1237" i="1"/>
  <c r="S1237" i="1" s="1"/>
  <c r="T1237" i="1" s="1"/>
  <c r="R1236" i="1"/>
  <c r="Q1236" i="1"/>
  <c r="S1236" i="1" s="1"/>
  <c r="T1236" i="1" s="1"/>
  <c r="R1235" i="1"/>
  <c r="Q1235" i="1"/>
  <c r="S1235" i="1" s="1"/>
  <c r="T1235" i="1" s="1"/>
  <c r="R1234" i="1"/>
  <c r="Q1234" i="1"/>
  <c r="S1234" i="1" s="1"/>
  <c r="T1234" i="1" s="1"/>
  <c r="R1233" i="1"/>
  <c r="Q1233" i="1"/>
  <c r="S1233" i="1" s="1"/>
  <c r="T1233" i="1" s="1"/>
  <c r="R1232" i="1"/>
  <c r="Q1232" i="1"/>
  <c r="S1232" i="1" s="1"/>
  <c r="T1232" i="1" s="1"/>
  <c r="R1231" i="1"/>
  <c r="Q1231" i="1"/>
  <c r="S1231" i="1" s="1"/>
  <c r="T1231" i="1" s="1"/>
  <c r="R1230" i="1"/>
  <c r="Q1230" i="1"/>
  <c r="S1230" i="1" s="1"/>
  <c r="T1230" i="1" s="1"/>
  <c r="R1229" i="1"/>
  <c r="Q1229" i="1"/>
  <c r="S1229" i="1" s="1"/>
  <c r="T1229" i="1" s="1"/>
  <c r="R1228" i="1"/>
  <c r="Q1228" i="1"/>
  <c r="S1228" i="1" s="1"/>
  <c r="T1228" i="1" s="1"/>
  <c r="R1227" i="1"/>
  <c r="Q1227" i="1"/>
  <c r="S1227" i="1" s="1"/>
  <c r="T1227" i="1" s="1"/>
  <c r="R1226" i="1"/>
  <c r="Q1226" i="1"/>
  <c r="S1226" i="1" s="1"/>
  <c r="T1226" i="1" s="1"/>
  <c r="R1225" i="1"/>
  <c r="Q1225" i="1"/>
  <c r="S1225" i="1" s="1"/>
  <c r="T1225" i="1" s="1"/>
  <c r="R1224" i="1"/>
  <c r="Q1224" i="1"/>
  <c r="S1224" i="1" s="1"/>
  <c r="T1224" i="1" s="1"/>
  <c r="R1223" i="1"/>
  <c r="Q1223" i="1"/>
  <c r="S1223" i="1" s="1"/>
  <c r="T1223" i="1" s="1"/>
  <c r="R1222" i="1"/>
  <c r="Q1222" i="1"/>
  <c r="S1222" i="1" s="1"/>
  <c r="T1222" i="1" s="1"/>
  <c r="R1221" i="1"/>
  <c r="Q1221" i="1"/>
  <c r="S1221" i="1" s="1"/>
  <c r="T1221" i="1" s="1"/>
  <c r="R1220" i="1"/>
  <c r="Q1220" i="1"/>
  <c r="S1220" i="1" s="1"/>
  <c r="T1220" i="1" s="1"/>
  <c r="R1219" i="1"/>
  <c r="Q1219" i="1"/>
  <c r="S1219" i="1" s="1"/>
  <c r="T1219" i="1" s="1"/>
  <c r="R1218" i="1"/>
  <c r="Q1218" i="1"/>
  <c r="S1218" i="1" s="1"/>
  <c r="T1218" i="1" s="1"/>
  <c r="R1217" i="1"/>
  <c r="Q1217" i="1"/>
  <c r="S1217" i="1" s="1"/>
  <c r="T1217" i="1" s="1"/>
  <c r="R1216" i="1"/>
  <c r="Q1216" i="1"/>
  <c r="S1216" i="1" s="1"/>
  <c r="T1216" i="1" s="1"/>
  <c r="R1215" i="1"/>
  <c r="Q1215" i="1"/>
  <c r="S1215" i="1" s="1"/>
  <c r="T1215" i="1" s="1"/>
  <c r="R1214" i="1"/>
  <c r="Q1214" i="1"/>
  <c r="S1214" i="1" s="1"/>
  <c r="T1214" i="1" s="1"/>
  <c r="R1213" i="1"/>
  <c r="Q1213" i="1"/>
  <c r="S1213" i="1" s="1"/>
  <c r="T1213" i="1" s="1"/>
  <c r="R1212" i="1"/>
  <c r="Q1212" i="1"/>
  <c r="S1212" i="1" s="1"/>
  <c r="T1212" i="1" s="1"/>
  <c r="R1211" i="1"/>
  <c r="Q1211" i="1"/>
  <c r="S1211" i="1" s="1"/>
  <c r="T1211" i="1" s="1"/>
  <c r="R1210" i="1"/>
  <c r="Q1210" i="1"/>
  <c r="S1210" i="1" s="1"/>
  <c r="T1210" i="1" s="1"/>
  <c r="R1209" i="1"/>
  <c r="Q1209" i="1"/>
  <c r="S1209" i="1" s="1"/>
  <c r="T1209" i="1" s="1"/>
  <c r="R1208" i="1"/>
  <c r="Q1208" i="1"/>
  <c r="S1208" i="1" s="1"/>
  <c r="T1208" i="1" s="1"/>
  <c r="R1207" i="1"/>
  <c r="Q1207" i="1"/>
  <c r="S1207" i="1" s="1"/>
  <c r="T1207" i="1" s="1"/>
  <c r="R1206" i="1"/>
  <c r="Q1206" i="1"/>
  <c r="S1206" i="1" s="1"/>
  <c r="T1206" i="1" s="1"/>
  <c r="R1205" i="1"/>
  <c r="Q1205" i="1"/>
  <c r="R1204" i="1"/>
  <c r="Q1204" i="1"/>
  <c r="S1204" i="1" s="1"/>
  <c r="T1204" i="1" s="1"/>
  <c r="R1203" i="1"/>
  <c r="Q1203" i="1"/>
  <c r="R1202" i="1"/>
  <c r="Q1202" i="1"/>
  <c r="R1201" i="1"/>
  <c r="Q1201" i="1"/>
  <c r="S1201" i="1" s="1"/>
  <c r="T1201" i="1" s="1"/>
  <c r="R1200" i="1"/>
  <c r="Q1200" i="1"/>
  <c r="S1200" i="1" s="1"/>
  <c r="T1200" i="1" s="1"/>
  <c r="R1199" i="1"/>
  <c r="Q1199" i="1"/>
  <c r="S1199" i="1" s="1"/>
  <c r="T1199" i="1" s="1"/>
  <c r="R1198" i="1"/>
  <c r="Q1198" i="1"/>
  <c r="R1197" i="1"/>
  <c r="Q1197" i="1"/>
  <c r="S1197" i="1" s="1"/>
  <c r="T1197" i="1" s="1"/>
  <c r="R1196" i="1"/>
  <c r="Q1196" i="1"/>
  <c r="S1196" i="1" s="1"/>
  <c r="T1196" i="1" s="1"/>
  <c r="R1195" i="1"/>
  <c r="Q1195" i="1"/>
  <c r="S1195" i="1" s="1"/>
  <c r="T1195" i="1" s="1"/>
  <c r="R1194" i="1"/>
  <c r="Q1194" i="1"/>
  <c r="R1193" i="1"/>
  <c r="Q1193" i="1"/>
  <c r="S1193" i="1" s="1"/>
  <c r="T1193" i="1" s="1"/>
  <c r="R1192" i="1"/>
  <c r="Q1192" i="1"/>
  <c r="R1191" i="1"/>
  <c r="Q1191" i="1"/>
  <c r="R1190" i="1"/>
  <c r="Q1190" i="1"/>
  <c r="S1190" i="1" s="1"/>
  <c r="T1190" i="1" s="1"/>
  <c r="R1189" i="1"/>
  <c r="Q1189" i="1"/>
  <c r="S1189" i="1" s="1"/>
  <c r="T1189" i="1" s="1"/>
  <c r="R1188" i="1"/>
  <c r="Q1188" i="1"/>
  <c r="S1188" i="1" s="1"/>
  <c r="T1188" i="1" s="1"/>
  <c r="R1187" i="1"/>
  <c r="Q1187" i="1"/>
  <c r="S1187" i="1" s="1"/>
  <c r="T1187" i="1" s="1"/>
  <c r="R1186" i="1"/>
  <c r="Q1186" i="1"/>
  <c r="S1186" i="1" s="1"/>
  <c r="T1186" i="1" s="1"/>
  <c r="R1185" i="1"/>
  <c r="Q1185" i="1"/>
  <c r="R1184" i="1"/>
  <c r="Q1184" i="1"/>
  <c r="S1184" i="1" s="1"/>
  <c r="T1184" i="1" s="1"/>
  <c r="R1183" i="1"/>
  <c r="Q1183" i="1"/>
  <c r="S1183" i="1" s="1"/>
  <c r="T1183" i="1" s="1"/>
  <c r="R1182" i="1"/>
  <c r="Q1182" i="1"/>
  <c r="S1182" i="1" s="1"/>
  <c r="T1182" i="1" s="1"/>
  <c r="R1181" i="1"/>
  <c r="Q1181" i="1"/>
  <c r="R1180" i="1"/>
  <c r="Q1180" i="1"/>
  <c r="S1180" i="1" s="1"/>
  <c r="T1180" i="1" s="1"/>
  <c r="R1179" i="1"/>
  <c r="Q1179" i="1"/>
  <c r="S1179" i="1" s="1"/>
  <c r="T1179" i="1" s="1"/>
  <c r="R1178" i="1"/>
  <c r="Q1178" i="1"/>
  <c r="S1178" i="1" s="1"/>
  <c r="T1178" i="1" s="1"/>
  <c r="R1177" i="1"/>
  <c r="Q1177" i="1"/>
  <c r="S1177" i="1" s="1"/>
  <c r="T1177" i="1" s="1"/>
  <c r="R1176" i="1"/>
  <c r="Q1176" i="1"/>
  <c r="S1176" i="1" s="1"/>
  <c r="T1176" i="1" s="1"/>
  <c r="R1175" i="1"/>
  <c r="Q1175" i="1"/>
  <c r="S1175" i="1" s="1"/>
  <c r="T1175" i="1" s="1"/>
  <c r="R1174" i="1"/>
  <c r="Q1174" i="1"/>
  <c r="R1173" i="1"/>
  <c r="Q1173" i="1"/>
  <c r="R1172" i="1"/>
  <c r="Q1172" i="1"/>
  <c r="R1171" i="1"/>
  <c r="Q1171" i="1"/>
  <c r="S1171" i="1" s="1"/>
  <c r="T1171" i="1" s="1"/>
  <c r="R1170" i="1"/>
  <c r="Q1170" i="1"/>
  <c r="S1170" i="1" s="1"/>
  <c r="T1170" i="1" s="1"/>
  <c r="R1169" i="1"/>
  <c r="Q1169" i="1"/>
  <c r="R1168" i="1"/>
  <c r="Q1168" i="1"/>
  <c r="S1168" i="1" s="1"/>
  <c r="T1168" i="1" s="1"/>
  <c r="R1167" i="1"/>
  <c r="Q1167" i="1"/>
  <c r="S1167" i="1" s="1"/>
  <c r="T1167" i="1" s="1"/>
  <c r="R1166" i="1"/>
  <c r="Q1166" i="1"/>
  <c r="S1166" i="1" s="1"/>
  <c r="T1166" i="1" s="1"/>
  <c r="R1165" i="1"/>
  <c r="Q1165" i="1"/>
  <c r="S1165" i="1" s="1"/>
  <c r="T1165" i="1" s="1"/>
  <c r="R1164" i="1"/>
  <c r="Q1164" i="1"/>
  <c r="S1164" i="1" s="1"/>
  <c r="T1164" i="1" s="1"/>
  <c r="R1163" i="1"/>
  <c r="Q1163" i="1"/>
  <c r="S1163" i="1" s="1"/>
  <c r="T1163" i="1" s="1"/>
  <c r="R1162" i="1"/>
  <c r="Q1162" i="1"/>
  <c r="S1162" i="1" s="1"/>
  <c r="T1162" i="1" s="1"/>
  <c r="R1161" i="1"/>
  <c r="Q1161" i="1"/>
  <c r="S1161" i="1" s="1"/>
  <c r="T1161" i="1" s="1"/>
  <c r="R1160" i="1"/>
  <c r="Q1160" i="1"/>
  <c r="R1159" i="1"/>
  <c r="Q1159" i="1"/>
  <c r="S1159" i="1" s="1"/>
  <c r="T1159" i="1" s="1"/>
  <c r="R1158" i="1"/>
  <c r="Q1158" i="1"/>
  <c r="S1158" i="1" s="1"/>
  <c r="T1158" i="1" s="1"/>
  <c r="R1157" i="1"/>
  <c r="Q1157" i="1"/>
  <c r="S1157" i="1" s="1"/>
  <c r="T1157" i="1" s="1"/>
  <c r="R1156" i="1"/>
  <c r="Q1156" i="1"/>
  <c r="S1156" i="1" s="1"/>
  <c r="T1156" i="1" s="1"/>
  <c r="R1155" i="1"/>
  <c r="Q1155" i="1"/>
  <c r="S1155" i="1" s="1"/>
  <c r="T1155" i="1" s="1"/>
  <c r="R1154" i="1"/>
  <c r="Q1154" i="1"/>
  <c r="S1154" i="1" s="1"/>
  <c r="T1154" i="1" s="1"/>
  <c r="R1153" i="1"/>
  <c r="Q1153" i="1"/>
  <c r="S1153" i="1" s="1"/>
  <c r="T1153" i="1" s="1"/>
  <c r="R1152" i="1"/>
  <c r="Q1152" i="1"/>
  <c r="S1152" i="1" s="1"/>
  <c r="T1152" i="1" s="1"/>
  <c r="R1151" i="1"/>
  <c r="Q1151" i="1"/>
  <c r="S1151" i="1" s="1"/>
  <c r="T1151" i="1" s="1"/>
  <c r="R1150" i="1"/>
  <c r="Q1150" i="1"/>
  <c r="S1150" i="1" s="1"/>
  <c r="T1150" i="1" s="1"/>
  <c r="R1149" i="1"/>
  <c r="Q1149" i="1"/>
  <c r="S1149" i="1" s="1"/>
  <c r="T1149" i="1" s="1"/>
  <c r="R1148" i="1"/>
  <c r="Q1148" i="1"/>
  <c r="S1148" i="1" s="1"/>
  <c r="T1148" i="1" s="1"/>
  <c r="R1147" i="1"/>
  <c r="Q1147" i="1"/>
  <c r="R1146" i="1"/>
  <c r="Q1146" i="1"/>
  <c r="S1146" i="1" s="1"/>
  <c r="T1146" i="1" s="1"/>
  <c r="R1145" i="1"/>
  <c r="Q1145" i="1"/>
  <c r="S1145" i="1" s="1"/>
  <c r="T1145" i="1" s="1"/>
  <c r="R1144" i="1"/>
  <c r="Q1144" i="1"/>
  <c r="S1144" i="1" s="1"/>
  <c r="T1144" i="1" s="1"/>
  <c r="R1143" i="1"/>
  <c r="Q1143" i="1"/>
  <c r="R1142" i="1"/>
  <c r="Q1142" i="1"/>
  <c r="S1142" i="1" s="1"/>
  <c r="T1142" i="1" s="1"/>
  <c r="R1141" i="1"/>
  <c r="Q1141" i="1"/>
  <c r="S1141" i="1" s="1"/>
  <c r="T1141" i="1" s="1"/>
  <c r="R1140" i="1"/>
  <c r="Q1140" i="1"/>
  <c r="R1139" i="1"/>
  <c r="Q1139" i="1"/>
  <c r="S1139" i="1" s="1"/>
  <c r="T1139" i="1" s="1"/>
  <c r="R1138" i="1"/>
  <c r="Q1138" i="1"/>
  <c r="S1138" i="1" s="1"/>
  <c r="T1138" i="1" s="1"/>
  <c r="R1137" i="1"/>
  <c r="Q1137" i="1"/>
  <c r="S1137" i="1" s="1"/>
  <c r="T1137" i="1" s="1"/>
  <c r="R1136" i="1"/>
  <c r="Q1136" i="1"/>
  <c r="S1136" i="1" s="1"/>
  <c r="T1136" i="1" s="1"/>
  <c r="R1135" i="1"/>
  <c r="Q1135" i="1"/>
  <c r="S1135" i="1" s="1"/>
  <c r="T1135" i="1" s="1"/>
  <c r="R1134" i="1"/>
  <c r="Q1134" i="1"/>
  <c r="S1134" i="1" s="1"/>
  <c r="T1134" i="1" s="1"/>
  <c r="R1133" i="1"/>
  <c r="Q1133" i="1"/>
  <c r="S1133" i="1" s="1"/>
  <c r="T1133" i="1" s="1"/>
  <c r="R1132" i="1"/>
  <c r="Q1132" i="1"/>
  <c r="S1132" i="1" s="1"/>
  <c r="T1132" i="1" s="1"/>
  <c r="R1131" i="1"/>
  <c r="Q1131" i="1"/>
  <c r="S1131" i="1" s="1"/>
  <c r="T1131" i="1" s="1"/>
  <c r="R1130" i="1"/>
  <c r="Q1130" i="1"/>
  <c r="S1130" i="1" s="1"/>
  <c r="T1130" i="1" s="1"/>
  <c r="R1129" i="1"/>
  <c r="Q1129" i="1"/>
  <c r="S1129" i="1" s="1"/>
  <c r="T1129" i="1" s="1"/>
  <c r="R1128" i="1"/>
  <c r="Q1128" i="1"/>
  <c r="S1128" i="1" s="1"/>
  <c r="T1128" i="1" s="1"/>
  <c r="R1127" i="1"/>
  <c r="Q1127" i="1"/>
  <c r="R1126" i="1"/>
  <c r="Q1126" i="1"/>
  <c r="S1126" i="1" s="1"/>
  <c r="T1126" i="1" s="1"/>
  <c r="R1125" i="1"/>
  <c r="Q1125" i="1"/>
  <c r="S1125" i="1" s="1"/>
  <c r="T1125" i="1" s="1"/>
  <c r="R1124" i="1"/>
  <c r="Q1124" i="1"/>
  <c r="S1124" i="1" s="1"/>
  <c r="T1124" i="1" s="1"/>
  <c r="R1123" i="1"/>
  <c r="Q1123" i="1"/>
  <c r="S1123" i="1" s="1"/>
  <c r="T1123" i="1" s="1"/>
  <c r="R1122" i="1"/>
  <c r="Q1122" i="1"/>
  <c r="S1122" i="1" s="1"/>
  <c r="T1122" i="1" s="1"/>
  <c r="R1121" i="1"/>
  <c r="Q1121" i="1"/>
  <c r="S1121" i="1" s="1"/>
  <c r="T1121" i="1" s="1"/>
  <c r="R1120" i="1"/>
  <c r="Q1120" i="1"/>
  <c r="S1120" i="1" s="1"/>
  <c r="T1120" i="1" s="1"/>
  <c r="R1119" i="1"/>
  <c r="Q1119" i="1"/>
  <c r="R1118" i="1"/>
  <c r="Q1118" i="1"/>
  <c r="S1118" i="1" s="1"/>
  <c r="T1118" i="1" s="1"/>
  <c r="R1117" i="1"/>
  <c r="Q1117" i="1"/>
  <c r="S1117" i="1" s="1"/>
  <c r="T1117" i="1" s="1"/>
  <c r="R1116" i="1"/>
  <c r="Q1116" i="1"/>
  <c r="S1116" i="1" s="1"/>
  <c r="T1116" i="1" s="1"/>
  <c r="R1115" i="1"/>
  <c r="Q1115" i="1"/>
  <c r="S1115" i="1" s="1"/>
  <c r="T1115" i="1" s="1"/>
  <c r="R1114" i="1"/>
  <c r="Q1114" i="1"/>
  <c r="S1114" i="1" s="1"/>
  <c r="T1114" i="1" s="1"/>
  <c r="R1113" i="1"/>
  <c r="Q1113" i="1"/>
  <c r="S1113" i="1" s="1"/>
  <c r="T1113" i="1" s="1"/>
  <c r="R1112" i="1"/>
  <c r="Q1112" i="1"/>
  <c r="S1112" i="1" s="1"/>
  <c r="T1112" i="1" s="1"/>
  <c r="R1111" i="1"/>
  <c r="Q1111" i="1"/>
  <c r="S1111" i="1" s="1"/>
  <c r="T1111" i="1" s="1"/>
  <c r="R1110" i="1"/>
  <c r="Q1110" i="1"/>
  <c r="S1110" i="1" s="1"/>
  <c r="T1110" i="1" s="1"/>
  <c r="R1109" i="1"/>
  <c r="Q1109" i="1"/>
  <c r="S1109" i="1" s="1"/>
  <c r="T1109" i="1" s="1"/>
  <c r="R1108" i="1"/>
  <c r="Q1108" i="1"/>
  <c r="S1108" i="1" s="1"/>
  <c r="T1108" i="1" s="1"/>
  <c r="R1107" i="1"/>
  <c r="Q1107" i="1"/>
  <c r="S1107" i="1" s="1"/>
  <c r="T1107" i="1" s="1"/>
  <c r="R1106" i="1"/>
  <c r="Q1106" i="1"/>
  <c r="R1105" i="1"/>
  <c r="Q1105" i="1"/>
  <c r="S1105" i="1" s="1"/>
  <c r="T1105" i="1" s="1"/>
  <c r="R1104" i="1"/>
  <c r="Q1104" i="1"/>
  <c r="R1103" i="1"/>
  <c r="Q1103" i="1"/>
  <c r="S1103" i="1" s="1"/>
  <c r="T1103" i="1" s="1"/>
  <c r="R1102" i="1"/>
  <c r="Q1102" i="1"/>
  <c r="S1102" i="1" s="1"/>
  <c r="T1102" i="1" s="1"/>
  <c r="R1101" i="1"/>
  <c r="Q1101" i="1"/>
  <c r="S1101" i="1" s="1"/>
  <c r="T1101" i="1" s="1"/>
  <c r="R1100" i="1"/>
  <c r="Q1100" i="1"/>
  <c r="S1100" i="1" s="1"/>
  <c r="T1100" i="1" s="1"/>
  <c r="R1099" i="1"/>
  <c r="Q1099" i="1"/>
  <c r="S1099" i="1" s="1"/>
  <c r="T1099" i="1" s="1"/>
  <c r="R1098" i="1"/>
  <c r="Q1098" i="1"/>
  <c r="S1098" i="1" s="1"/>
  <c r="T1098" i="1" s="1"/>
  <c r="R1097" i="1"/>
  <c r="Q1097" i="1"/>
  <c r="S1097" i="1" s="1"/>
  <c r="T1097" i="1" s="1"/>
  <c r="R1096" i="1"/>
  <c r="Q1096" i="1"/>
  <c r="S1096" i="1" s="1"/>
  <c r="T1096" i="1" s="1"/>
  <c r="R1095" i="1"/>
  <c r="Q1095" i="1"/>
  <c r="S1095" i="1" s="1"/>
  <c r="T1095" i="1" s="1"/>
  <c r="R1094" i="1"/>
  <c r="Q1094" i="1"/>
  <c r="S1094" i="1" s="1"/>
  <c r="T1094" i="1" s="1"/>
  <c r="R1093" i="1"/>
  <c r="Q1093" i="1"/>
  <c r="R1092" i="1"/>
  <c r="Q1092" i="1"/>
  <c r="S1092" i="1" s="1"/>
  <c r="T1092" i="1" s="1"/>
  <c r="R1091" i="1"/>
  <c r="Q1091" i="1"/>
  <c r="S1091" i="1" s="1"/>
  <c r="T1091" i="1" s="1"/>
  <c r="R1090" i="1"/>
  <c r="Q1090" i="1"/>
  <c r="S1090" i="1" s="1"/>
  <c r="T1090" i="1" s="1"/>
  <c r="R1089" i="1"/>
  <c r="Q1089" i="1"/>
  <c r="R1088" i="1"/>
  <c r="Q1088" i="1"/>
  <c r="R1087" i="1"/>
  <c r="Q1087" i="1"/>
  <c r="S1087" i="1" s="1"/>
  <c r="T1087" i="1" s="1"/>
  <c r="R1086" i="1"/>
  <c r="Q1086" i="1"/>
  <c r="S1086" i="1" s="1"/>
  <c r="T1086" i="1" s="1"/>
  <c r="R1085" i="1"/>
  <c r="Q1085" i="1"/>
  <c r="R1084" i="1"/>
  <c r="Q1084" i="1"/>
  <c r="S1084" i="1" s="1"/>
  <c r="T1084" i="1" s="1"/>
  <c r="R1083" i="1"/>
  <c r="Q1083" i="1"/>
  <c r="S1083" i="1" s="1"/>
  <c r="T1083" i="1" s="1"/>
  <c r="R1082" i="1"/>
  <c r="Q1082" i="1"/>
  <c r="S1082" i="1" s="1"/>
  <c r="T1082" i="1" s="1"/>
  <c r="R1081" i="1"/>
  <c r="Q1081" i="1"/>
  <c r="S1081" i="1" s="1"/>
  <c r="T1081" i="1" s="1"/>
  <c r="R1080" i="1"/>
  <c r="Q1080" i="1"/>
  <c r="S1080" i="1" s="1"/>
  <c r="T1080" i="1" s="1"/>
  <c r="R1079" i="1"/>
  <c r="Q1079" i="1"/>
  <c r="S1079" i="1" s="1"/>
  <c r="T1079" i="1" s="1"/>
  <c r="R1078" i="1"/>
  <c r="Q1078" i="1"/>
  <c r="S1078" i="1" s="1"/>
  <c r="T1078" i="1" s="1"/>
  <c r="R1077" i="1"/>
  <c r="Q1077" i="1"/>
  <c r="S1077" i="1" s="1"/>
  <c r="T1077" i="1" s="1"/>
  <c r="R1076" i="1"/>
  <c r="Q1076" i="1"/>
  <c r="R1075" i="1"/>
  <c r="Q1075" i="1"/>
  <c r="S1075" i="1" s="1"/>
  <c r="T1075" i="1" s="1"/>
  <c r="R1074" i="1"/>
  <c r="Q1074" i="1"/>
  <c r="S1074" i="1" s="1"/>
  <c r="T1074" i="1" s="1"/>
  <c r="R1073" i="1"/>
  <c r="Q1073" i="1"/>
  <c r="S1073" i="1" s="1"/>
  <c r="T1073" i="1" s="1"/>
  <c r="R1072" i="1"/>
  <c r="Q1072" i="1"/>
  <c r="S1072" i="1" s="1"/>
  <c r="T1072" i="1" s="1"/>
  <c r="R1071" i="1"/>
  <c r="Q1071" i="1"/>
  <c r="S1071" i="1" s="1"/>
  <c r="T1071" i="1" s="1"/>
  <c r="R1070" i="1"/>
  <c r="Q1070" i="1"/>
  <c r="S1070" i="1" s="1"/>
  <c r="T1070" i="1" s="1"/>
  <c r="R1069" i="1"/>
  <c r="Q1069" i="1"/>
  <c r="S1069" i="1" s="1"/>
  <c r="T1069" i="1" s="1"/>
  <c r="R1068" i="1"/>
  <c r="Q1068" i="1"/>
  <c r="S1068" i="1" s="1"/>
  <c r="T1068" i="1" s="1"/>
  <c r="R1067" i="1"/>
  <c r="Q1067" i="1"/>
  <c r="S1067" i="1" s="1"/>
  <c r="T1067" i="1" s="1"/>
  <c r="R1066" i="1"/>
  <c r="Q1066" i="1"/>
  <c r="S1066" i="1" s="1"/>
  <c r="T1066" i="1" s="1"/>
  <c r="R1065" i="1"/>
  <c r="Q1065" i="1"/>
  <c r="S1065" i="1" s="1"/>
  <c r="T1065" i="1" s="1"/>
  <c r="R1064" i="1"/>
  <c r="Q1064" i="1"/>
  <c r="S1064" i="1" s="1"/>
  <c r="T1064" i="1" s="1"/>
  <c r="R1063" i="1"/>
  <c r="Q1063" i="1"/>
  <c r="S1063" i="1" s="1"/>
  <c r="T1063" i="1" s="1"/>
  <c r="R1062" i="1"/>
  <c r="Q1062" i="1"/>
  <c r="S1062" i="1" s="1"/>
  <c r="T1062" i="1" s="1"/>
  <c r="R1061" i="1"/>
  <c r="Q1061" i="1"/>
  <c r="R1060" i="1"/>
  <c r="Q1060" i="1"/>
  <c r="S1060" i="1" s="1"/>
  <c r="T1060" i="1" s="1"/>
  <c r="R1059" i="1"/>
  <c r="Q1059" i="1"/>
  <c r="S1059" i="1" s="1"/>
  <c r="T1059" i="1" s="1"/>
  <c r="R1058" i="1"/>
  <c r="Q1058" i="1"/>
  <c r="S1058" i="1" s="1"/>
  <c r="T1058" i="1" s="1"/>
  <c r="R1057" i="1"/>
  <c r="Q1057" i="1"/>
  <c r="R1056" i="1"/>
  <c r="Q1056" i="1"/>
  <c r="R1055" i="1"/>
  <c r="Q1055" i="1"/>
  <c r="S1055" i="1" s="1"/>
  <c r="T1055" i="1" s="1"/>
  <c r="R1054" i="1"/>
  <c r="Q1054" i="1"/>
  <c r="S1054" i="1" s="1"/>
  <c r="T1054" i="1" s="1"/>
  <c r="R1053" i="1"/>
  <c r="Q1053" i="1"/>
  <c r="S1053" i="1" s="1"/>
  <c r="T1053" i="1" s="1"/>
  <c r="R1052" i="1"/>
  <c r="Q1052" i="1"/>
  <c r="S1052" i="1" s="1"/>
  <c r="T1052" i="1" s="1"/>
  <c r="R1051" i="1"/>
  <c r="Q1051" i="1"/>
  <c r="S1051" i="1" s="1"/>
  <c r="T1051" i="1" s="1"/>
  <c r="R1050" i="1"/>
  <c r="Q1050" i="1"/>
  <c r="S1050" i="1" s="1"/>
  <c r="T1050" i="1" s="1"/>
  <c r="R1049" i="1"/>
  <c r="Q1049" i="1"/>
  <c r="R1048" i="1"/>
  <c r="Q1048" i="1"/>
  <c r="S1048" i="1" s="1"/>
  <c r="T1048" i="1" s="1"/>
  <c r="R1047" i="1"/>
  <c r="Q1047" i="1"/>
  <c r="S1047" i="1" s="1"/>
  <c r="T1047" i="1" s="1"/>
  <c r="R1046" i="1"/>
  <c r="Q1046" i="1"/>
  <c r="S1046" i="1" s="1"/>
  <c r="T1046" i="1" s="1"/>
  <c r="R1045" i="1"/>
  <c r="Q1045" i="1"/>
  <c r="R1044" i="1"/>
  <c r="Q1044" i="1"/>
  <c r="S1044" i="1" s="1"/>
  <c r="T1044" i="1" s="1"/>
  <c r="R1043" i="1"/>
  <c r="Q1043" i="1"/>
  <c r="S1043" i="1" s="1"/>
  <c r="T1043" i="1" s="1"/>
  <c r="R1042" i="1"/>
  <c r="Q1042" i="1"/>
  <c r="R1041" i="1"/>
  <c r="Q1041" i="1"/>
  <c r="S1041" i="1" s="1"/>
  <c r="T1041" i="1" s="1"/>
  <c r="R1040" i="1"/>
  <c r="Q1040" i="1"/>
  <c r="S1040" i="1" s="1"/>
  <c r="T1040" i="1" s="1"/>
  <c r="R1039" i="1"/>
  <c r="Q1039" i="1"/>
  <c r="S1039" i="1" s="1"/>
  <c r="T1039" i="1" s="1"/>
  <c r="R1038" i="1"/>
  <c r="Q1038" i="1"/>
  <c r="S1038" i="1" s="1"/>
  <c r="T1038" i="1" s="1"/>
  <c r="R1037" i="1"/>
  <c r="Q1037" i="1"/>
  <c r="S1037" i="1" s="1"/>
  <c r="T1037" i="1" s="1"/>
  <c r="R1036" i="1"/>
  <c r="Q1036" i="1"/>
  <c r="S1036" i="1" s="1"/>
  <c r="T1036" i="1" s="1"/>
  <c r="R1035" i="1"/>
  <c r="Q1035" i="1"/>
  <c r="S1035" i="1" s="1"/>
  <c r="T1035" i="1" s="1"/>
  <c r="R1034" i="1"/>
  <c r="Q1034" i="1"/>
  <c r="R1033" i="1"/>
  <c r="Q1033" i="1"/>
  <c r="R1032" i="1"/>
  <c r="Q1032" i="1"/>
  <c r="S1032" i="1" s="1"/>
  <c r="T1032" i="1" s="1"/>
  <c r="R1031" i="1"/>
  <c r="Q1031" i="1"/>
  <c r="S1031" i="1" s="1"/>
  <c r="T1031" i="1" s="1"/>
  <c r="R1030" i="1"/>
  <c r="Q1030" i="1"/>
  <c r="R1029" i="1"/>
  <c r="Q1029" i="1"/>
  <c r="S1029" i="1" s="1"/>
  <c r="T1029" i="1" s="1"/>
  <c r="R1028" i="1"/>
  <c r="Q1028" i="1"/>
  <c r="S1028" i="1" s="1"/>
  <c r="T1028" i="1" s="1"/>
  <c r="R1027" i="1"/>
  <c r="Q1027" i="1"/>
  <c r="S1027" i="1" s="1"/>
  <c r="T1027" i="1" s="1"/>
  <c r="R1026" i="1"/>
  <c r="Q1026" i="1"/>
  <c r="S1026" i="1" s="1"/>
  <c r="T1026" i="1" s="1"/>
  <c r="R1025" i="1"/>
  <c r="Q1025" i="1"/>
  <c r="S1025" i="1" s="1"/>
  <c r="T1025" i="1" s="1"/>
  <c r="R1024" i="1"/>
  <c r="Q1024" i="1"/>
  <c r="S1024" i="1" s="1"/>
  <c r="T1024" i="1" s="1"/>
  <c r="R1023" i="1"/>
  <c r="Q1023" i="1"/>
  <c r="S1023" i="1" s="1"/>
  <c r="T1023" i="1" s="1"/>
  <c r="R1022" i="1"/>
  <c r="Q1022" i="1"/>
  <c r="S1022" i="1" s="1"/>
  <c r="T1022" i="1" s="1"/>
  <c r="R1021" i="1"/>
  <c r="Q1021" i="1"/>
  <c r="R1020" i="1"/>
  <c r="Q1020" i="1"/>
  <c r="S1020" i="1" s="1"/>
  <c r="T1020" i="1" s="1"/>
  <c r="R1019" i="1"/>
  <c r="Q1019" i="1"/>
  <c r="S1019" i="1" s="1"/>
  <c r="T1019" i="1" s="1"/>
  <c r="R1018" i="1"/>
  <c r="Q1018" i="1"/>
  <c r="S1018" i="1" s="1"/>
  <c r="T1018" i="1" s="1"/>
  <c r="R1017" i="1"/>
  <c r="Q1017" i="1"/>
  <c r="S1017" i="1" s="1"/>
  <c r="T1017" i="1" s="1"/>
  <c r="R1016" i="1"/>
  <c r="Q1016" i="1"/>
  <c r="R1015" i="1"/>
  <c r="Q1015" i="1"/>
  <c r="S1015" i="1" s="1"/>
  <c r="T1015" i="1" s="1"/>
  <c r="R1014" i="1"/>
  <c r="Q1014" i="1"/>
  <c r="S1014" i="1" s="1"/>
  <c r="T1014" i="1" s="1"/>
  <c r="R1013" i="1"/>
  <c r="Q1013" i="1"/>
  <c r="S1013" i="1" s="1"/>
  <c r="T1013" i="1" s="1"/>
  <c r="R1012" i="1"/>
  <c r="Q1012" i="1"/>
  <c r="R1011" i="1"/>
  <c r="Q1011" i="1"/>
  <c r="S1011" i="1" s="1"/>
  <c r="T1011" i="1" s="1"/>
  <c r="R1010" i="1"/>
  <c r="Q1010" i="1"/>
  <c r="S1010" i="1" s="1"/>
  <c r="T1010" i="1" s="1"/>
  <c r="R1009" i="1"/>
  <c r="Q1009" i="1"/>
  <c r="S1009" i="1" s="1"/>
  <c r="T1009" i="1" s="1"/>
  <c r="R1008" i="1"/>
  <c r="Q1008" i="1"/>
  <c r="S1008" i="1" s="1"/>
  <c r="T1008" i="1" s="1"/>
  <c r="R1007" i="1"/>
  <c r="Q1007" i="1"/>
  <c r="S1007" i="1" s="1"/>
  <c r="T1007" i="1" s="1"/>
  <c r="R1006" i="1"/>
  <c r="Q1006" i="1"/>
  <c r="S1006" i="1" s="1"/>
  <c r="T1006" i="1" s="1"/>
  <c r="R1005" i="1"/>
  <c r="Q1005" i="1"/>
  <c r="S1005" i="1" s="1"/>
  <c r="T1005" i="1" s="1"/>
  <c r="R1004" i="1"/>
  <c r="Q1004" i="1"/>
  <c r="R1003" i="1"/>
  <c r="Q1003" i="1"/>
  <c r="S1003" i="1" s="1"/>
  <c r="T1003" i="1" s="1"/>
  <c r="R1002" i="1"/>
  <c r="Q1002" i="1"/>
  <c r="R1001" i="1"/>
  <c r="Q1001" i="1"/>
  <c r="S1001" i="1" s="1"/>
  <c r="T1001" i="1" s="1"/>
  <c r="R1000" i="1"/>
  <c r="Q1000" i="1"/>
  <c r="S1000" i="1" s="1"/>
  <c r="T1000" i="1" s="1"/>
  <c r="R999" i="1"/>
  <c r="Q999" i="1"/>
  <c r="R998" i="1"/>
  <c r="Q998" i="1"/>
  <c r="S998" i="1" s="1"/>
  <c r="T998" i="1" s="1"/>
  <c r="R997" i="1"/>
  <c r="Q997" i="1"/>
  <c r="S997" i="1" s="1"/>
  <c r="T997" i="1" s="1"/>
  <c r="R996" i="1"/>
  <c r="Q996" i="1"/>
  <c r="S996" i="1" s="1"/>
  <c r="T996" i="1" s="1"/>
  <c r="R995" i="1"/>
  <c r="Q995" i="1"/>
  <c r="S995" i="1" s="1"/>
  <c r="T995" i="1" s="1"/>
  <c r="R994" i="1"/>
  <c r="Q994" i="1"/>
  <c r="S994" i="1" s="1"/>
  <c r="T994" i="1" s="1"/>
  <c r="R993" i="1"/>
  <c r="Q993" i="1"/>
  <c r="S993" i="1" s="1"/>
  <c r="T993" i="1" s="1"/>
  <c r="R992" i="1"/>
  <c r="Q992" i="1"/>
  <c r="R991" i="1"/>
  <c r="Q991" i="1"/>
  <c r="S991" i="1" s="1"/>
  <c r="T991" i="1" s="1"/>
  <c r="R990" i="1"/>
  <c r="Q990" i="1"/>
  <c r="R989" i="1"/>
  <c r="Q989" i="1"/>
  <c r="S989" i="1" s="1"/>
  <c r="T989" i="1" s="1"/>
  <c r="R988" i="1"/>
  <c r="Q988" i="1"/>
  <c r="S988" i="1" s="1"/>
  <c r="T988" i="1" s="1"/>
  <c r="R987" i="1"/>
  <c r="Q987" i="1"/>
  <c r="S987" i="1" s="1"/>
  <c r="T987" i="1" s="1"/>
  <c r="R986" i="1"/>
  <c r="Q986" i="1"/>
  <c r="S986" i="1" s="1"/>
  <c r="T986" i="1" s="1"/>
  <c r="R985" i="1"/>
  <c r="Q985" i="1"/>
  <c r="S985" i="1" s="1"/>
  <c r="T985" i="1" s="1"/>
  <c r="R984" i="1"/>
  <c r="Q984" i="1"/>
  <c r="S984" i="1" s="1"/>
  <c r="T984" i="1" s="1"/>
  <c r="R983" i="1"/>
  <c r="Q983" i="1"/>
  <c r="R982" i="1"/>
  <c r="Q982" i="1"/>
  <c r="R981" i="1"/>
  <c r="Q981" i="1"/>
  <c r="S981" i="1" s="1"/>
  <c r="T981" i="1" s="1"/>
  <c r="R980" i="1"/>
  <c r="Q980" i="1"/>
  <c r="S980" i="1" s="1"/>
  <c r="T980" i="1" s="1"/>
  <c r="R979" i="1"/>
  <c r="Q979" i="1"/>
  <c r="S979" i="1" s="1"/>
  <c r="T979" i="1" s="1"/>
  <c r="R978" i="1"/>
  <c r="Q978" i="1"/>
  <c r="S978" i="1" s="1"/>
  <c r="T978" i="1" s="1"/>
  <c r="R977" i="1"/>
  <c r="Q977" i="1"/>
  <c r="S977" i="1" s="1"/>
  <c r="T977" i="1" s="1"/>
  <c r="R976" i="1"/>
  <c r="Q976" i="1"/>
  <c r="S976" i="1" s="1"/>
  <c r="T976" i="1" s="1"/>
  <c r="R975" i="1"/>
  <c r="Q975" i="1"/>
  <c r="S975" i="1" s="1"/>
  <c r="T975" i="1" s="1"/>
  <c r="R974" i="1"/>
  <c r="Q974" i="1"/>
  <c r="R973" i="1"/>
  <c r="Q973" i="1"/>
  <c r="S973" i="1" s="1"/>
  <c r="T973" i="1" s="1"/>
  <c r="R972" i="1"/>
  <c r="Q972" i="1"/>
  <c r="S972" i="1" s="1"/>
  <c r="T972" i="1" s="1"/>
  <c r="R971" i="1"/>
  <c r="Q971" i="1"/>
  <c r="S971" i="1" s="1"/>
  <c r="T971" i="1" s="1"/>
  <c r="R970" i="1"/>
  <c r="Q970" i="1"/>
  <c r="S970" i="1" s="1"/>
  <c r="T970" i="1" s="1"/>
  <c r="R969" i="1"/>
  <c r="Q969" i="1"/>
  <c r="S969" i="1" s="1"/>
  <c r="T969" i="1" s="1"/>
  <c r="R968" i="1"/>
  <c r="Q968" i="1"/>
  <c r="S968" i="1" s="1"/>
  <c r="T968" i="1" s="1"/>
  <c r="R967" i="1"/>
  <c r="Q967" i="1"/>
  <c r="S967" i="1" s="1"/>
  <c r="T967" i="1" s="1"/>
  <c r="R966" i="1"/>
  <c r="Q966" i="1"/>
  <c r="R965" i="1"/>
  <c r="Q965" i="1"/>
  <c r="S965" i="1" s="1"/>
  <c r="T965" i="1" s="1"/>
  <c r="R964" i="1"/>
  <c r="Q964" i="1"/>
  <c r="S964" i="1" s="1"/>
  <c r="T964" i="1" s="1"/>
  <c r="R963" i="1"/>
  <c r="Q963" i="1"/>
  <c r="S963" i="1" s="1"/>
  <c r="T963" i="1" s="1"/>
  <c r="R962" i="1"/>
  <c r="Q962" i="1"/>
  <c r="S962" i="1" s="1"/>
  <c r="T962" i="1" s="1"/>
  <c r="R961" i="1"/>
  <c r="Q961" i="1"/>
  <c r="S961" i="1" s="1"/>
  <c r="T961" i="1" s="1"/>
  <c r="R960" i="1"/>
  <c r="Q960" i="1"/>
  <c r="S960" i="1" s="1"/>
  <c r="T960" i="1" s="1"/>
  <c r="R959" i="1"/>
  <c r="Q959" i="1"/>
  <c r="S959" i="1" s="1"/>
  <c r="T959" i="1" s="1"/>
  <c r="R958" i="1"/>
  <c r="Q958" i="1"/>
  <c r="S958" i="1" s="1"/>
  <c r="T958" i="1" s="1"/>
  <c r="R957" i="1"/>
  <c r="Q957" i="1"/>
  <c r="S957" i="1" s="1"/>
  <c r="T957" i="1" s="1"/>
  <c r="R956" i="1"/>
  <c r="Q956" i="1"/>
  <c r="S956" i="1" s="1"/>
  <c r="T956" i="1" s="1"/>
  <c r="R955" i="1"/>
  <c r="Q955" i="1"/>
  <c r="S955" i="1" s="1"/>
  <c r="T955" i="1" s="1"/>
  <c r="R954" i="1"/>
  <c r="Q954" i="1"/>
  <c r="S954" i="1" s="1"/>
  <c r="T954" i="1" s="1"/>
  <c r="R953" i="1"/>
  <c r="Q953" i="1"/>
  <c r="S953" i="1" s="1"/>
  <c r="T953" i="1" s="1"/>
  <c r="R952" i="1"/>
  <c r="Q952" i="1"/>
  <c r="S952" i="1" s="1"/>
  <c r="T952" i="1" s="1"/>
  <c r="R951" i="1"/>
  <c r="Q951" i="1"/>
  <c r="R950" i="1"/>
  <c r="Q950" i="1"/>
  <c r="S950" i="1" s="1"/>
  <c r="T950" i="1" s="1"/>
  <c r="R949" i="1"/>
  <c r="Q949" i="1"/>
  <c r="S949" i="1" s="1"/>
  <c r="T949" i="1" s="1"/>
  <c r="R948" i="1"/>
  <c r="Q948" i="1"/>
  <c r="S948" i="1" s="1"/>
  <c r="T948" i="1" s="1"/>
  <c r="R947" i="1"/>
  <c r="Q947" i="1"/>
  <c r="S947" i="1" s="1"/>
  <c r="T947" i="1" s="1"/>
  <c r="R946" i="1"/>
  <c r="Q946" i="1"/>
  <c r="R945" i="1"/>
  <c r="Q945" i="1"/>
  <c r="S945" i="1" s="1"/>
  <c r="T945" i="1" s="1"/>
  <c r="R944" i="1"/>
  <c r="Q944" i="1"/>
  <c r="R943" i="1"/>
  <c r="Q943" i="1"/>
  <c r="S943" i="1" s="1"/>
  <c r="T943" i="1" s="1"/>
  <c r="R942" i="1"/>
  <c r="Q942" i="1"/>
  <c r="S942" i="1" s="1"/>
  <c r="T942" i="1" s="1"/>
  <c r="R941" i="1"/>
  <c r="Q941" i="1"/>
  <c r="S941" i="1" s="1"/>
  <c r="T941" i="1" s="1"/>
  <c r="R940" i="1"/>
  <c r="Q940" i="1"/>
  <c r="S940" i="1" s="1"/>
  <c r="T940" i="1" s="1"/>
  <c r="R939" i="1"/>
  <c r="Q939" i="1"/>
  <c r="S939" i="1" s="1"/>
  <c r="T939" i="1" s="1"/>
  <c r="R938" i="1"/>
  <c r="Q938" i="1"/>
  <c r="S938" i="1" s="1"/>
  <c r="T938" i="1" s="1"/>
  <c r="R937" i="1"/>
  <c r="Q937" i="1"/>
  <c r="R936" i="1"/>
  <c r="Q936" i="1"/>
  <c r="S936" i="1" s="1"/>
  <c r="T936" i="1" s="1"/>
  <c r="R935" i="1"/>
  <c r="Q935" i="1"/>
  <c r="S935" i="1" s="1"/>
  <c r="T935" i="1" s="1"/>
  <c r="R934" i="1"/>
  <c r="Q934" i="1"/>
  <c r="S934" i="1" s="1"/>
  <c r="T934" i="1" s="1"/>
  <c r="R933" i="1"/>
  <c r="Q933" i="1"/>
  <c r="S933" i="1" s="1"/>
  <c r="T933" i="1" s="1"/>
  <c r="R932" i="1"/>
  <c r="Q932" i="1"/>
  <c r="S932" i="1" s="1"/>
  <c r="T932" i="1" s="1"/>
  <c r="R931" i="1"/>
  <c r="Q931" i="1"/>
  <c r="S931" i="1" s="1"/>
  <c r="T931" i="1" s="1"/>
  <c r="R930" i="1"/>
  <c r="Q930" i="1"/>
  <c r="S930" i="1" s="1"/>
  <c r="T930" i="1" s="1"/>
  <c r="R929" i="1"/>
  <c r="Q929" i="1"/>
  <c r="S929" i="1" s="1"/>
  <c r="T929" i="1" s="1"/>
  <c r="R928" i="1"/>
  <c r="Q928" i="1"/>
  <c r="S928" i="1" s="1"/>
  <c r="T928" i="1" s="1"/>
  <c r="R927" i="1"/>
  <c r="Q927" i="1"/>
  <c r="S927" i="1" s="1"/>
  <c r="T927" i="1" s="1"/>
  <c r="R926" i="1"/>
  <c r="Q926" i="1"/>
  <c r="S926" i="1" s="1"/>
  <c r="T926" i="1" s="1"/>
  <c r="R925" i="1"/>
  <c r="Q925" i="1"/>
  <c r="S925" i="1" s="1"/>
  <c r="T925" i="1" s="1"/>
  <c r="R924" i="1"/>
  <c r="Q924" i="1"/>
  <c r="S924" i="1" s="1"/>
  <c r="T924" i="1" s="1"/>
  <c r="R923" i="1"/>
  <c r="Q923" i="1"/>
  <c r="S923" i="1" s="1"/>
  <c r="T923" i="1" s="1"/>
  <c r="R922" i="1"/>
  <c r="Q922" i="1"/>
  <c r="S922" i="1" s="1"/>
  <c r="T922" i="1" s="1"/>
  <c r="R921" i="1"/>
  <c r="Q921" i="1"/>
  <c r="R920" i="1"/>
  <c r="Q920" i="1"/>
  <c r="S920" i="1" s="1"/>
  <c r="T920" i="1" s="1"/>
  <c r="R919" i="1"/>
  <c r="Q919" i="1"/>
  <c r="S919" i="1" s="1"/>
  <c r="T919" i="1" s="1"/>
  <c r="R918" i="1"/>
  <c r="Q918" i="1"/>
  <c r="S918" i="1" s="1"/>
  <c r="T918" i="1" s="1"/>
  <c r="R917" i="1"/>
  <c r="Q917" i="1"/>
  <c r="S917" i="1" s="1"/>
  <c r="T917" i="1" s="1"/>
  <c r="R916" i="1"/>
  <c r="Q916" i="1"/>
  <c r="S916" i="1" s="1"/>
  <c r="T916" i="1" s="1"/>
  <c r="R915" i="1"/>
  <c r="Q915" i="1"/>
  <c r="S915" i="1" s="1"/>
  <c r="T915" i="1" s="1"/>
  <c r="R914" i="1"/>
  <c r="Q914" i="1"/>
  <c r="R913" i="1"/>
  <c r="Q913" i="1"/>
  <c r="S913" i="1" s="1"/>
  <c r="T913" i="1" s="1"/>
  <c r="R912" i="1"/>
  <c r="Q912" i="1"/>
  <c r="S912" i="1" s="1"/>
  <c r="T912" i="1" s="1"/>
  <c r="R911" i="1"/>
  <c r="Q911" i="1"/>
  <c r="S911" i="1" s="1"/>
  <c r="T911" i="1" s="1"/>
  <c r="R910" i="1"/>
  <c r="Q910" i="1"/>
  <c r="S910" i="1" s="1"/>
  <c r="T910" i="1" s="1"/>
  <c r="R909" i="1"/>
  <c r="Q909" i="1"/>
  <c r="R908" i="1"/>
  <c r="Q908" i="1"/>
  <c r="S908" i="1" s="1"/>
  <c r="T908" i="1" s="1"/>
  <c r="R907" i="1"/>
  <c r="Q907" i="1"/>
  <c r="R906" i="1"/>
  <c r="Q906" i="1"/>
  <c r="S906" i="1" s="1"/>
  <c r="T906" i="1" s="1"/>
  <c r="R905" i="1"/>
  <c r="Q905" i="1"/>
  <c r="S905" i="1" s="1"/>
  <c r="T905" i="1" s="1"/>
  <c r="R904" i="1"/>
  <c r="Q904" i="1"/>
  <c r="S904" i="1" s="1"/>
  <c r="T904" i="1" s="1"/>
  <c r="R903" i="1"/>
  <c r="Q903" i="1"/>
  <c r="S903" i="1" s="1"/>
  <c r="T903" i="1" s="1"/>
  <c r="R902" i="1"/>
  <c r="Q902" i="1"/>
  <c r="S902" i="1" s="1"/>
  <c r="T902" i="1" s="1"/>
  <c r="R901" i="1"/>
  <c r="Q901" i="1"/>
  <c r="S901" i="1" s="1"/>
  <c r="T901" i="1" s="1"/>
  <c r="R900" i="1"/>
  <c r="Q900" i="1"/>
  <c r="S900" i="1" s="1"/>
  <c r="T900" i="1" s="1"/>
  <c r="R899" i="1"/>
  <c r="Q899" i="1"/>
  <c r="S899" i="1" s="1"/>
  <c r="T899" i="1" s="1"/>
  <c r="R898" i="1"/>
  <c r="Q898" i="1"/>
  <c r="R897" i="1"/>
  <c r="Q897" i="1"/>
  <c r="S897" i="1" s="1"/>
  <c r="T897" i="1" s="1"/>
  <c r="R896" i="1"/>
  <c r="Q896" i="1"/>
  <c r="S896" i="1" s="1"/>
  <c r="T896" i="1" s="1"/>
  <c r="R895" i="1"/>
  <c r="Q895" i="1"/>
  <c r="S895" i="1" s="1"/>
  <c r="T895" i="1" s="1"/>
  <c r="R894" i="1"/>
  <c r="Q894" i="1"/>
  <c r="S894" i="1" s="1"/>
  <c r="T894" i="1" s="1"/>
  <c r="R893" i="1"/>
  <c r="Q893" i="1"/>
  <c r="S893" i="1" s="1"/>
  <c r="T893" i="1" s="1"/>
  <c r="R892" i="1"/>
  <c r="Q892" i="1"/>
  <c r="S892" i="1" s="1"/>
  <c r="T892" i="1" s="1"/>
  <c r="R891" i="1"/>
  <c r="Q891" i="1"/>
  <c r="S891" i="1" s="1"/>
  <c r="T891" i="1" s="1"/>
  <c r="R890" i="1"/>
  <c r="Q890" i="1"/>
  <c r="S890" i="1" s="1"/>
  <c r="T890" i="1" s="1"/>
  <c r="R889" i="1"/>
  <c r="Q889" i="1"/>
  <c r="S889" i="1" s="1"/>
  <c r="T889" i="1" s="1"/>
  <c r="R888" i="1"/>
  <c r="Q888" i="1"/>
  <c r="S888" i="1" s="1"/>
  <c r="T888" i="1" s="1"/>
  <c r="R887" i="1"/>
  <c r="Q887" i="1"/>
  <c r="S887" i="1" s="1"/>
  <c r="T887" i="1" s="1"/>
  <c r="R886" i="1"/>
  <c r="Q886" i="1"/>
  <c r="S886" i="1" s="1"/>
  <c r="T886" i="1" s="1"/>
  <c r="R885" i="1"/>
  <c r="Q885" i="1"/>
  <c r="S885" i="1" s="1"/>
  <c r="T885" i="1" s="1"/>
  <c r="R884" i="1"/>
  <c r="Q884" i="1"/>
  <c r="S884" i="1" s="1"/>
  <c r="T884" i="1" s="1"/>
  <c r="R883" i="1"/>
  <c r="Q883" i="1"/>
  <c r="S883" i="1" s="1"/>
  <c r="T883" i="1" s="1"/>
  <c r="R882" i="1"/>
  <c r="Q882" i="1"/>
  <c r="S882" i="1" s="1"/>
  <c r="T882" i="1" s="1"/>
  <c r="R881" i="1"/>
  <c r="Q881" i="1"/>
  <c r="S881" i="1" s="1"/>
  <c r="T881" i="1" s="1"/>
  <c r="R880" i="1"/>
  <c r="Q880" i="1"/>
  <c r="S880" i="1" s="1"/>
  <c r="T880" i="1" s="1"/>
  <c r="R879" i="1"/>
  <c r="Q879" i="1"/>
  <c r="S879" i="1" s="1"/>
  <c r="T879" i="1" s="1"/>
  <c r="R878" i="1"/>
  <c r="Q878" i="1"/>
  <c r="S878" i="1" s="1"/>
  <c r="T878" i="1" s="1"/>
  <c r="R877" i="1"/>
  <c r="Q877" i="1"/>
  <c r="S877" i="1" s="1"/>
  <c r="T877" i="1" s="1"/>
  <c r="R876" i="1"/>
  <c r="Q876" i="1"/>
  <c r="S876" i="1" s="1"/>
  <c r="T876" i="1" s="1"/>
  <c r="R875" i="1"/>
  <c r="Q875" i="1"/>
  <c r="S875" i="1" s="1"/>
  <c r="T875" i="1" s="1"/>
  <c r="R874" i="1"/>
  <c r="Q874" i="1"/>
  <c r="S874" i="1" s="1"/>
  <c r="T874" i="1" s="1"/>
  <c r="R873" i="1"/>
  <c r="Q873" i="1"/>
  <c r="S873" i="1" s="1"/>
  <c r="T873" i="1" s="1"/>
  <c r="R872" i="1"/>
  <c r="Q872" i="1"/>
  <c r="R871" i="1"/>
  <c r="Q871" i="1"/>
  <c r="S871" i="1" s="1"/>
  <c r="T871" i="1" s="1"/>
  <c r="R870" i="1"/>
  <c r="Q870" i="1"/>
  <c r="S870" i="1" s="1"/>
  <c r="T870" i="1" s="1"/>
  <c r="R869" i="1"/>
  <c r="Q869" i="1"/>
  <c r="R868" i="1"/>
  <c r="Q868" i="1"/>
  <c r="S868" i="1" s="1"/>
  <c r="T868" i="1" s="1"/>
  <c r="R867" i="1"/>
  <c r="Q867" i="1"/>
  <c r="S867" i="1" s="1"/>
  <c r="T867" i="1" s="1"/>
  <c r="R866" i="1"/>
  <c r="Q866" i="1"/>
  <c r="S866" i="1" s="1"/>
  <c r="T866" i="1" s="1"/>
  <c r="R865" i="1"/>
  <c r="Q865" i="1"/>
  <c r="R864" i="1"/>
  <c r="Q864" i="1"/>
  <c r="S864" i="1" s="1"/>
  <c r="T864" i="1" s="1"/>
  <c r="R863" i="1"/>
  <c r="Q863" i="1"/>
  <c r="S863" i="1" s="1"/>
  <c r="T863" i="1" s="1"/>
  <c r="R862" i="1"/>
  <c r="Q862" i="1"/>
  <c r="S862" i="1" s="1"/>
  <c r="T862" i="1" s="1"/>
  <c r="R861" i="1"/>
  <c r="Q861" i="1"/>
  <c r="S861" i="1" s="1"/>
  <c r="T861" i="1" s="1"/>
  <c r="R860" i="1"/>
  <c r="Q860" i="1"/>
  <c r="R859" i="1"/>
  <c r="Q859" i="1"/>
  <c r="S859" i="1" s="1"/>
  <c r="T859" i="1" s="1"/>
  <c r="R858" i="1"/>
  <c r="Q858" i="1"/>
  <c r="S858" i="1" s="1"/>
  <c r="T858" i="1" s="1"/>
  <c r="R857" i="1"/>
  <c r="Q857" i="1"/>
  <c r="S857" i="1" s="1"/>
  <c r="T857" i="1" s="1"/>
  <c r="R856" i="1"/>
  <c r="Q856" i="1"/>
  <c r="R855" i="1"/>
  <c r="Q855" i="1"/>
  <c r="R854" i="1"/>
  <c r="Q854" i="1"/>
  <c r="S854" i="1" s="1"/>
  <c r="T854" i="1" s="1"/>
  <c r="R853" i="1"/>
  <c r="Q853" i="1"/>
  <c r="S853" i="1" s="1"/>
  <c r="T853" i="1" s="1"/>
  <c r="R852" i="1"/>
  <c r="Q852" i="1"/>
  <c r="S852" i="1" s="1"/>
  <c r="T852" i="1" s="1"/>
  <c r="R851" i="1"/>
  <c r="Q851" i="1"/>
  <c r="S851" i="1" s="1"/>
  <c r="T851" i="1" s="1"/>
  <c r="R850" i="1"/>
  <c r="Q850" i="1"/>
  <c r="S850" i="1" s="1"/>
  <c r="T850" i="1" s="1"/>
  <c r="R849" i="1"/>
  <c r="Q849" i="1"/>
  <c r="S849" i="1" s="1"/>
  <c r="T849" i="1" s="1"/>
  <c r="R848" i="1"/>
  <c r="Q848" i="1"/>
  <c r="R847" i="1"/>
  <c r="Q847" i="1"/>
  <c r="S847" i="1" s="1"/>
  <c r="T847" i="1" s="1"/>
  <c r="R846" i="1"/>
  <c r="Q846" i="1"/>
  <c r="S846" i="1" s="1"/>
  <c r="T846" i="1" s="1"/>
  <c r="R845" i="1"/>
  <c r="Q845" i="1"/>
  <c r="S845" i="1" s="1"/>
  <c r="T845" i="1" s="1"/>
  <c r="R844" i="1"/>
  <c r="Q844" i="1"/>
  <c r="R843" i="1"/>
  <c r="Q843" i="1"/>
  <c r="S843" i="1" s="1"/>
  <c r="T843" i="1" s="1"/>
  <c r="R842" i="1"/>
  <c r="Q842" i="1"/>
  <c r="S842" i="1" s="1"/>
  <c r="T842" i="1" s="1"/>
  <c r="R841" i="1"/>
  <c r="Q841" i="1"/>
  <c r="S841" i="1" s="1"/>
  <c r="T841" i="1" s="1"/>
  <c r="R840" i="1"/>
  <c r="Q840" i="1"/>
  <c r="S840" i="1" s="1"/>
  <c r="T840" i="1" s="1"/>
  <c r="R839" i="1"/>
  <c r="Q839" i="1"/>
  <c r="S839" i="1" s="1"/>
  <c r="T839" i="1" s="1"/>
  <c r="R838" i="1"/>
  <c r="Q838" i="1"/>
  <c r="S838" i="1" s="1"/>
  <c r="T838" i="1" s="1"/>
  <c r="R837" i="1"/>
  <c r="Q837" i="1"/>
  <c r="S837" i="1" s="1"/>
  <c r="T837" i="1" s="1"/>
  <c r="R836" i="1"/>
  <c r="Q836" i="1"/>
  <c r="S836" i="1" s="1"/>
  <c r="T836" i="1" s="1"/>
  <c r="R835" i="1"/>
  <c r="Q835" i="1"/>
  <c r="S835" i="1" s="1"/>
  <c r="T835" i="1" s="1"/>
  <c r="R834" i="1"/>
  <c r="Q834" i="1"/>
  <c r="S834" i="1" s="1"/>
  <c r="T834" i="1" s="1"/>
  <c r="R833" i="1"/>
  <c r="Q833" i="1"/>
  <c r="S833" i="1" s="1"/>
  <c r="T833" i="1" s="1"/>
  <c r="R832" i="1"/>
  <c r="Q832" i="1"/>
  <c r="R831" i="1"/>
  <c r="Q831" i="1"/>
  <c r="S831" i="1" s="1"/>
  <c r="T831" i="1" s="1"/>
  <c r="R830" i="1"/>
  <c r="Q830" i="1"/>
  <c r="S830" i="1" s="1"/>
  <c r="T830" i="1" s="1"/>
  <c r="R829" i="1"/>
  <c r="Q829" i="1"/>
  <c r="S829" i="1" s="1"/>
  <c r="T829" i="1" s="1"/>
  <c r="R828" i="1"/>
  <c r="Q828" i="1"/>
  <c r="S828" i="1" s="1"/>
  <c r="T828" i="1" s="1"/>
  <c r="R827" i="1"/>
  <c r="Q827" i="1"/>
  <c r="S827" i="1" s="1"/>
  <c r="T827" i="1" s="1"/>
  <c r="R826" i="1"/>
  <c r="Q826" i="1"/>
  <c r="S826" i="1" s="1"/>
  <c r="T826" i="1" s="1"/>
  <c r="R825" i="1"/>
  <c r="Q825" i="1"/>
  <c r="S825" i="1" s="1"/>
  <c r="T825" i="1" s="1"/>
  <c r="R824" i="1"/>
  <c r="Q824" i="1"/>
  <c r="S824" i="1" s="1"/>
  <c r="T824" i="1" s="1"/>
  <c r="R823" i="1"/>
  <c r="Q823" i="1"/>
  <c r="S823" i="1" s="1"/>
  <c r="T823" i="1" s="1"/>
  <c r="R822" i="1"/>
  <c r="Q822" i="1"/>
  <c r="S822" i="1" s="1"/>
  <c r="T822" i="1" s="1"/>
  <c r="R821" i="1"/>
  <c r="Q821" i="1"/>
  <c r="R820" i="1"/>
  <c r="Q820" i="1"/>
  <c r="R819" i="1"/>
  <c r="Q819" i="1"/>
  <c r="S819" i="1" s="1"/>
  <c r="T819" i="1" s="1"/>
  <c r="R818" i="1"/>
  <c r="Q818" i="1"/>
  <c r="R817" i="1"/>
  <c r="Q817" i="1"/>
  <c r="R816" i="1"/>
  <c r="Q816" i="1"/>
  <c r="S816" i="1" s="1"/>
  <c r="T816" i="1" s="1"/>
  <c r="R815" i="1"/>
  <c r="Q815" i="1"/>
  <c r="R814" i="1"/>
  <c r="Q814" i="1"/>
  <c r="S814" i="1" s="1"/>
  <c r="T814" i="1" s="1"/>
  <c r="R813" i="1"/>
  <c r="Q813" i="1"/>
  <c r="S813" i="1" s="1"/>
  <c r="T813" i="1" s="1"/>
  <c r="R812" i="1"/>
  <c r="Q812" i="1"/>
  <c r="S812" i="1" s="1"/>
  <c r="T812" i="1" s="1"/>
  <c r="R811" i="1"/>
  <c r="Q811" i="1"/>
  <c r="S811" i="1" s="1"/>
  <c r="T811" i="1" s="1"/>
  <c r="R810" i="1"/>
  <c r="Q810" i="1"/>
  <c r="R809" i="1"/>
  <c r="Q809" i="1"/>
  <c r="R808" i="1"/>
  <c r="Q808" i="1"/>
  <c r="S808" i="1" s="1"/>
  <c r="T808" i="1" s="1"/>
  <c r="R807" i="1"/>
  <c r="Q807" i="1"/>
  <c r="S807" i="1" s="1"/>
  <c r="T807" i="1" s="1"/>
  <c r="R806" i="1"/>
  <c r="Q806" i="1"/>
  <c r="S806" i="1" s="1"/>
  <c r="T806" i="1" s="1"/>
  <c r="R805" i="1"/>
  <c r="Q805" i="1"/>
  <c r="S805" i="1" s="1"/>
  <c r="T805" i="1" s="1"/>
  <c r="R804" i="1"/>
  <c r="Q804" i="1"/>
  <c r="S804" i="1" s="1"/>
  <c r="T804" i="1" s="1"/>
  <c r="R803" i="1"/>
  <c r="Q803" i="1"/>
  <c r="S803" i="1" s="1"/>
  <c r="T803" i="1" s="1"/>
  <c r="R802" i="1"/>
  <c r="Q802" i="1"/>
  <c r="S802" i="1" s="1"/>
  <c r="T802" i="1" s="1"/>
  <c r="R801" i="1"/>
  <c r="Q801" i="1"/>
  <c r="R800" i="1"/>
  <c r="Q800" i="1"/>
  <c r="S800" i="1" s="1"/>
  <c r="T800" i="1" s="1"/>
  <c r="R799" i="1"/>
  <c r="Q799" i="1"/>
  <c r="S799" i="1" s="1"/>
  <c r="T799" i="1" s="1"/>
  <c r="R798" i="1"/>
  <c r="Q798" i="1"/>
  <c r="S798" i="1" s="1"/>
  <c r="T798" i="1" s="1"/>
  <c r="R797" i="1"/>
  <c r="Q797" i="1"/>
  <c r="S797" i="1" s="1"/>
  <c r="T797" i="1" s="1"/>
  <c r="R796" i="1"/>
  <c r="Q796" i="1"/>
  <c r="S796" i="1" s="1"/>
  <c r="T796" i="1" s="1"/>
  <c r="R795" i="1"/>
  <c r="Q795" i="1"/>
  <c r="S795" i="1" s="1"/>
  <c r="T795" i="1" s="1"/>
  <c r="R794" i="1"/>
  <c r="Q794" i="1"/>
  <c r="S794" i="1" s="1"/>
  <c r="T794" i="1" s="1"/>
  <c r="R793" i="1"/>
  <c r="Q793" i="1"/>
  <c r="S793" i="1" s="1"/>
  <c r="T793" i="1" s="1"/>
  <c r="R792" i="1"/>
  <c r="Q792" i="1"/>
  <c r="S792" i="1" s="1"/>
  <c r="T792" i="1" s="1"/>
  <c r="R791" i="1"/>
  <c r="Q791" i="1"/>
  <c r="S791" i="1" s="1"/>
  <c r="T791" i="1" s="1"/>
  <c r="R790" i="1"/>
  <c r="Q790" i="1"/>
  <c r="R789" i="1"/>
  <c r="Q789" i="1"/>
  <c r="R788" i="1"/>
  <c r="Q788" i="1"/>
  <c r="S788" i="1" s="1"/>
  <c r="T788" i="1" s="1"/>
  <c r="R787" i="1"/>
  <c r="Q787" i="1"/>
  <c r="S787" i="1" s="1"/>
  <c r="T787" i="1" s="1"/>
  <c r="R786" i="1"/>
  <c r="Q786" i="1"/>
  <c r="S786" i="1" s="1"/>
  <c r="T786" i="1" s="1"/>
  <c r="R785" i="1"/>
  <c r="Q785" i="1"/>
  <c r="S785" i="1" s="1"/>
  <c r="T785" i="1" s="1"/>
  <c r="R784" i="1"/>
  <c r="Q784" i="1"/>
  <c r="S784" i="1" s="1"/>
  <c r="T784" i="1" s="1"/>
  <c r="R783" i="1"/>
  <c r="Q783" i="1"/>
  <c r="S783" i="1" s="1"/>
  <c r="T783" i="1" s="1"/>
  <c r="R782" i="1"/>
  <c r="Q782" i="1"/>
  <c r="S782" i="1" s="1"/>
  <c r="T782" i="1" s="1"/>
  <c r="R781" i="1"/>
  <c r="Q781" i="1"/>
  <c r="S781" i="1" s="1"/>
  <c r="T781" i="1" s="1"/>
  <c r="R780" i="1"/>
  <c r="Q780" i="1"/>
  <c r="S780" i="1" s="1"/>
  <c r="T780" i="1" s="1"/>
  <c r="R779" i="1"/>
  <c r="Q779" i="1"/>
  <c r="S779" i="1" s="1"/>
  <c r="T779" i="1" s="1"/>
  <c r="R778" i="1"/>
  <c r="Q778" i="1"/>
  <c r="R777" i="1"/>
  <c r="Q777" i="1"/>
  <c r="S777" i="1" s="1"/>
  <c r="T777" i="1" s="1"/>
  <c r="R776" i="1"/>
  <c r="Q776" i="1"/>
  <c r="S776" i="1" s="1"/>
  <c r="T776" i="1" s="1"/>
  <c r="R775" i="1"/>
  <c r="Q775" i="1"/>
  <c r="S775" i="1" s="1"/>
  <c r="T775" i="1" s="1"/>
  <c r="R774" i="1"/>
  <c r="Q774" i="1"/>
  <c r="S774" i="1" s="1"/>
  <c r="T774" i="1" s="1"/>
  <c r="R773" i="1"/>
  <c r="Q773" i="1"/>
  <c r="S773" i="1" s="1"/>
  <c r="T773" i="1" s="1"/>
  <c r="R772" i="1"/>
  <c r="Q772" i="1"/>
  <c r="S772" i="1" s="1"/>
  <c r="T772" i="1" s="1"/>
  <c r="R771" i="1"/>
  <c r="Q771" i="1"/>
  <c r="S771" i="1" s="1"/>
  <c r="T771" i="1" s="1"/>
  <c r="R770" i="1"/>
  <c r="Q770" i="1"/>
  <c r="S770" i="1" s="1"/>
  <c r="T770" i="1" s="1"/>
  <c r="R769" i="1"/>
  <c r="Q769" i="1"/>
  <c r="S769" i="1" s="1"/>
  <c r="T769" i="1" s="1"/>
  <c r="R768" i="1"/>
  <c r="Q768" i="1"/>
  <c r="S768" i="1" s="1"/>
  <c r="T768" i="1" s="1"/>
  <c r="R767" i="1"/>
  <c r="Q767" i="1"/>
  <c r="S767" i="1" s="1"/>
  <c r="T767" i="1" s="1"/>
  <c r="R766" i="1"/>
  <c r="Q766" i="1"/>
  <c r="S766" i="1" s="1"/>
  <c r="T766" i="1" s="1"/>
  <c r="R765" i="1"/>
  <c r="Q765" i="1"/>
  <c r="S765" i="1" s="1"/>
  <c r="T765" i="1" s="1"/>
  <c r="R764" i="1"/>
  <c r="Q764" i="1"/>
  <c r="S764" i="1" s="1"/>
  <c r="T764" i="1" s="1"/>
  <c r="R763" i="1"/>
  <c r="Q763" i="1"/>
  <c r="R762" i="1"/>
  <c r="Q762" i="1"/>
  <c r="R761" i="1"/>
  <c r="Q761" i="1"/>
  <c r="R760" i="1"/>
  <c r="Q760" i="1"/>
  <c r="R759" i="1"/>
  <c r="Q759" i="1"/>
  <c r="S759" i="1" s="1"/>
  <c r="T759" i="1" s="1"/>
  <c r="R758" i="1"/>
  <c r="Q758" i="1"/>
  <c r="S758" i="1" s="1"/>
  <c r="T758" i="1" s="1"/>
  <c r="R757" i="1"/>
  <c r="Q757" i="1"/>
  <c r="S757" i="1" s="1"/>
  <c r="T757" i="1" s="1"/>
  <c r="R756" i="1"/>
  <c r="Q756" i="1"/>
  <c r="S756" i="1" s="1"/>
  <c r="T756" i="1" s="1"/>
  <c r="R755" i="1"/>
  <c r="Q755" i="1"/>
  <c r="R754" i="1"/>
  <c r="Q754" i="1"/>
  <c r="S754" i="1" s="1"/>
  <c r="T754" i="1" s="1"/>
  <c r="R753" i="1"/>
  <c r="Q753" i="1"/>
  <c r="S753" i="1" s="1"/>
  <c r="T753" i="1" s="1"/>
  <c r="R752" i="1"/>
  <c r="Q752" i="1"/>
  <c r="R751" i="1"/>
  <c r="Q751" i="1"/>
  <c r="S751" i="1" s="1"/>
  <c r="T751" i="1" s="1"/>
  <c r="R750" i="1"/>
  <c r="Q750" i="1"/>
  <c r="S750" i="1" s="1"/>
  <c r="T750" i="1" s="1"/>
  <c r="R749" i="1"/>
  <c r="Q749" i="1"/>
  <c r="S749" i="1" s="1"/>
  <c r="T749" i="1" s="1"/>
  <c r="R748" i="1"/>
  <c r="Q748" i="1"/>
  <c r="S748" i="1" s="1"/>
  <c r="T748" i="1" s="1"/>
  <c r="R747" i="1"/>
  <c r="Q747" i="1"/>
  <c r="S747" i="1" s="1"/>
  <c r="T747" i="1" s="1"/>
  <c r="R746" i="1"/>
  <c r="Q746" i="1"/>
  <c r="S746" i="1" s="1"/>
  <c r="T746" i="1" s="1"/>
  <c r="R745" i="1"/>
  <c r="Q745" i="1"/>
  <c r="S745" i="1" s="1"/>
  <c r="T745" i="1" s="1"/>
  <c r="R744" i="1"/>
  <c r="Q744" i="1"/>
  <c r="S744" i="1" s="1"/>
  <c r="T744" i="1" s="1"/>
  <c r="R743" i="1"/>
  <c r="Q743" i="1"/>
  <c r="S743" i="1" s="1"/>
  <c r="T743" i="1" s="1"/>
  <c r="R742" i="1"/>
  <c r="Q742" i="1"/>
  <c r="S742" i="1" s="1"/>
  <c r="T742" i="1" s="1"/>
  <c r="R741" i="1"/>
  <c r="Q741" i="1"/>
  <c r="S741" i="1" s="1"/>
  <c r="T741" i="1" s="1"/>
  <c r="R740" i="1"/>
  <c r="Q740" i="1"/>
  <c r="S740" i="1" s="1"/>
  <c r="T740" i="1" s="1"/>
  <c r="R739" i="1"/>
  <c r="Q739" i="1"/>
  <c r="S739" i="1" s="1"/>
  <c r="T739" i="1" s="1"/>
  <c r="R738" i="1"/>
  <c r="Q738" i="1"/>
  <c r="R737" i="1"/>
  <c r="Q737" i="1"/>
  <c r="S737" i="1" s="1"/>
  <c r="T737" i="1" s="1"/>
  <c r="R736" i="1"/>
  <c r="Q736" i="1"/>
  <c r="S736" i="1" s="1"/>
  <c r="T736" i="1" s="1"/>
  <c r="R735" i="1"/>
  <c r="Q735" i="1"/>
  <c r="S735" i="1" s="1"/>
  <c r="T735" i="1" s="1"/>
  <c r="R734" i="1"/>
  <c r="Q734" i="1"/>
  <c r="S734" i="1" s="1"/>
  <c r="T734" i="1" s="1"/>
  <c r="R733" i="1"/>
  <c r="Q733" i="1"/>
  <c r="S733" i="1" s="1"/>
  <c r="T733" i="1" s="1"/>
  <c r="R732" i="1"/>
  <c r="Q732" i="1"/>
  <c r="S732" i="1" s="1"/>
  <c r="T732" i="1" s="1"/>
  <c r="R731" i="1"/>
  <c r="Q731" i="1"/>
  <c r="S731" i="1" s="1"/>
  <c r="T731" i="1" s="1"/>
  <c r="R730" i="1"/>
  <c r="Q730" i="1"/>
  <c r="S730" i="1" s="1"/>
  <c r="T730" i="1" s="1"/>
  <c r="R729" i="1"/>
  <c r="Q729" i="1"/>
  <c r="S729" i="1" s="1"/>
  <c r="T729" i="1" s="1"/>
  <c r="R728" i="1"/>
  <c r="Q728" i="1"/>
  <c r="S728" i="1" s="1"/>
  <c r="T728" i="1" s="1"/>
  <c r="R727" i="1"/>
  <c r="Q727" i="1"/>
  <c r="S727" i="1" s="1"/>
  <c r="T727" i="1" s="1"/>
  <c r="R726" i="1"/>
  <c r="Q726" i="1"/>
  <c r="R725" i="1"/>
  <c r="Q725" i="1"/>
  <c r="R724" i="1"/>
  <c r="Q724" i="1"/>
  <c r="S724" i="1" s="1"/>
  <c r="T724" i="1" s="1"/>
  <c r="R723" i="1"/>
  <c r="Q723" i="1"/>
  <c r="S723" i="1" s="1"/>
  <c r="T723" i="1" s="1"/>
  <c r="R722" i="1"/>
  <c r="Q722" i="1"/>
  <c r="S722" i="1" s="1"/>
  <c r="T722" i="1" s="1"/>
  <c r="R721" i="1"/>
  <c r="Q721" i="1"/>
  <c r="S721" i="1" s="1"/>
  <c r="T721" i="1" s="1"/>
  <c r="R720" i="1"/>
  <c r="Q720" i="1"/>
  <c r="R719" i="1"/>
  <c r="Q719" i="1"/>
  <c r="S719" i="1" s="1"/>
  <c r="T719" i="1" s="1"/>
  <c r="R718" i="1"/>
  <c r="Q718" i="1"/>
  <c r="R717" i="1"/>
  <c r="Q717" i="1"/>
  <c r="R716" i="1"/>
  <c r="Q716" i="1"/>
  <c r="S716" i="1" s="1"/>
  <c r="T716" i="1" s="1"/>
  <c r="R715" i="1"/>
  <c r="Q715" i="1"/>
  <c r="S715" i="1" s="1"/>
  <c r="T715" i="1" s="1"/>
  <c r="R714" i="1"/>
  <c r="Q714" i="1"/>
  <c r="R713" i="1"/>
  <c r="Q713" i="1"/>
  <c r="S713" i="1" s="1"/>
  <c r="T713" i="1" s="1"/>
  <c r="R712" i="1"/>
  <c r="Q712" i="1"/>
  <c r="S712" i="1" s="1"/>
  <c r="T712" i="1" s="1"/>
  <c r="R711" i="1"/>
  <c r="Q711" i="1"/>
  <c r="S711" i="1" s="1"/>
  <c r="T711" i="1" s="1"/>
  <c r="R710" i="1"/>
  <c r="Q710" i="1"/>
  <c r="S710" i="1" s="1"/>
  <c r="T710" i="1" s="1"/>
  <c r="R709" i="1"/>
  <c r="Q709" i="1"/>
  <c r="S709" i="1" s="1"/>
  <c r="T709" i="1" s="1"/>
  <c r="R708" i="1"/>
  <c r="Q708" i="1"/>
  <c r="R707" i="1"/>
  <c r="Q707" i="1"/>
  <c r="S707" i="1" s="1"/>
  <c r="T707" i="1" s="1"/>
  <c r="R706" i="1"/>
  <c r="Q706" i="1"/>
  <c r="S706" i="1" s="1"/>
  <c r="T706" i="1" s="1"/>
  <c r="R705" i="1"/>
  <c r="Q705" i="1"/>
  <c r="S705" i="1" s="1"/>
  <c r="T705" i="1" s="1"/>
  <c r="R704" i="1"/>
  <c r="Q704" i="1"/>
  <c r="S704" i="1" s="1"/>
  <c r="T704" i="1" s="1"/>
  <c r="R703" i="1"/>
  <c r="Q703" i="1"/>
  <c r="S703" i="1" s="1"/>
  <c r="T703" i="1" s="1"/>
  <c r="R702" i="1"/>
  <c r="Q702" i="1"/>
  <c r="S702" i="1" s="1"/>
  <c r="T702" i="1" s="1"/>
  <c r="R701" i="1"/>
  <c r="Q701" i="1"/>
  <c r="S701" i="1" s="1"/>
  <c r="T701" i="1" s="1"/>
  <c r="R700" i="1"/>
  <c r="Q700" i="1"/>
  <c r="S700" i="1" s="1"/>
  <c r="T700" i="1" s="1"/>
  <c r="R699" i="1"/>
  <c r="Q699" i="1"/>
  <c r="S699" i="1" s="1"/>
  <c r="T699" i="1" s="1"/>
  <c r="R698" i="1"/>
  <c r="Q698" i="1"/>
  <c r="S698" i="1" s="1"/>
  <c r="T698" i="1" s="1"/>
  <c r="R697" i="1"/>
  <c r="Q697" i="1"/>
  <c r="R696" i="1"/>
  <c r="Q696" i="1"/>
  <c r="S696" i="1" s="1"/>
  <c r="T696" i="1" s="1"/>
  <c r="R695" i="1"/>
  <c r="Q695" i="1"/>
  <c r="S695" i="1" s="1"/>
  <c r="T695" i="1" s="1"/>
  <c r="R694" i="1"/>
  <c r="Q694" i="1"/>
  <c r="S694" i="1" s="1"/>
  <c r="T694" i="1" s="1"/>
  <c r="R693" i="1"/>
  <c r="Q693" i="1"/>
  <c r="S693" i="1" s="1"/>
  <c r="T693" i="1" s="1"/>
  <c r="R692" i="1"/>
  <c r="Q692" i="1"/>
  <c r="S692" i="1" s="1"/>
  <c r="T692" i="1" s="1"/>
  <c r="R691" i="1"/>
  <c r="Q691" i="1"/>
  <c r="S691" i="1" s="1"/>
  <c r="T691" i="1" s="1"/>
  <c r="R690" i="1"/>
  <c r="Q690" i="1"/>
  <c r="R689" i="1"/>
  <c r="Q689" i="1"/>
  <c r="S689" i="1" s="1"/>
  <c r="T689" i="1" s="1"/>
  <c r="R688" i="1"/>
  <c r="Q688" i="1"/>
  <c r="S688" i="1" s="1"/>
  <c r="T688" i="1" s="1"/>
  <c r="R687" i="1"/>
  <c r="Q687" i="1"/>
  <c r="S687" i="1" s="1"/>
  <c r="T687" i="1" s="1"/>
  <c r="R686" i="1"/>
  <c r="Q686" i="1"/>
  <c r="S686" i="1" s="1"/>
  <c r="T686" i="1" s="1"/>
  <c r="R685" i="1"/>
  <c r="Q685" i="1"/>
  <c r="R684" i="1"/>
  <c r="Q684" i="1"/>
  <c r="S684" i="1" s="1"/>
  <c r="T684" i="1" s="1"/>
  <c r="R683" i="1"/>
  <c r="Q683" i="1"/>
  <c r="S683" i="1" s="1"/>
  <c r="T683" i="1" s="1"/>
  <c r="R682" i="1"/>
  <c r="Q682" i="1"/>
  <c r="S682" i="1" s="1"/>
  <c r="T682" i="1" s="1"/>
  <c r="R681" i="1"/>
  <c r="Q681" i="1"/>
  <c r="R680" i="1"/>
  <c r="Q680" i="1"/>
  <c r="S680" i="1" s="1"/>
  <c r="T680" i="1" s="1"/>
  <c r="R679" i="1"/>
  <c r="Q679" i="1"/>
  <c r="R678" i="1"/>
  <c r="Q678" i="1"/>
  <c r="S678" i="1" s="1"/>
  <c r="T678" i="1" s="1"/>
  <c r="R677" i="1"/>
  <c r="Q677" i="1"/>
  <c r="S677" i="1" s="1"/>
  <c r="T677" i="1" s="1"/>
  <c r="R676" i="1"/>
  <c r="Q676" i="1"/>
  <c r="S676" i="1" s="1"/>
  <c r="T676" i="1" s="1"/>
  <c r="R675" i="1"/>
  <c r="Q675" i="1"/>
  <c r="R674" i="1"/>
  <c r="Q674" i="1"/>
  <c r="S674" i="1" s="1"/>
  <c r="T674" i="1" s="1"/>
  <c r="R673" i="1"/>
  <c r="Q673" i="1"/>
  <c r="S673" i="1" s="1"/>
  <c r="T673" i="1" s="1"/>
  <c r="R672" i="1"/>
  <c r="Q672" i="1"/>
  <c r="R671" i="1"/>
  <c r="Q671" i="1"/>
  <c r="S671" i="1" s="1"/>
  <c r="T671" i="1" s="1"/>
  <c r="R670" i="1"/>
  <c r="Q670" i="1"/>
  <c r="S670" i="1" s="1"/>
  <c r="T670" i="1" s="1"/>
  <c r="R669" i="1"/>
  <c r="Q669" i="1"/>
  <c r="S669" i="1" s="1"/>
  <c r="T669" i="1" s="1"/>
  <c r="R668" i="1"/>
  <c r="Q668" i="1"/>
  <c r="R667" i="1"/>
  <c r="Q667" i="1"/>
  <c r="S667" i="1" s="1"/>
  <c r="T667" i="1" s="1"/>
  <c r="R666" i="1"/>
  <c r="Q666" i="1"/>
  <c r="S666" i="1" s="1"/>
  <c r="T666" i="1" s="1"/>
  <c r="R665" i="1"/>
  <c r="Q665" i="1"/>
  <c r="S665" i="1" s="1"/>
  <c r="T665" i="1" s="1"/>
  <c r="R664" i="1"/>
  <c r="Q664" i="1"/>
  <c r="S664" i="1" s="1"/>
  <c r="T664" i="1" s="1"/>
  <c r="R663" i="1"/>
  <c r="Q663" i="1"/>
  <c r="S663" i="1" s="1"/>
  <c r="T663" i="1" s="1"/>
  <c r="R662" i="1"/>
  <c r="Q662" i="1"/>
  <c r="S662" i="1" s="1"/>
  <c r="T662" i="1" s="1"/>
  <c r="R661" i="1"/>
  <c r="Q661" i="1"/>
  <c r="S661" i="1" s="1"/>
  <c r="T661" i="1" s="1"/>
  <c r="R660" i="1"/>
  <c r="Q660" i="1"/>
  <c r="S660" i="1" s="1"/>
  <c r="T660" i="1" s="1"/>
  <c r="R659" i="1"/>
  <c r="Q659" i="1"/>
  <c r="R658" i="1"/>
  <c r="Q658" i="1"/>
  <c r="S658" i="1" s="1"/>
  <c r="T658" i="1" s="1"/>
  <c r="R657" i="1"/>
  <c r="Q657" i="1"/>
  <c r="S657" i="1" s="1"/>
  <c r="T657" i="1" s="1"/>
  <c r="R656" i="1"/>
  <c r="Q656" i="1"/>
  <c r="S656" i="1" s="1"/>
  <c r="T656" i="1" s="1"/>
  <c r="R655" i="1"/>
  <c r="Q655" i="1"/>
  <c r="S655" i="1" s="1"/>
  <c r="T655" i="1" s="1"/>
  <c r="R654" i="1"/>
  <c r="Q654" i="1"/>
  <c r="S654" i="1" s="1"/>
  <c r="T654" i="1" s="1"/>
  <c r="R653" i="1"/>
  <c r="Q653" i="1"/>
  <c r="S653" i="1" s="1"/>
  <c r="T653" i="1" s="1"/>
  <c r="R652" i="1"/>
  <c r="Q652" i="1"/>
  <c r="S652" i="1" s="1"/>
  <c r="T652" i="1" s="1"/>
  <c r="R651" i="1"/>
  <c r="Q651" i="1"/>
  <c r="S651" i="1" s="1"/>
  <c r="T651" i="1" s="1"/>
  <c r="R650" i="1"/>
  <c r="Q650" i="1"/>
  <c r="R649" i="1"/>
  <c r="Q649" i="1"/>
  <c r="S649" i="1" s="1"/>
  <c r="T649" i="1" s="1"/>
  <c r="R648" i="1"/>
  <c r="Q648" i="1"/>
  <c r="S648" i="1" s="1"/>
  <c r="T648" i="1" s="1"/>
  <c r="R647" i="1"/>
  <c r="Q647" i="1"/>
  <c r="S647" i="1" s="1"/>
  <c r="T647" i="1" s="1"/>
  <c r="R646" i="1"/>
  <c r="Q646" i="1"/>
  <c r="R645" i="1"/>
  <c r="Q645" i="1"/>
  <c r="S645" i="1" s="1"/>
  <c r="T645" i="1" s="1"/>
  <c r="R644" i="1"/>
  <c r="Q644" i="1"/>
  <c r="S644" i="1" s="1"/>
  <c r="T644" i="1" s="1"/>
  <c r="R643" i="1"/>
  <c r="Q643" i="1"/>
  <c r="S643" i="1" s="1"/>
  <c r="T643" i="1" s="1"/>
  <c r="R642" i="1"/>
  <c r="Q642" i="1"/>
  <c r="R641" i="1"/>
  <c r="Q641" i="1"/>
  <c r="S641" i="1" s="1"/>
  <c r="T641" i="1" s="1"/>
  <c r="R640" i="1"/>
  <c r="Q640" i="1"/>
  <c r="R639" i="1"/>
  <c r="Q639" i="1"/>
  <c r="S639" i="1" s="1"/>
  <c r="T639" i="1" s="1"/>
  <c r="R638" i="1"/>
  <c r="Q638" i="1"/>
  <c r="S638" i="1" s="1"/>
  <c r="T638" i="1" s="1"/>
  <c r="R637" i="1"/>
  <c r="Q637" i="1"/>
  <c r="S637" i="1" s="1"/>
  <c r="T637" i="1" s="1"/>
  <c r="R636" i="1"/>
  <c r="Q636" i="1"/>
  <c r="S636" i="1" s="1"/>
  <c r="T636" i="1" s="1"/>
  <c r="R635" i="1"/>
  <c r="Q635" i="1"/>
  <c r="S635" i="1" s="1"/>
  <c r="T635" i="1" s="1"/>
  <c r="R634" i="1"/>
  <c r="Q634" i="1"/>
  <c r="S634" i="1" s="1"/>
  <c r="T634" i="1" s="1"/>
  <c r="R633" i="1"/>
  <c r="Q633" i="1"/>
  <c r="S633" i="1" s="1"/>
  <c r="T633" i="1" s="1"/>
  <c r="R632" i="1"/>
  <c r="Q632" i="1"/>
  <c r="S632" i="1" s="1"/>
  <c r="T632" i="1" s="1"/>
  <c r="R631" i="1"/>
  <c r="Q631" i="1"/>
  <c r="S631" i="1" s="1"/>
  <c r="T631" i="1" s="1"/>
  <c r="R630" i="1"/>
  <c r="Q630" i="1"/>
  <c r="S630" i="1" s="1"/>
  <c r="T630" i="1" s="1"/>
  <c r="R629" i="1"/>
  <c r="Q629" i="1"/>
  <c r="S629" i="1" s="1"/>
  <c r="T629" i="1" s="1"/>
  <c r="R628" i="1"/>
  <c r="Q628" i="1"/>
  <c r="S628" i="1" s="1"/>
  <c r="T628" i="1" s="1"/>
  <c r="R627" i="1"/>
  <c r="Q627" i="1"/>
  <c r="S627" i="1" s="1"/>
  <c r="T627" i="1" s="1"/>
  <c r="R626" i="1"/>
  <c r="Q626" i="1"/>
  <c r="S626" i="1" s="1"/>
  <c r="T626" i="1" s="1"/>
  <c r="R625" i="1"/>
  <c r="Q625" i="1"/>
  <c r="S625" i="1" s="1"/>
  <c r="T625" i="1" s="1"/>
  <c r="R624" i="1"/>
  <c r="Q624" i="1"/>
  <c r="S624" i="1" s="1"/>
  <c r="T624" i="1" s="1"/>
  <c r="R623" i="1"/>
  <c r="Q623" i="1"/>
  <c r="S623" i="1" s="1"/>
  <c r="T623" i="1" s="1"/>
  <c r="R622" i="1"/>
  <c r="Q622" i="1"/>
  <c r="S622" i="1" s="1"/>
  <c r="T622" i="1" s="1"/>
  <c r="R621" i="1"/>
  <c r="Q621" i="1"/>
  <c r="S621" i="1" s="1"/>
  <c r="T621" i="1" s="1"/>
  <c r="R620" i="1"/>
  <c r="Q620" i="1"/>
  <c r="S620" i="1" s="1"/>
  <c r="T620" i="1" s="1"/>
  <c r="R619" i="1"/>
  <c r="Q619" i="1"/>
  <c r="S619" i="1" s="1"/>
  <c r="T619" i="1" s="1"/>
  <c r="R618" i="1"/>
  <c r="Q618" i="1"/>
  <c r="S618" i="1" s="1"/>
  <c r="T618" i="1" s="1"/>
  <c r="R617" i="1"/>
  <c r="Q617" i="1"/>
  <c r="S617" i="1" s="1"/>
  <c r="T617" i="1" s="1"/>
  <c r="R616" i="1"/>
  <c r="Q616" i="1"/>
  <c r="S616" i="1" s="1"/>
  <c r="T616" i="1" s="1"/>
  <c r="R615" i="1"/>
  <c r="Q615" i="1"/>
  <c r="S615" i="1" s="1"/>
  <c r="T615" i="1" s="1"/>
  <c r="R614" i="1"/>
  <c r="Q614" i="1"/>
  <c r="S614" i="1" s="1"/>
  <c r="T614" i="1" s="1"/>
  <c r="R613" i="1"/>
  <c r="Q613" i="1"/>
  <c r="S613" i="1" s="1"/>
  <c r="T613" i="1" s="1"/>
  <c r="R612" i="1"/>
  <c r="Q612" i="1"/>
  <c r="R611" i="1"/>
  <c r="Q611" i="1"/>
  <c r="S611" i="1" s="1"/>
  <c r="T611" i="1" s="1"/>
  <c r="R610" i="1"/>
  <c r="Q610" i="1"/>
  <c r="S610" i="1" s="1"/>
  <c r="T610" i="1" s="1"/>
  <c r="R609" i="1"/>
  <c r="Q609" i="1"/>
  <c r="S609" i="1" s="1"/>
  <c r="T609" i="1" s="1"/>
  <c r="R608" i="1"/>
  <c r="Q608" i="1"/>
  <c r="S608" i="1" s="1"/>
  <c r="T608" i="1" s="1"/>
  <c r="R607" i="1"/>
  <c r="Q607" i="1"/>
  <c r="S607" i="1" s="1"/>
  <c r="T607" i="1" s="1"/>
  <c r="R606" i="1"/>
  <c r="Q606" i="1"/>
  <c r="S606" i="1" s="1"/>
  <c r="T606" i="1" s="1"/>
  <c r="R605" i="1"/>
  <c r="Q605" i="1"/>
  <c r="S605" i="1" s="1"/>
  <c r="T605" i="1" s="1"/>
  <c r="R604" i="1"/>
  <c r="Q604" i="1"/>
  <c r="S604" i="1" s="1"/>
  <c r="T604" i="1" s="1"/>
  <c r="R603" i="1"/>
  <c r="Q603" i="1"/>
  <c r="S603" i="1" s="1"/>
  <c r="T603" i="1" s="1"/>
  <c r="R602" i="1"/>
  <c r="Q602" i="1"/>
  <c r="S602" i="1" s="1"/>
  <c r="T602" i="1" s="1"/>
  <c r="R601" i="1"/>
  <c r="Q601" i="1"/>
  <c r="S601" i="1" s="1"/>
  <c r="T601" i="1" s="1"/>
  <c r="R600" i="1"/>
  <c r="Q600" i="1"/>
  <c r="S600" i="1" s="1"/>
  <c r="T600" i="1" s="1"/>
  <c r="R599" i="1"/>
  <c r="Q599" i="1"/>
  <c r="S599" i="1" s="1"/>
  <c r="T599" i="1" s="1"/>
  <c r="R598" i="1"/>
  <c r="Q598" i="1"/>
  <c r="S598" i="1" s="1"/>
  <c r="T598" i="1" s="1"/>
  <c r="R597" i="1"/>
  <c r="Q597" i="1"/>
  <c r="S597" i="1" s="1"/>
  <c r="T597" i="1" s="1"/>
  <c r="R596" i="1"/>
  <c r="Q596" i="1"/>
  <c r="S596" i="1" s="1"/>
  <c r="T596" i="1" s="1"/>
  <c r="R595" i="1"/>
  <c r="Q595" i="1"/>
  <c r="S595" i="1" s="1"/>
  <c r="T595" i="1" s="1"/>
  <c r="R594" i="1"/>
  <c r="Q594" i="1"/>
  <c r="S594" i="1" s="1"/>
  <c r="T594" i="1" s="1"/>
  <c r="R593" i="1"/>
  <c r="Q593" i="1"/>
  <c r="S593" i="1" s="1"/>
  <c r="T593" i="1" s="1"/>
  <c r="R592" i="1"/>
  <c r="Q592" i="1"/>
  <c r="S592" i="1" s="1"/>
  <c r="T592" i="1" s="1"/>
  <c r="R591" i="1"/>
  <c r="Q591" i="1"/>
  <c r="S591" i="1" s="1"/>
  <c r="T591" i="1" s="1"/>
  <c r="R590" i="1"/>
  <c r="Q590" i="1"/>
  <c r="S590" i="1" s="1"/>
  <c r="T590" i="1" s="1"/>
  <c r="R589" i="1"/>
  <c r="Q589" i="1"/>
  <c r="S589" i="1" s="1"/>
  <c r="T589" i="1" s="1"/>
  <c r="R588" i="1"/>
  <c r="Q588" i="1"/>
  <c r="S588" i="1" s="1"/>
  <c r="T588" i="1" s="1"/>
  <c r="R587" i="1"/>
  <c r="Q587" i="1"/>
  <c r="R586" i="1"/>
  <c r="Q586" i="1"/>
  <c r="S586" i="1" s="1"/>
  <c r="T586" i="1" s="1"/>
  <c r="R585" i="1"/>
  <c r="Q585" i="1"/>
  <c r="S585" i="1" s="1"/>
  <c r="T585" i="1" s="1"/>
  <c r="R584" i="1"/>
  <c r="Q584" i="1"/>
  <c r="S584" i="1" s="1"/>
  <c r="T584" i="1" s="1"/>
  <c r="R583" i="1"/>
  <c r="Q583" i="1"/>
  <c r="R582" i="1"/>
  <c r="Q582" i="1"/>
  <c r="S582" i="1" s="1"/>
  <c r="T582" i="1" s="1"/>
  <c r="R581" i="1"/>
  <c r="Q581" i="1"/>
  <c r="S581" i="1" s="1"/>
  <c r="T581" i="1" s="1"/>
  <c r="R580" i="1"/>
  <c r="Q580" i="1"/>
  <c r="S580" i="1" s="1"/>
  <c r="T580" i="1" s="1"/>
  <c r="R579" i="1"/>
  <c r="Q579" i="1"/>
  <c r="S579" i="1" s="1"/>
  <c r="T579" i="1" s="1"/>
  <c r="R578" i="1"/>
  <c r="Q578" i="1"/>
  <c r="S578" i="1" s="1"/>
  <c r="T578" i="1" s="1"/>
  <c r="R577" i="1"/>
  <c r="Q577" i="1"/>
  <c r="S577" i="1" s="1"/>
  <c r="T577" i="1" s="1"/>
  <c r="R576" i="1"/>
  <c r="Q576" i="1"/>
  <c r="S576" i="1" s="1"/>
  <c r="T576" i="1" s="1"/>
  <c r="R575" i="1"/>
  <c r="Q575" i="1"/>
  <c r="S575" i="1" s="1"/>
  <c r="T575" i="1" s="1"/>
  <c r="R574" i="1"/>
  <c r="Q574" i="1"/>
  <c r="R573" i="1"/>
  <c r="Q573" i="1"/>
  <c r="S573" i="1" s="1"/>
  <c r="T573" i="1" s="1"/>
  <c r="R572" i="1"/>
  <c r="Q572" i="1"/>
  <c r="S572" i="1" s="1"/>
  <c r="T572" i="1" s="1"/>
  <c r="R571" i="1"/>
  <c r="Q571" i="1"/>
  <c r="S571" i="1" s="1"/>
  <c r="T571" i="1" s="1"/>
  <c r="R570" i="1"/>
  <c r="Q570" i="1"/>
  <c r="S570" i="1" s="1"/>
  <c r="T570" i="1" s="1"/>
  <c r="R569" i="1"/>
  <c r="Q569" i="1"/>
  <c r="S569" i="1" s="1"/>
  <c r="T569" i="1" s="1"/>
  <c r="R568" i="1"/>
  <c r="Q568" i="1"/>
  <c r="S568" i="1" s="1"/>
  <c r="T568" i="1" s="1"/>
  <c r="R567" i="1"/>
  <c r="Q567" i="1"/>
  <c r="S567" i="1" s="1"/>
  <c r="T567" i="1" s="1"/>
  <c r="R566" i="1"/>
  <c r="Q566" i="1"/>
  <c r="S566" i="1" s="1"/>
  <c r="T566" i="1" s="1"/>
  <c r="R565" i="1"/>
  <c r="Q565" i="1"/>
  <c r="S565" i="1" s="1"/>
  <c r="T565" i="1" s="1"/>
  <c r="R564" i="1"/>
  <c r="Q564" i="1"/>
  <c r="S564" i="1" s="1"/>
  <c r="T564" i="1" s="1"/>
  <c r="R563" i="1"/>
  <c r="Q563" i="1"/>
  <c r="S563" i="1" s="1"/>
  <c r="T563" i="1" s="1"/>
  <c r="R562" i="1"/>
  <c r="Q562" i="1"/>
  <c r="S562" i="1" s="1"/>
  <c r="T562" i="1" s="1"/>
  <c r="R561" i="1"/>
  <c r="Q561" i="1"/>
  <c r="S561" i="1" s="1"/>
  <c r="T561" i="1" s="1"/>
  <c r="R560" i="1"/>
  <c r="Q560" i="1"/>
  <c r="S560" i="1" s="1"/>
  <c r="T560" i="1" s="1"/>
  <c r="R559" i="1"/>
  <c r="Q559" i="1"/>
  <c r="S559" i="1" s="1"/>
  <c r="T559" i="1" s="1"/>
  <c r="R558" i="1"/>
  <c r="Q558" i="1"/>
  <c r="S558" i="1" s="1"/>
  <c r="T558" i="1" s="1"/>
  <c r="R557" i="1"/>
  <c r="Q557" i="1"/>
  <c r="S557" i="1" s="1"/>
  <c r="T557" i="1" s="1"/>
  <c r="R556" i="1"/>
  <c r="Q556" i="1"/>
  <c r="S556" i="1" s="1"/>
  <c r="T556" i="1" s="1"/>
  <c r="R555" i="1"/>
  <c r="Q555" i="1"/>
  <c r="S555" i="1" s="1"/>
  <c r="T555" i="1" s="1"/>
  <c r="R554" i="1"/>
  <c r="Q554" i="1"/>
  <c r="S554" i="1" s="1"/>
  <c r="T554" i="1" s="1"/>
  <c r="R553" i="1"/>
  <c r="Q553" i="1"/>
  <c r="S553" i="1" s="1"/>
  <c r="T553" i="1" s="1"/>
  <c r="R552" i="1"/>
  <c r="Q552" i="1"/>
  <c r="S552" i="1" s="1"/>
  <c r="T552" i="1" s="1"/>
  <c r="R551" i="1"/>
  <c r="Q551" i="1"/>
  <c r="S551" i="1" s="1"/>
  <c r="T551" i="1" s="1"/>
  <c r="R550" i="1"/>
  <c r="Q550" i="1"/>
  <c r="S550" i="1" s="1"/>
  <c r="T550" i="1" s="1"/>
  <c r="R549" i="1"/>
  <c r="Q549" i="1"/>
  <c r="S549" i="1" s="1"/>
  <c r="T549" i="1" s="1"/>
  <c r="R548" i="1"/>
  <c r="Q548" i="1"/>
  <c r="R547" i="1"/>
  <c r="Q547" i="1"/>
  <c r="S547" i="1" s="1"/>
  <c r="T547" i="1" s="1"/>
  <c r="R546" i="1"/>
  <c r="Q546" i="1"/>
  <c r="S546" i="1" s="1"/>
  <c r="T546" i="1" s="1"/>
  <c r="R545" i="1"/>
  <c r="Q545" i="1"/>
  <c r="S545" i="1" s="1"/>
  <c r="T545" i="1" s="1"/>
  <c r="R544" i="1"/>
  <c r="Q544" i="1"/>
  <c r="S544" i="1" s="1"/>
  <c r="T544" i="1" s="1"/>
  <c r="R543" i="1"/>
  <c r="Q543" i="1"/>
  <c r="S543" i="1" s="1"/>
  <c r="T543" i="1" s="1"/>
  <c r="R542" i="1"/>
  <c r="Q542" i="1"/>
  <c r="S542" i="1" s="1"/>
  <c r="T542" i="1" s="1"/>
  <c r="R541" i="1"/>
  <c r="Q541" i="1"/>
  <c r="S541" i="1" s="1"/>
  <c r="T541" i="1" s="1"/>
  <c r="R540" i="1"/>
  <c r="Q540" i="1"/>
  <c r="S540" i="1" s="1"/>
  <c r="T540" i="1" s="1"/>
  <c r="R539" i="1"/>
  <c r="Q539" i="1"/>
  <c r="S539" i="1" s="1"/>
  <c r="T539" i="1" s="1"/>
  <c r="R538" i="1"/>
  <c r="Q538" i="1"/>
  <c r="R537" i="1"/>
  <c r="Q537" i="1"/>
  <c r="S537" i="1" s="1"/>
  <c r="T537" i="1" s="1"/>
  <c r="R536" i="1"/>
  <c r="Q536" i="1"/>
  <c r="S536" i="1" s="1"/>
  <c r="T536" i="1" s="1"/>
  <c r="R535" i="1"/>
  <c r="Q535" i="1"/>
  <c r="S535" i="1" s="1"/>
  <c r="T535" i="1" s="1"/>
  <c r="R534" i="1"/>
  <c r="Q534" i="1"/>
  <c r="S534" i="1" s="1"/>
  <c r="T534" i="1" s="1"/>
  <c r="R533" i="1"/>
  <c r="Q533" i="1"/>
  <c r="S533" i="1" s="1"/>
  <c r="T533" i="1" s="1"/>
  <c r="R532" i="1"/>
  <c r="Q532" i="1"/>
  <c r="S532" i="1" s="1"/>
  <c r="T532" i="1" s="1"/>
  <c r="R531" i="1"/>
  <c r="Q531" i="1"/>
  <c r="S531" i="1" s="1"/>
  <c r="T531" i="1" s="1"/>
  <c r="R530" i="1"/>
  <c r="Q530" i="1"/>
  <c r="S530" i="1" s="1"/>
  <c r="T530" i="1" s="1"/>
  <c r="R529" i="1"/>
  <c r="Q529" i="1"/>
  <c r="S529" i="1" s="1"/>
  <c r="T529" i="1" s="1"/>
  <c r="R528" i="1"/>
  <c r="Q528" i="1"/>
  <c r="S528" i="1" s="1"/>
  <c r="T528" i="1" s="1"/>
  <c r="R527" i="1"/>
  <c r="Q527" i="1"/>
  <c r="S527" i="1" s="1"/>
  <c r="T527" i="1" s="1"/>
  <c r="R526" i="1"/>
  <c r="Q526" i="1"/>
  <c r="S526" i="1" s="1"/>
  <c r="T526" i="1" s="1"/>
  <c r="R525" i="1"/>
  <c r="Q525" i="1"/>
  <c r="S525" i="1" s="1"/>
  <c r="T525" i="1" s="1"/>
  <c r="R524" i="1"/>
  <c r="Q524" i="1"/>
  <c r="S524" i="1" s="1"/>
  <c r="T524" i="1" s="1"/>
  <c r="R523" i="1"/>
  <c r="Q523" i="1"/>
  <c r="S523" i="1" s="1"/>
  <c r="T523" i="1" s="1"/>
  <c r="R522" i="1"/>
  <c r="Q522" i="1"/>
  <c r="S522" i="1" s="1"/>
  <c r="T522" i="1" s="1"/>
  <c r="R521" i="1"/>
  <c r="Q521" i="1"/>
  <c r="S521" i="1" s="1"/>
  <c r="T521" i="1" s="1"/>
  <c r="R520" i="1"/>
  <c r="Q520" i="1"/>
  <c r="S520" i="1" s="1"/>
  <c r="T520" i="1" s="1"/>
  <c r="R519" i="1"/>
  <c r="Q519" i="1"/>
  <c r="S519" i="1" s="1"/>
  <c r="T519" i="1" s="1"/>
  <c r="R518" i="1"/>
  <c r="Q518" i="1"/>
  <c r="S518" i="1" s="1"/>
  <c r="T518" i="1" s="1"/>
  <c r="R517" i="1"/>
  <c r="Q517" i="1"/>
  <c r="S517" i="1" s="1"/>
  <c r="T517" i="1" s="1"/>
  <c r="R516" i="1"/>
  <c r="Q516" i="1"/>
  <c r="S516" i="1" s="1"/>
  <c r="T516" i="1" s="1"/>
  <c r="R515" i="1"/>
  <c r="Q515" i="1"/>
  <c r="S515" i="1" s="1"/>
  <c r="T515" i="1" s="1"/>
  <c r="R514" i="1"/>
  <c r="Q514" i="1"/>
  <c r="S514" i="1" s="1"/>
  <c r="T514" i="1" s="1"/>
  <c r="R513" i="1"/>
  <c r="Q513" i="1"/>
  <c r="S513" i="1" s="1"/>
  <c r="T513" i="1" s="1"/>
  <c r="R512" i="1"/>
  <c r="Q512" i="1"/>
  <c r="S512" i="1" s="1"/>
  <c r="T512" i="1" s="1"/>
  <c r="R511" i="1"/>
  <c r="Q511" i="1"/>
  <c r="S511" i="1" s="1"/>
  <c r="T511" i="1" s="1"/>
  <c r="R510" i="1"/>
  <c r="Q510" i="1"/>
  <c r="S510" i="1" s="1"/>
  <c r="T510" i="1" s="1"/>
  <c r="R509" i="1"/>
  <c r="Q509" i="1"/>
  <c r="R508" i="1"/>
  <c r="Q508" i="1"/>
  <c r="S508" i="1" s="1"/>
  <c r="T508" i="1" s="1"/>
  <c r="R507" i="1"/>
  <c r="Q507" i="1"/>
  <c r="S507" i="1" s="1"/>
  <c r="T507" i="1" s="1"/>
  <c r="R506" i="1"/>
  <c r="Q506" i="1"/>
  <c r="S506" i="1" s="1"/>
  <c r="T506" i="1" s="1"/>
  <c r="R505" i="1"/>
  <c r="Q505" i="1"/>
  <c r="S505" i="1" s="1"/>
  <c r="T505" i="1" s="1"/>
  <c r="R504" i="1"/>
  <c r="Q504" i="1"/>
  <c r="S504" i="1" s="1"/>
  <c r="T504" i="1" s="1"/>
  <c r="R503" i="1"/>
  <c r="Q503" i="1"/>
  <c r="S503" i="1" s="1"/>
  <c r="T503" i="1" s="1"/>
  <c r="R502" i="1"/>
  <c r="Q502" i="1"/>
  <c r="S502" i="1" s="1"/>
  <c r="T502" i="1" s="1"/>
  <c r="R501" i="1"/>
  <c r="Q501" i="1"/>
  <c r="S501" i="1" s="1"/>
  <c r="T501" i="1" s="1"/>
  <c r="R500" i="1"/>
  <c r="Q500" i="1"/>
  <c r="S500" i="1" s="1"/>
  <c r="T500" i="1" s="1"/>
  <c r="R499" i="1"/>
  <c r="Q499" i="1"/>
  <c r="S499" i="1" s="1"/>
  <c r="T499" i="1" s="1"/>
  <c r="R498" i="1"/>
  <c r="Q498" i="1"/>
  <c r="S498" i="1" s="1"/>
  <c r="T498" i="1" s="1"/>
  <c r="R497" i="1"/>
  <c r="Q497" i="1"/>
  <c r="S497" i="1" s="1"/>
  <c r="T497" i="1" s="1"/>
  <c r="R496" i="1"/>
  <c r="Q496" i="1"/>
  <c r="S496" i="1" s="1"/>
  <c r="T496" i="1" s="1"/>
  <c r="R495" i="1"/>
  <c r="Q495" i="1"/>
  <c r="S495" i="1" s="1"/>
  <c r="T495" i="1" s="1"/>
  <c r="R494" i="1"/>
  <c r="Q494" i="1"/>
  <c r="S494" i="1" s="1"/>
  <c r="T494" i="1" s="1"/>
  <c r="R493" i="1"/>
  <c r="Q493" i="1"/>
  <c r="S493" i="1" s="1"/>
  <c r="T493" i="1" s="1"/>
  <c r="R492" i="1"/>
  <c r="Q492" i="1"/>
  <c r="S492" i="1" s="1"/>
  <c r="T492" i="1" s="1"/>
  <c r="R491" i="1"/>
  <c r="Q491" i="1"/>
  <c r="S491" i="1" s="1"/>
  <c r="T491" i="1" s="1"/>
  <c r="R490" i="1"/>
  <c r="Q490" i="1"/>
  <c r="S490" i="1" s="1"/>
  <c r="T490" i="1" s="1"/>
  <c r="R489" i="1"/>
  <c r="Q489" i="1"/>
  <c r="S489" i="1" s="1"/>
  <c r="T489" i="1" s="1"/>
  <c r="R488" i="1"/>
  <c r="Q488" i="1"/>
  <c r="S488" i="1" s="1"/>
  <c r="T488" i="1" s="1"/>
  <c r="R487" i="1"/>
  <c r="Q487" i="1"/>
  <c r="S487" i="1" s="1"/>
  <c r="T487" i="1" s="1"/>
  <c r="R486" i="1"/>
  <c r="Q486" i="1"/>
  <c r="S486" i="1" s="1"/>
  <c r="T486" i="1" s="1"/>
  <c r="R485" i="1"/>
  <c r="Q485" i="1"/>
  <c r="S485" i="1" s="1"/>
  <c r="T485" i="1" s="1"/>
  <c r="R484" i="1"/>
  <c r="Q484" i="1"/>
  <c r="S484" i="1" s="1"/>
  <c r="T484" i="1" s="1"/>
  <c r="R483" i="1"/>
  <c r="Q483" i="1"/>
  <c r="S483" i="1" s="1"/>
  <c r="T483" i="1" s="1"/>
  <c r="R482" i="1"/>
  <c r="Q482" i="1"/>
  <c r="S482" i="1" s="1"/>
  <c r="T482" i="1" s="1"/>
  <c r="R481" i="1"/>
  <c r="Q481" i="1"/>
  <c r="R480" i="1"/>
  <c r="Q480" i="1"/>
  <c r="S480" i="1" s="1"/>
  <c r="T480" i="1" s="1"/>
  <c r="R479" i="1"/>
  <c r="Q479" i="1"/>
  <c r="S479" i="1" s="1"/>
  <c r="T479" i="1" s="1"/>
  <c r="R478" i="1"/>
  <c r="Q478" i="1"/>
  <c r="S478" i="1" s="1"/>
  <c r="T478" i="1" s="1"/>
  <c r="R477" i="1"/>
  <c r="Q477" i="1"/>
  <c r="S477" i="1" s="1"/>
  <c r="T477" i="1" s="1"/>
  <c r="R476" i="1"/>
  <c r="Q476" i="1"/>
  <c r="S476" i="1" s="1"/>
  <c r="T476" i="1" s="1"/>
  <c r="R475" i="1"/>
  <c r="Q475" i="1"/>
  <c r="S475" i="1" s="1"/>
  <c r="T475" i="1" s="1"/>
  <c r="R474" i="1"/>
  <c r="Q474" i="1"/>
  <c r="S474" i="1" s="1"/>
  <c r="T474" i="1" s="1"/>
  <c r="R473" i="1"/>
  <c r="Q473" i="1"/>
  <c r="S473" i="1" s="1"/>
  <c r="T473" i="1" s="1"/>
  <c r="R472" i="1"/>
  <c r="Q472" i="1"/>
  <c r="S472" i="1" s="1"/>
  <c r="T472" i="1" s="1"/>
  <c r="R471" i="1"/>
  <c r="Q471" i="1"/>
  <c r="S471" i="1" s="1"/>
  <c r="T471" i="1" s="1"/>
  <c r="R470" i="1"/>
  <c r="Q470" i="1"/>
  <c r="S470" i="1" s="1"/>
  <c r="T470" i="1" s="1"/>
  <c r="R469" i="1"/>
  <c r="Q469" i="1"/>
  <c r="S469" i="1" s="1"/>
  <c r="T469" i="1" s="1"/>
  <c r="R468" i="1"/>
  <c r="Q468" i="1"/>
  <c r="S468" i="1" s="1"/>
  <c r="T468" i="1" s="1"/>
  <c r="R467" i="1"/>
  <c r="Q467" i="1"/>
  <c r="S467" i="1" s="1"/>
  <c r="T467" i="1" s="1"/>
  <c r="R466" i="1"/>
  <c r="Q466" i="1"/>
  <c r="S466" i="1" s="1"/>
  <c r="T466" i="1" s="1"/>
  <c r="R465" i="1"/>
  <c r="Q465" i="1"/>
  <c r="S465" i="1" s="1"/>
  <c r="T465" i="1" s="1"/>
  <c r="R464" i="1"/>
  <c r="Q464" i="1"/>
  <c r="S464" i="1" s="1"/>
  <c r="T464" i="1" s="1"/>
  <c r="R463" i="1"/>
  <c r="Q463" i="1"/>
  <c r="R462" i="1"/>
  <c r="Q462" i="1"/>
  <c r="S462" i="1" s="1"/>
  <c r="T462" i="1" s="1"/>
  <c r="R461" i="1"/>
  <c r="Q461" i="1"/>
  <c r="S461" i="1" s="1"/>
  <c r="T461" i="1" s="1"/>
  <c r="R460" i="1"/>
  <c r="Q460" i="1"/>
  <c r="S460" i="1" s="1"/>
  <c r="T460" i="1" s="1"/>
  <c r="R459" i="1"/>
  <c r="Q459" i="1"/>
  <c r="S459" i="1" s="1"/>
  <c r="T459" i="1" s="1"/>
  <c r="R458" i="1"/>
  <c r="Q458" i="1"/>
  <c r="S458" i="1" s="1"/>
  <c r="T458" i="1" s="1"/>
  <c r="R457" i="1"/>
  <c r="Q457" i="1"/>
  <c r="S457" i="1" s="1"/>
  <c r="T457" i="1" s="1"/>
  <c r="R456" i="1"/>
  <c r="Q456" i="1"/>
  <c r="S456" i="1" s="1"/>
  <c r="T456" i="1" s="1"/>
  <c r="R455" i="1"/>
  <c r="Q455" i="1"/>
  <c r="S455" i="1" s="1"/>
  <c r="T455" i="1" s="1"/>
  <c r="R454" i="1"/>
  <c r="Q454" i="1"/>
  <c r="S454" i="1" s="1"/>
  <c r="T454" i="1" s="1"/>
  <c r="R453" i="1"/>
  <c r="Q453" i="1"/>
  <c r="S453" i="1" s="1"/>
  <c r="T453" i="1" s="1"/>
  <c r="R452" i="1"/>
  <c r="Q452" i="1"/>
  <c r="S452" i="1" s="1"/>
  <c r="T452" i="1" s="1"/>
  <c r="R451" i="1"/>
  <c r="Q451" i="1"/>
  <c r="S451" i="1" s="1"/>
  <c r="T451" i="1" s="1"/>
  <c r="R450" i="1"/>
  <c r="Q450" i="1"/>
  <c r="S450" i="1" s="1"/>
  <c r="T450" i="1" s="1"/>
  <c r="R449" i="1"/>
  <c r="Q449" i="1"/>
  <c r="S449" i="1" s="1"/>
  <c r="T449" i="1" s="1"/>
  <c r="R448" i="1"/>
  <c r="Q448" i="1"/>
  <c r="S448" i="1" s="1"/>
  <c r="T448" i="1" s="1"/>
  <c r="R447" i="1"/>
  <c r="Q447" i="1"/>
  <c r="S447" i="1" s="1"/>
  <c r="T447" i="1" s="1"/>
  <c r="R446" i="1"/>
  <c r="Q446" i="1"/>
  <c r="S446" i="1" s="1"/>
  <c r="T446" i="1" s="1"/>
  <c r="R445" i="1"/>
  <c r="Q445" i="1"/>
  <c r="S445" i="1" s="1"/>
  <c r="T445" i="1" s="1"/>
  <c r="R444" i="1"/>
  <c r="Q444" i="1"/>
  <c r="S444" i="1" s="1"/>
  <c r="T444" i="1" s="1"/>
  <c r="R443" i="1"/>
  <c r="Q443" i="1"/>
  <c r="S443" i="1" s="1"/>
  <c r="T443" i="1" s="1"/>
  <c r="R442" i="1"/>
  <c r="Q442" i="1"/>
  <c r="S442" i="1" s="1"/>
  <c r="T442" i="1" s="1"/>
  <c r="R441" i="1"/>
  <c r="Q441" i="1"/>
  <c r="S441" i="1" s="1"/>
  <c r="T441" i="1" s="1"/>
  <c r="R440" i="1"/>
  <c r="Q440" i="1"/>
  <c r="S440" i="1" s="1"/>
  <c r="T440" i="1" s="1"/>
  <c r="R439" i="1"/>
  <c r="Q439" i="1"/>
  <c r="S439" i="1" s="1"/>
  <c r="T439" i="1" s="1"/>
  <c r="R438" i="1"/>
  <c r="Q438" i="1"/>
  <c r="S438" i="1" s="1"/>
  <c r="T438" i="1" s="1"/>
  <c r="R437" i="1"/>
  <c r="Q437" i="1"/>
  <c r="S437" i="1" s="1"/>
  <c r="T437" i="1" s="1"/>
  <c r="R436" i="1"/>
  <c r="Q436" i="1"/>
  <c r="S436" i="1" s="1"/>
  <c r="T436" i="1" s="1"/>
  <c r="R435" i="1"/>
  <c r="Q435" i="1"/>
  <c r="R434" i="1"/>
  <c r="Q434" i="1"/>
  <c r="S434" i="1" s="1"/>
  <c r="T434" i="1" s="1"/>
  <c r="R433" i="1"/>
  <c r="Q433" i="1"/>
  <c r="S433" i="1" s="1"/>
  <c r="T433" i="1" s="1"/>
  <c r="R432" i="1"/>
  <c r="Q432" i="1"/>
  <c r="S432" i="1" s="1"/>
  <c r="T432" i="1" s="1"/>
  <c r="R431" i="1"/>
  <c r="Q431" i="1"/>
  <c r="S431" i="1" s="1"/>
  <c r="T431" i="1" s="1"/>
  <c r="R430" i="1"/>
  <c r="Q430" i="1"/>
  <c r="S430" i="1" s="1"/>
  <c r="T430" i="1" s="1"/>
  <c r="R429" i="1"/>
  <c r="Q429" i="1"/>
  <c r="S429" i="1" s="1"/>
  <c r="T429" i="1" s="1"/>
  <c r="R428" i="1"/>
  <c r="Q428" i="1"/>
  <c r="S428" i="1" s="1"/>
  <c r="T428" i="1" s="1"/>
  <c r="R427" i="1"/>
  <c r="Q427" i="1"/>
  <c r="S427" i="1" s="1"/>
  <c r="T427" i="1" s="1"/>
  <c r="R426" i="1"/>
  <c r="Q426" i="1"/>
  <c r="S426" i="1" s="1"/>
  <c r="T426" i="1" s="1"/>
  <c r="R425" i="1"/>
  <c r="Q425" i="1"/>
  <c r="S425" i="1" s="1"/>
  <c r="T425" i="1" s="1"/>
  <c r="R424" i="1"/>
  <c r="Q424" i="1"/>
  <c r="S424" i="1" s="1"/>
  <c r="T424" i="1" s="1"/>
  <c r="R423" i="1"/>
  <c r="Q423" i="1"/>
  <c r="S423" i="1" s="1"/>
  <c r="T423" i="1" s="1"/>
  <c r="R422" i="1"/>
  <c r="Q422" i="1"/>
  <c r="S422" i="1" s="1"/>
  <c r="T422" i="1" s="1"/>
  <c r="R421" i="1"/>
  <c r="Q421" i="1"/>
  <c r="S421" i="1" s="1"/>
  <c r="T421" i="1" s="1"/>
  <c r="R420" i="1"/>
  <c r="Q420" i="1"/>
  <c r="S420" i="1" s="1"/>
  <c r="T420" i="1" s="1"/>
  <c r="R419" i="1"/>
  <c r="Q419" i="1"/>
  <c r="S419" i="1" s="1"/>
  <c r="T419" i="1" s="1"/>
  <c r="R418" i="1"/>
  <c r="Q418" i="1"/>
  <c r="S418" i="1" s="1"/>
  <c r="T418" i="1" s="1"/>
  <c r="R417" i="1"/>
  <c r="Q417" i="1"/>
  <c r="S417" i="1" s="1"/>
  <c r="T417" i="1" s="1"/>
  <c r="R416" i="1"/>
  <c r="Q416" i="1"/>
  <c r="S416" i="1" s="1"/>
  <c r="T416" i="1" s="1"/>
  <c r="R415" i="1"/>
  <c r="Q415" i="1"/>
  <c r="S415" i="1" s="1"/>
  <c r="T415" i="1" s="1"/>
  <c r="R414" i="1"/>
  <c r="Q414" i="1"/>
  <c r="S414" i="1" s="1"/>
  <c r="T414" i="1" s="1"/>
  <c r="R413" i="1"/>
  <c r="Q413" i="1"/>
  <c r="S413" i="1" s="1"/>
  <c r="T413" i="1" s="1"/>
  <c r="R412" i="1"/>
  <c r="Q412" i="1"/>
  <c r="S412" i="1" s="1"/>
  <c r="T412" i="1" s="1"/>
  <c r="R411" i="1"/>
  <c r="Q411" i="1"/>
  <c r="S411" i="1" s="1"/>
  <c r="T411" i="1" s="1"/>
  <c r="R410" i="1"/>
  <c r="Q410" i="1"/>
  <c r="S410" i="1" s="1"/>
  <c r="T410" i="1" s="1"/>
  <c r="R409" i="1"/>
  <c r="Q409" i="1"/>
  <c r="S409" i="1" s="1"/>
  <c r="T409" i="1" s="1"/>
  <c r="R408" i="1"/>
  <c r="Q408" i="1"/>
  <c r="S408" i="1" s="1"/>
  <c r="T408" i="1" s="1"/>
  <c r="R407" i="1"/>
  <c r="Q407" i="1"/>
  <c r="S407" i="1" s="1"/>
  <c r="T407" i="1" s="1"/>
  <c r="R406" i="1"/>
  <c r="Q406" i="1"/>
  <c r="R405" i="1"/>
  <c r="Q405" i="1"/>
  <c r="S405" i="1" s="1"/>
  <c r="T405" i="1" s="1"/>
  <c r="R404" i="1"/>
  <c r="Q404" i="1"/>
  <c r="S404" i="1" s="1"/>
  <c r="T404" i="1" s="1"/>
  <c r="R403" i="1"/>
  <c r="Q403" i="1"/>
  <c r="S403" i="1" s="1"/>
  <c r="T403" i="1" s="1"/>
  <c r="R402" i="1"/>
  <c r="Q402" i="1"/>
  <c r="S402" i="1" s="1"/>
  <c r="T402" i="1" s="1"/>
  <c r="R401" i="1"/>
  <c r="Q401" i="1"/>
  <c r="S401" i="1" s="1"/>
  <c r="T401" i="1" s="1"/>
  <c r="R400" i="1"/>
  <c r="Q400" i="1"/>
  <c r="S400" i="1" s="1"/>
  <c r="T400" i="1" s="1"/>
  <c r="R399" i="1"/>
  <c r="Q399" i="1"/>
  <c r="S399" i="1" s="1"/>
  <c r="T399" i="1" s="1"/>
  <c r="R398" i="1"/>
  <c r="Q398" i="1"/>
  <c r="S398" i="1" s="1"/>
  <c r="T398" i="1" s="1"/>
  <c r="R397" i="1"/>
  <c r="Q397" i="1"/>
  <c r="S397" i="1" s="1"/>
  <c r="T397" i="1" s="1"/>
  <c r="R396" i="1"/>
  <c r="Q396" i="1"/>
  <c r="S396" i="1" s="1"/>
  <c r="T396" i="1" s="1"/>
  <c r="R395" i="1"/>
  <c r="Q395" i="1"/>
  <c r="R394" i="1"/>
  <c r="Q394" i="1"/>
  <c r="R393" i="1"/>
  <c r="Q393" i="1"/>
  <c r="S393" i="1" s="1"/>
  <c r="T393" i="1" s="1"/>
  <c r="R392" i="1"/>
  <c r="Q392" i="1"/>
  <c r="S392" i="1" s="1"/>
  <c r="T392" i="1" s="1"/>
  <c r="R391" i="1"/>
  <c r="Q391" i="1"/>
  <c r="S391" i="1" s="1"/>
  <c r="T391" i="1" s="1"/>
  <c r="R390" i="1"/>
  <c r="Q390" i="1"/>
  <c r="S390" i="1" s="1"/>
  <c r="T390" i="1" s="1"/>
  <c r="R389" i="1"/>
  <c r="Q389" i="1"/>
  <c r="S389" i="1" s="1"/>
  <c r="T389" i="1" s="1"/>
  <c r="R388" i="1"/>
  <c r="Q388" i="1"/>
  <c r="S388" i="1" s="1"/>
  <c r="T388" i="1" s="1"/>
  <c r="R387" i="1"/>
  <c r="Q387" i="1"/>
  <c r="S387" i="1" s="1"/>
  <c r="T387" i="1" s="1"/>
  <c r="R386" i="1"/>
  <c r="Q386" i="1"/>
  <c r="S386" i="1" s="1"/>
  <c r="T386" i="1" s="1"/>
  <c r="R385" i="1"/>
  <c r="Q385" i="1"/>
  <c r="R384" i="1"/>
  <c r="Q384" i="1"/>
  <c r="S384" i="1" s="1"/>
  <c r="T384" i="1" s="1"/>
  <c r="R383" i="1"/>
  <c r="Q383" i="1"/>
  <c r="S383" i="1" s="1"/>
  <c r="T383" i="1" s="1"/>
  <c r="R382" i="1"/>
  <c r="Q382" i="1"/>
  <c r="S382" i="1" s="1"/>
  <c r="T382" i="1" s="1"/>
  <c r="R381" i="1"/>
  <c r="Q381" i="1"/>
  <c r="S381" i="1" s="1"/>
  <c r="T381" i="1" s="1"/>
  <c r="R380" i="1"/>
  <c r="Q380" i="1"/>
  <c r="S380" i="1" s="1"/>
  <c r="T380" i="1" s="1"/>
  <c r="R379" i="1"/>
  <c r="Q379" i="1"/>
  <c r="R378" i="1"/>
  <c r="Q378" i="1"/>
  <c r="S378" i="1" s="1"/>
  <c r="T378" i="1" s="1"/>
  <c r="R377" i="1"/>
  <c r="Q377" i="1"/>
  <c r="R376" i="1"/>
  <c r="Q376" i="1"/>
  <c r="S376" i="1" s="1"/>
  <c r="T376" i="1" s="1"/>
  <c r="R375" i="1"/>
  <c r="Q375" i="1"/>
  <c r="S375" i="1" s="1"/>
  <c r="T375" i="1" s="1"/>
  <c r="R374" i="1"/>
  <c r="Q374" i="1"/>
  <c r="S374" i="1" s="1"/>
  <c r="T374" i="1" s="1"/>
  <c r="R373" i="1"/>
  <c r="Q373" i="1"/>
  <c r="S373" i="1" s="1"/>
  <c r="T373" i="1" s="1"/>
  <c r="R372" i="1"/>
  <c r="Q372" i="1"/>
  <c r="S372" i="1" s="1"/>
  <c r="T372" i="1" s="1"/>
  <c r="R371" i="1"/>
  <c r="Q371" i="1"/>
  <c r="S371" i="1" s="1"/>
  <c r="T371" i="1" s="1"/>
  <c r="R370" i="1"/>
  <c r="Q370" i="1"/>
  <c r="S370" i="1" s="1"/>
  <c r="T370" i="1" s="1"/>
  <c r="R369" i="1"/>
  <c r="Q369" i="1"/>
  <c r="S369" i="1" s="1"/>
  <c r="T369" i="1" s="1"/>
  <c r="R368" i="1"/>
  <c r="Q368" i="1"/>
  <c r="S368" i="1" s="1"/>
  <c r="T368" i="1" s="1"/>
  <c r="R367" i="1"/>
  <c r="Q367" i="1"/>
  <c r="S367" i="1" s="1"/>
  <c r="T367" i="1" s="1"/>
  <c r="R366" i="1"/>
  <c r="Q366" i="1"/>
  <c r="S366" i="1" s="1"/>
  <c r="T366" i="1" s="1"/>
  <c r="R365" i="1"/>
  <c r="Q365" i="1"/>
  <c r="S365" i="1" s="1"/>
  <c r="T365" i="1" s="1"/>
  <c r="R364" i="1"/>
  <c r="Q364" i="1"/>
  <c r="R363" i="1"/>
  <c r="Q363" i="1"/>
  <c r="S363" i="1" s="1"/>
  <c r="T363" i="1" s="1"/>
  <c r="R362" i="1"/>
  <c r="Q362" i="1"/>
  <c r="S362" i="1" s="1"/>
  <c r="T362" i="1" s="1"/>
  <c r="R361" i="1"/>
  <c r="Q361" i="1"/>
  <c r="S361" i="1" s="1"/>
  <c r="T361" i="1" s="1"/>
  <c r="R360" i="1"/>
  <c r="Q360" i="1"/>
  <c r="S360" i="1" s="1"/>
  <c r="T360" i="1" s="1"/>
  <c r="R359" i="1"/>
  <c r="Q359" i="1"/>
  <c r="S359" i="1" s="1"/>
  <c r="T359" i="1" s="1"/>
  <c r="R358" i="1"/>
  <c r="Q358" i="1"/>
  <c r="S358" i="1" s="1"/>
  <c r="T358" i="1" s="1"/>
  <c r="R357" i="1"/>
  <c r="Q357" i="1"/>
  <c r="S357" i="1" s="1"/>
  <c r="T357" i="1" s="1"/>
  <c r="R356" i="1"/>
  <c r="Q356" i="1"/>
  <c r="S356" i="1" s="1"/>
  <c r="T356" i="1" s="1"/>
  <c r="R355" i="1"/>
  <c r="Q355" i="1"/>
  <c r="S355" i="1" s="1"/>
  <c r="T355" i="1" s="1"/>
  <c r="R354" i="1"/>
  <c r="Q354" i="1"/>
  <c r="S354" i="1" s="1"/>
  <c r="T354" i="1" s="1"/>
  <c r="R353" i="1"/>
  <c r="Q353" i="1"/>
  <c r="S353" i="1" s="1"/>
  <c r="T353" i="1" s="1"/>
  <c r="R352" i="1"/>
  <c r="Q352" i="1"/>
  <c r="S352" i="1" s="1"/>
  <c r="T352" i="1" s="1"/>
  <c r="R351" i="1"/>
  <c r="Q351" i="1"/>
  <c r="S351" i="1" s="1"/>
  <c r="T351" i="1" s="1"/>
  <c r="R350" i="1"/>
  <c r="Q350" i="1"/>
  <c r="S350" i="1" s="1"/>
  <c r="T350" i="1" s="1"/>
  <c r="R349" i="1"/>
  <c r="Q349" i="1"/>
  <c r="S349" i="1" s="1"/>
  <c r="T349" i="1" s="1"/>
  <c r="R348" i="1"/>
  <c r="Q348" i="1"/>
  <c r="S348" i="1" s="1"/>
  <c r="T348" i="1" s="1"/>
  <c r="R347" i="1"/>
  <c r="Q347" i="1"/>
  <c r="S347" i="1" s="1"/>
  <c r="T347" i="1" s="1"/>
  <c r="R346" i="1"/>
  <c r="Q346" i="1"/>
  <c r="S346" i="1" s="1"/>
  <c r="T346" i="1" s="1"/>
  <c r="R345" i="1"/>
  <c r="Q345" i="1"/>
  <c r="R344" i="1"/>
  <c r="Q344" i="1"/>
  <c r="S344" i="1" s="1"/>
  <c r="T344" i="1" s="1"/>
  <c r="R343" i="1"/>
  <c r="Q343" i="1"/>
  <c r="S343" i="1" s="1"/>
  <c r="T343" i="1" s="1"/>
  <c r="R342" i="1"/>
  <c r="Q342" i="1"/>
  <c r="S342" i="1" s="1"/>
  <c r="T342" i="1" s="1"/>
  <c r="R341" i="1"/>
  <c r="Q341" i="1"/>
  <c r="S341" i="1" s="1"/>
  <c r="T341" i="1" s="1"/>
  <c r="R340" i="1"/>
  <c r="Q340" i="1"/>
  <c r="S340" i="1" s="1"/>
  <c r="T340" i="1" s="1"/>
  <c r="R339" i="1"/>
  <c r="Q339" i="1"/>
  <c r="S339" i="1" s="1"/>
  <c r="T339" i="1" s="1"/>
  <c r="R338" i="1"/>
  <c r="Q338" i="1"/>
  <c r="S338" i="1" s="1"/>
  <c r="T338" i="1" s="1"/>
  <c r="R337" i="1"/>
  <c r="Q337" i="1"/>
  <c r="R336" i="1"/>
  <c r="Q336" i="1"/>
  <c r="S336" i="1" s="1"/>
  <c r="T336" i="1" s="1"/>
  <c r="R335" i="1"/>
  <c r="Q335" i="1"/>
  <c r="S335" i="1" s="1"/>
  <c r="T335" i="1" s="1"/>
  <c r="R334" i="1"/>
  <c r="Q334" i="1"/>
  <c r="S334" i="1" s="1"/>
  <c r="T334" i="1" s="1"/>
  <c r="R333" i="1"/>
  <c r="Q333" i="1"/>
  <c r="R332" i="1"/>
  <c r="Q332" i="1"/>
  <c r="S332" i="1" s="1"/>
  <c r="T332" i="1" s="1"/>
  <c r="R331" i="1"/>
  <c r="Q331" i="1"/>
  <c r="S331" i="1" s="1"/>
  <c r="T331" i="1" s="1"/>
  <c r="R330" i="1"/>
  <c r="Q330" i="1"/>
  <c r="S330" i="1" s="1"/>
  <c r="T330" i="1" s="1"/>
  <c r="R329" i="1"/>
  <c r="Q329" i="1"/>
  <c r="R328" i="1"/>
  <c r="Q328" i="1"/>
  <c r="S328" i="1" s="1"/>
  <c r="T328" i="1" s="1"/>
  <c r="R327" i="1"/>
  <c r="Q327" i="1"/>
  <c r="S327" i="1" s="1"/>
  <c r="T327" i="1" s="1"/>
  <c r="R326" i="1"/>
  <c r="Q326" i="1"/>
  <c r="S326" i="1" s="1"/>
  <c r="T326" i="1" s="1"/>
  <c r="R325" i="1"/>
  <c r="Q325" i="1"/>
  <c r="S325" i="1" s="1"/>
  <c r="T325" i="1" s="1"/>
  <c r="R324" i="1"/>
  <c r="Q324" i="1"/>
  <c r="S324" i="1" s="1"/>
  <c r="T324" i="1" s="1"/>
  <c r="R323" i="1"/>
  <c r="Q323" i="1"/>
  <c r="S323" i="1" s="1"/>
  <c r="T323" i="1" s="1"/>
  <c r="R322" i="1"/>
  <c r="Q322" i="1"/>
  <c r="S322" i="1" s="1"/>
  <c r="T322" i="1" s="1"/>
  <c r="R321" i="1"/>
  <c r="Q321" i="1"/>
  <c r="S321" i="1" s="1"/>
  <c r="T321" i="1" s="1"/>
  <c r="R320" i="1"/>
  <c r="Q320" i="1"/>
  <c r="S320" i="1" s="1"/>
  <c r="T320" i="1" s="1"/>
  <c r="R319" i="1"/>
  <c r="Q319" i="1"/>
  <c r="S319" i="1" s="1"/>
  <c r="T319" i="1" s="1"/>
  <c r="R318" i="1"/>
  <c r="Q318" i="1"/>
  <c r="S318" i="1" s="1"/>
  <c r="T318" i="1" s="1"/>
  <c r="R317" i="1"/>
  <c r="Q317" i="1"/>
  <c r="S317" i="1" s="1"/>
  <c r="T317" i="1" s="1"/>
  <c r="R316" i="1"/>
  <c r="Q316" i="1"/>
  <c r="S316" i="1" s="1"/>
  <c r="T316" i="1" s="1"/>
  <c r="R315" i="1"/>
  <c r="Q315" i="1"/>
  <c r="S315" i="1" s="1"/>
  <c r="T315" i="1" s="1"/>
  <c r="R314" i="1"/>
  <c r="Q314" i="1"/>
  <c r="S314" i="1" s="1"/>
  <c r="T314" i="1" s="1"/>
  <c r="R313" i="1"/>
  <c r="Q313" i="1"/>
  <c r="S313" i="1" s="1"/>
  <c r="T313" i="1" s="1"/>
  <c r="R312" i="1"/>
  <c r="Q312" i="1"/>
  <c r="S312" i="1" s="1"/>
  <c r="T312" i="1" s="1"/>
  <c r="R311" i="1"/>
  <c r="Q311" i="1"/>
  <c r="S311" i="1" s="1"/>
  <c r="T311" i="1" s="1"/>
  <c r="R310" i="1"/>
  <c r="Q310" i="1"/>
  <c r="S310" i="1" s="1"/>
  <c r="T310" i="1" s="1"/>
  <c r="R309" i="1"/>
  <c r="Q309" i="1"/>
  <c r="S309" i="1" s="1"/>
  <c r="T309" i="1" s="1"/>
  <c r="R308" i="1"/>
  <c r="Q308" i="1"/>
  <c r="R307" i="1"/>
  <c r="Q307" i="1"/>
  <c r="S307" i="1" s="1"/>
  <c r="T307" i="1" s="1"/>
  <c r="R306" i="1"/>
  <c r="Q306" i="1"/>
  <c r="S306" i="1" s="1"/>
  <c r="T306" i="1" s="1"/>
  <c r="R305" i="1"/>
  <c r="Q305" i="1"/>
  <c r="S305" i="1" s="1"/>
  <c r="T305" i="1" s="1"/>
  <c r="R304" i="1"/>
  <c r="Q304" i="1"/>
  <c r="S304" i="1" s="1"/>
  <c r="T304" i="1" s="1"/>
  <c r="R303" i="1"/>
  <c r="Q303" i="1"/>
  <c r="S303" i="1" s="1"/>
  <c r="T303" i="1" s="1"/>
  <c r="R302" i="1"/>
  <c r="Q302" i="1"/>
  <c r="S302" i="1" s="1"/>
  <c r="T302" i="1" s="1"/>
  <c r="R301" i="1"/>
  <c r="Q301" i="1"/>
  <c r="S301" i="1" s="1"/>
  <c r="T301" i="1" s="1"/>
  <c r="R300" i="1"/>
  <c r="Q300" i="1"/>
  <c r="S300" i="1" s="1"/>
  <c r="T300" i="1" s="1"/>
  <c r="R299" i="1"/>
  <c r="Q299" i="1"/>
  <c r="R298" i="1"/>
  <c r="Q298" i="1"/>
  <c r="R297" i="1"/>
  <c r="Q297" i="1"/>
  <c r="R296" i="1"/>
  <c r="Q296" i="1"/>
  <c r="S296" i="1" s="1"/>
  <c r="T296" i="1" s="1"/>
  <c r="R295" i="1"/>
  <c r="Q295" i="1"/>
  <c r="R294" i="1"/>
  <c r="Q294" i="1"/>
  <c r="S294" i="1" s="1"/>
  <c r="T294" i="1" s="1"/>
  <c r="R293" i="1"/>
  <c r="Q293" i="1"/>
  <c r="S293" i="1" s="1"/>
  <c r="T293" i="1" s="1"/>
  <c r="R292" i="1"/>
  <c r="Q292" i="1"/>
  <c r="S292" i="1" s="1"/>
  <c r="T292" i="1" s="1"/>
  <c r="R291" i="1"/>
  <c r="Q291" i="1"/>
  <c r="S291" i="1" s="1"/>
  <c r="T291" i="1" s="1"/>
  <c r="R290" i="1"/>
  <c r="Q290" i="1"/>
  <c r="S290" i="1" s="1"/>
  <c r="T290" i="1" s="1"/>
  <c r="R289" i="1"/>
  <c r="Q289" i="1"/>
  <c r="S289" i="1" s="1"/>
  <c r="T289" i="1" s="1"/>
  <c r="R288" i="1"/>
  <c r="Q288" i="1"/>
  <c r="R287" i="1"/>
  <c r="Q287" i="1"/>
  <c r="S287" i="1" s="1"/>
  <c r="T287" i="1" s="1"/>
  <c r="R286" i="1"/>
  <c r="Q286" i="1"/>
  <c r="S286" i="1" s="1"/>
  <c r="T286" i="1" s="1"/>
  <c r="R285" i="1"/>
  <c r="Q285" i="1"/>
  <c r="S285" i="1" s="1"/>
  <c r="T285" i="1" s="1"/>
  <c r="R284" i="1"/>
  <c r="Q284" i="1"/>
  <c r="S284" i="1" s="1"/>
  <c r="T284" i="1" s="1"/>
  <c r="R283" i="1"/>
  <c r="Q283" i="1"/>
  <c r="S283" i="1" s="1"/>
  <c r="T283" i="1" s="1"/>
  <c r="R282" i="1"/>
  <c r="Q282" i="1"/>
  <c r="S282" i="1" s="1"/>
  <c r="T282" i="1" s="1"/>
  <c r="R281" i="1"/>
  <c r="Q281" i="1"/>
  <c r="S281" i="1" s="1"/>
  <c r="T281" i="1" s="1"/>
  <c r="R280" i="1"/>
  <c r="Q280" i="1"/>
  <c r="S280" i="1" s="1"/>
  <c r="T280" i="1" s="1"/>
  <c r="R279" i="1"/>
  <c r="Q279" i="1"/>
  <c r="S279" i="1" s="1"/>
  <c r="T279" i="1" s="1"/>
  <c r="R278" i="1"/>
  <c r="Q278" i="1"/>
  <c r="S278" i="1" s="1"/>
  <c r="T278" i="1" s="1"/>
  <c r="R277" i="1"/>
  <c r="Q277" i="1"/>
  <c r="S277" i="1" s="1"/>
  <c r="T277" i="1" s="1"/>
  <c r="R276" i="1"/>
  <c r="Q276" i="1"/>
  <c r="S276" i="1" s="1"/>
  <c r="T276" i="1" s="1"/>
  <c r="R275" i="1"/>
  <c r="Q275" i="1"/>
  <c r="S275" i="1" s="1"/>
  <c r="T275" i="1" s="1"/>
  <c r="R274" i="1"/>
  <c r="Q274" i="1"/>
  <c r="S274" i="1" s="1"/>
  <c r="T274" i="1" s="1"/>
  <c r="R273" i="1"/>
  <c r="Q273" i="1"/>
  <c r="S273" i="1" s="1"/>
  <c r="T273" i="1" s="1"/>
  <c r="R272" i="1"/>
  <c r="Q272" i="1"/>
  <c r="S272" i="1" s="1"/>
  <c r="T272" i="1" s="1"/>
  <c r="R271" i="1"/>
  <c r="Q271" i="1"/>
  <c r="R270" i="1"/>
  <c r="Q270" i="1"/>
  <c r="S270" i="1" s="1"/>
  <c r="T270" i="1" s="1"/>
  <c r="R269" i="1"/>
  <c r="Q269" i="1"/>
  <c r="S269" i="1" s="1"/>
  <c r="T269" i="1" s="1"/>
  <c r="R268" i="1"/>
  <c r="Q268" i="1"/>
  <c r="R267" i="1"/>
  <c r="Q267" i="1"/>
  <c r="S267" i="1" s="1"/>
  <c r="T267" i="1" s="1"/>
  <c r="R266" i="1"/>
  <c r="Q266" i="1"/>
  <c r="S266" i="1" s="1"/>
  <c r="T266" i="1" s="1"/>
  <c r="R265" i="1"/>
  <c r="Q265" i="1"/>
  <c r="S265" i="1" s="1"/>
  <c r="T265" i="1" s="1"/>
  <c r="R264" i="1"/>
  <c r="Q264" i="1"/>
  <c r="S264" i="1" s="1"/>
  <c r="T264" i="1" s="1"/>
  <c r="R263" i="1"/>
  <c r="Q263" i="1"/>
  <c r="R262" i="1"/>
  <c r="Q262" i="1"/>
  <c r="S262" i="1" s="1"/>
  <c r="T262" i="1" s="1"/>
  <c r="R261" i="1"/>
  <c r="Q261" i="1"/>
  <c r="R260" i="1"/>
  <c r="Q260" i="1"/>
  <c r="S260" i="1" s="1"/>
  <c r="T260" i="1" s="1"/>
  <c r="R259" i="1"/>
  <c r="Q259" i="1"/>
  <c r="S259" i="1" s="1"/>
  <c r="T259" i="1" s="1"/>
  <c r="R258" i="1"/>
  <c r="Q258" i="1"/>
  <c r="S258" i="1" s="1"/>
  <c r="T258" i="1" s="1"/>
  <c r="R257" i="1"/>
  <c r="Q257" i="1"/>
  <c r="S257" i="1" s="1"/>
  <c r="T257" i="1" s="1"/>
  <c r="R256" i="1"/>
  <c r="Q256" i="1"/>
  <c r="S256" i="1" s="1"/>
  <c r="T256" i="1" s="1"/>
  <c r="R255" i="1"/>
  <c r="Q255" i="1"/>
  <c r="S255" i="1" s="1"/>
  <c r="T255" i="1" s="1"/>
  <c r="R254" i="1"/>
  <c r="Q254" i="1"/>
  <c r="S254" i="1" s="1"/>
  <c r="T254" i="1" s="1"/>
  <c r="R253" i="1"/>
  <c r="Q253" i="1"/>
  <c r="S253" i="1" s="1"/>
  <c r="T253" i="1" s="1"/>
  <c r="R252" i="1"/>
  <c r="Q252" i="1"/>
  <c r="S252" i="1" s="1"/>
  <c r="T252" i="1" s="1"/>
  <c r="R251" i="1"/>
  <c r="Q251" i="1"/>
  <c r="R250" i="1"/>
  <c r="Q250" i="1"/>
  <c r="S250" i="1" s="1"/>
  <c r="T250" i="1" s="1"/>
  <c r="R249" i="1"/>
  <c r="Q249" i="1"/>
  <c r="S249" i="1" s="1"/>
  <c r="T249" i="1" s="1"/>
  <c r="R248" i="1"/>
  <c r="Q248" i="1"/>
  <c r="S248" i="1" s="1"/>
  <c r="T248" i="1" s="1"/>
  <c r="R247" i="1"/>
  <c r="Q247" i="1"/>
  <c r="S247" i="1" s="1"/>
  <c r="T247" i="1" s="1"/>
  <c r="R246" i="1"/>
  <c r="Q246" i="1"/>
  <c r="S246" i="1" s="1"/>
  <c r="T246" i="1" s="1"/>
  <c r="R245" i="1"/>
  <c r="Q245" i="1"/>
  <c r="S245" i="1" s="1"/>
  <c r="T245" i="1" s="1"/>
  <c r="R244" i="1"/>
  <c r="Q244" i="1"/>
  <c r="S244" i="1" s="1"/>
  <c r="T244" i="1" s="1"/>
  <c r="R243" i="1"/>
  <c r="Q243" i="1"/>
  <c r="S243" i="1" s="1"/>
  <c r="T243" i="1" s="1"/>
  <c r="R242" i="1"/>
  <c r="Q242" i="1"/>
  <c r="S242" i="1" s="1"/>
  <c r="T242" i="1" s="1"/>
  <c r="R241" i="1"/>
  <c r="Q241" i="1"/>
  <c r="S241" i="1" s="1"/>
  <c r="T241" i="1" s="1"/>
  <c r="R240" i="1"/>
  <c r="Q240" i="1"/>
  <c r="S240" i="1" s="1"/>
  <c r="T240" i="1" s="1"/>
  <c r="R239" i="1"/>
  <c r="Q239" i="1"/>
  <c r="S239" i="1" s="1"/>
  <c r="T239" i="1" s="1"/>
  <c r="R238" i="1"/>
  <c r="Q238" i="1"/>
  <c r="S238" i="1" s="1"/>
  <c r="T238" i="1" s="1"/>
  <c r="R237" i="1"/>
  <c r="Q237" i="1"/>
  <c r="S237" i="1" s="1"/>
  <c r="T237" i="1" s="1"/>
  <c r="R236" i="1"/>
  <c r="Q236" i="1"/>
  <c r="S236" i="1" s="1"/>
  <c r="T236" i="1" s="1"/>
  <c r="R235" i="1"/>
  <c r="Q235" i="1"/>
  <c r="S235" i="1" s="1"/>
  <c r="T235" i="1" s="1"/>
  <c r="R234" i="1"/>
  <c r="Q234" i="1"/>
  <c r="S234" i="1" s="1"/>
  <c r="T234" i="1" s="1"/>
  <c r="R233" i="1"/>
  <c r="Q233" i="1"/>
  <c r="S233" i="1" s="1"/>
  <c r="T233" i="1" s="1"/>
  <c r="R232" i="1"/>
  <c r="Q232" i="1"/>
  <c r="S232" i="1" s="1"/>
  <c r="T232" i="1" s="1"/>
  <c r="R231" i="1"/>
  <c r="Q231" i="1"/>
  <c r="S231" i="1" s="1"/>
  <c r="T231" i="1" s="1"/>
  <c r="R230" i="1"/>
  <c r="Q230" i="1"/>
  <c r="S230" i="1" s="1"/>
  <c r="T230" i="1" s="1"/>
  <c r="R229" i="1"/>
  <c r="Q229" i="1"/>
  <c r="S229" i="1" s="1"/>
  <c r="T229" i="1" s="1"/>
  <c r="R228" i="1"/>
  <c r="Q228" i="1"/>
  <c r="S228" i="1" s="1"/>
  <c r="T228" i="1" s="1"/>
  <c r="R227" i="1"/>
  <c r="Q227" i="1"/>
  <c r="S227" i="1" s="1"/>
  <c r="T227" i="1" s="1"/>
  <c r="R226" i="1"/>
  <c r="Q226" i="1"/>
  <c r="S226" i="1" s="1"/>
  <c r="T226" i="1" s="1"/>
  <c r="R225" i="1"/>
  <c r="Q225" i="1"/>
  <c r="R224" i="1"/>
  <c r="Q224" i="1"/>
  <c r="S224" i="1" s="1"/>
  <c r="T224" i="1" s="1"/>
  <c r="R223" i="1"/>
  <c r="Q223" i="1"/>
  <c r="S223" i="1" s="1"/>
  <c r="T223" i="1" s="1"/>
  <c r="R222" i="1"/>
  <c r="Q222" i="1"/>
  <c r="S222" i="1" s="1"/>
  <c r="T222" i="1" s="1"/>
  <c r="R221" i="1"/>
  <c r="Q221" i="1"/>
  <c r="S221" i="1" s="1"/>
  <c r="T221" i="1" s="1"/>
  <c r="R220" i="1"/>
  <c r="Q220" i="1"/>
  <c r="S220" i="1" s="1"/>
  <c r="T220" i="1" s="1"/>
  <c r="R219" i="1"/>
  <c r="Q219" i="1"/>
  <c r="S219" i="1" s="1"/>
  <c r="T219" i="1" s="1"/>
  <c r="R218" i="1"/>
  <c r="Q218" i="1"/>
  <c r="R217" i="1"/>
  <c r="Q217" i="1"/>
  <c r="S217" i="1" s="1"/>
  <c r="T217" i="1" s="1"/>
  <c r="R216" i="1"/>
  <c r="Q216" i="1"/>
  <c r="S216" i="1" s="1"/>
  <c r="T216" i="1" s="1"/>
  <c r="R215" i="1"/>
  <c r="Q215" i="1"/>
  <c r="S215" i="1" s="1"/>
  <c r="T215" i="1" s="1"/>
  <c r="R214" i="1"/>
  <c r="Q214" i="1"/>
  <c r="S214" i="1" s="1"/>
  <c r="T214" i="1" s="1"/>
  <c r="R213" i="1"/>
  <c r="Q213" i="1"/>
  <c r="S213" i="1" s="1"/>
  <c r="T213" i="1" s="1"/>
  <c r="R212" i="1"/>
  <c r="Q212" i="1"/>
  <c r="S212" i="1" s="1"/>
  <c r="T212" i="1" s="1"/>
  <c r="R211" i="1"/>
  <c r="Q211" i="1"/>
  <c r="S211" i="1" s="1"/>
  <c r="T211" i="1" s="1"/>
  <c r="R210" i="1"/>
  <c r="Q210" i="1"/>
  <c r="S210" i="1" s="1"/>
  <c r="T210" i="1" s="1"/>
  <c r="R209" i="1"/>
  <c r="Q209" i="1"/>
  <c r="S209" i="1" s="1"/>
  <c r="T209" i="1" s="1"/>
  <c r="R208" i="1"/>
  <c r="Q208" i="1"/>
  <c r="S208" i="1" s="1"/>
  <c r="T208" i="1" s="1"/>
  <c r="R207" i="1"/>
  <c r="Q207" i="1"/>
  <c r="S207" i="1" s="1"/>
  <c r="T207" i="1" s="1"/>
  <c r="R206" i="1"/>
  <c r="Q206" i="1"/>
  <c r="S206" i="1" s="1"/>
  <c r="T206" i="1" s="1"/>
  <c r="R205" i="1"/>
  <c r="Q205" i="1"/>
  <c r="S205" i="1" s="1"/>
  <c r="T205" i="1" s="1"/>
  <c r="R204" i="1"/>
  <c r="Q204" i="1"/>
  <c r="S204" i="1" s="1"/>
  <c r="T204" i="1" s="1"/>
  <c r="R203" i="1"/>
  <c r="Q203" i="1"/>
  <c r="S203" i="1" s="1"/>
  <c r="T203" i="1" s="1"/>
  <c r="R202" i="1"/>
  <c r="Q202" i="1"/>
  <c r="S202" i="1" s="1"/>
  <c r="T202" i="1" s="1"/>
  <c r="R201" i="1"/>
  <c r="Q201" i="1"/>
  <c r="S201" i="1" s="1"/>
  <c r="T201" i="1" s="1"/>
  <c r="R200" i="1"/>
  <c r="Q200" i="1"/>
  <c r="S200" i="1" s="1"/>
  <c r="T200" i="1" s="1"/>
  <c r="R199" i="1"/>
  <c r="Q199" i="1"/>
  <c r="S199" i="1" s="1"/>
  <c r="T199" i="1" s="1"/>
  <c r="R198" i="1"/>
  <c r="Q198" i="1"/>
  <c r="S198" i="1" s="1"/>
  <c r="T198" i="1" s="1"/>
  <c r="R197" i="1"/>
  <c r="Q197" i="1"/>
  <c r="S197" i="1" s="1"/>
  <c r="T197" i="1" s="1"/>
  <c r="R196" i="1"/>
  <c r="Q196" i="1"/>
  <c r="S196" i="1" s="1"/>
  <c r="T196" i="1" s="1"/>
  <c r="R195" i="1"/>
  <c r="Q195" i="1"/>
  <c r="S195" i="1" s="1"/>
  <c r="T195" i="1" s="1"/>
  <c r="R194" i="1"/>
  <c r="Q194" i="1"/>
  <c r="S194" i="1" s="1"/>
  <c r="T194" i="1" s="1"/>
  <c r="R193" i="1"/>
  <c r="Q193" i="1"/>
  <c r="S193" i="1" s="1"/>
  <c r="T193" i="1" s="1"/>
  <c r="R192" i="1"/>
  <c r="Q192" i="1"/>
  <c r="S192" i="1" s="1"/>
  <c r="T192" i="1" s="1"/>
  <c r="R191" i="1"/>
  <c r="Q191" i="1"/>
  <c r="S191" i="1" s="1"/>
  <c r="T191" i="1" s="1"/>
  <c r="R190" i="1"/>
  <c r="Q190" i="1"/>
  <c r="S190" i="1" s="1"/>
  <c r="T190" i="1" s="1"/>
  <c r="R189" i="1"/>
  <c r="Q189" i="1"/>
  <c r="S189" i="1" s="1"/>
  <c r="T189" i="1" s="1"/>
  <c r="R188" i="1"/>
  <c r="Q188" i="1"/>
  <c r="S188" i="1" s="1"/>
  <c r="T188" i="1" s="1"/>
  <c r="R187" i="1"/>
  <c r="Q187" i="1"/>
  <c r="S187" i="1" s="1"/>
  <c r="T187" i="1" s="1"/>
  <c r="R186" i="1"/>
  <c r="Q186" i="1"/>
  <c r="S186" i="1" s="1"/>
  <c r="T186" i="1" s="1"/>
  <c r="R185" i="1"/>
  <c r="Q185" i="1"/>
  <c r="S185" i="1" s="1"/>
  <c r="T185" i="1" s="1"/>
  <c r="R184" i="1"/>
  <c r="Q184" i="1"/>
  <c r="S184" i="1" s="1"/>
  <c r="T184" i="1" s="1"/>
  <c r="R183" i="1"/>
  <c r="Q183" i="1"/>
  <c r="S183" i="1" s="1"/>
  <c r="T183" i="1" s="1"/>
  <c r="R182" i="1"/>
  <c r="Q182" i="1"/>
  <c r="S182" i="1" s="1"/>
  <c r="T182" i="1" s="1"/>
  <c r="R181" i="1"/>
  <c r="Q181" i="1"/>
  <c r="S181" i="1" s="1"/>
  <c r="T181" i="1" s="1"/>
  <c r="R180" i="1"/>
  <c r="Q180" i="1"/>
  <c r="S180" i="1" s="1"/>
  <c r="T180" i="1" s="1"/>
  <c r="R179" i="1"/>
  <c r="Q179" i="1"/>
  <c r="S179" i="1" s="1"/>
  <c r="T179" i="1" s="1"/>
  <c r="R178" i="1"/>
  <c r="Q178" i="1"/>
  <c r="R177" i="1"/>
  <c r="Q177" i="1"/>
  <c r="S177" i="1" s="1"/>
  <c r="T177" i="1" s="1"/>
  <c r="R176" i="1"/>
  <c r="Q176" i="1"/>
  <c r="S176" i="1" s="1"/>
  <c r="T176" i="1" s="1"/>
  <c r="R175" i="1"/>
  <c r="Q175" i="1"/>
  <c r="S175" i="1" s="1"/>
  <c r="T175" i="1" s="1"/>
  <c r="R174" i="1"/>
  <c r="Q174" i="1"/>
  <c r="S174" i="1" s="1"/>
  <c r="T174" i="1" s="1"/>
  <c r="R173" i="1"/>
  <c r="Q173" i="1"/>
  <c r="S173" i="1" s="1"/>
  <c r="T173" i="1" s="1"/>
  <c r="R172" i="1"/>
  <c r="Q172" i="1"/>
  <c r="S172" i="1" s="1"/>
  <c r="T172" i="1" s="1"/>
  <c r="R171" i="1"/>
  <c r="Q171" i="1"/>
  <c r="S171" i="1" s="1"/>
  <c r="T171" i="1" s="1"/>
  <c r="R170" i="1"/>
  <c r="Q170" i="1"/>
  <c r="S170" i="1" s="1"/>
  <c r="T170" i="1" s="1"/>
  <c r="R169" i="1"/>
  <c r="Q169" i="1"/>
  <c r="S169" i="1" s="1"/>
  <c r="T169" i="1" s="1"/>
  <c r="R168" i="1"/>
  <c r="Q168" i="1"/>
  <c r="S168" i="1" s="1"/>
  <c r="T168" i="1" s="1"/>
  <c r="R167" i="1"/>
  <c r="Q167" i="1"/>
  <c r="S167" i="1" s="1"/>
  <c r="T167" i="1" s="1"/>
  <c r="R166" i="1"/>
  <c r="Q166" i="1"/>
  <c r="R165" i="1"/>
  <c r="Q165" i="1"/>
  <c r="R164" i="1"/>
  <c r="Q164" i="1"/>
  <c r="S164" i="1" s="1"/>
  <c r="T164" i="1" s="1"/>
  <c r="R163" i="1"/>
  <c r="Q163" i="1"/>
  <c r="S163" i="1" s="1"/>
  <c r="T163" i="1" s="1"/>
  <c r="R162" i="1"/>
  <c r="Q162" i="1"/>
  <c r="S162" i="1" s="1"/>
  <c r="T162" i="1" s="1"/>
  <c r="R161" i="1"/>
  <c r="Q161" i="1"/>
  <c r="R160" i="1"/>
  <c r="Q160" i="1"/>
  <c r="S160" i="1" s="1"/>
  <c r="T160" i="1" s="1"/>
  <c r="R159" i="1"/>
  <c r="Q159" i="1"/>
  <c r="S159" i="1" s="1"/>
  <c r="T159" i="1" s="1"/>
  <c r="R158" i="1"/>
  <c r="Q158" i="1"/>
  <c r="R157" i="1"/>
  <c r="Q157" i="1"/>
  <c r="S157" i="1" s="1"/>
  <c r="T157" i="1" s="1"/>
  <c r="R156" i="1"/>
  <c r="Q156" i="1"/>
  <c r="R155" i="1"/>
  <c r="Q155" i="1"/>
  <c r="S155" i="1" s="1"/>
  <c r="T155" i="1" s="1"/>
  <c r="R154" i="1"/>
  <c r="Q154" i="1"/>
  <c r="S154" i="1" s="1"/>
  <c r="T154" i="1" s="1"/>
  <c r="R153" i="1"/>
  <c r="Q153" i="1"/>
  <c r="S153" i="1" s="1"/>
  <c r="T153" i="1" s="1"/>
  <c r="R152" i="1"/>
  <c r="Q152" i="1"/>
  <c r="S152" i="1" s="1"/>
  <c r="T152" i="1" s="1"/>
  <c r="R151" i="1"/>
  <c r="Q151" i="1"/>
  <c r="S151" i="1" s="1"/>
  <c r="T151" i="1" s="1"/>
  <c r="R150" i="1"/>
  <c r="Q150" i="1"/>
  <c r="S150" i="1" s="1"/>
  <c r="T150" i="1" s="1"/>
  <c r="R149" i="1"/>
  <c r="Q149" i="1"/>
  <c r="S149" i="1" s="1"/>
  <c r="T149" i="1" s="1"/>
  <c r="R148" i="1"/>
  <c r="Q148" i="1"/>
  <c r="S148" i="1" s="1"/>
  <c r="T148" i="1" s="1"/>
  <c r="R147" i="1"/>
  <c r="Q147" i="1"/>
  <c r="S147" i="1" s="1"/>
  <c r="T147" i="1" s="1"/>
  <c r="R146" i="1"/>
  <c r="Q146" i="1"/>
  <c r="S146" i="1" s="1"/>
  <c r="T146" i="1" s="1"/>
  <c r="R145" i="1"/>
  <c r="Q145" i="1"/>
  <c r="S145" i="1" s="1"/>
  <c r="T145" i="1" s="1"/>
  <c r="R144" i="1"/>
  <c r="Q144" i="1"/>
  <c r="S144" i="1" s="1"/>
  <c r="T144" i="1" s="1"/>
  <c r="R143" i="1"/>
  <c r="Q143" i="1"/>
  <c r="S143" i="1" s="1"/>
  <c r="T143" i="1" s="1"/>
  <c r="R142" i="1"/>
  <c r="Q142" i="1"/>
  <c r="S142" i="1" s="1"/>
  <c r="T142" i="1" s="1"/>
  <c r="R141" i="1"/>
  <c r="Q141" i="1"/>
  <c r="S141" i="1" s="1"/>
  <c r="T141" i="1" s="1"/>
  <c r="R140" i="1"/>
  <c r="Q140" i="1"/>
  <c r="S140" i="1" s="1"/>
  <c r="T140" i="1" s="1"/>
  <c r="R139" i="1"/>
  <c r="Q139" i="1"/>
  <c r="S139" i="1" s="1"/>
  <c r="T139" i="1" s="1"/>
  <c r="R138" i="1"/>
  <c r="Q138" i="1"/>
  <c r="S138" i="1" s="1"/>
  <c r="T138" i="1" s="1"/>
  <c r="R137" i="1"/>
  <c r="Q137" i="1"/>
  <c r="S137" i="1" s="1"/>
  <c r="T137" i="1" s="1"/>
  <c r="R136" i="1"/>
  <c r="Q136" i="1"/>
  <c r="S136" i="1" s="1"/>
  <c r="T136" i="1" s="1"/>
  <c r="R135" i="1"/>
  <c r="Q135" i="1"/>
  <c r="S135" i="1" s="1"/>
  <c r="T135" i="1" s="1"/>
  <c r="R134" i="1"/>
  <c r="Q134" i="1"/>
  <c r="S134" i="1" s="1"/>
  <c r="T134" i="1" s="1"/>
  <c r="R133" i="1"/>
  <c r="Q133" i="1"/>
  <c r="S133" i="1" s="1"/>
  <c r="T133" i="1" s="1"/>
  <c r="R132" i="1"/>
  <c r="Q132" i="1"/>
  <c r="S132" i="1" s="1"/>
  <c r="T132" i="1" s="1"/>
  <c r="R131" i="1"/>
  <c r="Q131" i="1"/>
  <c r="S131" i="1" s="1"/>
  <c r="T131" i="1" s="1"/>
  <c r="R130" i="1"/>
  <c r="Q130" i="1"/>
  <c r="S130" i="1" s="1"/>
  <c r="T130" i="1" s="1"/>
  <c r="R129" i="1"/>
  <c r="Q129" i="1"/>
  <c r="S129" i="1" s="1"/>
  <c r="T129" i="1" s="1"/>
  <c r="R128" i="1"/>
  <c r="Q128" i="1"/>
  <c r="S128" i="1" s="1"/>
  <c r="T128" i="1" s="1"/>
  <c r="R127" i="1"/>
  <c r="Q127" i="1"/>
  <c r="S127" i="1" s="1"/>
  <c r="T127" i="1" s="1"/>
  <c r="R126" i="1"/>
  <c r="Q126" i="1"/>
  <c r="S126" i="1" s="1"/>
  <c r="T126" i="1" s="1"/>
  <c r="R125" i="1"/>
  <c r="Q125" i="1"/>
  <c r="S125" i="1" s="1"/>
  <c r="T125" i="1" s="1"/>
  <c r="R124" i="1"/>
  <c r="Q124" i="1"/>
  <c r="S124" i="1" s="1"/>
  <c r="T124" i="1" s="1"/>
  <c r="R123" i="1"/>
  <c r="Q123" i="1"/>
  <c r="S123" i="1" s="1"/>
  <c r="T123" i="1" s="1"/>
  <c r="R122" i="1"/>
  <c r="Q122" i="1"/>
  <c r="S122" i="1" s="1"/>
  <c r="T122" i="1" s="1"/>
  <c r="R121" i="1"/>
  <c r="Q121" i="1"/>
  <c r="S121" i="1" s="1"/>
  <c r="T121" i="1" s="1"/>
  <c r="R120" i="1"/>
  <c r="Q120" i="1"/>
  <c r="S120" i="1" s="1"/>
  <c r="T120" i="1" s="1"/>
  <c r="R119" i="1"/>
  <c r="Q119" i="1"/>
  <c r="S119" i="1" s="1"/>
  <c r="T119" i="1" s="1"/>
  <c r="R118" i="1"/>
  <c r="Q118" i="1"/>
  <c r="S118" i="1" s="1"/>
  <c r="T118" i="1" s="1"/>
  <c r="R117" i="1"/>
  <c r="Q117" i="1"/>
  <c r="S117" i="1" s="1"/>
  <c r="T117" i="1" s="1"/>
  <c r="R116" i="1"/>
  <c r="Q116" i="1"/>
  <c r="S116" i="1" s="1"/>
  <c r="T116" i="1" s="1"/>
  <c r="R115" i="1"/>
  <c r="Q115" i="1"/>
  <c r="S115" i="1" s="1"/>
  <c r="T115" i="1" s="1"/>
  <c r="R114" i="1"/>
  <c r="Q114" i="1"/>
  <c r="S114" i="1" s="1"/>
  <c r="T114" i="1" s="1"/>
  <c r="R113" i="1"/>
  <c r="Q113" i="1"/>
  <c r="S113" i="1" s="1"/>
  <c r="T113" i="1" s="1"/>
  <c r="R112" i="1"/>
  <c r="Q112" i="1"/>
  <c r="S112" i="1" s="1"/>
  <c r="T112" i="1" s="1"/>
  <c r="R111" i="1"/>
  <c r="Q111" i="1"/>
  <c r="S111" i="1" s="1"/>
  <c r="T111" i="1" s="1"/>
  <c r="R110" i="1"/>
  <c r="Q110" i="1"/>
  <c r="S110" i="1" s="1"/>
  <c r="T110" i="1" s="1"/>
  <c r="R109" i="1"/>
  <c r="Q109" i="1"/>
  <c r="S109" i="1" s="1"/>
  <c r="T109" i="1" s="1"/>
  <c r="R108" i="1"/>
  <c r="Q108" i="1"/>
  <c r="S108" i="1" s="1"/>
  <c r="T108" i="1" s="1"/>
  <c r="R107" i="1"/>
  <c r="Q107" i="1"/>
  <c r="S107" i="1" s="1"/>
  <c r="T107" i="1" s="1"/>
  <c r="R106" i="1"/>
  <c r="Q106" i="1"/>
  <c r="S106" i="1" s="1"/>
  <c r="T106" i="1" s="1"/>
  <c r="R105" i="1"/>
  <c r="Q105" i="1"/>
  <c r="S105" i="1" s="1"/>
  <c r="T105" i="1" s="1"/>
  <c r="R104" i="1"/>
  <c r="Q104" i="1"/>
  <c r="S104" i="1" s="1"/>
  <c r="T104" i="1" s="1"/>
  <c r="R103" i="1"/>
  <c r="Q103" i="1"/>
  <c r="S103" i="1" s="1"/>
  <c r="T103" i="1" s="1"/>
  <c r="R102" i="1"/>
  <c r="Q102" i="1"/>
  <c r="S102" i="1" s="1"/>
  <c r="T102" i="1" s="1"/>
  <c r="R101" i="1"/>
  <c r="Q101" i="1"/>
  <c r="R100" i="1"/>
  <c r="Q100" i="1"/>
  <c r="S100" i="1" s="1"/>
  <c r="T100" i="1" s="1"/>
  <c r="R99" i="1"/>
  <c r="Q99" i="1"/>
  <c r="S99" i="1" s="1"/>
  <c r="T99" i="1" s="1"/>
  <c r="R98" i="1"/>
  <c r="Q98" i="1"/>
  <c r="S98" i="1" s="1"/>
  <c r="T98" i="1" s="1"/>
  <c r="R97" i="1"/>
  <c r="Q97" i="1"/>
  <c r="S97" i="1" s="1"/>
  <c r="T97" i="1" s="1"/>
  <c r="R96" i="1"/>
  <c r="Q96" i="1"/>
  <c r="S96" i="1" s="1"/>
  <c r="T96" i="1" s="1"/>
  <c r="R95" i="1"/>
  <c r="Q95" i="1"/>
  <c r="S95" i="1" s="1"/>
  <c r="T95" i="1" s="1"/>
  <c r="R94" i="1"/>
  <c r="Q94" i="1"/>
  <c r="S94" i="1" s="1"/>
  <c r="T94" i="1" s="1"/>
  <c r="R93" i="1"/>
  <c r="Q93" i="1"/>
  <c r="S93" i="1" s="1"/>
  <c r="T93" i="1" s="1"/>
  <c r="R92" i="1"/>
  <c r="Q92" i="1"/>
  <c r="S92" i="1" s="1"/>
  <c r="T92" i="1" s="1"/>
  <c r="R91" i="1"/>
  <c r="Q91" i="1"/>
  <c r="S91" i="1" s="1"/>
  <c r="T91" i="1" s="1"/>
  <c r="R90" i="1"/>
  <c r="Q90" i="1"/>
  <c r="S90" i="1" s="1"/>
  <c r="T90" i="1" s="1"/>
  <c r="R89" i="1"/>
  <c r="Q89" i="1"/>
  <c r="S89" i="1" s="1"/>
  <c r="T89" i="1" s="1"/>
  <c r="R88" i="1"/>
  <c r="Q88" i="1"/>
  <c r="S88" i="1" s="1"/>
  <c r="T88" i="1" s="1"/>
  <c r="R87" i="1"/>
  <c r="Q87" i="1"/>
  <c r="S87" i="1" s="1"/>
  <c r="T87" i="1" s="1"/>
  <c r="R86" i="1"/>
  <c r="Q86" i="1"/>
  <c r="S86" i="1" s="1"/>
  <c r="T86" i="1" s="1"/>
  <c r="R85" i="1"/>
  <c r="Q85" i="1"/>
  <c r="S85" i="1" s="1"/>
  <c r="T85" i="1" s="1"/>
  <c r="R84" i="1"/>
  <c r="Q84" i="1"/>
  <c r="S84" i="1" s="1"/>
  <c r="T84" i="1" s="1"/>
  <c r="R83" i="1"/>
  <c r="Q83" i="1"/>
  <c r="S83" i="1" s="1"/>
  <c r="T83" i="1" s="1"/>
  <c r="R82" i="1"/>
  <c r="Q82" i="1"/>
  <c r="S82" i="1" s="1"/>
  <c r="T82" i="1" s="1"/>
  <c r="R81" i="1"/>
  <c r="Q81" i="1"/>
  <c r="R80" i="1"/>
  <c r="Q80" i="1"/>
  <c r="S80" i="1" s="1"/>
  <c r="T80" i="1" s="1"/>
  <c r="R79" i="1"/>
  <c r="Q79" i="1"/>
  <c r="S79" i="1" s="1"/>
  <c r="T79" i="1" s="1"/>
  <c r="R78" i="1"/>
  <c r="Q78" i="1"/>
  <c r="S78" i="1" s="1"/>
  <c r="T78" i="1" s="1"/>
  <c r="R77" i="1"/>
  <c r="Q77" i="1"/>
  <c r="S77" i="1" s="1"/>
  <c r="T77" i="1" s="1"/>
  <c r="R76" i="1"/>
  <c r="Q76" i="1"/>
  <c r="S76" i="1" s="1"/>
  <c r="T76" i="1" s="1"/>
  <c r="R75" i="1"/>
  <c r="Q75" i="1"/>
  <c r="S75" i="1" s="1"/>
  <c r="T75" i="1" s="1"/>
  <c r="R74" i="1"/>
  <c r="Q74" i="1"/>
  <c r="S74" i="1" s="1"/>
  <c r="T74" i="1" s="1"/>
  <c r="R73" i="1"/>
  <c r="Q73" i="1"/>
  <c r="S73" i="1" s="1"/>
  <c r="T73" i="1" s="1"/>
  <c r="R72" i="1"/>
  <c r="Q72" i="1"/>
  <c r="S72" i="1" s="1"/>
  <c r="T72" i="1" s="1"/>
  <c r="R71" i="1"/>
  <c r="Q71" i="1"/>
  <c r="S71" i="1" s="1"/>
  <c r="T71" i="1" s="1"/>
  <c r="R70" i="1"/>
  <c r="Q70" i="1"/>
  <c r="S70" i="1" s="1"/>
  <c r="T70" i="1" s="1"/>
  <c r="R69" i="1"/>
  <c r="Q69" i="1"/>
  <c r="S69" i="1" s="1"/>
  <c r="T69" i="1" s="1"/>
  <c r="R68" i="1"/>
  <c r="Q68" i="1"/>
  <c r="S68" i="1" s="1"/>
  <c r="T68" i="1" s="1"/>
  <c r="R67" i="1"/>
  <c r="Q67" i="1"/>
  <c r="S67" i="1" s="1"/>
  <c r="T67" i="1" s="1"/>
  <c r="R66" i="1"/>
  <c r="Q66" i="1"/>
  <c r="S66" i="1" s="1"/>
  <c r="T66" i="1" s="1"/>
  <c r="R65" i="1"/>
  <c r="Q65" i="1"/>
  <c r="S65" i="1" s="1"/>
  <c r="T65" i="1" s="1"/>
  <c r="R64" i="1"/>
  <c r="Q64" i="1"/>
  <c r="S64" i="1" s="1"/>
  <c r="T64" i="1" s="1"/>
  <c r="R63" i="1"/>
  <c r="Q63" i="1"/>
  <c r="S63" i="1" s="1"/>
  <c r="T63" i="1" s="1"/>
  <c r="R62" i="1"/>
  <c r="Q62" i="1"/>
  <c r="R61" i="1"/>
  <c r="Q61" i="1"/>
  <c r="S61" i="1" s="1"/>
  <c r="T61" i="1" s="1"/>
  <c r="R60" i="1"/>
  <c r="Q60" i="1"/>
  <c r="S60" i="1" s="1"/>
  <c r="T60" i="1" s="1"/>
  <c r="R59" i="1"/>
  <c r="Q59" i="1"/>
  <c r="S59" i="1" s="1"/>
  <c r="T59" i="1" s="1"/>
  <c r="R58" i="1"/>
  <c r="Q58" i="1"/>
  <c r="S58" i="1" s="1"/>
  <c r="T58" i="1" s="1"/>
  <c r="R57" i="1"/>
  <c r="Q57" i="1"/>
  <c r="S57" i="1" s="1"/>
  <c r="T57" i="1" s="1"/>
  <c r="R56" i="1"/>
  <c r="Q56" i="1"/>
  <c r="S56" i="1" s="1"/>
  <c r="T56" i="1" s="1"/>
  <c r="R55" i="1"/>
  <c r="Q55" i="1"/>
  <c r="S55" i="1" s="1"/>
  <c r="T55" i="1" s="1"/>
  <c r="R54" i="1"/>
  <c r="Q54" i="1"/>
  <c r="S54" i="1" s="1"/>
  <c r="T54" i="1" s="1"/>
  <c r="R53" i="1"/>
  <c r="Q53" i="1"/>
  <c r="S53" i="1" s="1"/>
  <c r="T53" i="1" s="1"/>
  <c r="R52" i="1"/>
  <c r="Q52" i="1"/>
  <c r="R51" i="1"/>
  <c r="Q51" i="1"/>
  <c r="S51" i="1" s="1"/>
  <c r="T51" i="1" s="1"/>
  <c r="R50" i="1"/>
  <c r="Q50" i="1"/>
  <c r="S50" i="1" s="1"/>
  <c r="T50" i="1" s="1"/>
  <c r="R49" i="1"/>
  <c r="Q49" i="1"/>
  <c r="S49" i="1" s="1"/>
  <c r="T49" i="1" s="1"/>
  <c r="R48" i="1"/>
  <c r="Q48" i="1"/>
  <c r="S48" i="1" s="1"/>
  <c r="T48" i="1" s="1"/>
  <c r="R47" i="1"/>
  <c r="Q47" i="1"/>
  <c r="S47" i="1" s="1"/>
  <c r="T47" i="1" s="1"/>
  <c r="R46" i="1"/>
  <c r="Q46" i="1"/>
  <c r="S46" i="1" s="1"/>
  <c r="T46" i="1" s="1"/>
  <c r="R45" i="1"/>
  <c r="Q45" i="1"/>
  <c r="S45" i="1" s="1"/>
  <c r="T45" i="1" s="1"/>
  <c r="R44" i="1"/>
  <c r="Q44" i="1"/>
  <c r="S44" i="1" s="1"/>
  <c r="T44" i="1" s="1"/>
  <c r="R43" i="1"/>
  <c r="Q43" i="1"/>
  <c r="S43" i="1" s="1"/>
  <c r="T43" i="1" s="1"/>
  <c r="R42" i="1"/>
  <c r="Q42" i="1"/>
  <c r="R41" i="1"/>
  <c r="Q41" i="1"/>
  <c r="S41" i="1" s="1"/>
  <c r="T41" i="1" s="1"/>
  <c r="R40" i="1"/>
  <c r="Q40" i="1"/>
  <c r="S40" i="1" s="1"/>
  <c r="T40" i="1" s="1"/>
  <c r="R39" i="1"/>
  <c r="Q39" i="1"/>
  <c r="S39" i="1" s="1"/>
  <c r="T39" i="1" s="1"/>
  <c r="R38" i="1"/>
  <c r="Q38" i="1"/>
  <c r="S38" i="1" s="1"/>
  <c r="T38" i="1" s="1"/>
  <c r="R37" i="1"/>
  <c r="Q37" i="1"/>
  <c r="R36" i="1"/>
  <c r="Q36" i="1"/>
  <c r="S36" i="1" s="1"/>
  <c r="T36" i="1" s="1"/>
  <c r="R35" i="1"/>
  <c r="Q35" i="1"/>
  <c r="R34" i="1"/>
  <c r="Q34" i="1"/>
  <c r="S34" i="1" s="1"/>
  <c r="T34" i="1" s="1"/>
  <c r="R33" i="1"/>
  <c r="Q33" i="1"/>
  <c r="S33" i="1" s="1"/>
  <c r="T33" i="1" s="1"/>
  <c r="R32" i="1"/>
  <c r="Q32" i="1"/>
  <c r="S32" i="1" s="1"/>
  <c r="T32" i="1" s="1"/>
  <c r="R31" i="1"/>
  <c r="Q31" i="1"/>
  <c r="S31" i="1" s="1"/>
  <c r="T31" i="1" s="1"/>
  <c r="R30" i="1"/>
  <c r="Q30" i="1"/>
  <c r="S30" i="1" s="1"/>
  <c r="T30" i="1" s="1"/>
  <c r="R29" i="1"/>
  <c r="Q29" i="1"/>
  <c r="S29" i="1" s="1"/>
  <c r="T29" i="1" s="1"/>
  <c r="R28" i="1"/>
  <c r="Q28" i="1"/>
  <c r="S28" i="1" s="1"/>
  <c r="T28" i="1" s="1"/>
  <c r="R27" i="1"/>
  <c r="Q27" i="1"/>
  <c r="S27" i="1" s="1"/>
  <c r="T27" i="1" s="1"/>
  <c r="R26" i="1"/>
  <c r="Q26" i="1"/>
  <c r="S26" i="1" s="1"/>
  <c r="T26" i="1" s="1"/>
  <c r="R25" i="1"/>
  <c r="Q25" i="1"/>
  <c r="S25" i="1" s="1"/>
  <c r="T25" i="1" s="1"/>
  <c r="R24" i="1"/>
  <c r="Q24" i="1"/>
  <c r="S24" i="1" s="1"/>
  <c r="T24" i="1" s="1"/>
  <c r="R23" i="1"/>
  <c r="Q23" i="1"/>
  <c r="S23" i="1" s="1"/>
  <c r="T23" i="1" s="1"/>
  <c r="R22" i="1"/>
  <c r="Q22" i="1"/>
  <c r="S22" i="1" s="1"/>
  <c r="T22" i="1" s="1"/>
  <c r="R21" i="1"/>
  <c r="Q21" i="1"/>
  <c r="S21" i="1" s="1"/>
  <c r="T21" i="1" s="1"/>
  <c r="R20" i="1"/>
  <c r="Q20" i="1"/>
  <c r="S20" i="1" s="1"/>
  <c r="T20" i="1" s="1"/>
  <c r="R19" i="1"/>
  <c r="Q19" i="1"/>
  <c r="S19" i="1" s="1"/>
  <c r="T19" i="1" s="1"/>
  <c r="R18" i="1"/>
  <c r="Q18" i="1"/>
  <c r="S18" i="1" s="1"/>
  <c r="T18" i="1" s="1"/>
  <c r="R17" i="1"/>
  <c r="Q17" i="1"/>
  <c r="S17" i="1" s="1"/>
  <c r="T17" i="1" s="1"/>
  <c r="R16" i="1"/>
  <c r="Q16" i="1"/>
  <c r="S16" i="1" s="1"/>
  <c r="T16" i="1" s="1"/>
  <c r="R15" i="1"/>
  <c r="Q15" i="1"/>
  <c r="S15" i="1" s="1"/>
  <c r="T15" i="1" s="1"/>
  <c r="R14" i="1"/>
  <c r="Q14" i="1"/>
  <c r="S14" i="1" s="1"/>
  <c r="T14" i="1" s="1"/>
  <c r="R13" i="1"/>
  <c r="Q13" i="1"/>
  <c r="S13" i="1" s="1"/>
  <c r="T13" i="1" s="1"/>
  <c r="R12" i="1"/>
  <c r="Q12" i="1"/>
  <c r="S12" i="1" s="1"/>
  <c r="T12" i="1" s="1"/>
  <c r="R11" i="1"/>
  <c r="Q11" i="1"/>
  <c r="S11" i="1" s="1"/>
  <c r="T11" i="1" s="1"/>
  <c r="R10" i="1"/>
  <c r="Q10" i="1"/>
  <c r="S10" i="1" s="1"/>
  <c r="T10" i="1" s="1"/>
  <c r="R9" i="1"/>
  <c r="Q9" i="1"/>
  <c r="S9" i="1" s="1"/>
  <c r="T9" i="1" s="1"/>
  <c r="R8" i="1"/>
  <c r="Q8" i="1"/>
  <c r="S8" i="1" s="1"/>
  <c r="T8" i="1" s="1"/>
  <c r="R7" i="1"/>
  <c r="Q7" i="1"/>
  <c r="S7" i="1" s="1"/>
  <c r="T7" i="1" s="1"/>
  <c r="R6" i="1"/>
  <c r="Q6" i="1"/>
  <c r="S6" i="1" s="1"/>
  <c r="T6" i="1" s="1"/>
  <c r="R5" i="1"/>
  <c r="Q5" i="1"/>
  <c r="S5" i="1" s="1"/>
  <c r="T5" i="1" s="1"/>
  <c r="R4" i="1"/>
  <c r="Q4" i="1"/>
  <c r="S4" i="1" s="1"/>
  <c r="T4" i="1" s="1"/>
  <c r="R3" i="1"/>
  <c r="Q3" i="1"/>
  <c r="S3" i="1" s="1"/>
  <c r="T3" i="1" s="1"/>
  <c r="R2" i="1"/>
  <c r="Q2" i="1"/>
  <c r="S2" i="1" s="1"/>
  <c r="T2" i="1" s="1"/>
  <c r="S789" i="1" l="1"/>
  <c r="T789" i="1" s="1"/>
  <c r="S720" i="1"/>
  <c r="T720" i="1" s="1"/>
  <c r="S690" i="1"/>
  <c r="T690" i="1" s="1"/>
  <c r="S2666" i="1"/>
  <c r="T2666" i="1" s="1"/>
  <c r="S2614" i="1"/>
  <c r="T2614" i="1" s="1"/>
  <c r="S2610" i="1"/>
  <c r="T2610" i="1" s="1"/>
  <c r="S2572" i="1"/>
  <c r="T2572" i="1" s="1"/>
  <c r="S2548" i="1"/>
  <c r="T2548" i="1" s="1"/>
  <c r="S2533" i="1"/>
  <c r="T2533" i="1" s="1"/>
  <c r="S2523" i="1"/>
  <c r="T2523" i="1" s="1"/>
  <c r="S2519" i="1"/>
  <c r="T2519" i="1" s="1"/>
  <c r="S2463" i="1"/>
  <c r="T2463" i="1" s="1"/>
  <c r="S2460" i="1"/>
  <c r="T2460" i="1" s="1"/>
  <c r="S2441" i="1"/>
  <c r="T2441" i="1" s="1"/>
  <c r="S2433" i="1"/>
  <c r="T2433" i="1" s="1"/>
  <c r="S2243" i="1"/>
  <c r="T2243" i="1" s="1"/>
  <c r="S2228" i="1"/>
  <c r="T2228" i="1" s="1"/>
  <c r="S2168" i="1"/>
  <c r="T2168" i="1" s="1"/>
  <c r="S2164" i="1"/>
  <c r="T2164" i="1" s="1"/>
  <c r="S2134" i="1"/>
  <c r="T2134" i="1" s="1"/>
  <c r="S2127" i="1"/>
  <c r="T2127" i="1" s="1"/>
  <c r="S2112" i="1"/>
  <c r="T2112" i="1" s="1"/>
  <c r="S2111" i="1"/>
  <c r="T2111" i="1" s="1"/>
  <c r="S2099" i="1"/>
  <c r="T2099" i="1" s="1"/>
  <c r="S2087" i="1"/>
  <c r="T2087" i="1" s="1"/>
  <c r="S2072" i="1"/>
  <c r="T2072" i="1" s="1"/>
  <c r="S2046" i="1"/>
  <c r="T2046" i="1" s="1"/>
  <c r="S2015" i="1"/>
  <c r="T2015" i="1" s="1"/>
  <c r="S1917" i="1"/>
  <c r="T1917" i="1" s="1"/>
  <c r="S1915" i="1"/>
  <c r="T1915" i="1" s="1"/>
  <c r="S1881" i="1"/>
  <c r="T1881" i="1" s="1"/>
  <c r="S1825" i="1"/>
  <c r="T1825" i="1" s="1"/>
  <c r="S1818" i="1"/>
  <c r="T1818" i="1" s="1"/>
  <c r="S1723" i="1"/>
  <c r="T1723" i="1" s="1"/>
  <c r="S1722" i="1"/>
  <c r="T1722" i="1" s="1"/>
  <c r="S1698" i="1"/>
  <c r="T1698" i="1" s="1"/>
  <c r="S1682" i="1"/>
  <c r="T1682" i="1" s="1"/>
  <c r="S1587" i="1"/>
  <c r="T1587" i="1" s="1"/>
  <c r="S1572" i="1"/>
  <c r="T1572" i="1" s="1"/>
  <c r="S1517" i="1"/>
  <c r="T1517" i="1" s="1"/>
  <c r="S1502" i="1"/>
  <c r="T1502" i="1" s="1"/>
  <c r="S1205" i="1"/>
  <c r="T1205" i="1" s="1"/>
  <c r="S1194" i="1"/>
  <c r="T1194" i="1" s="1"/>
  <c r="S1181" i="1"/>
  <c r="T1181" i="1" s="1"/>
  <c r="S1089" i="1"/>
  <c r="T1089" i="1" s="1"/>
  <c r="S1045" i="1"/>
  <c r="T1045" i="1" s="1"/>
  <c r="S1033" i="1"/>
  <c r="T1033" i="1" s="1"/>
  <c r="S1030" i="1"/>
  <c r="T1030" i="1" s="1"/>
  <c r="S990" i="1"/>
  <c r="T990" i="1" s="1"/>
  <c r="S966" i="1"/>
  <c r="T966" i="1" s="1"/>
  <c r="S921" i="1"/>
  <c r="T921" i="1" s="1"/>
  <c r="S869" i="1"/>
  <c r="T869" i="1" s="1"/>
  <c r="S832" i="1"/>
  <c r="T832" i="1" s="1"/>
  <c r="S821" i="1"/>
  <c r="T821" i="1" s="1"/>
  <c r="S820" i="1"/>
  <c r="T820" i="1" s="1"/>
  <c r="S801" i="1"/>
  <c r="T801" i="1" s="1"/>
  <c r="S762" i="1"/>
  <c r="T762" i="1" s="1"/>
  <c r="S1422" i="1"/>
  <c r="T1422" i="1" s="1"/>
  <c r="S1410" i="1"/>
  <c r="T1410" i="1" s="1"/>
  <c r="S1342" i="1"/>
  <c r="T1342" i="1" s="1"/>
  <c r="S1302" i="1"/>
  <c r="T1302" i="1" s="1"/>
  <c r="S1298" i="1"/>
  <c r="T1298" i="1" s="1"/>
  <c r="S1191" i="1"/>
  <c r="T1191" i="1" s="1"/>
  <c r="S1185" i="1"/>
  <c r="T1185" i="1" s="1"/>
  <c r="S1104" i="1"/>
  <c r="T1104" i="1" s="1"/>
  <c r="S1088" i="1"/>
  <c r="T1088" i="1" s="1"/>
  <c r="S1042" i="1"/>
  <c r="T1042" i="1" s="1"/>
  <c r="S999" i="1"/>
  <c r="T999" i="1" s="1"/>
  <c r="S872" i="1"/>
  <c r="T872" i="1" s="1"/>
  <c r="S855" i="1"/>
  <c r="T855" i="1" s="1"/>
  <c r="S844" i="1"/>
  <c r="T844" i="1" s="1"/>
  <c r="S810" i="1"/>
  <c r="T810" i="1" s="1"/>
  <c r="S790" i="1"/>
  <c r="T790" i="1" s="1"/>
  <c r="S726" i="1"/>
  <c r="T726" i="1" s="1"/>
  <c r="S718" i="1"/>
  <c r="T718" i="1" s="1"/>
  <c r="S685" i="1"/>
  <c r="T685" i="1" s="1"/>
  <c r="S2423" i="1"/>
  <c r="T2423" i="1" s="1"/>
  <c r="S646" i="1"/>
  <c r="T646" i="1" s="1"/>
  <c r="S2231" i="1"/>
  <c r="T2231" i="1" s="1"/>
  <c r="S2008" i="1"/>
  <c r="T2008" i="1" s="1"/>
  <c r="S1955" i="1"/>
  <c r="T1955" i="1" s="1"/>
  <c r="S1780" i="1"/>
  <c r="T1780" i="1" s="1"/>
  <c r="S1755" i="1"/>
  <c r="T1755" i="1" s="1"/>
  <c r="S1173" i="1"/>
  <c r="T1173" i="1" s="1"/>
  <c r="S1160" i="1"/>
  <c r="T1160" i="1" s="1"/>
  <c r="S1147" i="1"/>
  <c r="T1147" i="1" s="1"/>
  <c r="S1140" i="1"/>
  <c r="T1140" i="1" s="1"/>
  <c r="S1061" i="1"/>
  <c r="T1061" i="1" s="1"/>
  <c r="S1049" i="1"/>
  <c r="T1049" i="1" s="1"/>
  <c r="S1016" i="1"/>
  <c r="T1016" i="1" s="1"/>
  <c r="S1004" i="1"/>
  <c r="T1004" i="1" s="1"/>
  <c r="S2489" i="1"/>
  <c r="T2489" i="1" s="1"/>
  <c r="S2483" i="1"/>
  <c r="T2483" i="1" s="1"/>
  <c r="S2449" i="1"/>
  <c r="T2449" i="1" s="1"/>
  <c r="S2258" i="1"/>
  <c r="T2258" i="1" s="1"/>
  <c r="S2239" i="1"/>
  <c r="T2239" i="1" s="1"/>
  <c r="S2236" i="1"/>
  <c r="T2236" i="1" s="1"/>
  <c r="S2019" i="1"/>
  <c r="T2019" i="1" s="1"/>
  <c r="S1143" i="1"/>
  <c r="T1143" i="1" s="1"/>
  <c r="S1093" i="1"/>
  <c r="T1093" i="1" s="1"/>
  <c r="S1085" i="1"/>
  <c r="T1085" i="1" s="1"/>
  <c r="S1056" i="1"/>
  <c r="T1056" i="1" s="1"/>
  <c r="S1002" i="1"/>
  <c r="T1002" i="1" s="1"/>
  <c r="S951" i="1"/>
  <c r="T951" i="1" s="1"/>
  <c r="S898" i="1"/>
  <c r="T898" i="1" s="1"/>
  <c r="S2514" i="1"/>
  <c r="T2514" i="1" s="1"/>
  <c r="S2476" i="1"/>
  <c r="T2476" i="1" s="1"/>
  <c r="S2136" i="1"/>
  <c r="T2136" i="1" s="1"/>
  <c r="S2057" i="1"/>
  <c r="T2057" i="1" s="1"/>
  <c r="S1926" i="1"/>
  <c r="T1926" i="1" s="1"/>
  <c r="S1880" i="1"/>
  <c r="T1880" i="1" s="1"/>
  <c r="S1865" i="1"/>
  <c r="T1865" i="1" s="1"/>
  <c r="S1860" i="1"/>
  <c r="T1860" i="1" s="1"/>
  <c r="S1851" i="1"/>
  <c r="T1851" i="1" s="1"/>
  <c r="S1174" i="1"/>
  <c r="T1174" i="1" s="1"/>
  <c r="S1172" i="1"/>
  <c r="T1172" i="1" s="1"/>
  <c r="S1169" i="1"/>
  <c r="T1169" i="1" s="1"/>
  <c r="S1127" i="1"/>
  <c r="T1127" i="1" s="1"/>
  <c r="S1119" i="1"/>
  <c r="T1119" i="1" s="1"/>
  <c r="S1106" i="1"/>
  <c r="T1106" i="1" s="1"/>
  <c r="S1076" i="1"/>
  <c r="T1076" i="1" s="1"/>
  <c r="S1034" i="1"/>
  <c r="T1034" i="1" s="1"/>
  <c r="S1021" i="1"/>
  <c r="T1021" i="1" s="1"/>
  <c r="S1012" i="1"/>
  <c r="T1012" i="1" s="1"/>
  <c r="S983" i="1"/>
  <c r="T983" i="1" s="1"/>
  <c r="S2491" i="1"/>
  <c r="T2491" i="1" s="1"/>
  <c r="S2437" i="1"/>
  <c r="T2437" i="1" s="1"/>
  <c r="S2424" i="1"/>
  <c r="T2424" i="1" s="1"/>
  <c r="S2412" i="1"/>
  <c r="T2412" i="1" s="1"/>
  <c r="S2311" i="1"/>
  <c r="T2311" i="1" s="1"/>
  <c r="S2278" i="1"/>
  <c r="T2278" i="1" s="1"/>
  <c r="S2216" i="1"/>
  <c r="T2216" i="1" s="1"/>
  <c r="S2189" i="1"/>
  <c r="T2189" i="1" s="1"/>
  <c r="S2073" i="1"/>
  <c r="T2073" i="1" s="1"/>
  <c r="S2056" i="1"/>
  <c r="T2056" i="1" s="1"/>
  <c r="S1964" i="1"/>
  <c r="T1964" i="1" s="1"/>
  <c r="S1952" i="1"/>
  <c r="T1952" i="1" s="1"/>
  <c r="S1903" i="1"/>
  <c r="T1903" i="1" s="1"/>
  <c r="S1869" i="1"/>
  <c r="T1869" i="1" s="1"/>
  <c r="S1849" i="1"/>
  <c r="T1849" i="1" s="1"/>
  <c r="S1820" i="1"/>
  <c r="T1820" i="1" s="1"/>
  <c r="S1756" i="1"/>
  <c r="T1756" i="1" s="1"/>
  <c r="S1717" i="1"/>
  <c r="T1717" i="1" s="1"/>
  <c r="S1707" i="1"/>
  <c r="T1707" i="1" s="1"/>
  <c r="S1203" i="1"/>
  <c r="T1203" i="1" s="1"/>
  <c r="S1057" i="1"/>
  <c r="T1057" i="1" s="1"/>
  <c r="S974" i="1"/>
  <c r="T974" i="1" s="1"/>
  <c r="S946" i="1"/>
  <c r="T946" i="1" s="1"/>
  <c r="S944" i="1"/>
  <c r="T944" i="1" s="1"/>
  <c r="S2455" i="1"/>
  <c r="T2455" i="1" s="1"/>
  <c r="S2146" i="1"/>
  <c r="T2146" i="1" s="1"/>
  <c r="S2135" i="1"/>
  <c r="T2135" i="1" s="1"/>
  <c r="S1950" i="1"/>
  <c r="T1950" i="1" s="1"/>
  <c r="S1914" i="1"/>
  <c r="T1914" i="1" s="1"/>
  <c r="S1850" i="1"/>
  <c r="T1850" i="1" s="1"/>
  <c r="S1198" i="1"/>
  <c r="T1198" i="1" s="1"/>
  <c r="S937" i="1"/>
  <c r="T937" i="1" s="1"/>
  <c r="S865" i="1"/>
  <c r="T865" i="1" s="1"/>
  <c r="S1695" i="1"/>
  <c r="T1695" i="1" s="1"/>
  <c r="S992" i="1"/>
  <c r="T992" i="1" s="1"/>
  <c r="S914" i="1"/>
  <c r="T914" i="1" s="1"/>
  <c r="S860" i="1"/>
  <c r="T860" i="1" s="1"/>
  <c r="S856" i="1"/>
  <c r="T856" i="1" s="1"/>
  <c r="S2646" i="1"/>
  <c r="T2646" i="1" s="1"/>
  <c r="S2549" i="1"/>
  <c r="T2549" i="1" s="1"/>
  <c r="S2244" i="1"/>
  <c r="T2244" i="1" s="1"/>
  <c r="S2115" i="1"/>
  <c r="T2115" i="1" s="1"/>
  <c r="S1929" i="1"/>
  <c r="T1929" i="1" s="1"/>
  <c r="S1879" i="1"/>
  <c r="T1879" i="1" s="1"/>
  <c r="S1741" i="1"/>
  <c r="T1741" i="1" s="1"/>
  <c r="S1708" i="1"/>
  <c r="T1708" i="1" s="1"/>
  <c r="S1287" i="1"/>
  <c r="T1287" i="1" s="1"/>
  <c r="S672" i="1"/>
  <c r="T672" i="1" s="1"/>
  <c r="S509" i="1"/>
  <c r="T509" i="1" s="1"/>
  <c r="S406" i="1"/>
  <c r="T406" i="1" s="1"/>
  <c r="S337" i="1"/>
  <c r="T337" i="1" s="1"/>
  <c r="S308" i="1"/>
  <c r="T308" i="1" s="1"/>
  <c r="S158" i="1"/>
  <c r="T158" i="1" s="1"/>
  <c r="S37" i="1"/>
  <c r="T37" i="1" s="1"/>
  <c r="S1934" i="1"/>
  <c r="T1934" i="1" s="1"/>
  <c r="S1804" i="1"/>
  <c r="T1804" i="1" s="1"/>
  <c r="S1724" i="1"/>
  <c r="T1724" i="1" s="1"/>
  <c r="S1699" i="1"/>
  <c r="T1699" i="1" s="1"/>
  <c r="S1604" i="1"/>
  <c r="T1604" i="1" s="1"/>
  <c r="S1567" i="1"/>
  <c r="T1567" i="1" s="1"/>
  <c r="S1554" i="1"/>
  <c r="T1554" i="1" s="1"/>
  <c r="S1405" i="1"/>
  <c r="T1405" i="1" s="1"/>
  <c r="S1399" i="1"/>
  <c r="T1399" i="1" s="1"/>
  <c r="S1334" i="1"/>
  <c r="T1334" i="1" s="1"/>
  <c r="S1311" i="1"/>
  <c r="T1311" i="1" s="1"/>
  <c r="S818" i="1"/>
  <c r="T818" i="1" s="1"/>
  <c r="S640" i="1"/>
  <c r="T640" i="1" s="1"/>
  <c r="S587" i="1"/>
  <c r="T587" i="1" s="1"/>
  <c r="S574" i="1"/>
  <c r="T574" i="1" s="1"/>
  <c r="S548" i="1"/>
  <c r="T548" i="1" s="1"/>
  <c r="S299" i="1"/>
  <c r="T299" i="1" s="1"/>
  <c r="S251" i="1"/>
  <c r="T251" i="1" s="1"/>
  <c r="S101" i="1"/>
  <c r="T101" i="1" s="1"/>
  <c r="S2680" i="1"/>
  <c r="T2680" i="1" s="1"/>
  <c r="S2291" i="1"/>
  <c r="T2291" i="1" s="1"/>
  <c r="S1811" i="1"/>
  <c r="T1811" i="1" s="1"/>
  <c r="S1782" i="1"/>
  <c r="T1782" i="1" s="1"/>
  <c r="S1562" i="1"/>
  <c r="T1562" i="1" s="1"/>
  <c r="S1536" i="1"/>
  <c r="T1536" i="1" s="1"/>
  <c r="S909" i="1"/>
  <c r="T909" i="1" s="1"/>
  <c r="S817" i="1"/>
  <c r="T817" i="1" s="1"/>
  <c r="S809" i="1"/>
  <c r="T809" i="1" s="1"/>
  <c r="S725" i="1"/>
  <c r="T725" i="1" s="1"/>
  <c r="S697" i="1"/>
  <c r="T697" i="1" s="1"/>
  <c r="S642" i="1"/>
  <c r="T642" i="1" s="1"/>
  <c r="S2603" i="1"/>
  <c r="T2603" i="1" s="1"/>
  <c r="S2163" i="1"/>
  <c r="T2163" i="1" s="1"/>
  <c r="S1751" i="1"/>
  <c r="T1751" i="1" s="1"/>
  <c r="S1672" i="1"/>
  <c r="T1672" i="1" s="1"/>
  <c r="S1591" i="1"/>
  <c r="T1591" i="1" s="1"/>
  <c r="S1456" i="1"/>
  <c r="T1456" i="1" s="1"/>
  <c r="S1401" i="1"/>
  <c r="T1401" i="1" s="1"/>
  <c r="S1385" i="1"/>
  <c r="T1385" i="1" s="1"/>
  <c r="S1353" i="1"/>
  <c r="T1353" i="1" s="1"/>
  <c r="S1331" i="1"/>
  <c r="T1331" i="1" s="1"/>
  <c r="S1192" i="1"/>
  <c r="T1192" i="1" s="1"/>
  <c r="S982" i="1"/>
  <c r="T982" i="1" s="1"/>
  <c r="S907" i="1"/>
  <c r="T907" i="1" s="1"/>
  <c r="S815" i="1"/>
  <c r="T815" i="1" s="1"/>
  <c r="S778" i="1"/>
  <c r="T778" i="1" s="1"/>
  <c r="S761" i="1"/>
  <c r="T761" i="1" s="1"/>
  <c r="S760" i="1"/>
  <c r="T760" i="1" s="1"/>
  <c r="S755" i="1"/>
  <c r="T755" i="1" s="1"/>
  <c r="S675" i="1"/>
  <c r="T675" i="1" s="1"/>
  <c r="S385" i="1"/>
  <c r="T385" i="1" s="1"/>
  <c r="S288" i="1"/>
  <c r="T288" i="1" s="1"/>
  <c r="S178" i="1"/>
  <c r="T178" i="1" s="1"/>
  <c r="S166" i="1"/>
  <c r="T166" i="1" s="1"/>
  <c r="S165" i="1"/>
  <c r="T165" i="1" s="1"/>
  <c r="S161" i="1"/>
  <c r="T161" i="1" s="1"/>
  <c r="S156" i="1"/>
  <c r="T156" i="1" s="1"/>
  <c r="S81" i="1"/>
  <c r="T81" i="1" s="1"/>
  <c r="S62" i="1"/>
  <c r="T62" i="1" s="1"/>
  <c r="S2069" i="1"/>
  <c r="T2069" i="1" s="1"/>
  <c r="S1836" i="1"/>
  <c r="T1836" i="1" s="1"/>
  <c r="S1680" i="1"/>
  <c r="T1680" i="1" s="1"/>
  <c r="S1598" i="1"/>
  <c r="T1598" i="1" s="1"/>
  <c r="S1549" i="1"/>
  <c r="T1549" i="1" s="1"/>
  <c r="S1544" i="1"/>
  <c r="T1544" i="1" s="1"/>
  <c r="S1519" i="1"/>
  <c r="T1519" i="1" s="1"/>
  <c r="S1479" i="1"/>
  <c r="T1479" i="1" s="1"/>
  <c r="S1476" i="1"/>
  <c r="T1476" i="1" s="1"/>
  <c r="S1391" i="1"/>
  <c r="T1391" i="1" s="1"/>
  <c r="S738" i="1"/>
  <c r="T738" i="1" s="1"/>
  <c r="S717" i="1"/>
  <c r="T717" i="1" s="1"/>
  <c r="S708" i="1"/>
  <c r="T708" i="1" s="1"/>
  <c r="S668" i="1"/>
  <c r="T668" i="1" s="1"/>
  <c r="S659" i="1"/>
  <c r="T659" i="1" s="1"/>
  <c r="S650" i="1"/>
  <c r="T650" i="1" s="1"/>
  <c r="S583" i="1"/>
  <c r="T583" i="1" s="1"/>
  <c r="S435" i="1"/>
  <c r="T435" i="1" s="1"/>
  <c r="S394" i="1"/>
  <c r="T394" i="1" s="1"/>
  <c r="S379" i="1"/>
  <c r="T379" i="1" s="1"/>
  <c r="S377" i="1"/>
  <c r="T377" i="1" s="1"/>
  <c r="S261" i="1"/>
  <c r="T261" i="1" s="1"/>
  <c r="S848" i="1"/>
  <c r="T848" i="1" s="1"/>
  <c r="S263" i="1"/>
  <c r="T263" i="1" s="1"/>
  <c r="S2160" i="1"/>
  <c r="T2160" i="1" s="1"/>
  <c r="S1628" i="1"/>
  <c r="T1628" i="1" s="1"/>
  <c r="S1525" i="1"/>
  <c r="T1525" i="1" s="1"/>
  <c r="S1521" i="1"/>
  <c r="T1521" i="1" s="1"/>
  <c r="S1513" i="1"/>
  <c r="T1513" i="1" s="1"/>
  <c r="S1425" i="1"/>
  <c r="T1425" i="1" s="1"/>
  <c r="S1403" i="1"/>
  <c r="T1403" i="1" s="1"/>
  <c r="S1276" i="1"/>
  <c r="T1276" i="1" s="1"/>
  <c r="S1254" i="1"/>
  <c r="T1254" i="1" s="1"/>
  <c r="S763" i="1"/>
  <c r="T763" i="1" s="1"/>
  <c r="S538" i="1"/>
  <c r="T538" i="1" s="1"/>
  <c r="S481" i="1"/>
  <c r="T481" i="1" s="1"/>
  <c r="S463" i="1"/>
  <c r="T463" i="1" s="1"/>
  <c r="S395" i="1"/>
  <c r="T395" i="1" s="1"/>
  <c r="S333" i="1"/>
  <c r="T333" i="1" s="1"/>
  <c r="S329" i="1"/>
  <c r="T329" i="1" s="1"/>
  <c r="S298" i="1"/>
  <c r="T298" i="1" s="1"/>
  <c r="S297" i="1"/>
  <c r="T297" i="1" s="1"/>
  <c r="S271" i="1"/>
  <c r="T271" i="1" s="1"/>
  <c r="S268" i="1"/>
  <c r="T268" i="1" s="1"/>
  <c r="S218" i="1"/>
  <c r="T218" i="1" s="1"/>
  <c r="S52" i="1"/>
  <c r="T52" i="1" s="1"/>
  <c r="S42" i="1"/>
  <c r="T42" i="1" s="1"/>
  <c r="S752" i="1"/>
  <c r="T752" i="1" s="1"/>
  <c r="S714" i="1"/>
  <c r="T714" i="1" s="1"/>
  <c r="S2654" i="1"/>
  <c r="T2654" i="1" s="1"/>
  <c r="S2642" i="1"/>
  <c r="T2642" i="1" s="1"/>
  <c r="S2674" i="1"/>
  <c r="T2674" i="1" s="1"/>
  <c r="S2581" i="1"/>
  <c r="T2581" i="1" s="1"/>
  <c r="S2520" i="1"/>
  <c r="T2520" i="1" s="1"/>
  <c r="S2385" i="1"/>
  <c r="T2385" i="1" s="1"/>
  <c r="S1495" i="1"/>
  <c r="T1495" i="1" s="1"/>
  <c r="S2468" i="1"/>
  <c r="T2468" i="1" s="1"/>
  <c r="S2150" i="1"/>
  <c r="T2150" i="1" s="1"/>
  <c r="S1769" i="1"/>
  <c r="T1769" i="1" s="1"/>
  <c r="S1281" i="1"/>
  <c r="T1281" i="1" s="1"/>
  <c r="S1202" i="1"/>
  <c r="T1202" i="1" s="1"/>
  <c r="S2562" i="1"/>
  <c r="T2562" i="1" s="1"/>
  <c r="S1831" i="1"/>
  <c r="T1831" i="1" s="1"/>
  <c r="S2624" i="1"/>
  <c r="T2624" i="1" s="1"/>
  <c r="S2318" i="1"/>
  <c r="T2318" i="1" s="1"/>
  <c r="S1288" i="1"/>
  <c r="T1288" i="1" s="1"/>
  <c r="S345" i="1"/>
  <c r="T345" i="1" s="1"/>
  <c r="S2586" i="1"/>
  <c r="T2586" i="1" s="1"/>
  <c r="S2472" i="1"/>
  <c r="T2472" i="1" s="1"/>
  <c r="S2450" i="1"/>
  <c r="T2450" i="1" s="1"/>
  <c r="S2426" i="1"/>
  <c r="T2426" i="1" s="1"/>
  <c r="S2425" i="1"/>
  <c r="T2425" i="1" s="1"/>
  <c r="S2409" i="1"/>
  <c r="T2409" i="1" s="1"/>
  <c r="S2392" i="1"/>
  <c r="T2392" i="1" s="1"/>
  <c r="S2353" i="1"/>
  <c r="T2353" i="1" s="1"/>
  <c r="S2349" i="1"/>
  <c r="T2349" i="1" s="1"/>
  <c r="S2328" i="1"/>
  <c r="T2328" i="1" s="1"/>
  <c r="S2310" i="1"/>
  <c r="T2310" i="1" s="1"/>
  <c r="S2292" i="1"/>
  <c r="T2292" i="1" s="1"/>
  <c r="S2229" i="1"/>
  <c r="T2229" i="1" s="1"/>
  <c r="S2225" i="1"/>
  <c r="T2225" i="1" s="1"/>
  <c r="S2215" i="1"/>
  <c r="T2215" i="1" s="1"/>
  <c r="S2200" i="1"/>
  <c r="T2200" i="1" s="1"/>
  <c r="S2172" i="1"/>
  <c r="T2172" i="1" s="1"/>
  <c r="S2158" i="1"/>
  <c r="T2158" i="1" s="1"/>
  <c r="S2140" i="1"/>
  <c r="T2140" i="1" s="1"/>
  <c r="S2116" i="1"/>
  <c r="T2116" i="1" s="1"/>
  <c r="S2086" i="1"/>
  <c r="T2086" i="1" s="1"/>
  <c r="S2071" i="1"/>
  <c r="T2071" i="1" s="1"/>
  <c r="S2054" i="1"/>
  <c r="T2054" i="1" s="1"/>
  <c r="S1888" i="1"/>
  <c r="T1888" i="1" s="1"/>
  <c r="S1810" i="1"/>
  <c r="T1810" i="1" s="1"/>
  <c r="S1800" i="1"/>
  <c r="T1800" i="1" s="1"/>
  <c r="S1785" i="1"/>
  <c r="T1785" i="1" s="1"/>
  <c r="S1745" i="1"/>
  <c r="T1745" i="1" s="1"/>
  <c r="S1742" i="1"/>
  <c r="T1742" i="1" s="1"/>
  <c r="S1619" i="1"/>
  <c r="T1619" i="1" s="1"/>
  <c r="S1515" i="1"/>
  <c r="T1515" i="1" s="1"/>
  <c r="S1528" i="1"/>
  <c r="T1528" i="1" s="1"/>
  <c r="S1736" i="1"/>
  <c r="T1736" i="1" s="1"/>
  <c r="S1529" i="1"/>
  <c r="T1529" i="1" s="1"/>
  <c r="S679" i="1"/>
  <c r="T679" i="1" s="1"/>
  <c r="S612" i="1"/>
  <c r="T612" i="1" s="1"/>
  <c r="S364" i="1"/>
  <c r="T364" i="1" s="1"/>
  <c r="S35" i="1"/>
  <c r="T35" i="1" s="1"/>
  <c r="S1280" i="1"/>
  <c r="T1280" i="1" s="1"/>
  <c r="S681" i="1"/>
  <c r="T681" i="1" s="1"/>
  <c r="S295" i="1"/>
  <c r="T295" i="1" s="1"/>
  <c r="S225" i="1"/>
  <c r="T225" i="1" s="1"/>
</calcChain>
</file>

<file path=xl/sharedStrings.xml><?xml version="1.0" encoding="utf-8"?>
<sst xmlns="http://schemas.openxmlformats.org/spreadsheetml/2006/main" count="16331" uniqueCount="100">
  <si>
    <t>Southern Europe</t>
  </si>
  <si>
    <t>Spain</t>
  </si>
  <si>
    <t>Online Store</t>
  </si>
  <si>
    <t>Returning</t>
  </si>
  <si>
    <t>Cycling</t>
  </si>
  <si>
    <t>Commuter Helmet</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</si>
  <si>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</si>
  <si>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</si>
  <si>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</si>
  <si>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</si>
  <si>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</si>
  <si>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</si>
  <si>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</si>
  <si>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</si>
  <si>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</si>
  <si>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</si>
  <si>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</si>
  <si>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</si>
  <si>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</si>
  <si>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</si>
  <si>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</si>
  <si>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</si>
  <si>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</si>
  <si>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</si>
  <si>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</si>
  <si>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</si>
  <si>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</si>
  <si>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</si>
  <si>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</si>
  <si>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</si>
  <si>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</si>
  <si>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</si>
  <si>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</si>
  <si>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</si>
  <si>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</si>
  <si>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</si>
  <si>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</si>
  <si>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</si>
  <si>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</si>
  <si>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</si>
  <si>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</si>
  <si>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</si>
  <si>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</si>
  <si>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</si>
  <si>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</si>
  <si>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</si>
  <si>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</si>
  <si>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</si>
  <si>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</si>
  <si>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</si>
  <si>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</si>
  <si>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</si>
  <si>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</si>
  <si>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</si>
  <si>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</si>
  <si>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</si>
  <si>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</si>
  <si>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</si>
  <si>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</si>
  <si>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</si>
  <si>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</si>
  <si>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</si>
  <si>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</si>
  <si>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</si>
  <si>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</si>
  <si>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</si>
  <si>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</si>
  <si>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</si>
  <si>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</si>
  <si>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</si>
  <si>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</si>
  <si>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</si>
  <si>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</si>
  <si>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Year2</t>
  </si>
  <si>
    <t>MonthNo2</t>
  </si>
  <si>
    <t>Month2</t>
  </si>
  <si>
    <t>Quarter2</t>
  </si>
  <si>
    <t>Sum of Revenue</t>
  </si>
  <si>
    <t>Sum of Gross Profit</t>
  </si>
  <si>
    <t>Gross Profit Margin</t>
  </si>
  <si>
    <t>Sum of Units Sold</t>
  </si>
  <si>
    <t>Count of ID</t>
  </si>
  <si>
    <t>f</t>
  </si>
  <si>
    <t>Sum of COGS</t>
  </si>
  <si>
    <t>Row Labels</t>
  </si>
  <si>
    <t>Jan</t>
  </si>
  <si>
    <t>Feb</t>
  </si>
  <si>
    <t>Mar</t>
  </si>
  <si>
    <t>Apr</t>
  </si>
  <si>
    <t>May</t>
  </si>
  <si>
    <t>Jun</t>
  </si>
  <si>
    <t>Jul</t>
  </si>
  <si>
    <t>Aug</t>
  </si>
  <si>
    <t>Sep</t>
  </si>
  <si>
    <t>Oct</t>
  </si>
  <si>
    <t>Nov</t>
  </si>
  <si>
    <t>Dec</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</si>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</sst>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m\-yyyy"/>
    <numFmt numFmtId="165" formatCode="\$#,##0.00"/>
    <numFmt numFmtId="166" formatCode="0.0%"/>
    <numFmt numFmtId="167" formatCode="\$#,##0"/>
    <numFmt numFmtId="168" formatCode="\$#,##0,&quot;K&quot;"/>
  </numFmts>
  <fonts count="8">
    <font>
      <sz val="11"/>
      <color theme="1"/>
      <name val="Aptos Narrow"/>
      <family val="2"/>
      <scheme val="minor"/>
    </font>
    <font>
      <sz val="12"/>
      <color theme="1"/>
      <name val="Aptos Narrow"/>
      <family val="2"/>
      <scheme val="minor"/>
    </font>
    <font>
      <b/>
      <sz val="12"/>
      <color rgb="FFFFFFFF"/>
      <name val="Aptos Narrow"/>
      <family val="2"/>
      <scheme val="minor"/>
    </font>
    <font>
      <sz val="12"/>
      <name val="Aptos Narrow"/>
      <family val="2"/>
      <scheme val="minor"/>
    </font>
    <font>
      <u/>
      <sz val="11"/>
      <color theme="10"/>
      <name val="Carlito"/>
    </font>
    <font>
      <u/>
      <sz val="12"/>
      <color theme="10"/>
      <name val="Aptos Narrow"/>
      <family val="2"/>
      <scheme val="minor"/>
    </font>
    <font>
      <sz val="11"/>
      <color theme="1"/>
      <name val="Aptos Narrow"/>
      <family val="2"/>
      <scheme val="minor"/>
    </font>
    <font>
      <sz val="11"/>
      <color theme="6" tint="0.79998168889431442"/>
      <name val="Aptos Narrow"/>
      <family val="2"/>
      <scheme val="minor"/>
    </font>
  </fonts>
  <fills count="4">
    <fill>
      <patternFill patternType="none"/>
    </fill>
    <fill>
      <patternFill patternType="gray125"/>
    </fill>
    <fill>
      <patternFill patternType="solid">
        <fgColor rgb="FF1F4E78"/>
      </patternFill>
    </fill>
    <fill>
      <patternFill patternType="solid">
        <fgColor theme="6" tint="0.79998168889431442"/>
        <bgColor indexed="64"/>
      </patternFill>
    </fill>
  </fills>
  <borders count="1">
    <border>
      <left/>
      <right/>
      <top/>
      <bottom/>
      <diagonal/>
    </border>
  </borders>
  <cellStyleXfs count="5">
    <xf numFmtId="0" fontId="0" fillId="0" borderId="0"/>
    <xf numFmtId="0" fontId="1" fillId="0" borderId="0"/>
    <xf numFmtId="0" fontId="4" fillId="0" borderId="0" applyNumberFormat="0" applyFill="0" applyBorder="0" applyAlignment="0" applyProtection="0"/>
    <xf numFmtId="0" fontId="5" fillId="0" borderId="0" applyNumberFormat="0" applyFill="0" applyBorder="0" applyAlignment="0" applyProtection="0"/>
    <xf numFmtId="9" fontId="6" fillId="0" borderId="0" applyFont="0" applyFill="0" applyBorder="0" applyAlignment="0" applyProtection="0"/>
  </cellStyleXfs>
  <cellXfs count="26">
    <xf numFmtId="0" fontId="0" fillId="0" borderId="0" xfId="0"/>
    <xf numFmtId="0" fontId="2" fillId="2" borderId="0" xfId="0" applyFont="1" applyFill="1" applyAlignment="1">
      <alignment horizontal="center" vertical="center"/>
    </xf>
    <xf numFmtId="0" fontId="3" fillId="0" borderId="0" xfId="0" quotePrefix="1" applyFont="1"/>
    <xf numFmtId="164" fontId="3" fillId="0" borderId="0" xfId="0" applyNumberFormat="1" applyFont="1"/>
    <xf numFmtId="0" fontId="3" fillId="0" borderId="0" xfId="0" applyFont="1"/>
    <xf numFmtId="1" fontId="3" fillId="0" borderId="0" xfId="0" applyNumberFormat="1" applyFont="1"/>
    <xf numFmtId="165" fontId="3" fillId="0" borderId="0" xfId="0" applyNumberFormat="1" applyFont="1"/>
    <xf numFmtId="9" fontId="3" fillId="0" borderId="0" xfId="0" applyNumberFormat="1" applyFont="1"/>
    <xf numFmtId="166" fontId="3" fillId="0" borderId="0" xfId="0" applyNumberFormat="1" applyFont="1" applyAlignment="1">
      <alignment horizontal="center"/>
    </xf>
    <xf numFmtId="1" fontId="3" fillId="0" borderId="0" xfId="0" applyNumberFormat="1" applyFont="1" applyAlignment="1">
      <alignment horizontal="center"/>
    </xf>
    <xf numFmtId="0" fontId="0" fillId="0" borderId="0" xfId="0" applyAlignment="1">
      <alignment horizontal="center"/>
    </xf>
    <xf numFmtId="0" fontId="2" fillId="2" borderId="0" xfId="0" applyFont="1" applyFill="1" applyAlignment="1">
      <alignment horizontal="right" vertical="center"/>
    </xf>
    <xf numFmtId="0" fontId="3" fillId="0" borderId="0" xfId="0" applyFont="1" applyAlignment="1">
      <alignment horizontal="right"/>
    </xf>
    <xf numFmtId="0" fontId="0" fillId="0" borderId="0" xfId="0" applyAlignment="1">
      <alignment horizontal="right"/>
    </xf>
    <xf numFmtId="165" fontId="0" fillId="0" borderId="0" xfId="0" applyNumberFormat="1"/>
    <xf numFmtId="0" fontId="0" fillId="0" borderId="0" xfId="0" pivotButton="1"/>
    <xf numFmtId="9" fontId="0" fillId="0" borderId="0" xfId="4" applyFont="1"/>
    <xf numFmtId="166" fontId="0" fillId="0" borderId="0" xfId="4" applyNumberFormat="1" applyFont="1"/>
    <xf numFmtId="1" fontId="0" fillId="0" borderId="0" xfId="0" applyNumberFormat="1"/>
    <xf numFmtId="0" fontId="7" fillId="0" borderId="0" xfId="0" applyFont="1"/>
    <xf numFmtId="0" fontId="7" fillId="3" borderId="0" xfId="0" applyFont="1" applyFill="1"/>
    <xf numFmtId="0" fontId="0" fillId="3" borderId="0" xfId="0" applyFill="1"/>
    <xf numFmtId="0" fontId="7" fillId="3" borderId="0" xfId="0" applyFont="1" applyFill="1" applyAlignment="1">
      <alignment vertical="center"/>
    </xf>
    <xf numFmtId="167" fontId="0" fillId="0" borderId="0" xfId="0" applyNumberFormat="1"/>
    <xf numFmtId="0" fontId="0" fillId="0" borderId="0" xfId="0" applyAlignment="1">
      <alignment horizontal="left"/>
    </xf>
    <xf numFmtId="168" fontId="0" fillId="0" borderId="0" xfId="0" applyNumberFormat="1"/>
  </cellXfs>
  <cellStyles count="5">
    <cellStyle name="Hyperlink 2" xfId="2" xr:uid="{D7D297CA-FF4D-B741-8536-09007FCFE1C1}"/>
    <cellStyle name="Hyperlink 2 2" xfId="3" xr:uid="{823468DC-09EE-9A4A-8D3B-5C2A0F268F04}"/>
    <cellStyle name="Normal" xfId="0" builtinId="0"/>
    <cellStyle name="Normal 2 2" xfId="1" xr:uid="{B9E99E89-0417-9544-B962-05C5B11CEBC8}"/>
    <cellStyle name="Percent" xfId="4" builtinId="5"/>
  </cellStyles>
  <dxfs count="39">
    <dxf>
      <numFmt numFmtId="168" formatCode="\$#,##0,&quot;K&quot;"/>
    </dxf>
    <dxf>
      <numFmt numFmtId="168" formatCode="\$#,##0,&quot;K&quot;"/>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alignment horizontal="center" textRotation="0" wrapText="0" indent="0" justifyLastLine="0" shrinkToFit="0" readingOrder="0"/>
    </dxf>
    <dxf>
      <font>
        <strike val="0"/>
        <outline val="0"/>
        <shadow val="0"/>
        <u val="none"/>
        <vertAlign val="baseline"/>
        <sz val="12"/>
        <name val="Aptos Narrow"/>
        <family val="2"/>
        <scheme val="minor"/>
      </font>
      <numFmt numFmtId="166" formatCode="0.0%"/>
      <alignment horizontal="center" textRotation="0" wrapText="0" indent="0" justifyLastLine="0" shrinkToFit="0" readingOrder="0"/>
    </dxf>
    <dxf>
      <font>
        <strike val="0"/>
        <outline val="0"/>
        <shadow val="0"/>
        <u val="none"/>
        <vertAlign val="baseline"/>
        <sz val="12"/>
        <name val="Aptos Narrow"/>
        <family val="2"/>
        <scheme val="minor"/>
      </font>
      <numFmt numFmtId="1" formatCode="0"/>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alignment horizontal="center" textRotation="0" wrapText="0" indent="0" justifyLastLine="0" shrinkToFit="0" readingOrder="0"/>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dxf>
    <dxf>
      <font>
        <b val="0"/>
        <i val="0"/>
        <strike val="0"/>
        <condense val="0"/>
        <extend val="0"/>
        <outline val="0"/>
        <shadow val="0"/>
        <u val="none"/>
        <vertAlign val="baseline"/>
        <sz val="12"/>
        <color auto="1"/>
        <name val="Aptos Narrow"/>
        <family val="2"/>
        <scheme val="minor"/>
      </font>
      <numFmt numFmtId="0" formatCode="General"/>
      <alignment horizontal="right" textRotation="0" wrapText="0" indent="0" justifyLastLine="0" shrinkToFit="0" readingOrder="0"/>
    </dxf>
    <dxf>
      <font>
        <b val="0"/>
        <i val="0"/>
        <strike val="0"/>
        <condense val="0"/>
        <extend val="0"/>
        <outline val="0"/>
        <shadow val="0"/>
        <u val="none"/>
        <vertAlign val="baseline"/>
        <sz val="12"/>
        <color auto="1"/>
        <name val="Aptos Narrow"/>
        <family val="2"/>
        <scheme val="minor"/>
      </font>
      <numFmt numFmtId="164" formatCode="dd\-mmm\-yyyy"/>
    </dxf>
    <dxf>
      <font>
        <strike val="0"/>
        <outline val="0"/>
        <shadow val="0"/>
        <u val="none"/>
        <vertAlign val="baseline"/>
        <sz val="12"/>
        <name val="Aptos Narrow"/>
        <family val="2"/>
        <scheme val="minor"/>
      </font>
    </dxf>
    <dxf>
      <font>
        <b val="0"/>
        <i val="0"/>
        <strike val="0"/>
        <condense val="0"/>
        <extend val="0"/>
        <outline val="0"/>
        <shadow val="0"/>
        <u val="none"/>
        <vertAlign val="baseline"/>
        <sz val="12"/>
        <color auto="1"/>
        <name val="Aptos Narrow"/>
        <family val="2"/>
        <scheme val="minor"/>
      </font>
    </dxf>
    <dxf>
      <font>
        <strike val="0"/>
        <outline val="0"/>
        <shadow val="0"/>
        <u val="none"/>
        <vertAlign val="baseline"/>
        <sz val="12"/>
        <name val="Aptos Narrow"/>
        <family val="2"/>
        <scheme val="minor"/>
      </font>
    </dxf>
    <dxf>
      <font>
        <strike val="0"/>
        <outline val="0"/>
        <shadow val="0"/>
        <u val="none"/>
        <vertAlign val="baseline"/>
        <sz val="12"/>
        <name val="Aptos Narrow"/>
        <family val="2"/>
        <scheme val="minor"/>
      </font>
    </dxf>
    <dxf>
      <numFmt numFmtId="168" formatCode="\$#,##0,&quot;K&quot;"/>
    </dxf>
    <dxf>
      <numFmt numFmtId="167" formatCode="\$#,##0"/>
    </dxf>
    <dxf>
      <numFmt numFmtId="167" formatCode="\$#,##0"/>
    </dxf>
    <dxf>
      <numFmt numFmtId="168" formatCode="\$#,##0,&quot;K&quot;"/>
    </dxf>
    <dxf>
      <numFmt numFmtId="168" formatCode="\$#,##0,&quot;K&quot;"/>
    </dxf>
    <dxf>
      <numFmt numFmtId="167" formatCode="\$#,##0"/>
    </dxf>
    <dxf>
      <numFmt numFmtId="167" formatCode="\$#,##0"/>
    </dxf>
    <dxf>
      <font>
        <b/>
        <sz val="11"/>
        <color theme="1"/>
      </font>
      <border>
        <vertical/>
        <horizontal/>
      </border>
    </dxf>
    <dxf>
      <font>
        <color theme="1"/>
      </font>
      <border diagonalUp="0" diagonalDown="0">
        <left/>
        <right/>
        <top/>
        <bottom/>
        <vertical/>
        <horizontal/>
      </border>
    </dxf>
    <dxf>
      <font>
        <b/>
        <color theme="1"/>
      </font>
      <border>
        <bottom style="thin">
          <color theme="4"/>
        </bottom>
        <vertical/>
        <horizontal/>
      </border>
    </dxf>
    <dxf>
      <font>
        <color theme="1"/>
      </font>
      <border diagonalUp="0" diagonalDown="0">
        <left/>
        <right/>
        <top/>
        <bottom/>
        <vertical/>
        <horizontal/>
      </border>
    </dxf>
  </dxfs>
  <tableStyles count="2" defaultTableStyle="TableStyleMedium2" defaultPivotStyle="PivotStyleLight16">
    <tableStyle name="SlicerStyleLight1 2" pivot="0" table="0" count="10" xr9:uid="{17ADF9C8-BEA1-4965-A76C-50F8A3C0394E}">
      <tableStyleElement type="wholeTable" dxfId="38"/>
      <tableStyleElement type="headerRow" dxfId="37"/>
    </tableStyle>
    <tableStyle name="TimeSlicerStyleDark1 2" pivot="0" table="0" count="9" xr9:uid="{C96DA1F2-88E9-40CC-8E55-CFEE23594AD8}">
      <tableStyleElement type="wholeTable" dxfId="36"/>
      <tableStyleElement type="headerRow" dxfId="35"/>
    </tableStyle>
  </tableStyles>
  <colors>
    <mruColors>
      <color rgb="FF073673"/>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7">
        <dxf>
          <fill>
            <patternFill patternType="solid">
              <fgColor theme="4" tint="0.39997558519241921"/>
              <bgColor theme="4" tint="0.39997558519241921"/>
            </patternFill>
          </fill>
          <border>
            <vertical/>
            <horizontal/>
          </border>
        </dxf>
        <dxf>
          <fill>
            <gradientFill degree="90">
              <stop position="0">
                <color theme="0" tint="-0.249977111117893"/>
              </stop>
              <stop position="1">
                <color theme="0" tint="-0.249977111117893"/>
              </stop>
            </gradientFill>
          </fill>
          <border>
            <vertical/>
            <horizontal/>
          </border>
        </dxf>
        <dxf>
          <fill>
            <gradientFill degree="90">
              <stop position="0">
                <color theme="4"/>
              </stop>
              <stop position="1">
                <color theme="4" tint="-0.499984740745262"/>
              </stop>
            </gradientFill>
          </fill>
          <border>
            <vertical/>
            <horizontal/>
          </border>
        </dxf>
        <dxf>
          <font>
            <sz val="9"/>
            <color theme="1" tint="0.499984740745262"/>
          </font>
          <border>
            <left/>
            <right/>
            <top/>
            <bottom/>
            <vertical/>
            <horizontal/>
          </border>
        </dxf>
        <dxf>
          <font>
            <sz val="9"/>
            <color theme="1" tint="0.499984740745262"/>
          </font>
          <border>
            <left/>
            <right/>
            <top/>
            <bottom/>
            <vertical/>
            <horizontal/>
          </border>
        </dxf>
        <dxf>
          <font>
            <sz val="9"/>
            <color theme="1" tint="0.499984740745262"/>
          </font>
          <border>
            <left/>
            <right/>
            <top/>
            <bottom/>
            <vertical/>
            <horizontal/>
          </border>
        </dxf>
        <dxf>
          <font>
            <sz val="10"/>
            <color theme="4" tint="-0.249977111117893"/>
          </font>
          <border>
            <left/>
            <right/>
            <top/>
            <bottom/>
            <vertical/>
            <horizontal/>
          </border>
        </dxf>
      </x15:dxfs>
    </ext>
    <ext xmlns:x15="http://schemas.microsoft.com/office/spreadsheetml/2010/11/main" uri="{9260A510-F301-46a8-8635-F512D64BE5F5}">
      <x15:timelineStyles defaultTimelineStyle="TimeSlicerStyleLight1">
        <x15:timelineStyle name="TimeSlicerStyleDark1 2">
          <x15:timelineStyleElements>
            <x15:timelineStyleElement type="selectionLabel" dxfId="6"/>
            <x15:timelineStyleElement type="timeLevel" dxfId="5"/>
            <x15:timelineStyleElement type="periodLabel1" dxfId="4"/>
            <x15:timelineStyleElement type="periodLabel2" dxfId="3"/>
            <x15:timelineStyleElement type="selectedTimeBlock" dxfId="2"/>
            <x15:timelineStyleElement type="unselectedTimeBlock" dxfId="1"/>
            <x15:timelineStyleElement type="selectedTimeBlockSpace"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Dashboard.xlsx]PivotTable!Monthly_Revenue_Profit </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
          <c:idx val="0"/>
          <c:spPr>
            <a:solidFill>
              <a:schemeClr val="bg2">
                <a:lumMod val="75000"/>
                <a:alpha val="1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solidFill>
              <a:schemeClr val="bg2">
                <a:lumMod val="75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568292505103529"/>
          <c:w val="0.98682042833607908"/>
          <c:h val="0.73614173228346458"/>
        </c:manualLayout>
      </c:layout>
      <c:lineChart>
        <c:grouping val="standard"/>
        <c:varyColors val="0"/>
        <c:ser>
          <c:idx val="0"/>
          <c:order val="0"/>
          <c:tx>
            <c:strRef>
              <c:f>PivotTable!$B$8</c:f>
              <c:strCache>
                <c:ptCount val="1"/>
                <c:pt idx="0">
                  <c:v>Total Revenue</c:v>
                </c:pt>
              </c:strCache>
            </c:strRef>
          </c:tx>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dLbls>
            <c:spPr>
              <a:solidFill>
                <a:schemeClr val="bg2">
                  <a:lumMod val="75000"/>
                  <a:alpha val="10000"/>
                </a:schemeClr>
              </a:solid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PivotTable!$B$9:$B$21</c:f>
              <c:numCache>
                <c:formatCode>\$#,##0,"K"</c:formatCode>
                <c:ptCount val="12"/>
                <c:pt idx="0">
                  <c:v>14239.866</c:v>
                </c:pt>
                <c:pt idx="1">
                  <c:v>14934.135499999997</c:v>
                </c:pt>
                <c:pt idx="2">
                  <c:v>11071.659499999996</c:v>
                </c:pt>
                <c:pt idx="3">
                  <c:v>17999.036499999998</c:v>
                </c:pt>
                <c:pt idx="4">
                  <c:v>15712.018999999997</c:v>
                </c:pt>
                <c:pt idx="5">
                  <c:v>24714.066999999999</c:v>
                </c:pt>
                <c:pt idx="6">
                  <c:v>15462.849999999995</c:v>
                </c:pt>
                <c:pt idx="7">
                  <c:v>12877.885</c:v>
                </c:pt>
                <c:pt idx="8">
                  <c:v>14643.894000000002</c:v>
                </c:pt>
                <c:pt idx="9">
                  <c:v>16643.260499999997</c:v>
                </c:pt>
                <c:pt idx="10">
                  <c:v>22069.923999999999</c:v>
                </c:pt>
                <c:pt idx="11">
                  <c:v>18136.536499999998</c:v>
                </c:pt>
              </c:numCache>
            </c:numRef>
          </c:val>
          <c:smooth val="0"/>
          <c:extLst>
            <c:ext xmlns:c16="http://schemas.microsoft.com/office/drawing/2014/chart" uri="{C3380CC4-5D6E-409C-BE32-E72D297353CC}">
              <c16:uniqueId val="{00000000-1D1F-4FAA-9886-29CF899D98E6}"/>
            </c:ext>
          </c:extLst>
        </c:ser>
        <c:ser>
          <c:idx val="1"/>
          <c:order val="1"/>
          <c:tx>
            <c:strRef>
              <c:f>PivotTable!$C$8</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solidFill>
                <a:schemeClr val="bg2">
                  <a:lumMod val="75000"/>
                  <a:alpha val="1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PivotTable!$C$9:$C$21</c:f>
              <c:numCache>
                <c:formatCode>\$#,##0,"K"</c:formatCode>
                <c:ptCount val="12"/>
                <c:pt idx="0">
                  <c:v>5845.1560000000009</c:v>
                </c:pt>
                <c:pt idx="1">
                  <c:v>6470.0755000000008</c:v>
                </c:pt>
                <c:pt idx="2">
                  <c:v>5123.8694999999989</c:v>
                </c:pt>
                <c:pt idx="3">
                  <c:v>7659.0464999999995</c:v>
                </c:pt>
                <c:pt idx="4">
                  <c:v>7090.7189999999991</c:v>
                </c:pt>
                <c:pt idx="5">
                  <c:v>9889.6669999999976</c:v>
                </c:pt>
                <c:pt idx="6">
                  <c:v>6952.86</c:v>
                </c:pt>
                <c:pt idx="7">
                  <c:v>5767.5950000000003</c:v>
                </c:pt>
                <c:pt idx="8">
                  <c:v>6557.7240000000002</c:v>
                </c:pt>
                <c:pt idx="9">
                  <c:v>7280.2505000000001</c:v>
                </c:pt>
                <c:pt idx="10">
                  <c:v>8662.9840000000004</c:v>
                </c:pt>
                <c:pt idx="11">
                  <c:v>7649.2864999999983</c:v>
                </c:pt>
              </c:numCache>
            </c:numRef>
          </c:val>
          <c:smooth val="0"/>
          <c:extLst>
            <c:ext xmlns:c16="http://schemas.microsoft.com/office/drawing/2014/chart" uri="{C3380CC4-5D6E-409C-BE32-E72D297353CC}">
              <c16:uniqueId val="{00000001-1D1F-4FAA-9886-29CF899D98E6}"/>
            </c:ext>
          </c:extLst>
        </c:ser>
        <c:dLbls>
          <c:showLegendKey val="0"/>
          <c:showVal val="0"/>
          <c:showCatName val="0"/>
          <c:showSerName val="0"/>
          <c:showPercent val="0"/>
          <c:showBubbleSize val="0"/>
        </c:dLbls>
        <c:marker val="1"/>
        <c:smooth val="0"/>
        <c:axId val="1340284800"/>
        <c:axId val="1157947664"/>
      </c:lineChart>
      <c:catAx>
        <c:axId val="1340284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947664"/>
        <c:crosses val="autoZero"/>
        <c:auto val="1"/>
        <c:lblAlgn val="ctr"/>
        <c:lblOffset val="100"/>
        <c:noMultiLvlLbl val="0"/>
      </c:catAx>
      <c:valAx>
        <c:axId val="1157947664"/>
        <c:scaling>
          <c:orientation val="minMax"/>
        </c:scaling>
        <c:delete val="1"/>
        <c:axPos val="l"/>
        <c:numFmt formatCode="\$#,##0,&quot;K&quot;" sourceLinked="1"/>
        <c:majorTickMark val="none"/>
        <c:minorTickMark val="none"/>
        <c:tickLblPos val="nextTo"/>
        <c:crossAx val="134028480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Dashboard.xlsx]PivotTable!Top_5_country</c:name>
    <c:fmtId val="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976151720566165"/>
          <c:y val="2.4970253718285207E-2"/>
          <c:w val="0.73725381066205653"/>
          <c:h val="0.87437270341207352"/>
        </c:manualLayout>
      </c:layout>
      <c:barChart>
        <c:barDir val="bar"/>
        <c:grouping val="clustered"/>
        <c:varyColors val="0"/>
        <c:ser>
          <c:idx val="0"/>
          <c:order val="0"/>
          <c:tx>
            <c:strRef>
              <c:f>PivotTable!$G$8</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PivotTable!$F$9:$F$14</c:f>
              <c:strCache>
                <c:ptCount val="5"/>
                <c:pt idx="0">
                  <c:v>France</c:v>
                </c:pt>
                <c:pt idx="1">
                  <c:v>Germany</c:v>
                </c:pt>
                <c:pt idx="2">
                  <c:v>Italy</c:v>
                </c:pt>
                <c:pt idx="3">
                  <c:v>Spain</c:v>
                </c:pt>
                <c:pt idx="4">
                  <c:v>United Kingdom</c:v>
                </c:pt>
              </c:strCache>
            </c:strRef>
          </c:cat>
          <c:val>
            <c:numRef>
              <c:f>PivotTable!$G$9:$G$14</c:f>
              <c:numCache>
                <c:formatCode>\$#,##0,"K"</c:formatCode>
                <c:ptCount val="5"/>
                <c:pt idx="0">
                  <c:v>14008.192500000001</c:v>
                </c:pt>
                <c:pt idx="1">
                  <c:v>20535.858500000002</c:v>
                </c:pt>
                <c:pt idx="2">
                  <c:v>18470.864999999998</c:v>
                </c:pt>
                <c:pt idx="3">
                  <c:v>11737.970499999999</c:v>
                </c:pt>
                <c:pt idx="4">
                  <c:v>21683.790000000005</c:v>
                </c:pt>
              </c:numCache>
            </c:numRef>
          </c:val>
          <c:extLst>
            <c:ext xmlns:c16="http://schemas.microsoft.com/office/drawing/2014/chart" uri="{C3380CC4-5D6E-409C-BE32-E72D297353CC}">
              <c16:uniqueId val="{00000000-75C3-4646-9CBA-3601CAD8CDEB}"/>
            </c:ext>
          </c:extLst>
        </c:ser>
        <c:dLbls>
          <c:showLegendKey val="0"/>
          <c:showVal val="0"/>
          <c:showCatName val="0"/>
          <c:showSerName val="0"/>
          <c:showPercent val="0"/>
          <c:showBubbleSize val="0"/>
        </c:dLbls>
        <c:gapWidth val="120"/>
        <c:overlap val="-44"/>
        <c:axId val="1331797296"/>
        <c:axId val="1093797168"/>
      </c:barChart>
      <c:catAx>
        <c:axId val="133179729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crossAx val="1093797168"/>
        <c:crosses val="autoZero"/>
        <c:auto val="1"/>
        <c:lblAlgn val="ctr"/>
        <c:lblOffset val="100"/>
        <c:noMultiLvlLbl val="0"/>
      </c:catAx>
      <c:valAx>
        <c:axId val="1093797168"/>
        <c:scaling>
          <c:orientation val="minMax"/>
        </c:scaling>
        <c:delete val="0"/>
        <c:axPos val="b"/>
        <c:majorGridlines>
          <c:spPr>
            <a:ln w="9525" cap="flat" cmpd="sng" algn="ctr">
              <a:solidFill>
                <a:schemeClr val="tx2">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331797296"/>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Dashboard.xlsx]PivotTable!Sales_Channel</c:name>
    <c:fmtId val="2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32903211536760146"/>
          <c:y val="0.20301810211867846"/>
          <c:w val="0.31946385915243741"/>
          <c:h val="0.58623264875395731"/>
        </c:manualLayout>
      </c:layout>
      <c:pieChart>
        <c:varyColors val="1"/>
        <c:ser>
          <c:idx val="0"/>
          <c:order val="0"/>
          <c:tx>
            <c:strRef>
              <c:f>PivotTable!$J$8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0E8-422B-A564-E51743655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0E8-422B-A564-E517436556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0E8-422B-A564-E517436556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0E8-422B-A564-E517436556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PivotTable!$I$9:$I$13</c:f>
              <c:strCache>
                <c:ptCount val="4"/>
                <c:pt idx="0">
                  <c:v>Corporate</c:v>
                </c:pt>
                <c:pt idx="1">
                  <c:v>Marketplace</c:v>
                </c:pt>
                <c:pt idx="2">
                  <c:v>Online Store</c:v>
                </c:pt>
                <c:pt idx="3">
                  <c:v>Retail Partners</c:v>
                </c:pt>
              </c:strCache>
            </c:strRef>
          </c:cat>
          <c:val>
            <c:numRef>
              <c:f>PivotTable!$J$9:$J$13</c:f>
              <c:numCache>
                <c:formatCode>\$#,##0</c:formatCode>
                <c:ptCount val="4"/>
                <c:pt idx="0">
                  <c:v>63509.643000000004</c:v>
                </c:pt>
                <c:pt idx="1">
                  <c:v>26844.275999999998</c:v>
                </c:pt>
                <c:pt idx="2">
                  <c:v>75908.040499999988</c:v>
                </c:pt>
                <c:pt idx="3">
                  <c:v>32243.17400000001</c:v>
                </c:pt>
              </c:numCache>
            </c:numRef>
          </c:val>
          <c:extLst>
            <c:ext xmlns:c16="http://schemas.microsoft.com/office/drawing/2014/chart" uri="{C3380CC4-5D6E-409C-BE32-E72D297353CC}">
              <c16:uniqueId val="{00000008-30E8-422B-A564-E517436556E6}"/>
            </c:ext>
          </c:extLst>
        </c:ser>
        <c:dLbls>
          <c:showLegendKey val="0"/>
          <c:showVal val="0"/>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Sales Dashboard.xlsx]PivotTable!Region_Wise</c:name>
    <c:fmtId val="3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doughnutChart>
        <c:varyColors val="1"/>
        <c:ser>
          <c:idx val="0"/>
          <c:order val="0"/>
          <c:tx>
            <c:strRef>
              <c:f>PivotTable!$M$8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D3-493B-A5CD-B8CA77371D9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D3-493B-A5CD-B8CA77371D9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D3-493B-A5CD-B8CA77371D9C}"/>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D3-493B-A5CD-B8CA77371D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PivotTable!$L$9:$L$13</c:f>
              <c:strCache>
                <c:ptCount val="4"/>
                <c:pt idx="0">
                  <c:v>Corporate</c:v>
                </c:pt>
                <c:pt idx="1">
                  <c:v>Marketplace</c:v>
                </c:pt>
                <c:pt idx="2">
                  <c:v>Online Store</c:v>
                </c:pt>
                <c:pt idx="3">
                  <c:v>Retail Partners</c:v>
                </c:pt>
              </c:strCache>
            </c:strRef>
          </c:cat>
          <c:val>
            <c:numRef>
              <c:f>PivotTable!$M$9:$M$13</c:f>
              <c:numCache>
                <c:formatCode>\$#,##0</c:formatCode>
                <c:ptCount val="4"/>
                <c:pt idx="0">
                  <c:v>63509.643000000004</c:v>
                </c:pt>
                <c:pt idx="1">
                  <c:v>26844.275999999998</c:v>
                </c:pt>
                <c:pt idx="2">
                  <c:v>75908.040499999988</c:v>
                </c:pt>
                <c:pt idx="3">
                  <c:v>32243.17400000001</c:v>
                </c:pt>
              </c:numCache>
            </c:numRef>
          </c:val>
          <c:extLst>
            <c:ext xmlns:c16="http://schemas.microsoft.com/office/drawing/2014/chart" uri="{C3380CC4-5D6E-409C-BE32-E72D297353CC}">
              <c16:uniqueId val="{00000008-7CD3-493B-A5CD-B8CA77371D9C}"/>
            </c:ext>
          </c:extLst>
        </c:ser>
        <c:dLbls>
          <c:showLegendKey val="0"/>
          <c:showVal val="0"/>
          <c:showCatName val="0"/>
          <c:showSerName val="0"/>
          <c:showPercent val="0"/>
          <c:showBubbleSize val="0"/>
          <c:showLeaderLines val="1"/>
        </c:dLbls>
        <c:firstSliceAng val="0"/>
        <c:holeSize val="44"/>
      </c:doughnutChart>
      <c:spPr>
        <a:noFill/>
        <a:ln>
          <a:noFill/>
        </a:ln>
        <a:effectLst>
          <a:glow>
            <a:schemeClr val="accent1"/>
          </a:glow>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00000000-15A9-4B80-8DBC-40B14D11BE3A}">
          <cx:tx>
            <cx:txData>
              <cx:f>_xlchart.v5.2</cx:f>
              <cx:v>Total Revenue</cx:v>
            </cx:txData>
          </cx:tx>
          <cx:dataId val="0"/>
          <cx:layoutPr>
            <cx:geography cultureLanguage="en-US" cultureRegion="US" attribution="Powered by Bing">
              <cx:geoCache provider="{E9337A44-BEBE-4D9F-B70C-5C5E7DAFC167}">
                <cx:binary>zFxpc9RKsv0rBJ+ffGtfJuZOxNPSizdsVsMXhTGmSlJp3/XrXzYGxm4am3lDxL0NYbDU6iydyjqZ
dTLV/7yZ/nHjbq+bZ1PuivYfN9Ofz23XVf/444/2xt7m1+1Rntw0ZVt+7o5uyvyP8vPn5Ob2j0/N
9ZgU5g+CMPvjxl433e30/F//hE8zt+VpeXPdJWVx2d8288vbtndd+8i5g6ee3ZR90e0uN/BJfz5f
JYW7Lj49f3ZbdEk3v56r2z+fP3jP82d/7H/SD1afORhY13+CawU9IkxIKbhCX17k+TNXFubracKP
NEEac3F3FuFvps+vc7j8F8bzZTTXnz41t2377Ou/9y58MPh7x5O2DO7uPSh3A11tv9zZHw+x/dc/
9w7Ave4duQf/PjBPndpH/3/7tmuS628Q/PfoM3nElUQSMfkAdsyOMENaKcrvcN+D/RcGchj27xfu
wf79+D7s//v6r4fdv3Um6fPfBztHR4JhpihF+stLPUCfHQmuJWGEHXb6XxjPYfS/X7iH/vfj++j7
0V+Pfnhb5NdN9hvR33GKEApzcofvQ8pRR1pjJbSm30zeUc0vjOMw6t8v3EP9+/F91MOTvx71YLm9
sb+VavSRZFQjhvEd6gDvPaLH/IhShZHAX5l+j3F+YTyH0f9+4R7634/vox98+OvRXzXXxc3tN//7
DTwvjgRhCmnykOfJEeOKSqHkHQ9p/c3m1/D65DgOg/5t/HuYfzu8D/nq5V8P+fq2ya+L+dv9//eY
c3wEiYtWUnwl+YfQY3REFYI/inzF/pvpO+h/YTyHsf9+4R7434/vox/+DUh+29z+3rySkyMlONaC
0EMk78kjLTWDMPuTxPIXBnQY/u8X7sH//fg+/Nu/A/zdtfuNrs/oESecc6S+ZjBA5ve5nhxhvnN6
xR/6/PapYfwE8rvL9gG/O/oD3H+DhPL8trO3zc7h228A/Aa+IbCT4oJJ9pVQHiaVHCKA0OzfdLNH
9b84psMz8ODivXl4cG5/Ns5P/3rmPy+b8fo3ej/XRxpTyO2B3b+89rwfHUmqtNAwP3e76DvCf3oY
P8H+6/D3Yf96+AfEX/z1iF+Uv53sCTAKZfLrdvVhRo/1EaaMkW+hYF9EeHo4h5H/dt0e8t8O7yN/
8Tfw9Yuy6Xpz7b653n9PO1QfCUWwlvxhfrOLsHACMkv6Nb+B8/f9/VeG8jPcv93ED8h/O/ED9n8D
1n9VXSfFNwz+e+AZJJAa7XZMX/F9yPcexGDOqGCQg9699vjmyeEcBv/rZXvIfz26D3v06q8nm1fj
7afb34g70LuQDPQZfjDOgnQGuoICWe1LigPQf5vyO5p/ejg/wf3rbewD//XwPvKv/gZZ5asx6Za7
POcbBr/B7cWRQph8cf0v0fWhjqCOgOW1YKCg3b32WOcXx/SzObh3Qz9MxL1z+7MRbP76dfCmSLrb
T89OoF7wqfydYiY90owqClNy99rjIQI8hCAvRV9jM4LgfD8O/Pq4Dk/K/vV787J/en9q1v5fPzVr
kFk+PXtdwo7lGzY/WyiPFRd+fu57BSa87q6jL6Wbe7WHx89+QR3KSXuXfp3Dg+O8m97tpz+fQ871
Bd67qsnuIx7M/YHV+P2q2+u2+/M5yCQQwZjQdx4mmXj+bLzdnQEVl0vYwe+0XMQJVJGePysgvbF/
PoeyhkIceIBoLjjsh4AE2rL/coofKcIh+VawQwUSEeR7vQzyttmUxXc0vv7+rOjzizIpuvbP52on
Cld379sNVCIsKCgIMArJsIKPQ3D+5volLDJ4O/4fmrSmxgkhPmGLvcqYzgJEUiN8zFJb+qhGbaCz
pQkG0hl/sLIO8ejJi7x28dYuNYoqq5HPsGnPddtVryydPlRtX267uMcv8qnUJ5nnzKmei+HMqK50
IWnT8qxIvMpPFsHOBt1EnEuyrYwWi18M7XA8JYvaqsy0kfAqlPpkwOMJp16/7mORHadN161wWy7v
J5nicBq4arelLucTM1B+gtPpVaHL5GyCq9dUNlTDx47UN61prrqYT9EOrxWpqkvHeeHrqWhC6YZB
BV5uzVrOYxq5ltIwY33i/GbW2G9swtc1oX3i54mbLtMKMV8KoQOjS+J3rGZrytLqWHbduHamoKuc
yOFmdFO/aii7bdqERKhMUFACIwUk0+mxcPnsj57rIo82wxluzXCMXZ1VfoGx3I4DkXk0WjVUPqam
CybX2itUzN5H4i1diCud+UPu+oDjZD6e2px1vsST935pMPmY96ncdB1NE78UtX5vcJcdN8lcvWp7
asKZDW4ztJn7PBliNlkxrKaYdkFr+3kzlEWxtWUcy7Ao6LprULFReVW9GZt2CfqGmzNDF3nSWl5z
n2XtsClt2y4+SRw/KWWJg75qlq3LtHdOE5RoX+TlWpcoDecy9Xo/oXlh/MVLhF+70vrlXLVhz/nn
0tTiZGj60V/icrlcBsYvSUESX1S52pY91WtVe81a67Y9GZaE+z3NxLHIBrdyw1Rs5Jgr38CkviHO
G8O4xdkKE0zWddFWwWRUGnIV87CmHn4NlURHQlY7n+SJ8QVfYr+a5HpuLA5auhTnY16t2y6TH0cp
4V1lyQE6h0I5yXea5PVq7EQZZDJufZTW8piZkZ0VbcwDhLD1nUzyUMZu8LOcy22ulnxr87rbVJqn
vhj1Oh8G9JZiql4zEXerUWPsBRrFNnLCqajrxRDZMmVXpevtpuk8U/vckOIk1oVNfdTOfZCXaikD
1qb4yjq7rOd0GG7MwOYgNpTUvhoJCdtqwlvV8q72UZHYtXFNDD94F42FTCKy0NL5ieRxoOfK+ZRk
NOrLHv47w1wO/iwIjrppFL3P3fSBNAsK2s5OHwti+ethGT9kHm4Chx09x81w4syQB6Bz4jX1OH6h
WRNHrZu99SjyISori1ZFDhB1g8BndT3xoCjyaiMmba0PjsYnv+XWSr+aXf+2HvWS+TGkr1HM+ytP
dMsbMjRVGA9sXLVlvkLTVG4Kr8Uh8RoUCJxdlapF0chk/A6Wan+apspd5nZ6K2MtNz33aCTIzhuX
vKEvJpa+dInL/LmbkpWXZNlF3PdxyLJO1X42Tv15rQnrI12mQ+YXZZ29FWSaNlSN/YuODvK2niw+
mVXPghyLlgYp6ZKA1vFoAzyh7jRnaPKi0XjkjPRdPvi5Gds6nIQuzm1WpyfW5jz2UdasSxY3ftwv
H72xmc9sVS6falm6xGe5mNdV1dpgYmJatcobfbw4fYtj54UaPm/tZXN3XLh8PCFZx3yH51XlsjeZ
x3gVJmPaSJ97fT4eqz4Z9IuknOkSeHWfvathqZ+XEqE0SL1iuSy94kyZhoVUGbKFUGZjn0x17IKx
LcFDJSteT6Vg1RYhU6xtnLVVmJIpgnhj/ST3jok0YzjNSed3HOjO1UO1hMlAXKQS763rO3GyZHn6
mvRiletRnZqx8XzZlCTsCLhuVtp0PYk4jMvYtOHgabOlzPanZkDCNxVja1J1LNTZcEPrDiJWn+Zb
2s96hTHp/WkGD7ITzwInWx1w59IgadLlLBHpEA1Jvi7zNllpVtyIrHnv2nwr9XAlnTtnyL4SXqIT
35q0X4lCiMQnGPfBYKZq02XV9RDT+cybS3PK8c5JKG02KHFt1NOOVoGZDN5UCzBlurTns+7plRdj
ExnH8mOrCuLTKa5eZ4mcPyR1rqJ0FlNQZ70L6n5oO58t5Xvi6is9zOfZqF+oDgiqGZpPXVM3q470
fQnEGAFbjKs0k9P54jEWGJjWrePtSSeJDWamLqnDZkW88WMxevG7rq1sSLMiCU2xLBC2dRG0Y5KG
idI9kJnt2TZOITZ6IAa+NDExL5yiLOyHTF06lyi/7bPTPjOuDjgE4NIHJ8w3LNHoVTXI7DpfyjT1
nTIymJIk3g5jUa/bhE/Adr17N8fZdNwovKyVmOsAtUkcxEqWV31VFixMcU/8SpZii0lFP8a4qlZY
FEnlLx2VJ3xu+afSOvJCuxxdNpWVqe/BUF8wk80uEO0xUel8PEoTvy2HiacnSVm7iymOb/A4uuMm
hiAmyunSSExfeZTI9Tgt5cq0HfdrWcmtzpIxVB237+s54dqvK+q9zzxTbQseT0WECr6VNUQX4GUF
Pzhfg2OiMC35dMLJJF5kM5rHwDhcXZppkdcFcRcD1I+HFaRVC/Zt3hZnMMVx7XdyLi7GZe7f0gy9
a0tYUZNqTZAMrlT+Mhk/7Y1blU1lIpz39A2JvXJj6oHboIDUU/oZQ3VYN5BE+JX2XMhdJa6qREEc
rGhzEqM6PhPEVee2SYeXjWmnLW6zOrRevQRzruYqKGkK0VtP3g2M0TEfo0lBXBmUPDd1jE+MVd5K
m7nzW9YFhDckoiaPTxcr6No6j2J/JC6b/EznNujreFnp3q69tio25ZCfjSrFfiadNscDk2XgDRZh
P50X4Wc9yyLZ2cwvhyaLozHu2YcOVIrMJ8qb/CLFWaCwkJ8K0kwbVej5vIwru16MWo6nBjev00H1
EELwTPwBqykYMaovhtqruo2D9q1wgsXONzYVtA4SF+MPIP5lnW8UHgPi5WpdJsasZKy8V5mdgLjK
WHh+N4rq7dKk9fuGCoVOnRrjW0frHr+ycTFx31ZyWZXO0DhYEvmhSYbF+XhKGFlBl5gXtLIu1lyk
6g0r288N9T6XnaCvRh2rUOWi9S2E/dznXZVfa1p1KEQurdcZ7/R5w2QPGUiu3i5i8dIQznrHkuA1
VtZBRmLLV4y1zVrClmFVD9nykqfgKrVKFhj4EKR916zQ3KQKci3T+WVO8pDxqVt1MOEvuCfeMcgl
VxNH8So30kbLNKW3Kl9kCIUYuu1niKRSZNkG9baKYCbqzTQsy5tiWrpoyD/UjHBfxkUWQJfWJ0gh
stNCQyaWLymkqnyN8/eyyBJfJskp48sr04jOrzpvuE47fp5mXXPRusxsIU+5bFi9cqI6bxp7S0od
qbl4WSN9W7jlZTKxG5qRtVciuRnLhZxySJZGNW6dkxexq3A0zXg7LXnry6LK/Lb2gDmt2DZGQOyZ
zBQBEWZBwyGnH1HomF2T2S0fpzS2QJvjDCma7tJ0FVvRvpynGutNnJRjtU37MvcuS9lxeellyY2E
DPaSeLR7LTGjvW87kfoFmc2lZ9oagHBjUEriwmWi+as4p6m/6GkJ+7pTx1nrTDQu4/JC83lGvtDN
AGluEosTtQhPQNQzJuTGGy9H1Jt5pR3yQiua9KXp4S3x6OsGz2dorLxNq9Nko6oFdgvWQXTNEbNb
zzjvQi6lUAFsKZdz5obkFrHGwJarLIOEN+W5jc0QUJnwC0aaJpJVkvvFhBcEZEzFuocsZ0qmtXOt
BDyd10a2r3PrD31jI8ocsHBe2U02xkXk4nRI/AImmCfAPxB7aX2SdmQMsDLTWd6xYB6TK1EyAKIt
Jm9bzA4yiFysm7ifAtrnMoMdVoovqhmCa0rUS7d0RVj0V0VuAggm/as8WVAk+yXfCBo3K6VK3xgu
j4u8G48tpd16bNxwaWty6lh9Iep+iVph6nfIa+jLOptrvydpGxYzsWeiXmzExroIZOrydZNKs+XE
i9cl0ks0Qwr+QiaKnFk8kVWdC7bmrq/9OZX1ZZqDey9kHLd9m4+QWUxnA08uJR/wKetGbztWizuL
5zr3ESp0Ggk759mqS4b85dJNn/q0xJuxR2M4Y4+U/kyNhYy794pTDstu9OO25UFip+SNJCMsWWP0
SzyP2bt+chmJungwLBpH1L5ulE5g+5BrtvuAXJ6ahMGPLDGXSUyKKZhEUUVzo5fQYmAEb8EiMDZv
AsuKK0OZPsceA28bjDec8iJRbWgq76opVRrluYPZih06VrhcjpdhgQ2ro5tMVcVFPTQStpGpuVjG
WEfAcPlLzpduZRu0BLWoZJAXYvrYDHgJ084Dt5tRVX+qqrx8xzvuRr+bgId8AxIDK5PSBiOP6dup
VnhdpiJ7NdQzCkfJ+apbGred5JKdJSl7Dc4AyU/fzeh48do6j5qK5UE5efW26+MkkmguIT6nML+2
bnsf9h9sdy/W9+JpepHPnXrVmApyQpK06ioHxzhpR9WB3lFVZz2VKKDNPL9WC68C2U/ex3iZ56At
2uQz7oS6Et6cbjPUTq//p+R5vXRaET/h2O5WVxvYKqYbrkccJBJdY5WOJ//Ty3RJQejgPqJ62KBa
F/5s9HRepeI8Tfo4kEIbyBaSS9h2pud4wvPFfdHvgfBzU1Zzkxj7tVf6+6//el3m8PdLd++/D+5a
rf/929m3Hu1H37W+LXelgHb/TTv57vtn/buPeCeafW8q3hPh7rq6f6LQPXry1+Q7CcLZ93buH9S7
vebrL4LYTm7/ItxRDK3FQkLvk4QKlSAK6iB3wh1BoAiTXX0cS6S0Yuy7cCcR9ExBvzcUayFqC4nh
oq/CHZRdIMuAnhHoKaGUIIr/E+EOGk0eyHaICAl9bwzasxB0Je60wweyHSg6VhfcRmJK+gb24mo8
7oSxb3RJu+09UA6JhD/YggY7KBZhxhnggHcS4j2JMOXGZV2XJBGSin3s+7wVvgNWDMccyy7gXlEG
sL1ZEp8XLjv7fxgXAtrrGQOtkgLW940jZrq0MNhGNfOSk8LLqnWjaxqyIS7DJgfTnYrzYzGm051Q
fqfkHrhtDLr+HsZw30oSaEhRDEYArnHfNG0Hr/ZKaqOKJjNshXECZArSRVpW4/k0VnLwxcSKE1BQ
7XrOe+ubDFRMUmYigI01hJzHocDQd/HjgDSSGBGAA0b2cEAgrKAMG2WjtIgHiHOlPV5S3m3AJZdV
vNTl51yTRvkK9W1YgnaxIjzTlwpKsHel/Z9js4P9vmyMiJQYVoFCBNyP4D3/W2LcwP6uTKJu9tKz
tChABU1srbcC2d75vWfzC29slV15rC7fa9cvnzuagK7cN0ZbH3i6ORUWIx2mOlPFU1DtZOv98SnN
4LESgXcrbk/WnjTF7SzmNKrVmLxkaJiiJV/mQDSKR01h27Vr5+aEuqZYQaqYhLUp2/P/fL4kKHUY
6EBBzU/uDUJ5lts4hmBqWTO9qJMKJBSIZudJ33pb6WoZzhwkbwgGTXaa2QyEZQjZw7UEzS98fCw/
8oWERgYORQaKwHMY8NJ9X9Ya9bpoTRYVbUo+NY5lqymV3bozoP89bmo39fvQ3zPF9+66iiG5rHmS
RQTVLSiG0uuPay+OP4D0M1/0DsvV4wYP+OIOXaBqAYFSYqjf3b+3BOvUc1WbRhQqEbBdqosTxgr6
BAvuVvvebcFCYUhKChs9IfesFDwnHuoQeNRYxWGXgbKzLHz2GehfPnQKXsuMySdmDR+YNjAKgqLe
URCme1im3uwlsHWBLDJ3+aqHdOUibYEMc+d1H1jd2xWvpmIFC0AHvVqqJBgNLKYxQ/Iiy0uyxl0q
jE96zd8sw9SWT6yzH8cHBCB3YZDjXTFqDxTgKVcnfemituzIuqgrFU4uGde0ZvETpn50KwW990B8
0AmFCRJ7jAP6Sjc2JdvNMh8Cr0oSP4aBvTa1G8JFSnPXN/ZTijt0a9CLyKAKJ+Ee+e78vagHhaul
hTpcGmWss6uiFnwd92jaigrp6HEHPmSKc7prZYdAC4nDQ1N91gCLlgbU0EHLiDWVC2lq3WoaJxk8
bgr/6MZQWVRQ74YEhWJonH9oK2OtTJCtYXVmGtT2nHnzcTmMIGRoF6sgHau591VvQL4vmxn0PVad
Ga+zUEOJ9ec6x/27pGf6ok7m8cq1pIpKr5tExECUOn58rIeGKhA8OgePuUAdlu+FOzlC1xaK4yyK
K1zuSizSxzsRDOiNhkh0aNUVsMv8/xgFgKiGej/0WD/EB2ToGJfFnEVQh2+NT3NQOzksqk3jLcXn
apb2HARe7+PjVg95gIBu469W1d46rxVZ4KmTPous7thJooZLZ53YeMuknlhGP5IlEAoUkMHLsAZz
e74GWmuGY/gRUZAtIQhqdpayRd090fPTxXOAuB6a2YNx5FXSYNVkURbX7tjWXu0bapINNghHioIw
FUAlow+gTuK9q3jMFz+Zprz3JcvsMYI6yKU3FXFYjn11ysdZXjwO+CE2EYxATIQUDyrtu1Tr3uoe
YH8/D7bMogGS2w3tJxNVnRKveqvLd+NI4s3j9vBB3KGYTyWscngucc+ZS1R1YilwFi28lh87pNHt
PMiKBMPUcQGVFD1edYMtLoqRq0vVsX7awq6dQbUEyu+g75AYXY/DIkAyShhvn4g0h/CAFgVod9xR
A+QrD/EYjQZXs0Me8b4bX83L6Hk+L2vvLZBtdlII2FU/DsiBxQ1prBQEqBXajPfz+n4EFX+UUx6l
Bqc5lMogfiREZu86Cf/rUj01QToU+vJxszu/exjFFTy/RQmGbgey63h4eJ+ZxRiUvi6PMnA6qFjM
cVRPpFyhRpUvoIQOWjvBLoBS+wTSi8RPuMGBdQ7mYS/xhdbYfhJBatCF2rzMI6IKGwqNmhAq6lCW
ovP0BJEdMkUYAo/DlIPD7cVLXkJe7LoRQrMsvbAthxZEuVb6eTVCI8fjqB6aTGhehnBC4SktrnfO
f281SejJKHuRuUjHzeSrAqtV5hgPF9g5hDiJJ1AUR/6f3yA0wECIhvYseG5g3+hA2yUeqsREtunt
yzaWMZQ1l/mkz1Czevz+dt6/5zUCc8ASumSUgEdfH95fprjBIzEmivuUbifMQKZzpA+hMt35DnY5
YTJ1+Xax2ef/3DDfGYS8h2jCf3TXMQYq90IizHTlsG2vCkvsmkISBPW3nkSpUtmbXfb71BbqACNA
poAkp7DJYwztzaljrAFlDspNHtP2havN56VNxKqfTeGnJR2jx+/0kDmwBqIGsAGk8nsQwzYb9igx
9kLjtD0zeJbvsmWp3ta2cC9xHJMnkD1oTyP44gEMO3yI9Q+ntBZeTaEW6oXV1LWnBQQrKGpBdmkG
0IZR3j2xF/zRg6CTC5YHAmO7+dwN594KSSU3g+0HKLDE0GABu9/uuINSQLQ41K8921xkFr0qoJPm
CVjJQcOSY6mhw4xoRB8aTvKsmHqow0ctTskQQrtR/yKbKjGtZTrpy5JORRFNBla1r5SXQOG39ebs
pJJi2soUUsCg5cieEDSZHjqgUPPJlXFThiNN9VuZUv2iN0s1+5KzMYGdbDfPvq0LxP0p4+hiHnU7
BQy7wgsTQ9EHXMWpCmo7qwh6lwx7gokOJB6aa4EoUCwnkuo9oBvWc1IsYxLVHXKBq6YqwpJVoYPC
VpgpHAfD0g1RgZALhzmFYpDyct8rmVtBjR0HXpbPJ9bDIvKgg+QJyjqg4MDYwMc5gdADjLk3OgJ9
F8mobRJViyVBxxfyssQ9CjJ4PGQDrUIgQxMoJnVOswBqDP16Bgk6KDKhn5DVfowOWoCeB2KSgLZX
aDl+6BY5xTODdjYTCTxKaFHIi6ArF7PNh4o9EfMOTQk8xbjbMkPCyUGTeWir1Z3r8AAdD+08eK2P
Z9ocD7SSYZKBcO5r0qVveDshKLHXZrjxPEs7f5xGFQqxqGNRd3XglhytBniGY5WavEye8Jof4xcI
vKCmQncm47Cd3Vskw1I5W3UGellSmJayJlk42KQ5rXilIuIZC41bzVO5wEGjO1QgG4cvS6B7Rk2r
BsTG2ET9BGsTJLNdQQ3pBGphS5FdjQoW45LLp2b+x0R0J2b/2+werwsPjZNnMyC5dEy30NLRgCQH
NeDH6fzQzVGGIbeDr4mAnrC9wGUYKW3VAu0kJRVbvmRN0GfjEKnY8qBJCx5NE6qemEa889qHcVqD
O1Pol5Www4Fn1B56Glns4nDJbIQLVwauMFlATe9Cwb3lpR4S2DvuUvusYMAF5QTtrbBBfsrdd/P2
4yBAnqcSSgQU7Q1CV9AcEu8GUSY5fcHYZDYS2uzOheu6S5ja4Z1sRnvMgWm2XWLybel4eTpmhXcs
KCFnnM9F+wQyP6a98EgBhm9JgYSbU74fXbGAHWYjQTiCRLyK2qkpTjwtx1UyKWitS6vutEvzfN0l
o4p6kGXDx73hgJQO9imouZRBEATt+uHE9HgyAzQ9QRQSdbuCztIZ+rw0P9WNHYPFI9NJOY8TCgx2
6ccWatBnxdLKJlxiy0BgqOgT4fgQ/TEIijAgDO2dco+SsO7qoYY+g6gzybzBQz+uoCn0rTL8KWo5
iDx45RdlkkJcenjnsMPL6YwmWAhZxjdzw9j7AZS0daXndvI7L4sD1I90gwtsz+NhIu8fh/5A/Icq
kVaYwNPimJD9O6VJJayDxMMxUP/mOr6lRdG/npqx38jKplsikjQYm8ZcP274EM/Ag0RQO5EKGnPE
bgruZTz5Yic5LgCxQ9W4LgrtTmQMCvjjVnbw7S82qMUp4G6o0ilCHloRJZSrFG5t1FcFihJUjIFt
eRPqUprXtCnyJ4SNQ7zGdysJhHQMrVq78/fuyltaDJV8sLckZD7mS4OoX8Q1dKhXtfbeQG7jVihP
XfPEAj5kF75aZNeszznIz3toTlm6oNR6SYTLOVlDU/hH683ohRiTz9RL8KYW9PPjyB5yHIgS8CU/
IBeC3T0Gtx50QhlI+aOGoSTUS91BjjrLPvw/zs5kR26j6dpXRIBDctpWsYZutdSyLcuWN4SkV+Y8
JWde/fekDPzoYvMvorXRpgFFZTIzMoZzTgx0g/4ynGSgyZX7H9tC7l6arevpqICZmqjl2ev3OHG9
MnPB3528tCyCvqisoKpkfLWQRNjxBFsH6KWp1XNYlvkEHLFITpoHFNdzpH0cLMM/dkXZnVvDdXYO
7OaHJJXxfapPtJfXH9LjI/pGk5zCnDhYLp73vg5N69hPTXdMMj08FHM+Xu5/y639xBS9EUJPjtDK
/Yq2bccQcPtpERGdTKklxwjQ4Jkcfdw5qFvXHreKTwU/Ynj2aj+zPs18wiYag5TYzmZEZ3Kuo/R0
f0E/ezrre++igETYpmQYrNXpzLqs6QRbeHKLRD7OpgzPdK5poGlJU18BnT4Neiq/GK5X/+6Kyjj7
Td392zVLfzHbprkSBI6BNdTWCbw6/SkzTAJhFeMJ2mS944K3Pjl9QKVTBsXAsleBnrsUWdblTXpa
PD0BYl3aQQ0M7ST1xDsOgLovwLmtP3Z2aCMWAhqAZAJCUbDH1wnuPLlVmUmZnArTL59Ms//L6pLl
8xxqwLxnTrjRN/lVGjG4yqV7GBxz3GkSb6ybVjWgAWEBeaARuvKVbZdHXUn/3EzK/gTqfQnEJJOr
b2kiMISbXPSlmnY2eyvFokhjUmEDrOAYSjDopYdurcqOYkm2UQ+evMQ1bbBgcGP3SPm1ozs1ZOfF
EMV7o+uGD5pRjvNhaZL0nNCqtXYuw8a947dA7Keqii9bZz69MIupiER0Kp1IPwt897M7RFZgWfOw
065SB351IehRQRt10G7QzXVdP4py08/nDHRwlxnisQi7+ItVOIVxauixXMoozn6kltte4sj3i+NY
Svlw/8RtfW5KgHw4QjwhxNqziTrqph5CAK0n8a7sK+sBmkjykEfGv41mW5DHhv583+aG96YqxrJJ
9E3zFUTDmEiP0zijW2Mk2cVKo+FBS3rvwdWd/NrXWfz5vr2NR9Hn9dc9U72M3rqa4k4irEu7xB74
hVME6+7sdFB14qD93tdiesoWvdx5MTYOEW8FF4iyGEG04gK+PNC+rU0pTCY6By0wlEaM9iW39ORs
wWf47f7yXm0nCYvOg0+H23bNn7TDl6Ya+mwLWXx2SjUoLmRo7UWv8Jal0LRAA0K+s7TXl5WjysNk
ECDCeMPk7doMiFcQCTMArqJvH6hF2KdQ8/PyUOtZ80eSGfNDp7v+KXIG45z1ZfUpTv3i1IDo27k/
G0unkW3CuqQtRMNx5aza0W4GvaNKVelLfRR6W56a/DzSrKpkcb6/za/eSLVq03bRnFClIKUi9HKb
0wavFenYKvRw0A+GU8zOca5rK97xP5uLAr/005CFktetoajLKPTonRakmeZRnAubo1baA43zwT/E
s5Md7y/s9bNMhsNR5ZCi7OBSbrw1WOlG18/0bAPRy/piS68O5CiT9yDj4h9NSwc3NVPxboKm9QXc
WPcs4kl8KfTahngxmGe39KdDHSXRtWm88ktTuvIpq7TqxwAbcOewv7rL6rcSENEOpxOE9NDtb/Wj
KffDOtGCMJnKR/Dc8bdl0PsvRhZFy7G2pfxSzQBoPVloO/v06kor0xbSacpbkyStjj24UcgwHg0L
vevmhyFtzE+t5ttn6ad77+HGWQNtSEQGlRjIvrc6AtPiZ84oNNVJnaPHPk+nI1X25PP9D79lhW7W
z16eqzKG270ElV6BuEm1wAvN6oFkoX/X1/Veb37DCk0mGjCmRdyHesWtldQIrYoCcxhMhbDeNU3p
wwu29wo4W1Z+Vq3I2nVe7tVaEh8EjeeOYeBHnXctGy09e0Mpd/KOjSNAakV+7JOds5yVFa3XempY
nepZJcUDcF7rDIk5D2TdGzte4JUpyuHgF1WXwwbR4K1MObXrFdSE7CCaJ3mahJX8lcVLSRmuiL7f
Pwfqv7qJQhxqTNwnnSqqRctsZWoUtQ6/YcSUTI1HaYjwJDM7JiAHet7Gbfw8h/anYuzM4L7hjTXa
tkeCQ7rPpVZywC9dKrI6GdwNAANj5iXPeRlGgah7uHSL6e3EORumHAIsm+yfm0Vcf2uqjvTIi1rD
D2zoUce0G6qaRuDsvuv9NJtP99e1saH092j8Ad3zbLzGrbHBcZrIjkc/8CZkro9N6k3voK65JDpt
637toTP/ZUdZeuxFHuVvdVMOUBFSOY8Ikc7ROqbMQqusCyMLA9l5/yQQWB+LqJi54+BT3r5MhA4o
7PEIO69ix8VKxYiDAgw6mVCL226aA4p08e+ih+B1LKZYPIrCL/+Kwjr9ct/21vdELVfJLVgGyYr6
+4uSTmIPWuoPjh/kBQlAIV33ZA2dHVhGvIfne+Va2FDAZD5EYwIN8De3pkKAp1aZh37QwvB+mPRl
eOw1p91Z0KtXX7WYgJ1aVBiEZTsrK95kRGMB2CMg0C8RGJij4zRb5QfQWuY1mlrn7cfEJegHRayT
8KNmcbsqG0SBrKTpBUVSg+yNQWLSLdeuflXbO+/M1tJA3IOSo0v8GimXjYkZ61rvBRq15seuSotr
SrM2P1RwwuHwj92QXO8fj5/w9pVPI3tXzVPqRB7R5u3y+pLimAIJBm5HOegwzFWxHPI5N07VHA2/
Q/Ie7UOaz0swN5YHX7vQvEfNX4xjZmXi5DsVDPNWT/68/7s2ji0/ywe6RFJAs3PlhgZ4TS3rh3k6
xuU/Ok/8EETRMF9mb1o+vtkWGAC179SSTWzeboEND32eysinY1eBO6gsNyjKIjzEVmGe75vacHgg
xwgeyUD4ZLAkbm6jjN0wKjq4kbIdinMMDfiADzeqo6dDMoyht372+uW31i+qH/ctb2wolnm1TJyA
8rW3lvvKTGsPXk6wpJ1xaIawudaAfg92NjR7Z+pVcYYanE48zqcjYfbWq8xST9hm5HBFC0CWjWiN
BymK8ZKNwnhwvKY4z9YQXhoBGNN00/kcwU1/+zvmkTYrDAReyVsDXNPFiGl6Gl4wz8CekG4Qjzma
I4FdDuLv+1u79VGBz1CnI8+DJbv6qNHoj92cNF5gCld7HpLZO/Z0n8+hSKNAT1Ob3NYsDyLNsjcj
lNlpG6SZB32Fa7ImykizA2jmSy8Ii/qHIthdIgvLNFqWnXLX1vkhlqfKClAI6Khy/i/ekUb4zRz1
nUfg4eeHxaHROGTVN2cc/Z0v99oLggJAsZBYh94HIoW3lkaAeRONMi9ICwCEVeKWgT1KcfDyynnq
5iHfsfd6ZdgTLlgZcmOfmumtvd6pMtQ/NDfoxvaHDD00Y/rkeWrEdLl/TrYMUVhRWluqkWuuXG1F
vmd3te0EBkiYqx7hU0uQGkHj7j0km5bIvX5edp1Ow+2Sytm3pjE3HAAxhnngLNqQ6QtI46XUfmFR
vFmk/C7hItr8t6ZSo05nI5dOEA85yR4gfuCNqKIknd+/+SWmzUeCxEnnPaaIc2sKUpaqi9ZOYIVp
HGStQB9E0xDMiE3n9OZPBamAbMwkGKYdtjoTtQZVE8URJ7Ab+gkHNFIQuTDL6rmf7fHbfVsb510V
3ejoq2UBSbtdVq+HdgtHyAlgf/4NdHZ6HiKjDxZtQIUByMn1vrnXURroULB+rEu1Lu3V2cjdMmpK
Y3QC323DU6oP/il18+StBSccP5/qP2QWN2u1KJ8UdqYE7VB+oGlZtKHCnMgWzY2uugIHpJdxf1kq
BbqNY24NrpYFJablO3IOjWyOkffSvBNFjuagdYv4kIxWcmr9st7ZS3Vj10aBQLiwc3hboUbefroF
vY1J+uxlXxbOex9tiVMn5vzqTXFyzimmHptlch9gIYmHopzHz/fXvHVyIGpS9yCU0M01ypg0sG/S
RDiBNi0hihBZfqxEV5wLvuoVzK/xVlgVHxU5FHC34Bghqaw9czVw86yZC6hL+0sadhD6tWa0H73C
Q+Dq/uLUCXm1t6jHAeFSjfZ1GbEhQc2slsVNKCQctTGaHnK3mq/AKNO3tr1ZF3fCpYfmsDx95ZhL
tx8LxN6cYNSTDvaRhcbGMrZIVXjydx7w9GPeVL/wzCn6jXp4eHcol96enQ5Weuul3JBmbhGgWKou
8Cfkf4CGG8ehS/W3e0+yP6okNBQpy6yjXOHhm82ERdZdUZ8Hx23APgrtwdereCfffV34VhuqiFMU
gKnOrH1MaTU5dVEOiiM0fzoORp+LoxyW8FEAaf7gIizz5yQJjHRgG9fJkN1JJggRzGQYO8vecncc
Hn4O4DePoOJ2m8lXs3AYLJZdzykdWxtFGze2dqKjLe9jcycU7pG0xV/dDK1pY9ASgx3kbuQFZFTZ
IYut4SDKeTg7oT0EbVK6O0+veoTWN4TSCZULom0q+6sTJBpPAvNH+8Wqp+IiUgSn/HFyzktKz6ab
6zGIsmF48GMUSu7fzS3HozIJF6QdqMR1z3cueBtlY9mB7cXFc5aWjSBzTKjb0GUeugOEf6Rt7tvc
+pCkqDR9ydUcDtjth6zErBWtNdsBiKPoPJuVdnTzTt9hZW15nZdWVu9WCDI7kclCia/U+9OstQPi
bf5yTFBaCO4vaMsU5XmABAQaJv292wWNVqN7S2LYlMktsGB6uBxjegOnsraT031Tr6GD7BeMZrJO
/BtzfNT5fRG9L1OeR16n24F04l5HMCYzUU6yQ+/vzErK9CHNYvNS9IafH0NBNTh0RpAbIwonO4ve
+oo0wuDbK6EAQoTbH5KUVl8ZBiVU24IyMXSd+z5GMfCv++vdepdViKimXFBKVzoJL5crizCMfD1y
gqqrTdThBid8B81uRHQPEZP4KJq4/zaVTV4e0yVsHye/Jra7/xuUjfXtJC5QpH4182HN0eZdzOts
yZwg9zXUXrppOTvuMMoA4BV6i6aR/Gs7pVXsXJOtqwlO6D9JA/DIqw22UrvqIo9y+DQhXihpLB2N
2G+oXA3WdK4R1tpTEtiyCDQNXLHO+wkE5Hazy8pEeyrpnaCsdOdjq2v6Yazw45How1OXQP3cWeLW
GVKwYlhkCKeS/t4a1LQh7GXSOQFpbor2W1R9GP0p/G9w1P+X5Ld1PT3laahkQBlz1a94cWWaPBLu
bPFeAmq0jrmIvNOQF8XRqzL/0/2jsrWDVCx9QOtQhohjb01ZZlVYw4gjd+IQRq6tmfBwtfTg1SD4
5VTMO2/ia8Aq7uClQfPWYGXGxgz7zA66JhveIevnB1aP0ozTe8jyNY1/FP6YnXWj9d43dfaPN0rn
5PhhdHS6PrncX/3Wr+F9phAPkobirrO6rY7UJKpaJFtLUzb/JKBk5VGTtTYeE80uflSjteSn2Iky
KFeZUWic4qR4QrZCoxBRavV0nZeufTO6hQYP6B6iehWDGmK9R63Vo7NGbD9DbTxNHbXQTjpP81S5
O9554zzfWFpdoCYVZuhILBma8Vcts/IyLZqzk6psHGeMEKKodjALWr02xhwuupVPJGTSzq9CzoSb
eTgGbZTshVybpsA3mpCMyaLN1c1Z7LIa+l7ne5Zpd8josjzWWfNpsaZ6J+zauDg4eForyHXgEdb5
15j6Fcx5KgKuFN05H033rAN7u3peKU6WnaY79jZ8OnAcWhz4OVrrYvWl+lTzaqvA84wupJukda3j
bJQ6snteEx/zKsv+dPUY5P39G7K5TJhjHiUWKAfr2q0x+p07lYTTdrV4T8Bb5o+UJ0gusyX8IKS9
7NzIjeeTdiOte1XRgZm3+oBpM8tSRAupl5GO1Fiq5WTLHiEebkR59FDkvsho9t6PiUATCvWTHfub
2/zCvjpgL1xvOvRdveAQg1GI5WpmWoaqruk9dhJQvwWW/GjP6R6JYCOapq0Lq4LohLbDOmbwdASV
xZS7KFy29TV2XfOYVTp4gsaPr23Y5g+WkaEi2Zfmzv3fWi4xEXE8roYHQP39xXLntJa5i1tBhjeO
L7xE4QEVbuuYzJX8sGR9c+2L5s24K9wb4QkFM/qffOyVewPAkfFIc0lTj8IgyUIRdHmZPuFI9xRM
tvwBJRIIIxxhk3T+dn3FLHNrmKl7Lk4EA3mwu+OMfs95oIuws5VbN+WlqZWXm9FZHmz0MINqYSu9
JjWuuREayDsL64CMmX++fzNfs78UDIDN+vmcUgVdxSJuFGsttTvSyzDUfjSjIx79TCrRuJBqTLjE
RX3UZYvQZToPw7vK0uB9oYWGLF06ypOWCPlXFtk2OoHp8oeF9vzf93/hxuPCsdItasEUbOAp3m6+
Z81NjvyCGyBl2j8RGX8fo6Z5uG9k4wvzrPCE/6xCUbO/NYI2a1+7Y+8G4Qi/L7Q19IyzGqnWxN0j
K7+WGqBQ+tLWKutNkK72+xB1IWeWqKz6cnGNQHPK+bsZ++2PpJk64xnSAMLyYOyzL87YCmQWoybT
kP11QIq5tBfcUzH13qGrNUe++aVVOkQ0g6hT8wCuHYnra3ofgooJnFTrHkdNTsdcJsYpHhtvJ1t9
/XHJLniRoDxR1SHmv913rV8y3UtzG81o2/wwps7yUPtLt/P8vPaMVJmJGlS2rwKVVXiKDrkVo89K
okqQdvamunogGqOuk+XTDO2xLj+142gFJh2Ht+KISJ/I4Ai/aM3SSlxdL9nBU6GTZwdhx0vQIpaM
NlEznecuz4K3nmFM0SzD/ZO1kVzc7mWI4reV5o2NTmqZv8/iVL8uYV8cyWA+/4IlMgpFWWLI9Lp6
ovDYE/orfDVf6wBPI8AOW5qwdjKsnUj/9dPC/098RMxAxPKKSKBXFTDyPBTo85fpNWqTL/iz7uxO
aUrEn42IlWd77IXXPvjGplh9s2bW0PRosTna2hDoXpQcgd+jSjzV8TnJxmJnjVuX4MUa18dzmfxu
pJeDPfTsTotrNucotvydW725Kl5pVWkn71yr0y3SXawytIH2D2N2HP3Gg349OIcqW6ar5njR5f4h
2bRHrQZuG3EtDLvb44iItzMgyySCWE+RCJhb7+yZ6Bg1BRXMyG736gabl5y2JDUZYkzQ2Lf2kOrP
E+qknJTMY9CA3SJAFc/TMxzz+GiaPaNDNCe/mNJKdx6PrZUq+iYxFx2wV5mJI9t0bFNfBHbWRVeZ
TuShWlde5aTLB2PWvtzf2I1aGNxVWuY82XgUkqHblTZyMBsg5nZgxlr4ANymegztbjmk6YgyFVq4
pxDNwwNvt/bNs8q/jUzfK/1tLRnQqiLMOEr9bOW3eUlnabgT+XftZqfGRqL3kHia/dAiQPEwI8O8
c3pfP9Cs2QAA5tJRJ0FYrbmv/TGmo20HfcvNXzw4351TzycZVl/vb+/m0jBGNUjJD61TpCZPnL6p
qWUgLIZq/5CUh8FF6Kt3pvxdZZjRzunZ6DVgjTzdo7Jp2uhd3H5OC8H0sUJGBb+toFnMTDgXhZNS
S0Vi3/ST+iHXIueIyLB4RvCsvRR+jAyuk/k7D4gydFvw44dQ/1IFIwb/rbMmE3BoR7fRJqJ2Q1LQ
iH863QiGRgF8GljdV9g7Wrdjdvs8q+IuwxxVMLo6TDmjFLLI7Pm2svMpJMvW/H20rfyho0zy3eo1
7X/2jM4Cc1rER9MN+8s0asNeUW7zhIFuUNQ4FBfWTFwnaa1piWrqjn7WX4sqi7+Eef9HlC/G+f4J
27SkygsAqTzYDKsPDkOVagCzG4Ki86zfw7n3n3qhtQ8LBY6dvd0yRVCvbijlRrrlt2er0Z1o1nRM
mbOYrwlyAqgmp/I8J/neS71pSnlfQKIE6mtePcrUgvkUeKWULOwYw6z+e8myNAidIfl+fwO3HkwF
QCH2APiC1O/tqvK88+RiGyKAKyW/mkyA+t1AS35n7zYcAbI6oF2BgyqM0mrv5GJ0Rk9PPkjHWJ6c
XrpfvEkOT5pj/s4Q1HlnURv7hxyUQvJCSKNiuzJn5uM0oPctgnyuIYRlDhr/cHy/alWPcsv9Ddy0
BQkEQC8mXwlCQTgdRVEmHAt4IHCWTfexs8U3i/E9f963tPEq8x6TvpGgK2Ti6lN1Jf1D1yWWyvva
EufetqLfHCPKgGj2i7TQKPYSYIu+9gi3d9z5glueRQDPVlVZPiPN3NuD0tqZWbczMcGou+l5TIV8
3yYMotE8rfuUZ4jLd27apocIv/RYpkPN3CA0zu5vwdZmq0vBKUI3if7q7Y+YqnD25ES03Gmi04+N
mdSPqQfJBBRC3e74lq1Dq7RW/6vuUSe9NUZj2hz1sCDVyXzCrJTewmG0x+4s+2HIAntptPkXDtNL
k+oIvKj+TPE8eB3zXgJfDN1DaxSMcjBi7zk0kj15zM3TBMMP/VqX3HSNy7SmSo/zhnRxqkrEVEm3
mssET+lkZ56rMRTKyf4MJ1d+1pzR2Am7tmyjZOCpBpF6sFfLpMMxVg0OI6iKxHjyfdRSItMojr4j
rRO1zfHUR8XXJKrznU+6dX44PDxN9Fmprvmr/V26ZaA+K4JSuvrFTZhHMOSWuFTTvJzeflQhlkMN
+0lJdlY+qBSoniwO5Win6pgWktkfCydvLxBf7J1FbZ1TYVBcJ1T3EY5d5VgatW0U8ConKHCuwdAO
4uMwSViMs64Ud9xv9xe2FWSBkKHRD8+b1u26wDMBHU5zhZDxmjD+muP2HuImtd9NTGL45lOs/TTD
0gu0CsJZoo32b8VM6zirknanq7pR/oF9iztUJX+1+JU7SPzB7B1JfMl0m+igSW1+qivg64s0vtT1
UlOad5J3DQNBHsoQUKevFzqHzKmpcWYohEUMEzRsaw+bqBzDKvjDRcJGgIQEuG5NRAsr2+7Dkec7
01BbASTiBroeWYc2ImYYJshpSFDuSXBvPOQ3Rlfeqs6RPQyp8SquzqCGsrSXEOT5zjOwddYUisdi
hCAh5rqCWIR+mIxj4gRJbX7umapyWTpwAraePhmhXv52/6ip67jeSOoVqhKOQco7t9d11swRipzh
BHpYGQc9icyDLJzxQ2IMxTXS6+kUpaN+sGJqf2NYJB/vm9/yFrbNAQAzBNdjDQa2/ZQRHCnmmwQJ
y7BN2kMvzehoJ3F5+RVTwCCAjBO3rPOFBaWvViiQbl3F0xUx9fJExt88p4bYC843PyGsEipO/k9e
5u2m2mFWF2iO0sseExo6ZWQ+N/1oBAj1IR9VV3tYnc1dfGFvdTCRb6zbEYX6wK+1/LzAPjmSwi0n
X/P22jabS6NzrmSX6Diusx/Pm5OppaAXRIiAvKNOkU+HtKnz6JCXzfDeFsmbpUfROqCYBhMPNwRl
Ri3+xYPtFBTsGIqE721yJsH0iXloQia7+mn4Zir1ypRa/AtTTesnPUsC6bCMziEx+j5om3LYqSJv
XTkKTHTfqSJTFVFu5oWVth0MmXKhAkvzWyUz7/WHLDT8x9yM9IsdEwDmtR++q5Kl/soAtXbZCYE2
f4ACQ6o6L0qkq9esDcO5RdzeCRAS8cZDmgG4sIbB/1FUQmMcBPfdsQbtrDH8KTC8ZE8YYOu4MoJD
jcDmUUUf4HYDKoEuMgGe8nB9OR98BvmMBy/2rD+mJUnD4/17v7laxTRit1GzWIMjoY7mjNjDmtka
E9PFmKy5IK0ZxB2iVU6SFEg1atGTWxvO+8We9no1W4EYnQJK3fStKAitzhTtQKPsbdy54ccFw1XH
8kuvp9ofhs1oVnPk42ZD3R1l0bY7Dm8zn1By/1S+SJ7An9/u8+S2vS4nkEK+0S/fB8GkNgrx1dWr
Bv/aoKL25GqVPKhSB9hUKB9UU+q9bsbWo6mGHPCl+ebOmhhkaS3E+JnmMjWsZ8Y8o48ZhfvjTLb8
Ei1PNF+VqAX00tu15oxVo4UAHt3W239F3hrnuK7Tw5SL7kSlYo9zv7mqnw8J8Eh6NesjXOZeEnag
I1sh0+My0Xlylnmv9LJ1dFUEQK0NYjfB4O2iGADnZ1NP4tuY0WQdtY65rTJH5/I8I4aWHNrWjOoT
Fx29VVJkIwp6N59+Ac3I8wzenSYNEkBIetz+DESBGXtiUGkLjSX6W+elOQzjWD5qlZsHVTS5DBrp
67PuVRazZPPqatV9uIOF3/q+L3/D2mkyCTnJWtCbyUynWVti+WS0hXnNeiM76ADir/e9xtYHxkO5
UNrgKb1iKzv9JBw3omQsqmq8VnZnXn2GFPxx38qWJ6TUgJYvNBvsrG4ok7ijkIajHYxM2/gedo0o
Dl7BiL2DP4TDHq5lyxV5QtXiYdmgarTaQ6N3u7lciF81K5WwTG3ffKyTMY+PXmwxhqkzmJ12KJ0u
jQ4dAtJ7FdvN1RI3IE+KM0DD8PYcCTkODP+TlBbs0TvXRTtfFzBL0BmmcSdvURu3Dms5lopOpGbb
rwsLDGB0yoXeTbDYehEdjKzzj642l0EHlvOUoMwaZDMjCO9/zk2rPzvDJv2VV4emKREtKlTnNnPy
6qFysk8VrLOLjijDO21EPrCMuKn3bW5tKkU4CsE/ASbr9nclSEZ/Fsfiaurfy0hf/jSGpLvCON2d
GbV1KVRAS9ndMqjDrT+gCc0tclEcy2VanStkdd6PRhXtXL2tY6oyNrBQSlx2vaIhl6JHUNgO4sq0
/rXLthwDifj8ZU4Y5QuvMHns0F4DLpSPO8yUzc1EBZ7omIeEIvTqhPYRg8chvgVTHw8PLROBD0wR
dh4jGe3Jj2ybgsJABITG1noemG804PYiysBoyRWn2e2+tlM4nBBG6HYCoA1L5JOMjUK7n5d47WTk
ODFTKgPv6faJOKIVEz4Oo2fnB+H01uXNpxHddbrfMIEpHq5dTBsZw8QsECfo5igJOmFoiLR6TBvP
yC7vm9p4ETAFxokjQp9tzcV1BIQoK6VGElW99iNl2gMD5s34n142LqDaYg+guvEY0+5S/hPNW8Iq
dWxfhO2uMWaJ7uBSjMorteex0PRPdYhM2iEf23p8TJM6986TJwWsxcXND9o0zn/fX/PGBfw5GolK
OOgQMrDb3+AxGJhgmcpPL5z0z8FXc0mhaf64b2XrwFDYh95JYYWWwuq9lwvZKxqIBDdGyJS8bky+
N71WHULCkJ1caMsUPCHqDuTK+LDVpuaV3zJ8cBKB58eSsfeN87GMiGwcfVfdbdMULwLjq8Ec0iy9
3btZp7o8QRALXObFnyI/jB+yHip370bJTrCy8ZlUn8JHMp6LAHrq1pTjyB46KXOFBiuZznGSu5fE
papx/zNtXACCMVw/HSyl+rNK40TvASlRrw0pcndiMn39lzeMxXdfa795ZtJ9u29uY/+UJgd+Hy18
FrX6VNJz87CitIqySVs/MysJHV6/H0+mMe4FKlv7h+SIamUxM8tYw5B4fDrbWGguJdI0rl4z9Kcm
ysTO/m1bETBzfWIS8tHbrxQ2WVfTwhVEAlV5JSQxnzyYc9df2Da6fkA8oByQBt5ayfyOaWsN/RQG
KXdnjYHeZPeD/n5w069vtwTxBSfP84w4/mo9pS6rDtUZKu+tEB+YxG1epzlOjplDh/O+qQ1fiJYP
LFz6wtAO17MIi7Kkl9MSSZZGbhysqLYORqjFVy12/7a0PBYH5qnoV9lPyAvbLfHsfftbZxF1QQiW
+GLVmr7dVGIsiFfMSw/gAesXKJx/VqKidBlby/z5vqmtU4INRrBCFKJ6uCqQ6kwjLwokAwLRyFaJ
zc9ISzS+me8saWtLX9oxb5eU1ebYQITjNs9t/8VlvOXDMnsNDMc0Pzfu0l2GorZPsVaFh2ls90Z7
bO6oynVAKFN3XjuTLq2dsWvx+ctY5k8mcyz+cPVlPtih8en+hm5ZYoSmCiPhnrySq5uWha5JYtKA
65kEX1bS/z1uydIRzXV29nQjHmc9yIQQSyron/q2L57syZ+8Km/p9aE4kf/P74X+aHd69jUC0PCI
ulnxwZ6s4RcuPE0J+rc+DQp73QBrgUnkKXKawZxmFuPcaYoMZdhdfZAGwf2tVC53leWo90VVVhB+
5Iiu1mcZtVwsmJJNN5HMZGHfXZjKnr+LLTc8y86uP6IYr/3r69leWWfr8eF1ozEEqArq8cq0NM16
0OKY3mZmQmWsaPiUjNU+8EZYp1Yv5U5gubVUwjxqGYqEBrv4dqla4nSzQ3AOaN+0HwaUfQ7mFMqg
tKJW9RbNQ9WV8pTEXX+6v8lbDgByI10QpdOG/u6t5QE+QsN8etAHE4qX/jTFDGP3y2bHe2+ZIZZV
tToKbq/UvJpCpElRq757VoivFfMVLnVuzDuRydaNIGRQmqx0J1jR7WJkDJEkCtEjW0TzsSoy+1K3
hXZxa60Erc2U8jTUqp0LsbkyniPOKWI9r0ZrdbXVmiJhZXQF82A0YZ8Pi/+/+19pa2E8Rui9ofFO
PW79lSot9ukkoSpj6rRcKobdI9LZHonP20OSF/Whr5J+x79srEw9fgrtC/H+lYAvwtd6pc8a9Ae7
74eDm+r1Ozkl0w4qe9uMghMT8oMoXK0tiSNGR+fU65lNoP2oZzv/06jdvW76phW6xuC+cSdgFm6P
RlxYNCUymPtu7WhXJ2I0/aHpe7FzAjfeOXS81bQ+qmrAyVaLEcVQ6WlPG852U/GhNLRvIVq+yNZb
jzmIrOdODv/oE/MdzMHbq89sPD1oOtJLUrL1SBGulmjUgCKKMFLia5H/rmwbFGVF5kwHaUzC3Tkc
m8aQ41W8Lt6gdWe1Qa1aikS1eYrZ/6iHnXsy7YJ2sd7X1XS6f/w3jbGbfD2YukSAtx9vaKNoBmPp
BlVT/8A5Nn8we5RhB0uyxy7aOiawWVkPAS1AoZUl0Wol0ggh/YyikWc0ScblMDOza6+nuaGUB4SW
IpMi6uI41mSLfNSp3TV8LF2iWFnPZvw01GV7SmZ3uOYV/L0gHxcraJyEGYvTEJkfBwT6zwm1+ego
x7yBDOmg4h3c3+rNAwyWmEIKo14oKdxutYHiv7b0MHxMntZ/Mhn3j6TIdX9opj48sx+ejzQNWnSH
xtKz5OhkRd3sxN9bn5sSIygbVcmF7n77G6q0ge6eSeAWJALvofb3T6l0prMczd1Ye8OzgsNHNwVc
JnWxdaxtJHbYWxQ0qNrG3kPVVdpltnt5dDhyf6EWOB3NKGl/4TyToysQGpH8K60NPXVaVysAFWat
M382RybX+kbe/1OQ0PzCPaUeTQXOY3YbUKnbvZSAnHPUo3EKJurch9AM3X8zMy/KS99IXZzvn56t
64NAL4RWNUAHMMKttYGRGWkUcXpiwNnZx9yrUasWjTv/Ak2DhBMtBgBEHJC1R+iRf9HIoOCILfWz
Kw3ve4O8z7/3V6N+7SoAZcoZPCW0B1X9ebWaqHN8GYb4OJ1a8Duk7I2PIXTAY5yYPYPDp2QvS9o6
+IK6oqo/UKtZ61wxvznyAQ0ifuBL52wVwOjSrOvPfRnuyY9vmqKEQ2BNA5T6wO2XojU9GEzSgMGt
MXSs7azsKodmOFVevIdm2nIpNKj/n6nVdbakcCvZ+Ii6WfATOoc+hTN1XzqmaaLoPPmHcTGWUyxk
dyhSt97plWwdScB6aKGBB8ThrpLpqktt06bdFYhW2L9lME7OxVh0O1Hg1naSixEqUbrkEyo38zIX
y8mhxxRsRTZH8jqHM2PXgSg+ISc+nu+fys2nA1KxItH9TGlXny6N/o+z89qR2+i69hURYA6nDN2T
NNIoSyeEZfllzplX/z81Pz5gmk00IdmGfSDAu6tYtWuHtdauwMw3EaiiRgmN+zYni/VUeWwdV0KU
E9nVJsI/zxHl42dzjZicwmiNqnHNxVR+gOifz2rZTL+nXpeqgx+3t9tw2gEDwGsig9p86w4SU65o
ou6vF/WXpQLjAcj3L0AzDPCghAbUSeSH2uVuR3Ed2pkCc35olTCw9O6fSm6ku0hZ/8Z9CkokgSMI
JMrjl5aIyGdjUoFGoj/MKAuzaBE4yGWFwaQZNaQDRYDdU0SpTlEQ1iIrE3/+5hSpYznXSiZk54wm
/ulQJrxLc1n9nIW5eVCa3nv3hNwJlQMECJBWvTQlw6uI+0KgZGCSBioZr1/aE/VpdYncyZrmB8mM
pS+3j674n24dqpB5YiKIGPa3rUkqSxnrEGm4i20fP81Gbbm41rp0G6eT/bobj1BxuwaJRkicXiEi
mw0NGbBgF9WMph3D1BEAUZxfjQWxZ+y0+FtcaUcNot1dfVU+5mQIu5e7ikCO5CwyHbaIAYbPudYb
XxSpGE7jquVonjSJ7PWI3h1Fk7u37o3ZjUcwYLb2zGzCw06y6rVJXtMIq49IffubydsE3IWmxrbu
X2impMZCyKEk0SDjNBTm1xpoTHtQWxhxRm6I/vntE7N3I4RatvKas+FRLjc0a7NuBOVDyzLWzedu
KbQgmnTrXWbbyUHUubeJYEGhBRAo0ZvdmIpkBozMtJ98Y0iy2C1kcFwuWgmHedreIaGuxdAl4lfI
QBtDC92mUingt3djxZSPyuzXU6hMTR3Masmg9dyxA2do+u+3t3LvGbbAwBLSAJgiQ73cygFMT5SR
W/kxVJZzavf9P2ubgsWIE+3R0CTzZIKb8NCUb+G96s6Bw9lDfdN1xrfBy6RecpWBV7kyrSBw6DA2
yNpBsKk+GDGj+lymrCut367j9NTrNVPR9WECeDkBjZ/cerB1ZELspjrqUe99B0DouCMR5DFm7nJD
UMrm4+Yi2qpy7Qk8d3QiZc58p5fL1F2tRvFRBaoO9mHXKtgN/sIDAjK9tArLfpyGnqAy1WRRUay0
/9JsTh8RcFyfq4TyG/TKI2nR3c3nXRFSd7IgNm4+Pp0opkqhqefHIL5OqLR1Xle28QfUXywvBjv8
wwGj91Ty2DEHQjaJFcLkm90hv3X7FO7dMkE/4iQAudK3AYJqxebIlB02fYzDM7kCEnWydpRB7luB
eo+GMOXULdNJmnOguwNpvDmt6b2mTvmTmRrSgXMSbnX7nAlBG84QDXMwHZefck4lTWtFfuBMeUfV
xTTP6ZzN5ylV1/t+sCq3CpG+N9NaPt/exR2VK9Eih0RFbgJEb5u2WoOCEm2d2VjNhg+qLclemBfL
V/TgpyGQYHsP5yzT1NodDXt6YrJphoab+ODFbHzQGyU9gt3ubgYdD0TOZKQxtwKEVdgg69BZFrFL
uPzSZllNAHvZTGhRa6RtH3QlQgOn1fQnJEmPNIb2nibyQEqjVLHp7W+uMpOCFS1axayDsBjSZ6nu
cj8uVel9pGfN+EOOI/1ovXv3WGQVqkwFR4yLvPz4xFaJ0U2sdwpDx3in9pb1ojKvUH5R50b9kC19
G3RGox2kMzsrBeCPwwJ0Kwi64uS/CRFxj0sKpwzldEtJ3+cq11dZi+J310rfVmMsD8ztPBpMMyAd
ZT6GIpSBL80tWZU1FKA4Z4NmfsiXloFCEEt/mmGpLd4yOvojijXKZ6cUM+JX6Uhfem+5lGZeiQYc
861O55K3kaTmui1asWHtSiOyBW5GAfXn2g6OCKns9ffB3RIZ4eZak30jcSHkzYyru9UWC4IrbW/5
c1fHX7tmVM/WlEUfYN+Yv5NsKNzF7OvKTQzpl7ZovY80v3rgJnduE78BMA5ivqC7t93uzkyZrjAv
VDytcj23Zo22AHy0u3C1Ctc0od7BRreKU9YW6YFX2wm5SN/o6cObIcnaKmAMhWEClMb0UiTLx6av
7a8wV+17ZXXs/x1stTitV1sNdpqOhujXbAEyhUbJI0bcxB+dOn0mDHD+s5i9OntOrDJiNkwVtSIa
yNpna4qk2l3kUlZPScTvc0s57aogoamEoGJXxLi6Vq2PPsT+L+QkUDrg4dx2jk1piIshS5DhDa0l
Z+RNXzxRPdbubu/EnhnKZQIRwj/MKri8Z41RFXKVcOaUMI4rf0kq0HJNvuafbtvZu0/sNggv0AWk
mZvowxiqtHc0dMmAe2WRpwxp81nu1NDtSVbQdYk+3ra3uy6oLSg4MNYaf3m5LkXLysW2CaoTeym/
gzaQf1vmcIR12V2VAD4BNmZNW/Xrri51ebFQcSrWdXrWq5SeBxLcfiNZ/QtyFUdXZMf3o02gcy8p
cwCb2Pj+yqbnl6az5dfTIOWejOZGedKMuI+8eB2K6FwpgNcDhkHH327v565l6tTks5b41+ahM2vb
WJyO3MGWsvTzoofRZ94KDqZam7z7hULFsJIW/7bVvVeAPo+QjqEPeFUsHBuCcCklaK9HRxsARq3d
uzpTo/cQ+GDdKqkmNack0eL/4jZxYo/W6/IXlRhkqYEdCBle8G2bPTdXpUTom5q53ikNzSa5jH44
ZeYsrj43R6yavQNFGQsIEEhZhihsrknnGANBHOFVn8fZiXmbmRuaS/NURuGvlYT+YH/3virqXhSa
CZ3oPm1eWVubJpWmrg3HVXtaQ629Kwf5vbGUzdlZAK23Q3OE99w3Sa6LHAD5wJa4EuaSWVAgZHYQ
8mLgm6YGNnxvL6g0rs7PykyLRyYkGQcI5D2rQhUISAXbyl29dAdqbjP2LZbpLmmUJwoplgLJiPr7
aE2dXybTTDzmQh2Kuux9zTdWt8GyiaQwYmZ0JaSlkz84KICd5kJefi6lXsseoc+kusOgUscwE/NZ
Ugf91KDb6Cv9tJoIM4FyNGNZ+8I2dp+itFqeGSLQf7h9x/Y8JdpaYtIR4wB58y+3RpOWqKtoQvjx
HK3nyinD526Y6/NtK3uPO7rd4jLbPDXbxKhdQjkz6AH5TEAAwVyUuidnpuwTw/WnPzcFG4MKI+01
6uLiq7yJVBWZKU1OT6SqOCPDpKVUd1MqYGfEp5KD+7O3d0AUBNIRQdOryRmFSZBWZjaQ3jTPToyj
kk65ao0Hh3dv7wQB6xW4CYJA/Io3C5rTjIHYmqiyFct/APKiO7Vdf1ILPoKU7BkinSSqUsWI4e2U
vVpWhjpvQKtJLY2zMNMmTy/Rc8oiov0//kgMKYKNQMuOtGnb4irXLM1HAXWsIIU+ooifBSq4cw+q
YnsQ0u6sihiP8IYtJHPZ6hnoaqbDYQc8vyZJiC79kJ0qSuu/VvTj/8IUGTmYOJoQtAk2XyoaUQ2Y
IPIS5Vj1mcJ+HFgJqgZdqhxVfPe6MeR/gocjsCsI4VyeCvKgWMnS2vLzVK7OitpIXsJ4yWAZo8Et
qTF7c2Y1QWePixsuEXS6QmnO8TqXbiwPy31XGvkBombH39HwYoqpkACn+bt5Tha7zFu1ZPnykDR+
b44wsCqF+Fg1E8+YhiPJ2V17aIDQIzUhR2+DV55sBqQ1wDPiSZLAjyrGGiztrH1dtFC7C+NWPYhi
946SQ41BZ5o5LO3tgIyh05A9HImCpKme/kvTKrqfiASCqXCaA0DPa4dnk6JQRNJFUVgRmfBmM7Mp
DwHt8WRJSjWaXtWztc+S0naocNFbf2FctPm/RO3awZdwp6G7Elmj9oJmVQNfMJ1HdzFIGH3mpUA9
njqr/kgsrFhBvLaF7HaGs36oJzCOXr2q45cUFkTprlEOwx2+Tty6ObF87BW6VD6nuVAckeWhV90o
YkzI70qZZcNlov1gnmKC+gjCbTNS02ua9iVf6+E/dW5zye1rExmzZSnlxpPbvlo8LW6yl2mthvqM
lJ4mB2ndqZJvtkX7KU1V49+1qcyPcRE5H9s4bFe/Q27sqKdwHVmKHh6TuJirQN97y4bSB8RHDGUE
nmCr9feuWZiYkxj9uTGM8uxY6HLWDtFtn4YKz6H8+bb3uz64wjqvEyGQEFrZPFEDI4/COhN3twuj
d8xt6DuXdNR4Zxpjp3tTrNq//8IiyCKGgKFezAt86S2yhXOjWJCWbRzyswkKxFtMrfqgWHEddHVv
H3jC64CLOiuJCuqxrJSixqW9yjFidRlp8/XMd0PDJO5Pmmr3XsVsADJoZTml8KYOtvX6emKUDhEK
49B7gWlcGnWyNCo0vJ5vdmb+tV8TlVrkaDyHIIcP3mThyS9vJ6bQ/6HwSDEZ5OelqSgdpGkJyS9j
LqNXJFL4Pkpl46Bmv3dO3loRv+LNy58s2pyUJtXzepWsh7wphycr03IvHmUjdTX0j/7ms9GDAs4H
0YZn89JgaCu5NOHhyWD7PqjUNfcAls/nPG3Be8JyvU+ZRPnHsQB7KUCYAvwmekSXRmFvagaUHvpS
fdx9NPUkdIdwLD5MzSE5Ze+EIAUGxwJJUqoRm2Suaoa+kwyu/aCXqJXoY+OhJWm6qMMcqRrv3QAm
JQthFJSUeKovV0VmIYQvAHhFPTOTy9FwPJpy4Rck2ut35joZrmkXR9T2vQPzyiqnakp3YBtWJWuj
tavKViaAB6fzrCTty5jbaoBWQNN7jVaiR3Dbs+yuU6iI8CqiyGWLP39zRmX0PPrOBlDYNIl6zwTY
0Yer2DwVC6QfjQEcZ3QJqvPfGCUlFwRdaqWb66f3doIGErCXLpcryPv9z8Eh7o4lqfekJZu8rFSO
FrrdW1jPghhDaAfTG7e9OTuIzMBQzLI1oBJb+l0WMb48LGOvLurZVwtnPSjNbZ+oV3sErVAB8J/E
rpcbG2adIy9jsgZT1rcvoud0TrNp+JmFS/MAdtA+12kkvzhNFXqq0qDxc3uP99bLknkdheLOlTe1
6oFOhjmzXiv+aaXt/JJAK3dNfbovtHj677a1vdVS5GEeJv4bMPFmd2tS0zWmuRREocqso6WJH9K6
lMtT3S3NJ1mq4eIpS/sjHOb8qZ9t9edt+7urpUcMvxZqHBH85W4z+k8a225cAwoUNtITRubrcZ+/
MwdFcaVlOKJoXsmIiM+LICB6ZBTyaMuLH/Tm3kyMWRxDHc5k1pfK3Tqt1m+RlJ27oVcCfSkmX6ol
NRiWRn7UlSz+FINZO4gKtu6Q38DdsQAEIHMLDHXzYM50NTo+8hroubP4EzAKLzXS3EvhKAW393fX
FCeJ/ACEFnX7y+WuU1SoFU2TAG2U4VmPc/nUl3L9ZZzLI57jjimuC5eU/JKO8xbNuPaJYXcd4z6A
NZofTa0gNZiy9LHIpIP92/o+9o+KCYpUvCXgirZjY8colYBvRHKg5mbsS/KK/t+8SL8iwvrnFKlJ
zS31ojuICvbWZ5KkE5ryF8/m5VZqVEDVknFjgdXJlheiQuOGdEHvm/Rw7uDeKQVRxL0APQEncbvC
sGeJhiKtwegItsdszQuFgdS8K2h8/Fi0LP93tRcLMV5DPSlrbcuI4aDIeOCLdjZa6KEKWi4YmSuu
BpM/BrvtJTnos+mrFOnSg0ENDVHWcjnF60iDpoezdWB0Z5+JX0URCSFE+Cjiz9/c0LUwclXOIyUg
PVHOShRJp9iYk48zme/Be7bj/Uim6CMAGaD2u6XUFSWVd8XMlCBUGjuw+dfZVhCdTgp1CRqtHp4c
G4lEBnGUfjXM2UHifr1SIawBa5CJ5sIPbC6nJlWzLBmlErTMNvHnIoq/R07e+ku0rve3/cC1nxVs
Z5IuMVWCusXG7SVFm7bMEFGCAjiSZxX58DDI6vpQ107tam3Xf7lt73pnFZkBBWDC8QeCo3L5EW27
hU2IUHowwwNzW3ka7zqr/1cb6uyDoVT1o9Q5yoPMl3bXusz929Z3NlbIWxJtwsWn3L151dQwD6NK
H6cAZfjyUUri/xVGE32wukw+3ba0s06iE9SoqHIw8murSrWYw2IvNq5obtU5qBw1+4j4/nIfGSUF
76XvHquIyZaSmla+nk7OQbnilZ/xNiGiAYavRZyFkwpmdYtJGRo68105LoGZqbF21swwk10yPhXR
cjOK33UUIxyPMV3qv3atdNNJtARTL5H79CUndSret0zjTN1YjZza642EeT6CbbI89sTq9eNgFj01
LMSqkvu8S8PWbRqbSldmDeE5L6ayPvh01y6H5gQdYtpYrI1uxeXBoTveKFFfcftDuzrrrT0HSi2L
zaNukkd1gjcMK/O/259x3yo3UBVyilcDjYo2R9NaxmpSDOoZlt107pdhfnaWsv9fO5O2F2MZ/3Pb
6M4pBWtsC81PlLQpTFwu1Zyk0lmYphAYedi7DNTQ7i2jnIO5s82DY7pryqKVZiM7KFO5vDQFvk9r
zd6Sg6Sr9XMNAtrDB0seOpLFwQcUTmt7IomeyUmwAzZnYwqh5aKs4kwOCtPOPC1Jl7MZ2okrS7b5
3gkdKTCT9pH6fRv8+XYSzxHdgbMDXbCJqiamqC01uL9AnqETmipfU4kthropRnRw7XbeZ24bD7R4
oujfbGcw1Hh0wDMpEQikmnvgdT+W1WlPRUmvI5Pn5q5v+/Zh1kDFu2WbNh54y/5gvTsunRtP9g4m
nrxo62ITKzKhUbYcH5kZ1+lQDA/JmMb/tkDCnqoGcZeDh3nHoFBREUK+AIQAyV8eIs2OIlVrmiUY
9Ln6HFUpFe4oKu8TJsEFEinogb3rSymYjTSUiFzolW5nbWQm9Tg673Jgm0n0KJX2AJxNC5FjiM3u
VOXz+HnpLPXz7WN0fX4JdsSwPIu4h86l8Phvwg996DU7rtjWAcCRJwpbTKCXyq9x2ZaPkEp+lZUA
nhnSQUPw+oriC+gysbl8TtLPS7taRlC3tLyYqtE5L1mf0aDNkvwhyfL44IrubOyFqc0VjeZBT7MK
b+DYaQGgDZXKPDLs93KrTac1rGtP0db+IALZXR8wIxm2thAU20BD5Ip5qHHN11QqPf0O8rr4bRm8
J1NcOAc349oU+SROTujCwWXeRs9TbUZG3y1tMBD3eQuFonerGn/Ua0v6Y78KPoLjArKba4iy4eVH
Q0AjMbt2BfoXtrlXoMx5qjpbd61Ekj7ePpfXkYaAYuBruPNC1mLzWtQJkojw1jBlqcN9PY29K1lt
cVLmlGII59FdSobjoZkD+X3580GraA3JOpq1VH6AwcDGu1zqNBRrxUjrLpDXpLnvy9n8Go+W5lIs
Up4rtS89gqTurszr4YVHdD31ECn9EbhB7kUzHY8D77D3kcG2KyKuFbDujTeyEXZuQxTSg6JeJwRb
CvkLzRG6Xop9NJTt+r7YCu8mKS1OgZLp5uiaTIAutDUsg8jQSg8hy9+TWTsP6dh3QTVq68d46Y/Q
6tduSNgkshTxq4gvL7dbzq2wyQnugkwKIzEGWnVNaVzeLVk++ImYBNgsi3pyuvhoouy1m0cHA5l9
vjbUNhq4l5ZXMI5RUapVUOWxQeSqKPd1as9naWAW4kqg9HL7YO/tLuklvp6QQeBcL+3laRlWvaJX
gVFMdpDIVuYhBZYE9trpd2mbfaOaedRy31sjRUXI5UISE8d7aTMjaCfkk6sgrGbVS60mBmcUc5nk
OfWiyjb/2Plxc97Y2/iJybA6p0qUKpj1OnHVprbeVUtfnmW7Ng9ik92lUeRiRgMPJ7nB5dIqKevq
sJuqQG/00UX0kyJCWUvvM8QyUCd2/ryCx9JIfxDlJRCBLnRpb6m6PCZHYSvnLLqzs+q/MauYQtwi
TdkOhnOwk3v34hVVwCgI4uatx+1Us9UyeygDhM6MrxEdf8+xksSvmP3ld41ivTO6NvOyVCsOXhWx
kMvAliYdGv0sBoE3WguXC9XhOec5lJ0gDuPuPdz05cksxuygynQFMMDPvjEDIuTSTFTX2qIsRhnQ
1k9Qc+4jX9Pb7skOo5eQ0cQPsVXEQQxI2msjeFlxym7r0zA9MUeuJ6yf9QOa4t6Joj9E6EfvDWn9
zRdu7Zpcu7dQmF+XKWjSvgnWjmHmcrNOJzvuj2qWu/YcQgSI0aJUujnB3WAyyhRSTtCqdva7kEfr
e62qk+yNS1dkbpxU47+3XdC+RZIWXnBRWNy4IDPtetJ0Pu3cdLrbUtsLhiRsToq+REDR7SM6+87b
hciQIcpqyIaQ5l5+437Rwf+aehkoha36DEG2PXt1yvu6bvqD87TnXUWZlMeEZhF8q0tT9lDNCJHY
fDw7dt7p0zL5TVlZn8KumJ6Q/8LnLQPgt9sbumMV3S3aUiirCjGnzYaOFCOtedSqAJXc7r6aR+mu
GIHLVgT83lCZipfSrTowKi7g5oIKHQt0Cl87VFulxxR0bro6eRP0ijVS0dDDd1mp/zZGbfAZozI9
xIYavQ6qeewmJT+4JTtLRsiJghOvCRn9Vs2yQ41onTSkzJQpHLyygTcwORGC6OqYfbbMVvESXT0a
9HhF9OKVRoWIIpAmNGyvNrosqayZWm37AIVrM6CTsiIL3IzGL2Jj/T7qtXAJCkbHvS9mcMOPS9qH
350qSmp/NiXp4O3Z7oH4NcI7Ii8FBJBBbpeHbdFpdxaZaosZk8t92g1DsLZNGhh929FPQ8U0rIoj
WtbWL2OU2JuJqFRugARs5UNQg5WMOMtD34rj8iu7XX5b2kNm+PZwvVoBgARilxLqFUhPCR1qYGMR
IoBTaE+qJOk/Csfp/FCLhvu5HfNTp9WG2ydJ9ViO9oGD2joMYZ2KpqgR60J3QGz8m6RUGwaD0fC6
40dDvT7FpfagRfL4UE8Uq2/f3D1LRETUbQAiCELMpaW5rbQJUQqw32Q9k2uUlKRc6JjND7lcywM4
x64xsDiCPP1KctoYaxxjWlcVeLuxZp2nh2brTXRGU09T1+Xz7ZXtnRNBv/0/Y5v3u3PWYZEGEOVt
X9dAnu32bAGTOf+FFZEN0hwhLNq2FEpz0ZRwFIhbmDUnNemMu9jurY+3rexuHIAQOtS8E5z/y42z
ppr5quDmfWQOi5dwir6AhxtOCxN5D9ZzVeoSR0+IY4LtIQG9akWhdGGpaa1BYAWlSkFUy382eul4
PCLDY93GiteEqGYjQ9udtXa0PxAo/Sl6/fU3vOI5wDZRM91EBFPdFIndgc9HLzJ5mNVMcWWlMe8R
tl58JZLWB6nXp4OXcxsUYJToC8IHAHZc+pZA3ZupHstJijMz68Ev5LabvLTEk4ah2p4lUtqDj7pn
kBBaNBcpnKLScPlRobWESYbqEx3oEL5TA7WU7VZ9ezWlByU9nDm6c4iwBowKIVBCra08wxjldTro
DqLBvVLdWXUxPsT6Yp4sovaDvdw1xQtF9QfXwuTNy6WV4Zg75WTbfqhOpa9otew2lKNPjQ7L74+v
BvVQIdgteGZANS9NdbNJFpCPrCptpvu4jn7VkAFelI5E6LalnScBYjNKN6hJoRa0DXL6VBoVZr+g
INDm5ssyqu03+sEJZDaj/Ewaaz6W4Rp5cjSF1Lyn6MD83p4y4pn3CEgjaO6NDwjbpQG2DVK1oLJ2
Urq2OU921vntMv+6vdAdz0kxjRIsdSc07LcgkZjZRNY849OcAn5zo0vODzVz6oPHYO/4A0XjzkHp
Feiiyw9Xm6VptEiy+H07FZ/6tojvkygdPb0b7DuF1p13e1V7nw8UqOhSwKtGvePS3sCAUWs1aLzm
3TiclzqSfheLmb/ISqmnTPCJu7M52uW70Byab6XVRUdjV65SPeFhhD6m4LtyAa9KzcnkmBR6HR8K
vhydJqMNvbAZ8l9Ay+UvbVyXp1SJps7va1OfGWjT9QHDDp1PtHMLpv84ifU1caLxLw6WRWrN4ACR
D10JJYQ0+PpyddB8XbUT/JnFtTWUhxo6ggeXdSdgFKJeMOuE7vcV2EmPZDtFlcLx1wbtATxd7bws
8WArrhEZw3OddlowNMbRgd7deeBO4JxF6x9Ex+W3x89qdgfp2s+rOPmSNmp8h2hV/b6JI/NMZlRN
rjarYlZ6LUduJBvll6RnWjuo/3GlvCsP1S/ZKMIjDM3OfnDRKGqCD+L12VY38kjPhyFsHN9ulcrt
2be7tcNgvFDorJW+StyWqa6n2zdhx5Pgm5kwIgqcoopzuRtG3WRRRjffh1W5ki1ofTAZxsgg4Xn1
b5vauXQUT0B3mMyJ4fyLn/ImkJ0M0OpKwRs3JVIbMGYb3IPZ1ZCrs97rSRPuzbz8ojdFHhQrWpa3
re84Mo4ZNEr8GInptoNVRV2fmk7s+AAWtbuWGe7kilN84Fj2tpMhnoh9CHUZ8oLLNeqjuWphxrsK
df6f0iijLxFn8JExqUdEqB2XCeBKwASFBi6B2qWlJmmiuSzYwxHkmlc1KNhUqKt61tqJWd5Nend7
//bsQZTnASfVhI66eVvlpClaWescsCp9AVc9+9wx7f4sNVXp1Xl+1Ep+7fC9zeg5IIx7FR1AZPop
PG3W141RxkdqHX8o4/KUxMmIJLPVeY2q1g9LJ613cWOPbss4SVeM+XUTRHPf5RrH1pk6824wzN8I
7KnebFJEZ/bedLAhe58a92Fxd/gC9GUuP4A6gE11nNyBVploHOfIfGkLPXcBLobB7b0/MrXZi5xX
sytKTE25XNynilXQtNOSDwZSFAeXdOeaEOsT8kIbpN+79UJxFA/phPKH3+hZdNbXkpbvKlUH12Tn
MJEjoRyJ/ABqXVtFjQjIb18zIBSVV4nvWq525FpRpwS1PsFb6m3zf7d3cFs6Fu4G/MNrwU0GCrFJ
AOm8rqFpolkVMmn3i2JTj7LC/J1UJ8v3hfLfM2ILvVuuSX6w0p1PR5RGme8VoQOtaHNKKrNQnclg
pWKCgY3WgevQTH/Wo6Y4qELtrlHoLWFQDAgUm/7Gv8bLQulUjUJ/RHTnPwgYqK3Fklw2qEg36ffF
iNRnq5XC+7bp29Pt/d1dJgOFBTUOlMmW7CKG22gWGiEE+an6tVnAGS22EeauU41HRKI9W/g9Ab5A
+xgs7+U6q9TSFnM28Qx2obpMQrUf0ix7sFfoTX++KgovIhOkp0yodmmJwQwzuWYdIoOWNFJAuQdo
4jAW1eDF2ZgsB0/UXr4N6EHMCUHxRyg4XdqTjYRBxHYc+tNYUa50CqP/YarpwMQvW3alNYPSE5pf
177JGcZS6F5ZdvXBgd1xAPwGAbmAoi4K8Ze/IQ4jHSJYyZqZmfMN5efmS0N+cbDUnWCH6j7tYYp3
r9y+Sys8nFJlVhaFu7GQ08Au4gpmHQybZlB8HXEh4yQpnfKnc1FxAxRNOKOUNIg4t6qLslplWaLL
ob8qrfHDkCfzczpFn//41FwY2XxFJ43LtVYwMmtdCOWEy6ZWcXQqmmn6321Te8EstgTHFuV2hA83
7iXrijCztCFEhHwpHrJodlp3sPr8i6pm6z+KZCYPizRn52bS0q+Rms4eELs6fujstircXgYMP45L
dXSIxBI3jzeBAtUTCsFgwrdNDmmKtUFfldAfYiU9U8KdTwzJE4OXwsbNmyNJlb3TJBTGyFFFp36b
tdiLMhqMGMCcGsVh5rZQjgaXMtk63tMxsz/MI9WqZyAU3VGcsuOMAPARuHNfqNxcdZNLfXZgaki+
HeoAk5C+/5Q0ecPQrGzR/zzieO2TIyEucCfbyp8kWfk0aT3T2nOl8rqskSkHJ00wKUVyf/tg7X1A
0ZL/P1MbL6BArrerbpKQ1io0P5+d4YQ86XhypKH3SpK0A3t722igcAbOBHEM8IeX/kBxmnBqjEVC
DqehUx4q+m81mb8VymB+vb2y3SsjSumI6vLsX2HMRyuOekXliy1OtfyzauiDuprc/jM0SBPPqql+
Emk7mr557CKcYd2jeaK7jQw6tqOSRB1Sb/zbv2lvtwXglVqcBk11OzxcC3sptyRZ8jvLgcIF83B8
3zCdzS3Rd7iHtjv86Wx24Qgtgekh2yTf3wI9lrxuJHmpJAriWU8kbXW/9GGsA6ZhPa+OUfyFS6Ta
gQoRRVyqSZvPmwwhDQUlZc/tsrhLi4F5Mjb8l0TMv769l3snyYLlw50ERXzV9CQkz7IpxSNCGg+/
5Gn1HQCLc1Ks6G/OLBhMyBF04Yi3Nr5XcdK1SMxZ8tdZtb4vY/zS6u3kJ4l6RF4W/6etOwVdAZge
VBDYU7HmN5HdYsVZvTicj2xWO7/O9M4Npflo5/ZOIaVgqElsnH2lH0+KuVLl4Q7q5tKe7W6avgEP
DF0p77NTlEGYvv2ldldFTRgKBqBha5uRS7I1LJOQahyySvZnK21ehiUFkH7bzPWBIJEBTQCkCTLX
VV1FXlErLJE0CozYrL7lLQBiry6X6iWL17o7iJ52jBE1QYTiMeI/2zMx9+rM2M0qClalWD2td5yz
bISWN1rqdBDui+Dz8lAgUcb0BcAZQm99CxapkRuAgaFzpybN+gV7LTqX9SR3LnMjh/sYHO+d0hiD
4a6G7sxuqC3Twa2+/oD8AkGegcPyymq7PJaMPFHjqXEkX5mn/HHuC+UhLRHNv/39ro+lsCIotoLb
fsVr18Z+6dI2j8DeRAhQSUnxA1nRPA3ippY+S0qZqP5ti7sfkbgU+WOBCdkWqsKlZixT1keUoVrn
Pl2TEC2IRg9iehx//KSzuDemxOLf3OxhiabK0dsoaKss93uj7J/qkLRJjczw4+1V7X4tE8l6Do1K
HLEpIjBiQLXTeIiCbrYZPK103Sc5coq/WBCdJeHrRVFky2saGt0pzRip1yppnXNs1P9GRTSeEouB
0LfXs/eVKCDTZhWx7xXoog21VdPmMIKvmUT3phLKH8s6KSpXTijh/rktkP6CksuryRt2+ZkUO0nl
uZckvzHlwY8B1d11SzcHJsi+P26Xoawikk6+EXIAWzlIvdDqeJH6WJRCirs10qK7VmkYN2XMR6CZ
vRPBgwyo97VAsR0AI5tTpFSDGgdQUvug72ZFqNk1pz/fOyFvIOr8AKa3NFQ9Ki09TJo4mNrMgvZv
9q7JTIN7rYmOvO+OqxAwUkrM1JgFU/TyM42zE090+JOAdn/01DNV56RJkxU0RZGfQSWZH24vbWcD
IYJQyaIJCBdjC9QFgJ4pZmPEgFz06T1jdKJnZjlrBw7wOrsR3CRGWkClE0CuTaFRl6So0VonCSol
1Lyh1UbPBDQM4T6VPqhplAQJ4fPB67KzlRdGN94iyoomGmMrCcy2qgAXlOOHbM7aR6tYp192PfcH
fMidrURfGd4Fzxnt6O3sjmFSO1WN8OpF12keX9K5R9zxaOTRToVFqO6J0R2o0nHsNyckrYTsBBrc
wSqvUhA6dufNVhsGFd7EM1NJvR/LMjr3sEMf+OBMzVazKbh9anYcF+Rvcg8L3VUx3/TylDr/fzxe
lAWLUcd+vlbj2e6lkI5j6Xz/c1Nk1/hi3mfgDJuvmHe03+AHpEEoF+19PUuJuyr16nWtbR+cUptf
vQlHxMguap2wTOkcij9/85JB6lOLKs4ZnDHaywPHpH1hEEl27nlN3zeyKD2MVZ4Q5xWoJ9xe5s5h
xTbgIP5m8NH2qyKeaymRUWSBFElmoK3z/+PsvJbcxrl2fUWsYg6npCips+12PmG57TYYwAgwXv3/
aHbtKre6yyp/JzMH4zFEElhY4Q1tjKy8lTg9l7jdzZdEQd/6gn+udzqxfzxrL7J69VzWgzCskrCc
2yQU7nBjj468UBi/cfjp7pxgKEAbSefsl0uFc61N6URlam+5+WOpGfIvrizf94UbNLGkE/id6q4+
/P2FvvmAFIiMBQk6r0i0I2feK5HeSHsP7CR/Th4BjFjXUT/mFx7wraUInyfNIibOlFEvH9BUp2Kk
j/h2czHvMlEWn20DPMOA/PKFpd56l+Q+sK5pjoPTOsWgPz5bO9RyUEwbU4weGpiyfbsXJpYo+Tq5
D9tctQcfssKFtOutvfnnoqfn/2PRQHuOgSMI5yIwu2tfCyvpCtlet+NYXIeT/lcRHE76Cc9zqqcg
0EPdf7memyPpU2W5TCHq3dX1zJ0+5gfSL/+QwVFO2ii8lEe89V65nhinn64MqrmXS072avp9NBfp
CtoYOw2qMYxcvWwHD9vL45YQdCiG8N9nrQg1wwECSHHy7Dk/9X5lCiOy1yLVjRrTacDUwYgCfatH
79e/HwdAmCdu4Emz+dwl2ihbcImZWaTQ5r1jiZB1UizOmHStof6Hk4e6PUAwoCGvMZj2mA1T0Ksi
lUMhHjzRyCuw5OtxnZxLo//XVy71I7BScrIThsk/+2xjGTIT34IyBZDWvAP62t66ur9k7ft6//PW
HLp6gOncE97i5eZAX2LKxhOBysHzFjGAce+HI7T01nzq18LZ/f1LnRLxl7cQA2OU1ClBaD2j4/1y
NWVtTVR0ILGDJq8P/SbDPeCeB2+s+jjIp/moIi3R0NPZwXGXSwOc1wcBRBhNeFQCTyTL8258Ps71
aC0ww6os8xDzm9ZrvCjaRzcaNarCvQI5GQ3v//7IrwMompQ2LS/wyShfnQ/Kw6oM3CaMVEoJNCVV
pdQBm2QjwU3uXy3gmbdBBqEIYj3w/ecCW0sW5ZMRTXUKKRKb2HIUyIkL1URtbPtBeQFR/jqjYLX/
uCAnRQDi9dm3jAhk/lChr5k5/fUM7Gy3oe2Q2AGgoTpsPtSZ41wBVDn+/YW+tS7g55MrACQ4/Lle
rtsMcDm1DQrFKevgbjJl+TD7eCGJ2XjMa1sfmhKpentlK/994Te+JMirE/cFkS2GOWcLFya+OLxY
mYphmK+sqdqu7GAcAaSF0rzkzvLmU4Y0ViBSotd+LgGnnaX3R7XIVMGbYFoxWioOVG3uq3F9qPq5
/9hE9ZpUk38J+/bWYzIp+X9OKlxUZ9/VXSab9rtRpZ1nkg/Wk3Pos225agazvrCF3lwKYgbEEOIX
R+Tlp8QQkChaqNMbDR0mYXDHPGMQD27fNReO4VvvE3ARRGBgkuAMziNPX0ayNFqZViFcSWiE6tAZ
Uws72LY+T05nH1bbG3dQQi75tJ+qTZ7jZdjj0j8RYumUkUud6xWraVaiyhasC/AWmpyY2sPC263D
TS5WuVUj1paZWZ5kzrIShNgN/W4UfevujKW0dwIvrCV29Lb4cV8a/aPFPCJDw9np23ieZ/eqBj3f
Jw281C4OYPL8Hgzu37RZXfG0BnCMkiBaojpWbdT3UFbxKIk7N9DYkOJoOSdrsXKz2HVesE6RL/MR
MkPTkV9q5/skq76+WqYsnHe2Hh2djB1/koUqNGbzGqRyPA9ddTS9qlZJ3Qn7a4Fs97DTOl/v0ZQQ
5WEUo/HdW73o2PiiUrG1FEV4EDx1ao8FjDndLqOd0I3KVeqeYssuwnFz1xmlghypBgvIEK/wylSt
qGOUThBFnCM0U2KFatidKnL3d4nq6pDoEusGyHdT17NpbSuPw94wylgW5nYzFbnhoLJTluaVAZYG
vMdExRevLa3LQ7aG8nESFiqIhRDBoXI1fp8q7KJfrm2on4CsqlMzUMvrsdSBe9P1YZHHs+1Pc5K5
xnRVdU5v3Yerb95Wvjk7N/myic9UA/b7aSvmH01dyG9IVg8/gNJ0U2yo0IyYtjjVbdQy00oz5QHZ
yjzD/2EFFBXJEISz2JsD9YWyzPWBa2boDlzOxXtTwUBOqmzqjy46VIhT68KXyWRPdb+bepSqYxNJ
hDze6sH42RtNOca57jIbjN+8XfWdI4c4QtqgS4zRtN9pB2zRcdsyOSdajk6QLk7QMAHAUBM7A3cB
9qfQDgpjlHT0ZytX2b21VrrYDZ2rv5a5sZywr1UgknCZ5F1PnfJsl2SBcdHBEjhOwDufzHHOq6Rv
F8e5s0dRYr0lJMKdXlg1484q2voLDppZm6zRNl0PSuhuhyZBezU5je/GhplB1O22sfkkJ4Gwluqz
RSeZ7vkSQvY4lQGccJ/pbEkwQ3CJh9gfxfLFz/oqu65Z7Cc8GqdO8IcAaEStTDYA8mZ9mpF3uqma
3v+FvBa3WBVlW5fWNSqDaYVqUpU6wdi+U5FjBLEyo8GMha/zvaLNHcRl5o2/bbqev3Izmq9nL6vk
wTQ2+6MOaiyXjLbxFe8kM8lMsVLbs4lRlyldUaxJ0MlIoH1vFGov8mkZdnNdW8V+NaemRXLYruoE
ibN2fb8V5eanchZ+jdxX698Och7DmD6U+UPMZsN8HXjt1ezYFddgV1U/px6Pznita+MmdybxhNLL
+uhpm56KWy6rlUha+7dKAQFIYPAW7k8zKKLg3Vqh/tfRg592btBrqPxut/TJlm1O2eyWqu3y/Vqi
jMzXoOROGjEBgRlHH69ogDLRN7czLPd9Zi8ONiBKgxKMdTDP8mqyrQ79PkP1uY5hq3g/6hHbpn0X
+LL9DWQIaO+A0IWZduT2D6NVjmaTuDLP3IQfkbXXAuHnKi4Cnc/3orK2KQYVM98GQ2W4SCy3QAxn
YxjKr57hArBYrKaZOUpGcIWuzjDFo2UqlQQyy9THaXGd9dAOYqzi2di8Z/w+xR2KfH7uIO5sre9E
RQqU9LMyRBx28yJIV2Vd/YgglQ0xetJj+aAxwgiHuO2D3PpQhbQCks0vi0/daBlRHLjFVOHwZ00g
H1AWQs+oM2YAkmrR7S4X0nHicM3X4hA50/jF80Tmx0ElQvu4bAYZHHd+kO/rtVis/bahrrFf0bu3
b1d0fOrnabNE9ugMeaM+tFnrPm7A0zF2iFzd3nulbRd3OkQr85c0Mqu5QeAgyu8Dc5H2VwTt7PAu
nLrK2tFhMz50Xd5JAoJwfYCdCnVdx19sJ3HXqiwOyvSr50gG4603V7M+9hbhZh90aMgeo6DtSeuL
Me+RqurbLWn80ucjFobC2cKf9cHJs7nce1WHAkWdBeNzbhWmczf7df17KVpvg2Lj656g1oz2XVlv
8lNnLDq79gVc513nF+GHYDStOmWWVg/71R3b3/4YND4ArHz9ZOhxkslIMljc5rpY/H3E73F22xjh
P+euVieuTT+bwniRvVEcpeEitz+GKPYguaTUjeMWnvix6qktd0PjbdvOlbLrYlOryv6g+qLJ37EB
+yrxtSONPqlNttt9QCaG6HwRQDWRq7Sjg99Vfh+Xg+toeMsiCD6AazDMPvHVWGf7VhfGsptQgkWE
TFXDqvaSh+nvOiVAxJrFWOk6QcdiduJiGP0b2qVTfYymLYj2hVmvhE1jGemiZTjsuWko+kL/KpxN
fNOOV6pENH0YpO3oOZ9kYM7DbSnssADyh4HTIxBvv9w1ro9VDDLGowN/IbTzcVuQK4rURnYS5tym
d1PQ1QZUAzy3I4EYX75Evy1H5uaDlJY5fbEyQ+RpKTc42QvjRs/Z+029hftB+bM8gVP9IUWaFZEM
pQXgiv1cW2v/1RQIfBpxDhSp2hvKmJD0alzs5g+6LKsudsHbl88kjWifcj/T1e4x1OsPDKNn/dE3
zGFNVNfnREUkQ63dHDQtKPl8q7jznHWMOPJW6+zLcAx6oHrD0MUteKw5DragM79HRVi28UmvykFd
fOki+oTQzBOiVzPHInSWLlnwQ6ABjd9UkJh2RQTQJp5cpxaKXm+hwSDRs05Z/jBOfr2m+Zit+Z29
dO3NYEhZ7oqhl7dWVBn1sUbb20ysWYqnqeQbIvMWVhJsPYCopCx6mzaJ1GMUAwD11l0+1tFyrV2C
XLzZYt6SRS7q64qkycPUrBGI6SFYsmRsitGMM3hMV4sQs4sIb6EJbpOtv4xTHo3YifjCictFrw/N
pD2D4tO0RbISUj9H84A/E7468gHVc0JuDT4q31mEgir2Rtcu3hWmprSx3Kqu40roItpBkRi9nhim
bTcZXHur91qZbbXTxtzY+zWTFNMVGmJy5zjr+qCWZnASi3ZaEbe5v7iInWs5JfScfZvNuE3iXkCV
yX+putSLTNopq8Cs05VrEk+GJMRWibZmzIEIy71sF2+97UJPuVfKzR37KJulWI6esnR3EEam+e1A
S+oV64yhjvyPfbf6fUUKNKosAqTeByJ2S6+J7nq3lfquK3N35Ld10FtjO9hWN4xXNzD6r6Srffcl
6Ls2e8jqSBADTfL4WcSGV43dzTTbG61se9H6aGV+fS+Abohd0Fe5vnKzUIlhxz+M4nnIRe3R+W7U
tJuQlGxS38CBMS7LkOyM4FC7sRgsBuiIgqgiXqMaJb9lGsP2SGOmM3Zo7zvzByyU3U8Wf9t22MBm
iHgx7GFIa85Bt7fNNfzR+luXxThyt8GxVwKPAkrJQqVOlGXTzexG6mOw0eZM3WAOYNE0AueD0lN6
eOi0NMx48YP/0PoaL5qAAJHHpfQUkchAtftuIX1GkpCrZdpZQ1b89JYgXDkvpffdnjOvT+YgEu8V
OYm9A4XhHg3fRI1slRGDN8qbXOM6YmU2NmeuumX/ZcbBKWGxxhEDigflRO1yaBT/rQlzt9pVYKZ/
442Ch2XHrPRD4c7LNz3X5X0vHdrERQV3/rbqpEv+0WfCo585j/0xN5WATNLCTLWzPJt2vlU5eYoq
mSvTqJusT16VB0Os3RVEGyTx5gGrDnikhnSHKIHAYL/rFxgOMUyrSB8owfpf26brm2gMw+641HL+
ikpgdFeuEYY64wSGnezB4v/wp2hVx6IK9qpyjIfGbUZCcO6EVyN+pL8qHF2b9+E82g9sTGegcBDG
I3iHICfFk9U1kIfsk1sbtYorqokPWZUJc+cWQ/uRx3LzmyBvBMsUofmwGGtkJY1h6bvIX0ybhFdt
2Y3fLu4XZZLF8ijZqo/l6rfOTjkeYh1Ub9sXHDM48U40ru5BDdhJXvVhL4N4qfk+u7DNhody7Ycg
rsZSoJrQTrxtk7vuxpxt82fjiop7Fj3GJzy57F9GKxCFXHVU3i2652YLx8ksYjkRflKOgvu1lL1u
0h5yfJjU2vNkUlDxePFalHD83FBvsSUK6yoc7FMXaQ4FgmeOVEm0mJOdOK4eg7RyJuu2LdijyG57
WR2XSm51QlM2a47R7LoNWgMoZ6eeXRrX1BOG2Pvt4P/MRwOczzYNdUE9vcmKG6bjDtmcJlL3ZGJj
E4tGedZecQPAsWcI8azXdsFpcEII6VB5Vfakt7GkVhhLx0vB6/t+3NpAlRzqXAHTJ7dP5ZThr4+O
Ci3yTcQ2bjpb8XeDejMl2sdN4yfVtsrDNmbzEjdF7ZQfxskyf2LK6I+J6IOq2dfewvkfKKVLzi9C
ZtwLvvWzCiIpdq1nkeRXmd9YFPQeaIqWvuWSaF/aclfiqF3FFuS5Oc6XZnIT2YIzpnk00WT15xmA
utG40HB65f+Y8nFYUq5tobiYZW/FVmT27qEtPbtKm6Uvp3T0AvRPilZHidFM2coHps1yzEu/LWNr
GMYw8V2RD/dLJrv7Gn0sHaOVE4V3GcXucZK18wVQVjbG7axahaNK5DyWOehmuj3Ftsvl6W5wRhsf
U9McSOvtkr5YsozB+MF3lZ3Ho5+75XXTM2CMIX+7H3FlVOtRdWX0BaKtc1sOwvpuKtnI261AfYw7
deu7ZG6k895u8Et/VzZ+96N0DdnsN7La52XjMk4kP/F3C6GGSLJuwd1cM3GKyRJ1cVztduR9OkbR
xoCabY16R1tEsQpPUgV24ZKxNJv/vWuWSVxL1WDj6M+hOyXw7DyGZa5XB+g6LYptiuk3V5ivZHQ/
NvMa0M6h3fKAfGs1xlAN1Htb1Nm2n82lfa6rZZ2S0Fsisqkl8+gJWW7+dKpIuNyI2POecnf6xUVg
FQgeNgUSc3LkhfjhUuy9fsFRnH7AtqtFa0Q3rs7tB8DP1mPTRWaemNM6XjHRzKmagqB837jeOsWd
jYxZ7KMb7cahJ9UnK3OLJ9sZ3Ge96IjZdNa1h0WjQZZQslGKu1S/Hkcw6q+rcJtUrJsQRc2i7WRG
PLfWZ2J/2GI2PM7fndY0JO9+FAx9dRU+1CdtSaBUef2zdWc9H9w6Uv2Od4ojii98+0O2tbYVL8vm
1LHRovt+cCS5QMw7Hn50ZtmMcTn54xIDy2g/BmGrbz0IA23csBMehraUXwqk2J6L3MuOZLLGjEJt
XZJ7KP+qmrf+6zxBFIm7PqJJ0Dh9Tb8cJ1Qmt4E2ahLGyrrWhSyKg1Pbgt7aQIs7xtxxQUYrEoS5
ch7m4srHvbxLmAuBo2m1SSVg1q19r+tgxfAnH6eBB3etIy+jEdj3OG6X8ndMj7jZMYIra6evdmKd
W3Z9lA8LaYDunmi4BCa5iFg+lCTvDbZCqBPF5eybvzxG2yLOu1KGMJakeqphhPlxNwzUrMuwhPfD
MLRoydal9egYpvU9kvlsJYse7J9aRu37kg2/JV5vT9fhKrogMTQZyJU/okhMb9Jrr/Goi8LEKLW7
z1fqWkxfzWCOKytc/DTostkgQZvrleDUFV9R8JFf+siqvqrSpPWgzFV4e51185Oa8vZDVLb0L1Xk
K3vndZ7/LcsXyUuj2bQxWHbMp8KtnNsZGNycmLmBTdYWTOJXOLfkgyO1E3HA9sxvvpN3tLTEJEid
5l7d+si3GRTq1XaLC/OWJ1O0gcuyo9b/aKnSvbKrqfraeIhypbny/GfSrZXTaPT+owpQJtzl5lp9
oYVbPlnSW0fYYO30w4LlatNW2MiBfPzocwgZIygvnMzbp9UCoR1rHS2fAXDWOkGbxWeX4iNkp6Jr
LbKnrKZ269QyHeoML11U+zz32AeFMGNZtSs9kXA08l2VDaeIjZfuQy+tRdAr88KfS96r5wlmmIqb
MMT3xdE0y5MApaIPkFgDmayq73+aiqibsq2855Ww/BmYePu58JRN96HwyCAyoyWAStl3QxIUlTGn
m2PhHtUGJb+6GpQZ0oRgWoeeYDQZuyXy+9NVGHZX3TQTCubRKR4iQ6Bl6Qd63lUTypHJ5BZcQjMF
0bOlSaJgdTbeVT3W+P5S5rifdQlw596rKAwTLmwdcDx0jYK6zuWCeCsKlVdmUSz2u8YN2EPbhOFk
ks+z98DYEy0qZ8yL8DjQ7aW6a303v3ZoMspU56W87pxlmva1aegotmrTW5LRnzorCfHFYHKxuP4U
28oPfgC+GPgsazbatGwaZPAsWsyHqLRmJxHMNRDSqfLqRmKQZtw5JVX+bnIio4tD7dC3iYTngnao
HIusfApbeuKq7B/nyayK3di6i451HY35A7178V3bqHXDoKn0O117FlC6rfEf6qaT4kpyy39o23yC
rZCT/KdQ29sxVrDYFGz2hXS1sVp3SLAPsA5ajaVM+3WqHwcdUKqOS0Ayn5F1DCB1/OiuRQEbPVGt
53sIffSJIvjGW2yPPveaJ72gJ3l2tiqu1dx3sUW38dFuZiM/Rqosv5EPUQcaWRcgKB7RlIHhWSsC
EjPp96Jx2m9F6GafxnWZ/VMXGWF4zVwiTOaSiibZlPKug6bqpqQWPUOxCMXsNl5I0OrDUnvhctXS
qfuGT5L7XhhBVSQ9t30UC86+3JmzZY34SWfjnXCWAPUrmi9WjOYIHbYm9IxvC+XFQ755+mM/rdW7
tupIrpqwDT9yrPhIXZhVN+2cUd3DkArtD2ZkGMUVXrgO+FzdNae6wp/4M8Z0owTzltWSSDUo7VIT
uhQR5UQWt3pUlbssnEDs4RLclQlzIu/gisnG5Kmp3JYr0m/fEz2ad20jl5JbAQLVbsg8K3W8vnHo
Y03WHenbxFGCUOWFt0NHj/R2oGZDExBJr6M3L9N7b7bW72Mz6uI60oowKEZlH1Xt50Eyn6xPkjbz
wmej96wHQajhCHdCV6kMlugTQjsWfdiiCb6tWQ/IcI50yAbLxuCxUkNT4kLhw9Br6qEL4iJCryYO
qy7ID8Vsj9beDOkHcLv1AsBlI+uMfp4nqtgZglGd0tjwIFvad7ul7K2Po+vKT54Y3XvsaFectQaT
zm8rlvUALsFlDuU0ZYcaqBGhrBXl+ddBj5k6gocVuOJE8udaQIqI+y2gIIJLYNb7cMikmfpN5D00
euRw5EvJEMcX7kJjk1zT3E1+3r0PGIv9du1+KlEgJhEistNnjUNRA0yQm/CepKvLJ4zseoFFQTke
BR6O1W3bjFSaNlcApYsfLNe03lDaHkSgiveNcyK4ec3QXgCZvgZQREAVT7Qokl7G4GcAqczshx5J
b8bRo0vqFeXmvjOVhblk7n0shVo+/X0K/QZGkgVdDBzCk8wm2mMvh6ZKakQHsOHASLNZ751MLUml
CJ1C4aqVWRXtNIqKq1qqeZcbU7Qf6/KSuPIb4nb8CLCRJ8D6SXjtDJzCZtfw+/MadHc23Gzskccx
0tWvYusCnaKrTiaZC1Sy42nLuX/ge/Vi5yHAd42iCh3av7+U11gZBqwAqvAxoyMIP/flO9G21dZ5
j9cn/OrmlhK+/dg7dXEBdPt6jMtYCNh8eOKQoCt9/uZXVzEX2erUFEjJMbWcCQC+dyOaLT/86wOB
/IHl7wLOIQs+31U5w9FeiqhJIzlF8Zh38w1TDvPC/P0NQMyJlYo+AWAcrBdPe/sP8Ftb680Jl5oH
UgMxoA7kc7v1w0cv82GibvjaDUa/PP790d56iww4PAuQ78mL4PTf/1iUfvQMbiqs0y3v56QNF+fo
Rm22V3nbXEAUvnlWgNudiOggN16REAwM0TYQ9E3q5uJzNwLldaZJJUzymluMOLKjjWDiHtFL9bl1
tiGR0m4vKYq+3ptsyj9+w9neFLYhnFlHPO+CeBDplGxuc0Pa/w5wOHmxo9YM0AARlbM4ZAZYIq/0
QlLWoi2hzPKJPjGms9vkPjGMIR0oqyn/BqbmkoTyWyGQF3xS8MP4GSHal18UUuRGPCqbtJHueFsE
PRjKNR9AFaDmpw0GyH/fQW+uhwyPD24aeRX7hPX4YwcVHdx8Qw6o0JpyTenUz4lnVP5+8hjGjSdZ
3r+v9wYnlU+IJs3JGzUg9J4+8R8LwtAU5urJJs1q2eVX1cpKSWt72e06++X9sDj6g1KM5xq8bfBt
npkaO5Wx+bHtTmEq2tq7rsfK/vL33/XmzkLdDFlPxMj9cxm8sfGcIkNnMsVgufpujFDKDaSe47+v
8ubbxmQb9DbAGWrylw+fj4umArRBlW30AIrIaB8qa2YyTZV3N5BVXIjlbwQlnF4ItIg80SA+B8Xn
ft97EyVBiilqdGWPo94z1vTomoH5MjPtvd+CoZ3+9SlPvgeo+6HXg46yfS5VuvWV5ZK1Nqlquuw5
8MrqM6So9b6zlu1qdSHkXnjM17HpvxXhVOOGBDDwnDWa14gBFGvepoGnS4R4PfejKyNaZ+EWJAUY
76SRbO911bTtrAAIRQ0e5u/f9hUq6vQbUEz1Qc+CizyHXOthcstyNdjYZuAjZbWF15V7YrpN9Nsb
Kex9aHZhUvZy/FdJOVaGocErR+eBH3C2qxijOTorFdrkuG4fR92LFCCKirt1xhtqci9JhL/axaf1
IGxhS0+cepU1cYOuYt3qFu8bu/wR5n4ndwFl1NOG3mqf2NtwyVXj1T5mxRP1+GSRAp7rXGRhqSOG
gKC8obFM+NEFvnqYcsApBTY8N0AbgnvwE8GFkPDqcj0tCgw+QJcJnO25H3cxTk2IGFybjl3YxFG0
wY1kcglOUF5KUd56vtP1zSonvMJr0XXDdpmSNGkRmLKPPaPu6yOyYVYYO5upDxQO1feGl3v4+579
72C8QNPxjEgKA6HnoCIbdLZ12gkgCXCgLjWgjH3QlLH0xCIcwWU5O4ikoVf7mV5fmfadCL+AR26Y
Nk2ZuM3BYjGSANiV5uA5HvPcysJY2gw8/4doAlXqlCMyhnhF/iX3dKbcz9o07NrmaNBMS8Edd4cw
oveTb+v08Pd38tbupp8K1p507nQNv4zRIup17VLlp93cr4m3yny/GLl7g2ZdhfZVeYkX+9/mPf8G
3IYnwhuEBv71csHOr5mE1rpLs9ml7Wxm2zuSC7HcZBhYPQSrv+l0WHPnmzbs4L40m/qdb09DFtfD
5r7vFKD3f3/lKG0SvrmpIoRrTtv1jzt60l0/qSbrUlxw6zRSbXek75KnCHNZ+wC0w4X4/cZJs5Df
wKQCQyBYTWf5Ft0KpxHmzCsvneI4DvrJW32Rhijm7P/+cV9d86Rz8OIpsxB2gwpwttLmZrkrbKYl
Jcmyin2zcJ5RyrskcPj6LjjtH1S4+KQnePNZdSNmfFvw/urTqunMPQgfxKUdx7gON4nkogc+o88C
54qK4ZI61etq8kQTAZxLJIEehuzny2+HA3rUBrPTpw6TSMrnCkxGEOQ7jZ7VlHaj61/pdh5TOyfP
cXXUPeT9qL5SIV0y3X39VTFHdAC0W57FSTrX2K5mykgTPAYCAWF2NJZ5+R3B2Hk3a68fL+zYN9ci
r6SIp+GPwuPLp2bmGIJ/Zq2wN3UsFwfRXavc4mVdq/TvW+itpSBVRpiJW0CQz/XVmtHr2i30+tRc
lbtji8krO6s/VVZfXojOrzfr6RRCvURLGMHK80jEqMQB5xrxKZdqUzFdYSChuRKduPD2XlFJ2DNo
ylu8PtzAuA9evj3YYv3sjiVOUsP6WWn/owH7YbdNpUo9H//pzaH9FJywB73RVxeO5Fvvk0ek9XHS
4OHCfbm4ak1nzTeecjZktB+Y0FwBRiqO1bB1F5Z6fc3+5wqIcznnn1zi7DlhHVgd6JghDUpP72Vn
+u9WMqfUDLIOXA01kseoLRou9DrePJMBc7P/v+4ZDcD2+9yssFgFQUZMmPtJXNV1aO3tplP7BjfK
HUKHw1VdRhE3jB4eN3cIfzR4Vl+K7G+8bAo9OkTkhDRDzhk0mysQHK6aAQuQ0U9ApJvXQQ01tx+i
S1S5N3YvW5bti26zz6c9e9k15gg59fmQrgxVd3Sb9E1Le/v7P5/Gk/rCiTjKQvRdXu4eNEgt7sd+
SPHsag7dtOYpznV2vDTWcuGWep0YQC6moqF6g0FGiH25VItyngh7m1PSyyENJR6dQjnN88KhisMF
hZwLx/LNBbGANnkGG8Lx2TWch4sFHiQYmDIh5zjDpt7JyvsFmgD2gVfJC6fjrb1B8ERVDPkYYM1n
dyNuzDkeMK1CI0E4SdF4ZoysoZmsvNQLJ+KtveFh4wrTkNsBDeCXrxK4dLDICLeMgbf93ppxANtF
fgmp6++74611yKqpG1Bt8dESe7kO/nBdXlUCCV4dhmmU6XuIIJd80956b/+5ZHKsAgiGZ4uMFLSG
yOYhnfMIuViGBXsRjNvOazjnf3+eNwIYVl4nzwpSCx7sLJAoy9PTsHS4wbnOyfYXqb2sUGBcpmK5
Q3veT8Zi+mdpSLY9vCL6i6cObHDuXIbVVt5N5axSq6Zyj4Z5OEJTedetyrpw4b3xJokDZniyUiZ/
OpcLsGAVNnPUqDQssf2YKyzuSmjDyRwydPv7m3xjZ/AaUQYKTtoEEApf7gx1onyTP6lUYubyjilU
ELvamy7s8zdOMNeaRWJC1zTyzr09/QbRr2Vz2eeyWtMyb/Njw+wNrwXGfrSS/4c0CEIo7WBUZQmG
5wxUO1OOJddRp20O43vEIvb/GDuvJceRLNv+Slu9owdw6LHpNrsASII6tHqBRWZEQGvlwNfPYk1f
Uf103yoryMgkAbj72Wfvdby24hiYlYn8H9HhP37L/4y/67v/KVD6f/4Xf/5dNwv98GT4tz/+85z+
7uq+/hn+6/a2//Oyv77pn9fmu3ocuu/v4fzZ/Psr//JGfv+//v7gc/j8yx821ZAOy/343S0P3z3C
459/Cf/S2yv/f3/4t+8/f8vT0nz/44/f9VgNt99Gg6H6418/2n/944+bcvMf/++v/9fPLp8lb/tf
Y4854PPf3/D92Q+81f47uTRbYz+imcOy88ff5u/bD9y/32opMqUw6Liuf9Lmq7obkn/8Ybh/R3Bk
7jLoVdZeqpI//tbX458/sv7ONYQQwlwrjkj0ZP743/+uv1yg/3vB/laN5V2dVkP/jz/Iof77XU85
Qmj4Tyg4Jz4mAv71rgegMiQO2jn33hQd8M7ToV02crbfojixt7rdHliVd6q+0xs1TKUxkK3/sHEV
+pMoUAW0KnlycXUsZGSS/HnO6o3Stv4SS/qLT4tIGFyWmLtIr3HL6LGvpabluyQUkAbkNk2f+kU3
As0Y9pM2bWgqeha8UDy2t57ktB9dxxP520Bu66S7v/DDHRYBG/BGujRklwdGzwy8OA9S+5AnVzG6
e2lN9KiFOFeV8IdcPvRC4mN/hfpEM3XxC2IqbblmfqGuV8PCaKln6auIBPZaHNKLrWyU7jxjT+hW
JSjzjHHtCx3zmTRRB01Ua7atkvkdg86NPnqbFiUU+ZB4Mhs3KcH/Lv6oqx7z/UFDoMdC0aTOGwwE
o8Fepr+P1VfTaF4lXydlFMGSCz202SamXuReb/WHblSf26LEpzs/j7nxewXV5uVu/lyvBxrJQerm
7tbJh1PRqx5ZodpXdHnECB/aEzEejZ4k+Goyw93qw2MNjfkBVNRhTir5YtPK7J0n273abcfnNB1y
WviWanntskTHCVeOu7zCAJTZyX2bWajDaqjo9q4V5UmVHwkG+/sCG+NL3TjtE7G+8axG9cswCE/p
ho+YD9qr6ht+ca9Q23dhNIcBv1LdYUokvtindJXjGd9nQieB7jSui64Oi1psbORCRznn/XocmHEc
NLIhnzsfyPA7Qb7oe8IA3uS06Us3gkInwbV6GXNhVae+w0z1MhtZ+2ttx/nbaV4jxpCZcvns8iyI
I+cOv8ddJ2a/aO85V3lKRN+c0VkuvpKgLBtCYI0NfQ90y0ms5EY74wkcQv8iCcItBZFKWQJvTOsl
27YZFrZBxXA61tpO6ppP9w839+Sb1TMnv82sndO1uBdWc7QiBQvHWvuDY/hJ5l4ijURBiUttTMMy
M+8bN3qpa77SpcXFejAKkhx5oWJa3M11ucdPRwv/3Fj7CI1Fx02uJkYolTqIgbx2onx2uLlN+yvD
NljXx9wurz08YU9vmC11NAWzkabpKKwaubJ/EgmE1uL3Gh/jJXsWzZGXni1MkhsxGYE1fazlL7e/
t7CD6skYyHo3uvi3NOnF+RGJzJNjzb9fW47Qtn9pke1hXJC+kRBD4/9jJMxa7KFdT7AirjzG5mIb
T5/bRb3r1ux1iZ2LuhrbVRTklXwdczU2hdZ37EPB1MeTm65e6zZPrRXfN/Zel8XejiYRYPYJy762
mKfrtPhX2fvFhIUXn1JIuoVok50eTSe70/LurLfjz5ymH2U3Jpt1yd7qeLV3SaJu2km/uCJj5LyS
4oTMzOW3trbx29o0zv1cME6yiKohUFk3NpWuPSXGNB1W6fTXcoUB27UVpkxd49HqZOJnCgT+yu3u
RG8+dnpNKm0+5263y2jW/eBCNl8Ke541LKV4kkT0ZOo5r1c8Lhj5rIc8xtDQJ4dY7cMpUc5jrgad
s3qd3X+sDC30h9IitikwzXVhEQ3HblEeo8HJfDt7N0pmMsXVsJEO5A9c6aOvYGzaMFdiBiFtJD6S
f9x+RnL04rqyyX2Ia6X/zFhQ5sySb6NxrDEoMrR4enV0EgtYyZOvOcI1rZuwDb21W9wllBxSVAzm
vm53hEjLVf2Yx9w+kZKI/ATD0Cbth2Fj56q7o7djYXO3Ry/vAVv27TUnXRxksYEVnloCF3L7Vgrn
KdE6dZe5Ss9Osaq3AKXuu3Vh+P3KkHUOnJu2fRV2+5bZhelF0VtXHpTOdR7a9KvpC57nwvbzNsOV
ey+ycOLhaDB7W4FiX1P1YAxEPd3doP+uiSvHPBoEcPX2uBT1Hhzfh8XZB09SFDJG4JD3hP65DZua
W1b/xLuMswJeB6FRgERePhdBtKg+hv9zMacYXAlv2VqyU5e3nvVM2Mq7umakUsrY60sj35lrbeMp
qvFzOvMDEvgmIx0mnPXUlNlDYlqPcHljznpFXRyb0rnYTfrRS5xy9AJPDh9v6gpv6h5TcQK4O1oR
IfaDUNdgde4dI34vGfoaz4SYU0Y99SfDeGxZX1uh+oSMPoysDzBkesqQ7+Ja4mNyr9RRnlPv++7U
x29Ymz+Unoe6PUy67Zk0F8ay8ybN3jDlKEjsDmNbfGmnYWfXytmUxXtqy73VPgMQenOahVZZvZBx
BJwwx/pCI5GghxPhVm8syOzuYF+sJk58oyO+PgFPXxk14vXzdFLm/J6cd7M31mbA2BavYSNXv7Qv
VTzv7MQlFp5cGPDq1RNXeSEWvnTbuGUSmNM55GjIEydFsRun9IiPao/3ACs8Bw0aKb5ZT9OeSgGD
Z5EtQWPk77VSP0Vz9Yty7Cg7G0MlYwzLTPgldzD9Y1KC9fQ4Vto2yZ0vIXMrELHxNVju66C5DR9v
OBg8+RT1Yr2lvEmFCk05RooRQSfmVnErx1ftla3knamSLHiYqYG4ZZ4xF29avMi9bHueReFIz1HW
zCv5MOr01Ep6kq7L5Bcl3VIsbLBzvpl6CdEzutfaVdu2Q7NNWiJVU0rPgUhFujNYqpJh3UIb3Oa1
62MvOTaW3EZyN+qZDynZz6zxZbBu3G8mFiUNouqartJTBSeTtYbOoB3rurqOZDU1kXm3rMmutfl2
2sWzqvxQ2VNY3ECFxnxMqx2ng3rU0z2bmMAGFYHBtndrSUxNptcaI/OoKt+T3nmNy4ysJb3Xyvax
0ct7YBNXYckHhQYsCb/yXTcIVI7WY94O76r6wyjJHclSbdEPc3/U4k+GHvmJXu1ndfSlMod2W+zy
oWNFODWYx+PqnDTnyfmIxEGdXgjf+lFl+Cl+jOZgLq8VXh5cUmGehS6ezEqr/AW9UnFf9CX3nfmz
L52N2cmtyC8pb5xk7HM5uXZGIFWcZIVJBkeGs5awXZQf2e2AxyRe8doVJhEnkwGuKDqz42G9XMJb
fOYGfTlqa+HbWNxVZXzMZsfapB3Ipyj7ARpGzDA/xsZ8Smunxts+XbJkjzJ2lMUSVLR4LlK2QToa
v7uRIlqqpEyzOtQGZavqMatuE5Jar3zRpEFrkkZx6nsrFxzf5K+qacOZjL7XTYqPme0gUmtP9N6r
1VVuTat+dlBqB6d90Pqz6LgNEnE/pj+2mgerxpzxWj30iTiQmbsDLpcGa0mAAhw26/z40sYa549h
E6XAPHQAgZU5b5vUfTGmbp9ydLooSF2l30caIHYWTsPErb3IKN/EU4kN3Vpan6SFJ7kWGabSLdZu
jLIH3TyPpUREKvQfK1qf6TpUHmxpn8ErNhZ2PQotPB+0GsVd3UrHm8p7s+l+IdwOgSu5Jpasj2mm
PBSV+yGXgUaCchWddh2WfD/XX2bdBpFJ6VAmRn0o1Jk6AHK5mT2O6zOhKs/t+ELrfq/D00lWbNl2
7ZzVoj+QtHkZjDVM3eXVTOaX3BbnItWO7BP+zNySrFaPra4GqSCEWtehUIT0YEYfZd8KvzGmmTVb
eopll9tKYOlPQIuIXNw6WMmxvcW0bznI1UIx7zSfKRpPWb+GrpIHlDpPC1+5MpdBj6cctHZ1miqm
yfZDUZB3G56dEuA1KX04otm6ywzEdzU2gyYbPvuUKmAe1d836uC7VbH+51JTL3FJhGRKp2qX9nrv
T6NGekshVRWQ1dM6X7HhRihKe0TpTsNYLLu20fQQaI65L2BPpkP0WFhrfFdIpfKnvmueu7VjxU3q
cravyiLzq1xJuFoaDS1jqsrANQkVrKrBWXoXaYRdmNMe4EhlsCJBM5a+ZpNUyqsk/nanCIq9SRde
sQ6SXCutL0AZIcmXJ6koFwavutzwDndkU0vyzgrpCghQ+M6rNawdCr96GukHJspr4lAOwF6OPhTL
vctUpfOEeYOgiPy6ZPa6FXPe74t8cLwmr1kODBvwQX2AP/Fgd7rq1XVzYbh2w0SR6q4jIOtP1Vea
mWDIhlvOssFNjrffz8rqU7Oy7C7FefqlkSUNncIpfOxDPvA3zq460IfZzpSdAxztBMKkIo9ecDJI
MWino3uyBjayLlZQh1XlgBPnSShFEuDWqX1i36FZEbGT4nMSvb7FctuGDE9WgrmdXW/tiUDYU6fv
Of/sGg15scFRvaiMumHIq8NF2jZVp2GLvw5tvk/t7r5XXQzytp9gBdby6cteW2821tGzOqK0q/jW
sfYSs7raIyaD28MiRtsX8E8ZEKZQ/REu8Ne5Sq6c45UgpdjdDQOXLcJ67zdEILYAToSvmcttokb/
0XTibe60B5g/IXHQU90yllqvrsS0+mOe/rSG896pYwgj5KdKs4As83c3McCqjz4d2w1F+dtxGW+v
veha/9gVxpMpy+RA9vu3YlufZtd/1GX/bivjQ6rz6RVDXMukKzbdan029P9nSHULKZ+wkMO+F02g
162XpoxTL5YjEPSUYRXY1adJtzyzNy1GVuWYzjO+Xg4S2bi+dqoZb2sl5dS+kFBzmouiKKvXr/ei
kUnIHNhGG2/D8aaaiPlwre2WRGRRFAFMqbNiKuZF9EXpwxPZuhQKa60+9GwfBuFT8uuHMh1/kR0k
K8+oFBYZSwZtgfc6Q7WQw6GO49eiSh6xw18Ip10akQcmfjwwIF9TOno6G6+fdFrkkYQGNch2LS0O
bYyoXxw1wCq4oyp/KJppO2A3Qs9YPmdlCse1V062E/+kHHO0ODsW7XRXqdOXO1gttMKMop/wdrFW
b3iktipmcR/HLod2rIed89ZljF4EMQ/1pXEzstzEZTDZZ9pHmg13aRKFJpY8/baR0N7aFA4JC9u4
FatxUIj1AAZl1/Umd752qDSdoOvoqcX4bIoSUkFp7yJpbydHC/C/MUcg9+xU92k2smizUuXWEnYD
/JsYhWjUxeuaxbh9DOQNrafMbrxuHvbJaHGUsj+NtA5Lpz+MKTvh0OxHHUmDMDR8hhsMb3GLU8wR
dZki7Y5M18VMQfLoygu64OTXStOy42YOZhKOrWHcN+PJrpeEo6jcT4RyqVqzYXjlRDSe3Fb8xofk
DcoaaDNHPyfpUdOm2LxMy0zeSG+ktk/0Jb0Q3mZDVPTEmj0ILvIeVgSJ09m05vuMFNdNzXjU2ybj
P/TlbWjEAYoVohS9Ljw2CTmtrP/VWubGlV+ZNAI8Ik9JKi8TnoW6MgZWzLm9xHqjNL5pdMszmJM5
R5AqEZpadl4DR7m6jGzAXbxl5kAdZkqvPrQR0BLYmX6m9o/VwhVceUg2w6xIT+ryOtXDZgL2Wg9O
4fHia8GVV9zSn+v2zKzgbV7eQnmDUwXMwrICY7h952sROHPrgyDbJEXyEmHTcQxkmXE2zRNgxOQy
8Wj4GiWyni1vTeHsu2YxtpVBTtFsZuNg9fVDN+bpiZzMcnPkb2dw1LtykIdVZ1POpS1JHWT5U9s1
HfNgJ2gK4I+gnOQOT9XIHVLK37cOlkno9C4bl619UymgclOJhDMT5CKSTmScYEBFMa3YVHLbD1Ns
XVjk81dHIOxl1AKs1+/jQrILCJBnDla560yISMjSy2U0ySEsZbp8KqS+f/IKuXO8tKUSMqfwty6G
dBc3euSNuQkrl8TGxGJ6KJrOyxXrMBUvpkYdDRg4bqDYOKP5OBJWVwcZ5pArd5O+76Xxo2Na9/JF
2ZRmei/raqtn6xbjFQWZ267nZGxeFV0FVtY9zDzE3tQmD706kbmMzJ8h6Xa3M4puzbgRT0l2VMjQ
kfvyDbPfaV3x5Oi/9WHyi5QMWKE/uNW0BGWrn+1x/hJzyy7awojq8mNql0Uo1ughM9pzK7SdKpGm
iFIRRh649Yvb95IU6UNXqucSMtpWjUllKa2evhbRe5/Jkxge3PKhtaowns1tCWHkijBlmWRAgTox
3IEUOD7njxXOvN9Dk9hMakZovLgYvTyn0a9Gf0xXmwD/iibX6W9Ls+nMN3GLljJ5isi6M2WXVCr+
yrYET56pQVW0Mdoels64viF6HMg7hJqGBGLr2sGu2f4KjWJAax+nCAgDnJp3RS1Hr8pJBTMJF1u7
ReTHeSA/6GWD9bGQImXjdjdWJ1Kf0B9DybP2mJlPfcxoZBazgT12REyo4vRY1NrBsVB7sPgS3sxC
PM/+jUEgyFv5RBX2MWXPAqNWzNPiDYvzKqOso98KDgxPI6V07cHUa71qeO+Va48qvdxwSWJjsfMs
ptxxAPesPoMmdWNArxEcEzWW81sS35fKRz2IzVz1aCTxz+0Bs6bGZzzeTunUN2DxROXmHLl+ucCv
gTpxYArZnvwsMI7Uz6bd5L7m3D8yUu/Hsv7I8VP50xRtRFPs3YEleR4ea5aLaHnKLOC3q+nPfPeg
Uc7TZOxa9bZAu7tK/pZa8dEDQlmjNwthYpy28+J8Z1Q5CgJoPpZBScjUWtSdZY+HXA5bgjDVuMnF
YyK/RflZOG9LMTHh6mtwAEZ000aDbWfl7336jKqhlumuQYVWSeGjK1z6wtz2PWWDpl0MV9li1kRW
q/pjGf80NTuLVp67SHp1rO6As/IJls5LWiNQjcJPWtfHPuZFTeZsleTVtvIthS7fnBEfRPKRCH1P
3GuvTHeFhoqcW2PIIMwwVXKvNa07s3p09E9gb57Ah8Bgu4eyoKjvDGU3imnwjC6/9ml+jKjbvKzS
N5pVMDqtC6oVlbpVxnsLOE9pxF+1xk4o++aucATijXFnluppZdVrq3RfOCvNiTKpDp0qXhugfFb7
2k6Xik5INL9oerpt4h9JPwGyUideq/mK5wpwzwtBWb7c3jestbxb4dQdZqPaK/Ihn2hHyN7aWXLY
MBDrAGLrpHY1ojAwBv0tXYd92sxPhfgo5oWkuP0w9cYuWyrPkmBuomNsvhtkTCtaxfRd7OfxBlNY
5uJU9dmOOWHHerhG7lg/aSkxXUUJ28wGrSCpFF3ivY9pFh2JKfiVJGwoaFmaTJbJZz8Xgo0fXFB1
15LtW5WIjfBhNp4qApq4zsqzlW5iqI/isCD4DpAIE+pv4rhz5k/qgT6P1p2opQztWDZn3LRehkCZ
kLLf9+m6V+JDxQk5yTaEUJ10U1UvxXotrHJrqh8K23h2auqDjO0w4wyRyCdjys4AoAt1YROJuHcO
bgNWKo8D58aD5Ja5lYaGUofp+kWSFfaivC/Imrfy1YGsEovem4r+jMZczzfpeb1oJmXkrG/VKr7D
h7wpNH2X6WFipJeuPZs5Xaw6hyZlcFRCXUsdwoum2NstKWcOTNErWwCu6GqjtkezOpoFCcqXXgnr
Abloq6caRJ5vWb3oPY2vTQpjTGvsh7bkpVp9jlIkEQH2fLK2DF4EyaS8dFq2GVKaHROultYQBBaY
Ha6H9dz4TgF9ort09LGZHwAN+13P7tc+WCrFQ2IBCNScqmrnpFCjMRvqLCwpy5TYGi4AMKn90lb8
wnYFlq68wzsJucilBeKY8DLsI9S0NoixR5H3KM/gQiA6uvYrEz/1Tb2OYU4JxhFqk9cgYzULzpIW
9BocHS6imlwaItw8Gyq2ZJHmT1PiEMBXR5t6nYNQsmfijMaEM6eEX0bafShOjYZoW4ynfh3qsFKa
65BEn7NVf+gEl9cBfpzhtK8ZVJsD3jCOhVrenBe3e8/lG6MVeg/43W9w/6fuNgZpzFF7RjIHzcbB
dKk621K55qAJbyK5uyw7uHmswtAFlmuk8pGXD6VqqYQNf4SI8YxNDokjNIxRCWW/k0C/obpwLEHy
fcqpL9q1Nzdllm7KkbZac1paDvzVpnRfFu2lzS46nGKO6N6qtIx6iLxFL7aROGGivtP637Ou7NO6
2wvnxtt7yFBhRXoXqQNdGWxx68JZpt12KMl5vU+K/TIyi+hNzMfKfETlvnSlzvl7WH0BogCSByJU
3w6Pa0GinWHT7zdWR+G+Q8A7NZYeuA1dtjaCmNIyJ5oOF3Czs7roX1UMgcMdghGd0hWy9ZLITret
XV3QC4DcpA1JTGM6wb15yHo19avZDEuzz69V1OXvFiNut/ki7ni2hk1Gn4QE3M5BkXCVd+psHieb
LlA/vudrxQBThqMAL4nLBPaclX5HPaTLQpzdKV4Pqaw2Qx6HbQ8+yJWcUhylCbKMO7nFP0LoH2lx
scPJVlwayzkd3k75BQrkUq30cRXVuBSMwT460MKeptX4BEUOZ8CVDwwv3hJM+SGRsV+yCK4I2C/a
Xij+LvKkz+zGDZTPe9fN1M8BSmnYr6NzsChR7HUg4/250GqHO6hJpCIklhg22t52l3M/YvBlzpsV
VFEs0QST9l4xo4d1pPoYzeTZJbpNHhCVI4kaleepj5lFp+n3pbaNXOBNdnqdk5Z7S5lnr0z1TzdZ
U2TUeKHklMa1ZT0itr/M4Y3owqqlptErhaHLLeSuR4iIw86ZXeVQtqNmbqwlzrfgoJrAKLuwseVr
LLka2Erlxuhe59kJlcT8JBq1zTG8eVjCXmJ1pQQT2x5PdC7WqzW1ezrEW0x2EO+SfSPU0+CqF2Dm
HrzhGx9Iylvk1WtGNzkxokVlpIii7jBwD3e2tRy1OgZGCJkg3le5WWxVAvmNN2VF8SrGxmCyBCrJ
ru8NkQSM6bBHyiRdQN6w4idmMIBbsPsE8RLmmKsG2ZLtZsLIfaMPB0U3rQ1dHP1InFtueroOaLQD
9HM/clJzG914Lr1aPRAoqB5qQmbQiyL7CsC33ZHvHja5lYpnu2/OGKP1DaVm7a/23HlaQ20zNaoM
yhqpAs/n8NiiumxQ9LU7xmAnsS8Xawj1taBXPQKVwjUh0uW+nVp65AaW920jqI1vIGqvhEyTR83v
0Rm1/FJFpFWZoF3r73Nptz/TTeSNBTylZkZpgkbc/QD9gaYZr+M3z+AtXqOP17XubGJ3HeoKxNYj
Yw3aM9xVDSfDMlFWrQq/gm6MMXk0KOSGVubXhCMMAl4h7jrLfplcJDLwomGGeWObjJX+TsudxnTd
jNdRrMqGDBWrRzVrgdqoxdbE6vwW59CfmPUxfziO+E6q1hiAHM/mqYXd+Al0pD4SpM+/m+qGG15a
TvaqhudkVkLcfSUxnbVFabOS8WTw6IezalQnS0F0qqOQazGwNkoT+lH3PUxacyVjTuVIO5L9Vtp+
w9aE1qNMBue6Wd0nCucytZ/HC7Yq822q3Lb2tb53f1SmItSeoSrTThQdCRFqm02a1fAGqWh2TaKg
+0ZwR2xCaA7YDPBexXdn2PnjCMflYapkTwNlrQPowR9DVJVbFUDnN2SXtAt6xCJasVMDUbJMq+y+
H2MbKCdHN4JgLhfZpbqbnJyDQSl8t53Fuwbkk+kzkXgfqGv2TW6WZ9KT7U50pgAltcSccBpOVPUC
+CTQM03DL9Ma7IpzRP8Tmp/Fc63VpyxzkQfnxNk1rUw3hkPSHy2dhkqUN9auUs+A4hQ6idJwvhoT
SD4dbbULLNwtV7Wu3F9Fp2i7bFXsDdNozXNEPnurcj44oFBziLoR4vpJka/2JBdfdMK66zWgnVYx
gSGyANocu053L06u28HUDDhhdEoKUCJoOrKdW8oJa/oFt9fsdimoCj+7GVU7vatUIMeOcVpErD1o
A2kmDmf2LTdGO5cCbMGfqdQOrouBRp8+9GcsIQak2XqJ70YE4M1oaMx/siSfb3AAF+LMnrcMNUjO
pkY3ONbJ4fMoU8rlYtjlemxC/mjUVyeK1m7blvATjbJwPsD3xpOv5uUKPlpNlQeRY/uxbeVLjUqJ
zLBEXyXMR49QjRmQo4Bii52qQqKI3AuoFBMYMdBJ2C8OlyU191pv3smoLdk1Ky3dRE0O3sO2NCrF
2tZejSLS7xB43A5fUVNoFyvPRwWSclRSH8BzyTGRbBTFyQCTaaI+oW2gf2fmFBCEDhzBiFQd+Mm9
3cTLTkIxOaodyLIayKgfk4YIHQxtD1Eh0/uG+qIVdnnJOEhi+pijn7Tplpmpx7Fzbur0TrrNssNp
7muw7rcjKYndGK2oxI0QPh7V+G3ObeOQzebrXFft1RgqeScE4LopE/qGjyX4rqMoREQajsCmtbfb
UggUghpKMNTyeVYnLgL3xEOcC3O3dA3vBc+4tYxO3RtGvTxZo4XqIktt4zCEO0jRJ+7VTowAA1s4
kFO3pLPnqJNrBcmcwefLFMNsgmIonxM6CUDaDa8syvkY5ctwcOa+5YmI4fo4mvNtwI6mS+0M27qh
68szRFMFcFTqEXpevrI5Wc4Icr/qkY452POdu050koccOaaQa3Wxb9QZiF8c74e8NPZJl6shmCRu
4VnfLS7Omd519rZdo/g7NsgQtT201Nn3TWWMZ5qWxlZr5XLWl37ZKEPBM5Z1GKmhTD/IqLLOAjDi
lYC1DG/zqV6cOkNxamAzjdgU5HjR6ZKAH00Z4J3xozs5QDyDl5B7g0gelrLTrwvXdvQ4nOhMnBJ2
WCTyJc2c4p5A4XgiWxy91sqiorjlbxrqgl8qvcaYWFmDGyq37mTMW23qmiDi1PgMY/7NFaqzARCK
OFoDWntxZj2xQT3HlvRaizwiwvTQhF0rTd+UuThnmUHnnykqW44/9JEKuhKOQaNypUF6tU0NW1aJ
CkQn+SjzWb/0rdX5Xb5+IPSgz9Sz/BVFugrzWuK9mC1ooPjtN7Lp1skb6KRTMSyRAHVUInjCRKdb
XNbYMiqGwtlzUQUcGAY2DQ4iVd4322Wc9iVqHkBQjfJljT4ERAmDBdvCNASlLgri2s0/tYpLR6Zy
OOglFmEvT2/+i1bODTYvPCcDkLTvKtacEzNv9i3eGqI2Ck6eDKoPMS5fVWf1wA2ah66Y7V9l7mLO
pCl5xcQB5bPp7F2xkvL2ZpBeFxXEpt/VeRgNI4jeLpbWXp0nmkBSjymdybpcuduoy9O+LfA6RenD
gLGRI6bD+IasEWk43DIn/LXOa8EEqbDFWbd4Tgrqn31Ms6cA1k5iAQsv5VXk44BkhIsN/HWBtk5A
aZ+JKMPyOY4A0e0+e22oEfB8tYwubbRY/sxlm16NYrX82oLfDTCKHF40g+jF/0pHJ+H3pZyPV+CU
jtPgzTaW6FcP16j1amtUrwug6K9lqNefvGC4lLvCG9vYsUKnQJ9uHVjYUTgwzKvCSr4VCFAHBlGk
NeYYM7lXAD1t1lgbjvOITD4ngxaucurfh3iNg9iFfgWSuXlwxzY9o2ERcp7B0RF3fS+oH3gS69v8
gwGTx9MYyfWnyLPyfAPCbutidUtPCCbP9aat+qOK82+tJQmYBcmC/C3u2IJgeNCt4O2CkpTgFVRV
KDOA9A1bEuy7Sjv8N3tnshw3smbpJ0IaJsewDcTEGMgIjqI2MJGUMAOOGfCnrw+6t7o1VEtV1ove
tNm1u8lkBokAHO7nP+c7cBN8rEhTea5bWa6TFPLvVGHnaRL3HrKRtZ1cK32NvawmwsOx9dhrfUW9
hbNptFh9BuEvH1vIFTcURzBydafuGYIrDqqJBBQCXeceCUxgUByvlhN9QoHHjKDPzW1epxaFgGZ/
N+kh82mwq/5T4/RyXzn5uBsKo95oVd9eLW15MVBLwFvILVhJO6Xwsnkl9iU1e7eqxHTFM6OdYssA
mQFP+xxbZsT7M6oZs5fIeB6jIXC9aryqFDCbNTi6wuDjpGUwkRGgJCA1XlhM3nqmimT6PX9lIy1s
xlGbt2UypedwTnlG6FHjWRiFGr84/uxfveich4w+4qMvLmERFwcnipqPorR4O4WnOlM79OyV63Rs
ARowka6xvM2VdqwjdEqb4hR/OooB12HTUX9gY6ktjnaZwKxsYHdzoqIFm5mJFYG8hYS6Z4Mi3plJ
2K+8OcIdXsU8YVjiine/1sLnvijjPQxrmokdRvTTKm90jY196qxdCUxgneclVa523QQmdbWF0eyj
LHnWkf/6wFNGdKHQxSW20oTI67Khgi+vGnWTu4j3lHSspW4fCQgmQQ/FWIPcF3r9MxDZZm3FfJqJ
ki/mr99N7/+23//kLv9fvv5f7f+PVcH/fnX0/5QE+O8lBHZfq8Vc3/76n1p+mx8//d+/3f/LcIBJ
5Ob/HA5Yfc2jpC9+DAcsP/CvcIDzD0Z+j4oeMqP6d5v/v7IB5j90IMEYIFFG7orwBqmff2cDhPGP
IEAM4pQ0L6wkl6DUf2YD/H9o9ySGaunMCwgU2P+TbMCvwaIlegDkwKeHjWSg+2uGSae7Iq8LR6wy
wcscGx2H0f6lz+1jODTd1lR/K39bLsNPPT7fP5HeKezcBBwI9v8cRUiqqBpTzxa8D80n28gwY6Ir
a+kjY9YH02ePJnvJi8F68XvxrlvNfZpIur/rhd9rbZtefI3ZI2cdpou6/VRZMyd1bK0bu/X+UtjK
1/PLLwuiijg3bl+HwiEdg+HPvywVu6GD2GvyToUfbxU57Dt40/hI8B6s+E5Ldp1xuociZz42nDyv
WZLtmrgZOQWpp5m2ElgJJbNAK0wCjFWsdxOjIcc021vY268gSOUKRxQgfqu2PjOZuBKOYOAEFB14
o3lQ3l2UeN0GyPW2HScb+5ZrbYY+Gp5o47DIIRecbcJkb+o+azODwrfJ7G4ndmicexYbK/z7tWWU
GuetFI8jor/JkhX0DVQJBcZw1ZhTdBpl6q519s1B41afKR/o14PK0Z7oVsqRNltvHbMwX+tu0K6U
K9AJYZbJ1i8Rh/vl8AylDkxyr298rbsFreFtQ5DqAwbs2foaZlr2tcV9sO0X4GtnMgcRvYapn/IH
z00eWq/BVVqUL3Fn+zeu535StnwQOMwr3tkBJV4Mjdh577BHZTu3VupE3J/m8jF8Bvc54FBnma0n
LpDuswBCTGH20iRyq1d1i2FNO/hD/RTNhX6vBjlCuBjKjaENJBHG3HzziUHTXGTt+P78PZ07PfTA
Og44mIpzwia9iNOPMdGKS+6HyUmUem+sSwS1XcLhf5URrt0x3NphBrDA+Ne6uBHU8HL29EP7CF7d
xbCq4ofaxHUOd7kJaiYPHeeOVQJbnVk0psNZt5+SrGC6kvk3vjK/4Dsv1kZlqGBGVwwAhRQbI7cu
SCakUTtVrssWeTuJGwpKNCZHQ1ah/srlRJQxt4zzHuvJPBCM8cJvqRNHH8hzX9q5o+AIpnQaJE7c
7SFRVFfaZ1JQx6Rn8VdxfPSMal1jnAoiw6bFAzDFFoTde+mq5Ivpac9jnFt3FlOtk4qNdmdKjZ4m
PJ6uqvJPtdPqD9mM1hnrLjpNJMJ2La3IPjc9G13zu0VCpPEYlK5knBXKWx8r5Od64rXKyTuGUhkt
Pjk3u9ESNkPabBCtaTBwNNK5i1PDeuwSN+XiiOKmaPA+ybpKb8MQQ22W++LNJZuB8XwWARDIZgse
8VKJHA+7KFlu6O9ENUujp1qf7nFTpjygUb5tupmMSrhPYoxY0mnGdWN07TpsJPVqUbxvmmKCNDCG
9zllQreil2JnlnZ1q+m+ep1Nd3ylB9K+5vNi22piZijzEIc7Ex/lijNoS4vnsXGYPBZiHs/oqzZN
NrGHc8YNdx31Uexltf4tZxfrGJgYJYFjvYsrDhPzORndJxsN3bZa++SXo7trK6/fiGwZRhB46K4D
dYEB44ut1Xj2Tndwso6jW9cr4Fftpk3sZJ31U/0xTEjaUWPDDw7b52JeQN1xieE8kaC5hcQNFo3E
fYDuf1FmIW+NzLP3buO8pJaZPnFka6+t1Ye3VWtEZ5YgSF5Da2yo2gH+ZAhCCJ1fcSRBqSd25n0G
j8QwkHv1KmvJiCAp84sJSi1wCSwGoSNmJNoMR15SGoEZAhkfixaAetV9Q0szVsns0hRqS52Jvdtj
1eyqT7WMP8/FxLXsu/tu1o1d3Ar7WIjBJfqh33XR+Ahe52US+jNVE4XDUV1G5yyv431moz0FZgpN
trX06SAA2NwQLWnXOQvkV7DSuH55gPfSCLGXsF1DJChlAeJ8SCPjBkmVO3HokyPlSeG8dvFW7C1X
8ly3BVhfhiPWXrdKlIFUQ9GowyyhVWGu5Z2shR7zFqjluqpl/+p2DRVVedjbOAtj3MRU0HX6I/Tk
iSvblN9s2Rd71SGO6ERx0pMbQbZ1QwxuSf5hdrO5TmqvOtpyrPaTT8sIhSCh+yaMqNrCXQ/Xg+/H
BONztKOis5oD4hltB7nTrcMqEmfPSuU1JKjK6Syf99FkazcRx2Zqm3rzXQHXmDbC68PH1qUph16i
wVhXsxxvw3qKD51qy2uU9gajgObG8Cicw0MurZUuyJ9qeqXWfTyZ28ixOGoWwhXrwkcE7mLhX6om
ZPPbFksT3LjGcCaw9GLAoMDC2wJ6Ss8ZyalvZLeHS4Om4m8NOES0i/Rbvdc4xJspUwzTZr6CuQ8+
Fdv53D/1YfxtRBB7rprW34Bktr90g1vRXW1zAq+RU48UbmXyVvaO3LEhR5+rDGIRqhiKO5mG9ps2
47cNrVHtJ3t4MOsyPMSz2zPttuyNRAHaSJ/epSLKb9sJIpbjjrQeUCRNrifbpAgsl5b5ybYVxQsM
cWbsDmFb3gYkgeek1IOIQqR1OXnpmd7LiBnq4LBMzGOJa8vXr5VmMjmYNJxlmefhQKGmh+9Qm15F
hU4udEVvhL/1i/oublVym4344oYsPHm8gYhEgiKWk0AXB315k/bUAa3zJh8fOLXJrdYl+MW8QbW3
oZ/dgz0i3NWY4QkStPVise8gilCWd8Kr7f3cM4AbsoYoVDfibug0PWYc7HonykOMm8w2wm+9S7AF
alh11Fo8mYYtG8ZH6bek9awbkqDVsTZy/zlpuUlZskHCxETjaMY46KkcpnuOp1jzvUhHbIPysp+7
qY9ocozzIKfHhK6uOF1jjJ3ONiASjIff0N5t/HmV8rd5MV1m0ZaLtad1Gb1G5yY28HJRILVuHYxf
WgHBxP4uikpBQA8myu3YCIb2vSY/qWQK97XC7d3aY0jXYNicomFKX0A0q21L/hHC9xAfm2HqsHv4
/bT16oYmhUmThE6S8DhmTvtVmxbBdaQsYEMJy3geo9nZWSJu7m2Mf93Yx1D5o4exNUqq27wxUCAF
KCpbrIhEBdHdhb620Jb3HsvPpo+6eg2zOj1WhmbdEUpwAmja9gm+SXuAE93tlHAvjHUY80wVHgEv
+yrsOtyCcdT3tJswMccQsrThrSJg9QF5cB5AY67WvTXOwUi34Z7aRuPWmHJcP4KuL5tJYtm4jyMT
V5JHTL7twfwoq7E6tPgOHVFYzxId4RoNalEEK6TJ5qOJOpxAOJLDYaRTQ6d5KozTq8s0hYK2ob8y
kqK6zFIeQH2Zp89Dz8uztaKK1bGuQWIvVsgxOpV+6nwNLUZl7dSYz0kS+S9exyxb0A9Ds9iI20+m
pXOJYXBfRkIfoHEjbCgKbAeJjLFHp0tSeRQ+wkKVpJ/Ap7N5NIl3WShRqMZ5Q9lixIZQy1PW7uoS
GsWj3ZJgNI2S4p4abrXVi4OpzckDQ49znbf4DoB/dK6Wn2hj+pS26GCkh/Kb1MDWRDEKmWd92Arp
Yl3CJFYAuN3Q94GJIk6/yQYkBKe8j6x3vhRh9zhX8qo4i52x27wzLP9CFiJ+rPwY73ZkMmIpHiWb
bAzE8SfYd52DlE4igVKANfJcEixIPBevhnwb2zbaZvUw3sCArgPMjxL6quj3CYTHbTHPUClSMwvc
epJ3qlAPTVV6W/L+9Hi2E7mYiLFeYl/4JhcltDnLXJf3CPV4ZgveoHYvKRGrwg+6Tyh4aElxLW6K
2cNWms0xdks9ogiCFxhWOUzU6PZ4fMtWPjp2FtPdSS+RwBcTYdcQUT3QO9oW51zgpILuT4lJDyXf
Ik/HZtQzL3qS01Nmx/Z27KAbm6rbR8sQJpWjt0WEE/fjJD/w4uFLn7uWY5NLeicdVpMgYzU6FibL
Tr81fHuE4E1Ey43cz67U2v3UJNOdXSSMHfJuG6WeOpYENXCIak18mpnDlLRC8Ks0IDJzjVCaa2Dd
YY2sHJspiWafZGMVlzjJi5XR4YBI07w7IE72+MWyvHrpWk0PykSdsmny8FpXLyov3/RajWur5oCz
shBOVwSxhjcqFmgGYzDyYHYR1as4vbhRJ9HgoaLMAOtFZQcVYtx6zrvFJGhb+BPhiO/72t9DC9/P
pazItOhg0FdFOkpuPY6YKuy+RZkuNsAbWY6TyoEw3zGMNwdtXtNR8Fq338Zowtxc0LZMXn16HcfB
v5vA1b8jHyl0rooxITukld+STjbQbbdUVBa7RNj3MNa7ABXy2mT+G8Odh7yLo4NNH9kqURwju9l9
SHBM702GWp+m0kl2NUfyqXCeOt8D2itI6+b1fKsvK53rE3qJU1Jtvu/29IPaXhHQTI/qzFa/OvkF
LUYzHYqp6TLaMKuPtlfFQxYt8flS6NDlszvkMGfNm0XhSxJEg4o+XDUJv1nd+wd+p1dnfs5hVm4p
BbjjsG7e0/i2zPZLtSqm+V5UODXorGtfATxySqbBkGlVRu6zY8pvA2fd8cUsvjYG9I3ivMTvN2z1
cblMHg+sxOdCi01X8ODxB2xo6T3IIiu23EAbJ06znU85g6dPVHLk6RZKBy3C4b0/Z9l5pGqYAnWM
F47pPFVuvrejji8ddMgpUZxclQ7JlN7akxo0+8GqYu2ZPTfDF8uZb8iph++wG5uA3pT+AGFwrWTW
vjRZf3AzjGiyimlE9SmsqjifU3AzykPqoPUHtiX1p3bhxTA81c4KfeOGoXgL4a+i0p2z7FdlzfJd
WU26bVJCg/9fQvzv8EVQ6v4gIe6+NsWXcv5RQlx+4N98EfGPbrkARFADTYBGFsCZf4mI4h+gd44J
p8fSIdqjGv5vEZEfcgzw8gta3zANHfzbf4qI7j9ghJBRFraPwc+L/xsRkVmX4yFYgxhxhccO+GeV
TFHSglUGG1E4U8NHDor6x4h1K8TOTcOTaM5okNM725r2L1ykX3mLfDJXBfl0AZvRff4LT8od2yyl
OzMJeLHQO0QBo05yogvdDfEIOmj80cEZ2uPX+drSq/I33ONv/GFDB/hOVYAFOd/xdesXmlBnt7Jl
csEGgGmtDk4jt62AXvRqV7X0TbCK5F9tcy7JUWSKw1MnjWrXtbr9PwQo8Xu4Jpj1BQNMisxartOP
4E69yut6JjmZpkocdSuLP/HWGA8cvdj+/XBb/nsA8CNO5le2EZ+FUwtire0I23LMX665HOXIgkQE
ICtCe3j06Pte0+uWamcSY1zzoRLT5c8f+atK/f3PM5GpTbxBqLC/3GDMbifEEU6WnVri+exEWO15
OTJ262iA3TUMuCTeuVZ/+/MH/wqmWj4YnA/sUMba8D2Wf/7DdW1Lx51NSZSWYEHj3DpTGsLMmACn
r7So/Rsl/Pe7GWgUPjEfxR8272/f4pwUPe62nD1ILo5E6T5STBD9lmYOxmQGpRSzoksxH8u/Qf7/
iwvMCsKTC/ueP1T8cv/IvrO8OaPOO5voYhjSacn4Eh3JoxSzCgjxbLmv/nxtly/tR/wt19YH6m84
NgRS23Z/eXYmhdqcWzUTUF3oyBVk8VYpK9VfPub3r9AGhE5xASEalk53mUf88BXSWUIJiIT4MwqW
B8ZkBPrpRVYfqowhIvz5b/qN6WvoXD4+ZhkXMOT4dUFAbKf63DSrYEjt9BmOrUME3dD7nWEkfYv1
gJ3xustRHwj6Wtq8GrsO0NnsTtqmpoBKRwApac/786/1+zUAEs4qacL75AXyK6I88/So6kKayfu4
tuYjRiSKPjs/G89JEvv/47WIFw7kuAXt+Z309/MFV6jY8RTlrIlyFEek8GQnIiuOVxyv5euf/7Df
76Hl5QaJnHESD4zgDffjl+uwAuES6ZnxE7ulq4jGarzREnDAnz/n9yfTBVfI0cIABsrb5pcFqAuN
CfgWlZpYHQbaSjW6J8dRYEOt2cHDMozedW0qHgtMw3+DJP++3oKq4yM9nPCsvOKXNagDdtFN9G4E
Maiwt7pPFAU9yqHHDAq7mZ2xr/Lq+fPf+19cV2aBNjo85TS/PzS1wU4Yhl0RxExqLprK82dWXm/9
50/5bdVxdDh8mOeXZY954PLPf3g0ezdVqeIvXhFn1i6enYbnsPbsQ5ZQjobHUD4YPLx/wXz/VkTB
xFV3XTqplweVT12u9w+fWjUMfaxhYsSeYyA+hlbk7dGQCKW1scKunKs52g3EDcaFKMoNNedO9JGU
RbknaKeQ03Q3s/ZUujKX+fMF+f4g/rQm8kU7jGQtz2K2+9t+xqoyWrE5rgUK2PDOMznd7lISczEx
dyZEbummx26iPR3FyA9mEAI3bTpEPMYq+5pQLQadahKU8XpWn/ztuf7tIcB9Ac7VMs1ljaNV4ucL
h8dOealF2KEzUu+l6Ybis/I9w0H5zRPMHKWmn5Nc48Zkn8g20FDNZG5mZSKds0F8Ee5Y7gmeD1BE
osEkmxfSU2A3vQsoK28mcC5KsiRnwnRwFqc9Mbjeh/e14mskPj3LMvuoGm4moHTZoLbz5HXjdiwL
jDqS9FyI73huCWZEk34encn7inOlnPYtVK10O1V1DuDC9Pj3zJmGto2pZ/kBAE2fAO7k2Wr0NEI3
jSd+CZyf9xPK/EW3wnJL8yD5GB1w3LuLIzjQR4peA4/MehTYXBOiF9owUbBGtmoVT5Z3BDGDuDFI
WkKpjym87JXD13RLzyrBhT/fNb9+L6zq7ON9d6G3+gb///P3wmh0iouhKgPtNqfPrwysfGOT+vwb
ZHJ5W/Cf+uH+tJmE47922e5TkyOorfr5o9IJq6zfxEtGh8nhFzI7uE6Naa7Qz/SE7KLCwI9/jlGD
Qtrt1mlnXcKkIXilh9g2266xTs5EatopI8Z6kePHF9WqbY5eZE2mtoLOTxJzHFM74J2GHvndSGvx
4MWbuCAdgcUo35ljgWf/u/N27JLPColDA1sVyqAdE4cJ6JiT8ZX6l7Gd9xWq3ie9AQcLwCgbHxIw
FgS2vRnWC1ezDWJpMueeDQhPTl1flyWRTEoV2vswdOWlVqY3nHBHpoFEEAL91ekkCTsvZu2P+hCT
zuJXjkubYzc99yXArSQbFzuF517HxQid5XFgZprubPvvjunQ12q50xAYQZbN09Z2BVZrozfUixUl
NxKZRX3hSzcCuwUtua5R6NqdZlm2jdFqHJutlhfD40IghdGAO7yVAAL6bk6vFDFgHu++G8mN2iFc
AjRCIy+J5TwVeXsN9Vne14shHaGv+Gq3Pd26/nfHOsWdtK5Fi5E97KM7qHC1tWtyD1Mh0p3/rWEO
VvGoaeJTiJF9DhhNM/pPLCz0ncVEcIW+0iPkhfXVEEN+43CfnKgUFwdCQlsHute2sSbryMXXb8uZ
okZpa0wGF4E40KDcNpvou/cfv8xXBmuftXTJBXT96H9quKPuYw1Bq+oJOKLvjohno0E/gl4boCbI
HZR5+CzKkSSCbpC2U+aHAT9tkyaex4Die3ihWnIMPhZrfRURTjvPhZMei0KIe+kbxDJUHzkdUz4w
bnxY822a3QpAksbWdDd8z1bkpCzc2CG52HqrvjHHeTd8D2fY34ManmU8yzEjIhdGprmVqdThl0Gl
SXUxwWZhNhYl6r1ZgiC9SKOgHQDiyczq791cLilMv96FPhUcy+Ss2tlVSjk0N2K3ZtVqUSh7rmCq
ac6m1bTuAIO/IzpLwXkYJAnqPdSHx9gExXbg0JLfEJex4nVRJgzpfSnSjUKrfWmnTnEll7RMseRm
WqwIeTDlVX8plmxNPo36GpqMOke9Mx04Zjs83MnrsBTGV2nzQK04tZ1EeOre2sZEeppUPKecHFdc
VYFXp7whqkwvNu9xbKq+sTLjUa4drci26HNkh9Tgiw8zJbkBKKfDZQJUe7pDGCbNrpZAEkWYSRCJ
UW2SnKiYyrBUDnZkX4fpOxCIkX7ewYgyyTwNhJ9KUPfEpKIHWXf1lflS8hEvyamyyk+Ukj76iQBG
WZjcpuILTLIvmdvkKXJiNnxmt/Ph27zcJm14a6aarvVZudzPtn0zKUT0YSjuJz8CiVOVR+q9tZc0
VHdicomqRsmroT6aMnnyIv8jHjFRKG8+zIyiWKTw4PTDxu3aHcivGt41qI2ptV+pZCSJz7Dc0PDw
odRu01I9WW5Htas+HfFFn0sgeLxNq6dIIxoq5uxbPwME8kwCd/JNjxOc1dS/Ow7UxKKnWLSNpi84
sPp0lcn5nf3d/WSpR0/P9K3Won+YBpFlIWWJwlzUmNCjk+Qey9Eyh8a4r8PIC2JevKeqsFaNITvU
YyYF1EBH69gx7nJ75htSOEriNDqx/SR5nFfIPNLBVFvN2m3RIb/3BexPQnQWn6CLw+TE+pqZl7Wi
c8ZmRKABLrSq29IAMeLW4bjqLAo3x87aa2Wm0SKdPkajs2Oro9gg0Lkw8Zz0CZp0LmlgtXiGvJIO
LZh9fjcW7ISTr14c2zfs3oS3bmrTZj5giI+MjQcGq0KbPrpcdJ9EZ5QHin/lya6UDOwyIxKLRXnE
EbHX5HCXtYYWDGCfHmxAp4FRlE/6PBypy2o2jb8cMjACkoLEWy0VUTXvrCiFh82AXKcMMgSjb29y
szgiqH4qM2C7TR7uyBqWGKb7TWcjFiE6+IEQk7WOmiTeyMHDDObmTy7EYkRwQ+eLKdxHTE4aBp/+
Ke2MrSaia87+a4VKgbdTjNcs9d4jh45z1tjoROFpt5Fa/N6aUbIeTFbEsnRpbwALEpQajEHfzKJz
KuU7bvED7bkeBapEmaa8/OYt2Wk+G3CPNcP0y0N9480V0XsAQEdms6jktp8/2KLLnygj5ksxY6B1
UlMbuESSBdog3E0UUGX6jl3zjpTZjIPGJMmPOm9ijwj6dk6wUpXewv+4jw17b4zDA/0yp66X92U7
pZ9ApV2TKBGBFrvkg6T3bsx5BNQ6Bxw1NCZ61pxunAQqsAH6n0gKGf4uuVWszvdNPdzroorpy5h2
jjMHNg4Kq65j7nf7qco4XHg+LIU6uqRZfKg1ccIAfjXjmoWuH25NO7vNXPkY0n+xEqgW+2wcvlWk
g0lRzydq4lk3SphdZi+ABmLKsTX9m9MSeOFLMa1jYmHnFWRms6oltFgQeDHzEdgjYemCQAC7DPcm
bKerVXL3bw0u5IoYV0Dz9asbDS1IKHunseDUK62Ms1s9IupGmcPK9Mvyye+Kd0425P6adtQITlY9
riy94l5UuIgid76t2/mAVVltrN5/ZQEXEEjV53BI8DkbES9xy8HkF2vRyUhM/WxTHb4yGbxXnuqv
xAT9AOmCdF2WzytQUlTAD+HA3KPT1nE1hxhT0u3gJxtKqXYx6FLLpg4WZfw+M33e5GIkiiULMEQ+
4E5VfpB+wkhN3nfr9UwybOg8hY1vsh2su5J9dDCO4aNT1icnZ14bLvjawpdfwEIdh8ifiE9n/V5E
trFOLVgW2qy9DNJJznkxu0EvsR9VRbgxEBjyIrvR88fQjfbhOK/nQYIBMY6JHp9dfHY6E8tdWJY4
h0IYdnVWV+suxEaZ1x/JEL87bnITLdc2dtSj0KEwzcp2b0bRZLhTGn6iQIZrzBxsUSw9vI4OSb9k
p+Ed2YqGCQ8sBqE/1MIOt1Pd7hwoQ5C1VyMAbcO0L+w0tljEBlwIco2i8WHmw6GlAFXp2g6YQ7yi
eXCxXmnbKJu3g+tdUJWf9CL8SEt7KzqxQTnawJbbVJX7MIrijjh4Dq0yI12p1rU1PlXMhuOeN2xb
GRt7sO1tZzbZ1vLyC/ppvp16DDhmYY1BbeUOGtgCC+v5OuDXryuIcrcpJhyYJ4SYY9Z3Kxz3/sRd
kJTWLhZMIqOxeahxUzYaFjMPPW0l8IiCvKye9c5zVu6kn3JNvzcj99YukJtI05HN7VKgCVl3cIik
c0sR6qny6KhRw7yrhOICdRqQbVyHnxPUng2Zq2Z5FQhq1OfLPKdH5ZUMk6fhdiird3cWWuCOaXqq
PHbk5A9fvKK+uN4I8VI58V5QuwfAilc35OiGVMbemkPtiQSi8Rh5/huxBuQi92bQ63vP0Shq1YIO
g2kwOfa3xIWxIJXF0c11P2OpbVaJg3kPF50BkEqdE8+ELchLgC328Iq8/qXvPFCajSupZfYeHRI5
q9gwwbrlajfBXD94hfWIM46qNM1F1qivmMCvbjRVBHcEVeWV+myP2qGBBBXEDj6R3HLvp3xg39CG
4aaI5EUjQQSIcRnTO+4Nm7TdnIoW7lgDQyemCxzR/C4JBzdoK6feMm650nr/ljU95DMtvqtkzn6r
m/Ave239zTbya9ESIJzQkUjGy+dWN4ugnuVHZY1XQ/r2jfRm60kDeLMygYgEOc7ioDfa6TCMgOfo
W1xrZoTrIUoLXDFz4YLEqr+kRX8yc3lOeIEd6gXaYXHqWfO+SvQVWmB25r5TxykZXjssaEFZMA/m
JBgoltCT68NHWhcGyKAwrt6h204H0Opd4MbJXU2KqWyTwzj0MKHpzNnJquOtMy8kd3vMwH3IcUUk
3mSEDRhCN1WDEwtMDTx3UJdp8QxDYe96E8sZK8tKr11Szlp5ygWJPnSPNazNp6rQvipRexc9auOz
7tXzAfSbuS0SvuYJM84md8bobA31Vs/Cm3jExKNb2isBV/A0ubbzC5BFpTeGuzLXLqlXbr12fo6G
7rnykxZeTkS0r9mxmq31jjbQdrJOVddeaa8BDSfrk6XCjS9mSCZzKXh5sclhJnvf++5jBQ8sEKq5
1Lr4hCf4zu+xXxe6cUNCvwMOjUMm72kIidonW2lPRlIDtAQpCsr0vjaq+6KHK5Gp5FUflng6z50S
9mnIYQhXrXloBHNztXhc5XnSG44lnGB4VW/jjuiqVrlbu2924zRt0DFugDoSKY3a8tYTlWkwiS7n
E6njAQa3f5MUQG7tMgoGd8pQTMIbXxZbqxifiVZ66ygniYdxWJsyj5Oy8a2T0/LsAs3HM+xs3NzF
jJobDNZI61Dddl9XAzl3IzcznMnpOEItGZumDzIx+k8cGLsHPMRYxmpdywpiUTJmVUnTkJgfMGZ1
K3I20PdO0vCanjs/b/ciG2LCVlp2naKq/tZWA4uf1rRsGeFYWbe4zKqly6CztUM4ofkEUSXMD5Qc
8azBQN3jhRtvO8JU3c6AUvYswxSHZ+IRJdSNRMu3iejNSyi1kJe1MYTOTWXlpHeo8sH0y2a7Xi8p
843sjcdqiHvj1IvOfXQkdWkmqjJgqflOQRX3vflqoPC/TVjc17X3hfUOEPD8ZjXqbsSmvUpqMyXx
NOe862PsKVt6J7rXiQvEHYb9yg8rhxNvPFyFWfRbFz1LazkspPE51KLHCTudKvm9pym/Dzk856q/
mJF/RQgGs9uMfUCUEa9IjvQxV+nZnLQMllnYhm8CowOebLmpUjcLUmhvoUq99Vzbb3XjuZvCDMeb
nCExa3s1woEN4UbpGvduIBreMs0YQXpLo00J+PWuKpvj0A8vWdJW+Gj1/rFxzdfSk8+uSxpRJzSF
YhO7bwT6YWZWoUHEIlXHxKeMgD6DlzijJ31lNPqwL1hL8DrBaJ+9/KEgfQyIy+SekzgdMv4mcD1A
/fPOWrHrq2EgVCUA0UEZHDyjOrbWsK1HbPHl3m2HG/ji90lv3XUKwCRer/DIeP0NrGS1I9Y5PcRS
K4ZTT5vAF85l0RsdLN4ll1m9nRIvv4+kibKbTEEyd5pgljDeI1Cu4eUf4tFRF+KItDw00byreof1
LIX506dxeoIPJB54wL+0zXRJ2M3fkQwgduD5FWZTjIhPHIRRXHEgzg9zR0aM12JDVEQrHyUIkFOu
VHpx3X4+uMp/UTqJfEKdl8hKX2y+h2Nll9UmxpX/rDkFNwKbNvzirac/5RUn+j7OYNLGxKN9hYDg
JIV4MKKIP8ExYmgPlnczdbW/ngD0XKTy43ePTrR3MYjhuc+FBdjBfq4N3fsP9s5jSXIj3dJPBJoD
DrkNhBaZkVpsYKkKWkvH088HNmeGrDvTbXd/NzRrsqtSBOD+i3O+c4riPLtNQo063MLJl7nBQCnB
Fh0+g1glGDjAZxgnF221P1UWHEnyh0Sks8Rvpy+UOhc+FjZoY/PBZjtbN1Z1N9bl+FFFTJ94Y7ZE
AhNFm5rRifUI8dZ1lR+GousPbpmBkRsALpewC57kpALiPTz71UDRtakpon1KKR1aUQ510wGmjXEf
h6nnoWJkfGHWytjLwobACpZj8Hv23kLND3j7Ir80ZHqcBeQ5XsB0FVvesHIsCpnGbV9HNf5KZLFV
rgwgZurYSnrD2MQRgRJZqeBkqaG2y4ewEXgqc8NuLl01M7GSchBPJmFcuEurJXbMS94YksA2GW2B
Zte29JMRT5BQXIP5mabAa3f9VUkq6cyys0URXKw7QorwNzfTsB1E1WLFt5z1lI86RG8j0w6lWvK3
iSE4xqGpjSuEQ+W2tElxUW4YPkCTti5F0p+13MjXtrQy7I5x9AbfywKO3I6KlZsjPsiAabZ40OUP
PisQE7qcBlIR4uYDzk1knpMWdyZ79AwGQtPqX9UyaaZfqhP8Sz2FCu9OaPqTESU8kApn3EpRC1Iu
TgqZ5Laa+4EBkotqE3wIKnXnrhRxUXir3uSB3CtAFbZP1glNFL1P74dd4n3MYlCIpKo58qi43bAK
jnoUN1gjgy7CESyY7R71To/Nn64bB95ePNQQ9nKEsO9oIpvxVXoNd4GedjL8XExP01nMnR0vcrMW
gjdrhec27/7cSticdj00GPwzhlsJn0uCXaSi6u+otbEo1HUAeZm7wi5pgTCDP4jctD/DPLSvNQ1/
uHf+XCc0ddomB8pTZVJQFO2+FzHxFRkcl+FoeoMjt0HXplB6urx7waXLQ7UwDMf9NEwSDJSa2PIz
CHG05BgZk2r8SPVSRqhhJ3M6jo3K8htZm9OV3Kik2cpeAB4bBtvzGwsok08AcsI8u8mV+MzrHIN/
LtzypwPtb8IWsEmXTqzctFiVIQNd1+GoTQCkQCzuAWLkgz9FttA2LC9zb8XNhXnaGSovPZK3DrYp
Yaq6bjRjTbu902ftTpkTE1m3/swhOElj3HljdT+N6fhaJoyfPf1LA+wG5PO2SStQa63NXLjiuPH0
eg8Qh0hzxq1rF7/aiU/7jXTq52jof9xOzJvUGee3NgNHhrV8pVrkiOnM7I6Oi3nDRo10Pt002muV
MHBZmvhoa5YVGt38vYnGJvSFrbE2ClvCGwf0TviF5hQLzXfsuftBG9/hItk3ONsx+2PWDYewvuWP
mA+MzNNHiZXxWehVsu+t6dPtTK7uaHbwmZHmRgsV9asMrMax5HtdJSlcRg4hDqC2kQXzunTwvGxn
iq60CTDJXGdNVDOnwdTYateapIjgTVETr4gN1+jcO6L4DM0xRLiexIN5hKGTS2YNy7p1q4+YJvZJ
G9PQm1bauOsiIohnVTqS9oS+se+Z7mTerixdZZ7jOkE2Xlek+IIjxrizkWMNE7+ItRYQfYElbcsD
47ZbOQyTODl5q1m3QT849t6AueJsCIzyaL5nK73oQyjs01gJWR74eON5rw+GMa+DqeP7djDVQLXj
FnL3qDnCcVvWnZHeUTFP4WMHR0cirxUcBfag8U9sS2yihCjhicmqJX5kLoJzYwIE2k6F10bbaLEM
cbq4oYtCNC3lOddnJR9SOTb6yeusNtujOp7HvZtbaVUDX16OicFN+vx9sO06vpqtxOef1qx1kF/3
LdheWYXtvPLsHPGkZy/wBP7mgAFGE2UnnbxdpplNfQtehg7LcFJ1tMqcK9FM21ue4bnbNoPstI1E
qDA+917hbWQzEZXlaVG7R9htoOJmvHFNBT4KdGTkaszjc921xIIHFdhE+AQo3Kg7b8jfiQ/s4n55
zvzClUqTRQF+qhupbjm8u1Ns2qdicLN9Hnn2DrnCovwYmeVIq9vlRjlvojkq/VZrTF+vPWqjwhwP
UasRFLAs39XEXgtQVi+/ezfRtuzMg9egMKAjM1aLXol6ikacqYiS6PKbJtkzgqa2HJpOnYuG8GiE
wDwLFv7WU+ZIBkFRZns3yG+nvRG7LU2Xl1i0IaBbgzJVCT4gReWeY5Z7XNYq255ctdcJ1TGPuXSL
r1ojrqZvrHMYpOnnFOrqTkPzfDe08RjvRjdtfEebw8MsxENvoOrXLODFyDNsBjkZWmwjawNf1V67
1bA4HbHXAliZaMh2Rp/h9NYAlntB/WA0Bl0NAzmTn0TNcFHL5t3jQ3uIWJ+8p3ExAuL22nVXgIDP
HAvEoCCOZN6ouKKaVYy35kaY+7mVMTTsYLo6dKpXh+fO9wz5YsL/xDpn98ZnxhSBxZkDip4Nh3pK
WbQ+R6ks71LdeZUjg51RJ94in4bgLgj6atoAY7rmTYAUWpQEVBhFdXGbxmFY37m3qdePQAAZZ68E
yVZsJ9t0ODRel+1cGwH3CNN4Vw1jedbhxd7IAPyZw4SS7tsyVna0nHZ19KyLQJ6cqv9sUgPogwJL
EwfTWU21vebG6ABvOvKIvKhiw9RUH06c4jjTa0Nt0qZYZqQJvq8t20S5ySyIgEtwsvnZa4Tc+5pX
1PqmTXOesHS01UftpMkIuUgzaPuTGMofmWqRqToYQC7XhBR3Gn/TReqw7HvJZogCo5iPgs2xt1as
zG5GSpFtqxXDt2nV7V0xR+1Va/ojplLmRro9OnsGCkytrEYyKNITixQlmJLyLapnFxG7S+xyqYqb
1gzFvnHQAeAk4mr29R45d56IbGMj1Ak5eGbIsAFGZ/JPBIAf9tqsYKuKc9XtEXJhwCIcD/SYlhon
4t3snQ4jgDFJTkLZWFmC6f6IBWNoXHdtSNd5kKKgHUBRuWMh6bHUiwJjB1iNnh33CaaxsZi3+Ibq
C6iy5tNRibzBRfnTCwBl9ErzgZ4GYHsZdPFaYuE4FHk5HerFcWqlnnXSFyNqMAtrZ9a4mVfd4lad
Ft9q1VbYpYKhVhfDE9Y9TF0qj8X4Os+Fe8MAx12lWGMHa97Tv8XbVkDUr7DPognRHpVddHcNWzHK
17jc8vwjj/AEMWpZLF9afaFFi8CSh9DiSVyBCQJpshh7YROBFm4Gb18lfbDvE4cJXewB5BfQV3P7
QEzd/Iaajql2yOxRJHZzRzJPCx23HOlo2wSymhz11xEy5Y2VxgN3sxExx7GNW2PynlO4jOhn8jzZ
9ZYer0WJtgA5XkQ+IWSuPGyNfRrPchdEaX+dqz6jzMhwHbHi+JFj0H7nafFD2heOz7rvP+BUOUuc
bN2uqh4FqtOSgjOx02PZPflicWu7I6BBeuDsqJx26y42epbbW8xre/hMwwHu4My0FJsRzG1fOjEM
/lK9tUaSbBCSPOV5+mV1yExKDb+JqmC1FeJcWl5tUi6gFwwMGKWitgk00I28w+G21DdQ0tYF5hCf
ucp0TunG8dhM0T2j8OI0iex+WOBGbk40QNnSTmg960iJ7PZYToKHFQM6HPxcU9GpbeoYiNMQntB5
dHwQnIne6HEB58ywsmF+mHFBrFMO0c3AQ+xnJPxgGvXIJjMfiQz/zNGL4RjXwzULwQ21l/7U6eme
UXtyzD31XrU6ea/8bn60kvsolmNs+rZUT7NbjSR1xSOSwbxd0N7x5EZHbc69lyAPcgaWjor5EzrZ
K+ZADhNWWBqDfuQmA8dcaKdMo60uh1F7hKXSHY1+VKeQ63nV4K/de0zTGMJP7W1buwyUnKzxWRNH
Jzd1oLwg1Lxxs4oZOmNnBcVix0yRJoS2Cxs9PLPZG4Sf1Hn1GC8pJCmH6gY6tAXWF4GRORsJ0ddw
witmLxe8T8yCBQjwItah+LWOd+oKADORFVr3InDUeVZ9/WQFNLE5k8pXzdYOSmnHUvXCWA9JWZ6Z
Yvuia97j3sqvfW95J9LN4qMBgGJPwGP7FLhQjptauOcyrOtvhsfiFGt1eNL1Aoa2JFBCCxNxi8JL
CzacZ2wdWJOx9AkL3+qSfF8pRISeu9SM5UwC2iTTjSJ/Z2sYmgXBGpzAtbcLMlti1hYhjf9jpVUu
/jlG9pnOLMwIibz1B/LX7oVRfbiyLc5txnW4bdVQ7p2qJDjJVCQuEenz6XVs+TNE1SuaO47n3DjZ
E63XRTHmvg/HiM3wTGz4QiJOvKM2MGpcSkY2QCWYixo3XCCcacfMRD/C6sJ4FvATFA0CrGRksgkG
oG2P9gSQbtUo5R7LlMQgltzlu+KkAY2WFh6OuDQL/aTKJzLR2ha3VQ/AWU06Z0AMLkAhV9vnDhlE
aBN422KraV6ChhKT2YfrNesBSBdhcr0uCB/TzGPITMXwZV/j1Q8N8StylbfvGmoy0rRN8VRZeOdH
09Seirg3LpALmuPczS9J7eaXiRbrTiZWc8wDu7zXcpVHqyrMQSk7dd8wRjfgnY0sx9b4RunsxaQw
7VnZxqIxFKuBMX55yGyc6it7CHXm12FD5KPWhfiE7I7YrRKv2JciKKOHvzsHTxHRIr+IGffYqWjc
Ba7LpqEjFAtFlDckPPIxAei4ieLk0aiUZa5QxRFaFJc1ZHGbVI6ubdMdBxo1W2bNaMDoG0ckvw6G
6A7S6YpF+wMaBsC+WNuu4GAj9zEfOf1shTLODzTp3mLmxwVqznqjP5toKiieEjs8ukUR+HTkttxj
+SQOqcrjbjVFoBzW5jRYJcD8Sle+bvbhj+iSgb2og0yL9G/QkYX+KduxPnbezPlgyYkthiRqzGMH
GEL2uJSjFrwY87wEtbhs5Nl9pxbnGMGS5zR1phs5CfC2lYZtPLKXLtksv013PHSiIpjFSy6l07/F
PORME6cYwGEJKq6MLXdTT9Bg1kFV5bmP6gozNYopSJxhw6lHtb3XA43EGgNfJ3ulhAANIyh3eggl
bWWrvORnsjUHCZJLvpPtfDHGi7dkU+5ayxo3YFXbS5YM0FqyVLC+wqKAJNsGW4W6JWksbxupJj8Y
NA2+nNwvzwkROSCm3OW13r0AJQgPXhmEAA+6utkzjlpQzAghaHbhFddTeOX3jY4IPd4pnRIiWYqx
HLYzRpwtrFaGxzMfkhZ11Xpmi6GdPDHnj0NJ77m2IZzp/MfiMpv6fHVBcTKVV6FGPEwFvRh3shtR
QTH0Yj9qsgxa5Tx87maKu+TQhuD3lv8mNi2HNAvkvBZMzJCo0JCE+8GWkPMtMQ4bQHfRlvGf1sOJ
NgnE4NPCQsF+yDERYU3W+yAtS+PyX54+w3KAEbfd61zE416XVUbh4JLQU7TYwHH9slCtStN5bSwN
raDTqPzSBVZyGsXE90HRF7Dzol8OewEaemjvIslIs80UM9C+gEseLxbwfy/u/J2XhOQSlY4tCEeX
Lr2v+5v8GxJNBzeo/EtOP7uNAtKdL5kKDOYR9ZiUCJxZS9cJFeKgRrf7YFnvsAjuWviznUcXvB/h
n/PETgUCV07D6eqxkaQaS6YiXc2d7KH04efUfvJOsZxJe+K//qUf/h9y2H+KFbfl3z7yhWH2j1zx
y0fWffzd9acv//+/bH/mHww6XDLdscdg23DR2/7L9qebf+AuMS28b7S2Os3B/7H9SfsPwbgXlZdB
pY7JBsfLX7Y/iVtwIZCRJGQZ9Fk4jP47ueLubywvwxAYEvEkOISpWQIJ8j/lwHj2cy1MEXlYMl6x
H90Yo7nuLaYLdn9HIgSLjo9OyquefczR1e2fetxvJFLaKroTAJcgj/hTcs470qTbhxFZT9nuG/GM
MH4vU0GsD1m3kJcbuJjBDBjhbjY6Ilpe54r0BxxofOmxejSmHaWlP5y06quM1p620eGYPNnTnch2
TgPLbp2zGueQP3QhMBx0j5ySAatmoA8zGZRQQOwgJJqtOZb8KycTa+a7bp6vG7zeAoJi3PyAS2Ld
kKKEvVYhpFTzxyyvlI1s3pqHoWBmUP2aEeMF3qvi/iUkk+hkddsJxd4oo4ICVhjuG0teUpFvYyrH
KX9100/HWu4NuraYEXhP7015rgd+OXqbRklIwl8GyJzSegDxvIuGD/jTz5YbbiD1bi01QxQD/JIH
z95QoGVjAVJGJ1ZXG0eGWx0svEa9FNbddoSKWdKGdxoUIKfao9Zb6xNxIfmOUKrKuVPxu1kfBtCB
ZvnWh6eIq8hyyHZgoAIkMo9pVbxwA2MJGc0XAuxcQfEy9pn40ecvd37UvA+dDAQ03hsCxhk4f1qz
sSIS+OoF0WPvRsxh91YTbpo03YlW+ZPzKojigCmNnGdki6+t2H9eUIr7mb4LSiTfid9O+torMj+c
0wWxeIv9gWAQdjzttE1JqugjoLlD7VNGbpoKoeVU3dBIc1msdaOE3c51iedr1Mivo7lHpFBQ8mnM
yJeOQ5zGITrGUQuwDRl1n6wHFZ8qYaDLeGBoOiXfhen6NfrDwiF0uTtM3MhN8y6meG0wdyksxWSV
pEVQb2ModxNWeJuKrCA5zUaJXfBXybA92Ky6S4GmpdiZo3OGaHtyQrkqAtOvingH561CZiGZ68Em
LgyMCfbzMLxhiQBFfFkmVj1mg4I3YfmKofWu91RzBXVq8ZYqIjqZPggJCQJX+LipGkV8C4hz3ja3
AuJVz5SqqJsxnoG89S1T28Io2prMYJn/orsa+e5DfyZyIO6mdSG/8jTeFzkTWTqfNWx9v4vUtobd
aY/TGo0vA6+r3fCDi/OgP1TpdEvu7t9OQsS5ilDqv1tNHYMD5G9+g38dMBbeNQMHHz6+3y4/6bgk
b3R0L0b2Kx7XTps/pSOfZZBv7XE9G2ww2WxrgIcb92zWyUE5ENIGNJUEpGrBuCszBFk2+wKpb4n7
YgF+zYMIgQzdBOPuSv8spnumQTjkux+AQ37Mn9GJjoH0ZIK0EOV2TLIVw0eEsKcyup/rbelofr4w
MlyWghBPHPnOgMZAlumKZ09DZMXbbA+RP7i84zW687NtfkcJ9kZ6U7s9oQaEM3VIog+J5otaakiR
kj0i71wXhHBjyELRe9tG91zG+Hn+g4/ndwPUf/ml/ubj6R2Vp6XJL3XOnkSXXln0AK+nDJhSoOTv
CmR4IV5th1/KTldQbEkT//efq/x/XRwUNgzKQM6b3FL/vDgK7BosdtHgMNzcoEpcLZX3tA5bWCTr
xP6cUQq3/hw5xPmi3gPAcm/ah0J7rZ3DFJABc8tRIYxnEZ956zV1mKxT6O4ybw2iHUHTvmKcSTrx
v/+2f3PiLb84WJ1A2BYDjOUav7lkdZ6YmEBsZKDeZ99lDEBJzXTOikL/33+h3xw9f30hnPu4wAyT
qeA/fz192Ge9YL3IFhoJ6RpYRx7iNsInsQ/r//S1nP/yY9Gie7hVcWxitkOO+M+vNoKn0GAQ9pCx
zm5h3zuBfojbkUlQSbENwXGJ2GL4rifydWSuZ1typ1uHtNwQToWK4pI5zqorCKNjev/kAs7SU9I8
ElSUWf4i4KaH3PORhq9H5HvkGw8JbL9RPke8vGPcfWsNvKNq9L2sPsTMVtAm+RUQ0Cq8Gdsv3Yx3
naWuM3k/7ngBeXEE5iLuath30iA1Wt01kb7CwIm0/peypN8QfRHyYmoOOXso+AYW5mL2fA/C4EAz
XcLjmHAvmMhcxnHa4AJgevGcsdrvo/pQEeimRdo+zDbJ/CvXrmHaHhtiZlryx12D+TQEy+GGoZ4B
xCbMAbDpIOq4EOFC+V3wKLJDzJrR6vZOcQeglFO92o6LCJeBXMOvwXkbwmY7Vi+a9bxcw05Dorx6
iUzQZ+SABzmRwSC9B/OhQgcdxyhuMLRN8MvVty7OKbIhm3VExNw1IXI2+1ZujsNngy7pCKOcFeQv
V/92+BVIsdFqoMTFR58iD3VuHf0+yW+HjoXyIe3uB24Om+yPWnsJ02Et6j9vgBygTe8hM0Kmw8QU
ShZr4zOBHRIPPmi0VV5qcGt6xttqBytkvaSI2rytJkVb5x7TkOCacuL0BHlmj77ZnmtkJI3tMXEG
0znLA53/o8sKIgpd7s/YYpJHgpBjwluLSUSGZMAYhh9eQpPyuNrmvueR+jJq3vtMP836ptSl78V7
Ig/DzCAIQt856iuJ6nVCwcOseF0anPfcfX3jW0hgGJqUJnFg1GZ8uSKyN15jHhLGUF5DEPR8HO2j
0e4Qu7YRllSYbYH9rAchsFVymuxr15sc5SxtuVLlSMj7RFghhYxWNHtBeHKGnNGzCRn9DvrgDgd9
kBHzlHQ7Hj2kgtvceHV1tPAWf6wP93IydyHR6wOTIZfiUUVHK/EOFkLKES0tFGyirWKkbwX96f1s
WA+ZfEJQc5GovU3HPurwW8InFztOjc+ixQPTRhsI/euUvUYe3Kf8JK52jYjv1vu7uv8aJ0n1Nfqk
LK5McRwAkg9ENI0OeZvtsfUCahhoNvmvHuvF7NoblyA7TG2brBoPeh4gyP9VklTQ3VfNAH2JIMSG
2aK+GtGOpalLlsxrPBD+BvYjAyFalsYh8q6Uf6P7M2MmJnzUB0QGIXRj6M+1e8s8fs0+gdTUUy65
xHOPixpFbvzST4/QNg6ay6czRg9pBvZvQIpXMHczCNDSNg670b79Qr/FCvx1JEcrIm5QjeMxCsKH
paQcCUdnu7rJW3TX0bCNqq+ifanSam9Qayp4h7bYdv2biKMncyIyvRW+TSQy9Z1s91pwAR4Yus+D
w00J/i4OfxkVpabFXD52cKv5LjICim5FQao6AqYxhcgFM0koZJhcs5T3ZeJZUfcIrgj8fMFtRgQ6
8veXAFmaGfNc6qZPHvnGtA1my1hcjdcls13bVEhr1NCjuz8UywRX67bSuOr7NOrXprkxoudaI2ay
5Ywt02ePWciIU4hAIhJGccro2S0O3I1dq60sZuwHORsEZpjkTgy9uc6jbE24O94PRmpBe1vrro/d
aJ+wzsjsg0Q7NpFCbWO6bZv3EJAjoMEDn9ZqYmGdPOnFr4JaSSNQD5XRGpbFASa7HyfPrSM2c4lg
/yGbvi3anrrs9xPKP34LONZ2nZqPUQ4ODKumiNjktPeA2Q+BQc0L9dVmC23HBOiBCWRVFrJ8M+C1
zhJJavHA1dAitM+67FGMp6jhKUXi5J5q7YMl5p/fSld2a7zkMH3XDv1KGKqN3fCdlg1lVbsyrS9s
+76r89oSXCN5Wjvhq6naGHy5Gvk9D9I2oqoNITX13ENY0FawiTfksrDLf7HUQ07CussCd07LY+J+
60SXcOT1gX6iIUcHiIvAIvTPdz7d+cheazSx7FkX0zBOQfcEm6/HGzU0u3TYD+Jt7Lk2u3MdI8Zy
ioNl3moW6W/sQ++aJYmbBNEdmiWzwx77oFBaB3tiefkJzg7hGkaXw57z9sgk1632006vuBp0ah+P
AWmbGpwFJwKBUI3vxvp9Lp6r5evk2U3eJO8a/pPBqt+ZY/tBX/jJc122azdF0EdoXzuhuwzPsaKR
4KH1xLQSibEqQgIOsGZYaj2inyQzxleVcwP3wu/Gesuac0Xm0ruLKGKAejOB9xvR/89bkx4WqoiY
HvXyUNo3Q/o2OO+6kT3pjY3p6VcuKQNn/JLlWkVIBtG55vM2Yuw3CxqTCHn2+8TEk1C3oPDRnRJ3
fpCEQS4bDbfFibkOzHythLVSDgd4yklEZrp3N/OBJdCJbB3ZG8FVBo/q1LMao3Wt7FUyrCdwkSi7
+KC7bR2UvjPgdtOPDYepVRFELPeD/jR75p1RWhuWUbws6S5thu0STsA4+aXmqF/Go4r2KqoepvaM
RXXlIALELHrWs4eWW7lDW+eO0cZzXmnub6TLnKR+CqYfhHvgEIkXNUcf5jv6pJScKYJBO4IIowP6
EKYSfDBvGhrHDj1iEfPiZRP0u+LiYT4PJg7itF9bAe384yg7xFoW4wUURJJ+hce6sjHyTBb2g2Hl
QvGsIhSyJiGeJAASwbLri+SRkT6nyXLJIWVseK07EuIIf01gkyCd0KAYuSTXToWPUG8tUKnjXlux
iMJGELPyGHirBy734oJaEfpZtMm4YrLBWi1QjAQZdsm+tRD7KE+OnTAXiyJ+GuRXGZVceRoKLl8y
DlKT4mT0FT4wfJA3mGyYSjPeBAQ7wYQ2sn1UBOgIrpN3rAj6cbHqxik/i/Rzc96hYQTnmvPoWzvY
NaRloy7J5/OiitOC5Gf4M9OWbXZe7RpZ7c0WC6xwb6KlSpHtbRJPTxDSIFftdQXJrcUQQq6DLaqL
GZaoiUyadlaf/fMU5Lja0MPiWVgQ0ppcLx7/LKXsTPNL1d3mKeVH3myIp2HpXXwYSX3TN+EBY06w
yqNuneI1y/tvLDvrwQaDO+iH0A5x2420q40/1ddZxZs2T7aJPR88ClF8dy7iEsfOv6UTEQ3NaB3U
JNvBdpqIPSEumc+xhGlIMOhKkeGUGlSf/I5cK8fZSBDzphMnKeY1OFkyz+Ktab/l7gNzZn8Iuf6K
V55mM/B1wnlNFpfJ4rLQbPx9WFOC9z9DN7V8bypaZfC+Y/ncGPO2IFwwK5/m4ommwKjarZjZeGcz
Z9gWYUiYOTvQKXiLX8MmPfbsK3Hlh+5rDvZZG4fdSJ4RkJWFPIhKqrkZZXuYu3oXIwVcIifN7DhQ
OuFjvv+z2fqfufR/mEs7DFP+/4kW/vzzFcX/GEwvf+CvubT7B3o/GnddN5eWeCG+/TWXNv4Q9JIm
GwtzyahYZtn/N9NCsB1yHSbalgWmlq73f+Po3D8sC66OYwriFE3Tkv+tubQDvu4fcyO+I9sjQ4K/
iK/DjOG3+QKhlK5m217ho/R1H5iS3QIv9fa2J5+YwbSHWqGXUQmFcIPP0W9650PmbLPjnADZTPOY
9Lqfwkzv4pqQ4QkuVsXpwOpZkjNuXubSKm7QTaB2JLUmnegG7MK5cfqI1Pi2PMwt4uyBOXPYTqcl
TqmKdA4hD8UswySvvBBoeKHYXiVRefGs/B0t4RcqiL3ZNb9azbs4LaKqyrmPiOztzU2UPaNFKafT
4D13s9hbwTEcj0USn3X3Ka1JvkqEWtUY+AXVEvIhj4uvluTQVJ98d7zWF2FzQgb6vMnj/Np59GZG
unGZScX1M6vQg0opsfqtDMJTC/zXIbA4QeSRXQwqBuIux5WlfSWpeJo5h0ZvvmGrx3Ar32seuGAq
N8O6TZq3ucB0ik27Uvj182EVUqRO5UWZrMvjnWN/mtTo/XPI2cvvEijyyosvE06b7ljDtO5wdaPJ
/dFC7REhroHnBFateVUYyXDJPzbhh8sKmvF4mD0wH/YzI9mThbZVukFIRXBFA7KxKBXcRlwis9pT
OhDl5pnWxWF8DM/hK5jCYyuZeA+TtVbTeHbEeMuylN462mOVxTQH8/SjBMgAyzj3FZzSgpE5tV0c
Vneq0PfeoEHZJ7qOsQYe3e5gmCK5C/myEV1YKo9yuDbGc4K5q6dbQKQMLDZBxVwAo0bVAZWbXuUA
PuQ8pDq1nhb6VtDch1wzjn4NCgsvBtaAprmG9vDQuAzKagupr8QPViX8L03lbyR0l6QZqbuwdE9y
ENnKiV2MZ/NWdAw7JmFuq1Hctxa/5DlNXzE8dJiFS58t+y9d/Jh65zDBHi4qISYq34Uwd1sn95vh
pZK2fugqvDwW0OGESgrvwxPCjBUWptUoGDorh2KNTHgu/a5AZVoTut2WtzanuN3/Stidtx6j6oaA
wa6EJsIqIX3LCTIf+pE5Tn4Ch7Yyi5OKHpp6ZE5NuiG5t3321JCMFSaIQ8iIt8RwbfGsr0r33HYg
myRYVWAJRfQd6dSUevbSGf1DEBcHHLX4dnAdKUSJ6rGEkmXG1l3rVL5eZYfM1PajHC+qFF9eZr1F
Sv9Kmldv3rP8XQcU8V7eHMzy2WmcI9IKNy9uG8thQwzyd2L6lQseQ3vYuyn6yyH/FYUWn0pHSrw5
6jpPec882rrp56H7cIzmy2vKY/Tnh9Fti4jR+4LHmaAUIa6sj65K3tBYvnguL4lmyV+txxbFEANr
tMFDUMMxEcRoc5OToWWoXcM1Q7OrBwVHTO7d1Gv1Nrfmii5EsPYZpwcnCYFCMIrEH+NAqZAGK3r3
EJUm6SEhVbxytXCLf+t2ggq71ofmSfEeNRNng0AGDUylKN7mahNb1iu2ESLg0DTX8iHuvthj0eTk
89oGnIuv7pNFyg0W/ZUx4tOJeuYUaeaUPpGcHEGBSY46Qvd7zlH6OBROesFrbej290i+Fz4cxG/G
ycic+gGo7TkG7XbgQDd3tXrqixQyujFc69B5Bc5Ni1KaD6kD7ocogo3Z0cy7WVMvfeuDipiM2srA
zFogIUl3MwoXTGTuEXpXv7XDat7jzM2ZFWk2vQmvptPTjoxp/J4a7al0vU1fBrek4GmoNM9uaapH
hpovZA1e0yQ5JY51oxew0M1Tr4XzuhriH7bk9/NIFRh79g/ORJoJUAzrViXRHu+SuUGrmhwbE0lR
Dglz6C3tTXbekPHBE9yqLHaPraKzHZoEqy5CWkfxNplacA7GubmJ63qi7g6RF5rZ2bECDBXkMbuc
qUV309XmQlEIDIZ8/caNJZoPqQ0Hwy3JEqvkEx0ZcduBsA9u59kPWmP1zBdxb1rguQC0Bq8d4pEt
vX38jOV42SFG1R0PSLJpWdWdCfOAPUJiFNN4s9zbGZ40zHf1Bl10jU4jwm2u7IBb8X9Rdma7kSNZ
tv0iFmicjAZc3AefZ3fNCr0QkkLiPM/8+l7MqkZnZFVHdb0kEKkIuTudNDt2zt5r0wssxXSWldqU
U8WXp4EZboOtb2pLlrVPG708DbBqXLQkDT/4rleuq7Zy135Q5HsxcSAA61w0/oPQtJ1ZohQbjXtc
8ebJsxp/RUwREz1WrFslw1nQpJzsUpkWrZCg6T4CDTzyBJBEMPVBTUI9QqiUbRCw2buUpVNXXmtz
atej86jZQ7EfIsn6ONIOHPxvc97+fOPNynR9FbgG6kYzPeDTGbaJu+IiM3aDpo+PJo730JSstQN/
ehWM8Q+ssPrG7rH0QJ1/SYhCH3Xz5A9FS7Y8DGxsu2dLRvEnxzNtgXgoOngx2uI8pd1XRkOxGgWY
a6vE4QTTRHA0z50N152ywDE+0igqFxa6wc3klMlGy+sb07pubQM3gr+tNWu7QPKZlvNvw7YDdr9K
r1lmvJsiGbZ2QbVcB8EuLV2OgsbV1gkbMGlOnVqdQkE+ozdR28lntlxFKPa0fPwwIiLnRn8Ij66N
GFOv3XGXGtLY1nzVSzKgx4E2JsXS9O03IfNYjcTPxKleiIn4SfjWHZZLfR2489TXSM6COYAZ1kh5
xnOQMrXX5MY0s11jt4/GHGkEIqb0ps9Bxm95SZWmcRTjsodhsrVNd+vQWg5JHbZOw8AwHNWqyu1D
WNtbxSw6IKcUa+QK+MOyr4MDdLUQe0e7TTzQDGN5zu34oIb06qsWXeq1rG1YKNqFXKStZzprrSM3
wKNwqy2x1oCnMQgoLlx7KogHzUJtWCSZ/EFKE9yXbmIqqgLu/0Dv4N9oaI3qFBfHIpWgw+K0UvoS
v6S3J5Da3cInxwWVdUwIglwzF01PgOC6KSc9XU29Asw21fhMzLqzdz6ekqUWoqxbksiiDmVhyiNF
svMR48xdBrrHmZhxwTLwG32b4025o4XBzhgwd97UHV5BbfJ0tHckgRiEeCy6DlAEwFOmwRwbl4jC
p2MXWNq9QE65bfvJ3mHlFCf0RBEzy6m8z/Ma4yduCbhi4eQ90P1AEGWiAWKYGZkWHYqhu9q4WPYl
ivVdBIjppbIGekS9OQ90CDZcku6TMXErxsdoGsW5Iu11zouwv1OBtSRv+uZO6dq73Wc51VwZNRe3
kYzWmQ4T+IJd+xKRn7Vp3Sx81Fvit00++qILdBx+LUUKhEN7jxO8IN+mJN8K7fty8hDWA7biyI2U
cNmLPj1UocHuIWHYbFg/THNnFuZugN5IGy58NWpMgxvR6PYLHnLY+B3MmhpU0k05AwEyKq1przDF
oKdRuN6T07Vqb2m0T+MZ0+/jVGblQwUusDgdaS/Rl4wUeSlR6r2mZp0cTLPvaY6kE6ViMcr3qaMw
1kqcsixOdbvtZdqeh0yLXiuVYJkVNoMNUHa4M7Ok6H5OScH8A9g7/JvmzUavyYJo0s3QWuts5O59
qOytPeQNaZrhqsJ5UFYGU0jtUPodOt5wIDssDbSF6WtwFvKLWw3PFnNVDKgXY8gtbqVuGI6U7/Wq
7ODUQTJFuhZ7byYNh0TQ5THj7BTq4qQCdkBM03u9zR/dPn0y6eFFNKQKi5G2lT+yrx7M2l2jFG1W
QzWgQfWjH0jKEQhoAsMzQIyS+J81bfgbvhp/WdJjlLbNEZ/1kgQF70xE5bkQwV7V79yDc+unL9bK
8Z/zGIB9SmptqRkUgHq9z/MgoN3KHD42OlRt9J6XqW+9TL1Odjc0SdOU9AYN90MN9LpabAYLZwyJ
fBgtFEJGyVRymKzHKQHfBPFULRwSroA3zqiOiIi8Iqqe4Lep+ziOG9qck7tsEucAFWfVhtLfIKDL
r2XVgjXCZ7lwfTo4uvSK9VBoB19aG6NQ96N4Q/25NItmadPi9XQivBoGjAyzrSzjykQ4tJRRoNgb
tsMYL/uYqwdRaGPnZPWRBLzwM23uuvgXJbqfbc0YyKXCJspNrzZJyK0uMI4QP9DAMVgQhAwV1Onj
oz619DG7nMacpBNIDC87Bnb0YwYHzhXGxdfq9kBs3a2AT7YIAbkzLjcbIoGDbaEhqKwtb1VHDg1c
DxjTOunSOT6oktAvo0KeSYihvgIutbND03zRK5YEklDIQhZx7WysVLcvSZM5jFsSQonMsFsLgeMy
hXJw5CjHQyA8I90YPsycXE+sHYJKZP2kzDwNmqaQ24vglhi4L5rAlC9m0o5bR6+qbeMVWFVAqaiX
0vWnm8NQ+ilyxuRB2q2x0+2u2eDZbcKZ6Gq/GECqzkFX4i7PNPUAhCNYljmBbYsaWCnHmb7cwwxK
X/pirB79JEvfCRluPjrqC+KsWliJTkAaQotQ9gmnbXtt4yw6aIGbvDl+DCimi7tua5FlOy5w6RDa
3jvNK0wH7yGuIv9etCEbUVd71LmGF6aPrTmab4BuAwJFHCmyxWCUgFEUwAs8RczVjEw+2kDLNm4W
D5fYLnQGnCFHMMmN6chUPHgMPomwr7RzZvmkP1SyvMyZYqQ5OAVLfZSYjQ5otHROLPrTcbIsTm2u
XWUvZIzTy7PHkcFfZT1A/w5eByUrxh/BWL+0ym4MXAuD8UwDYdgTYWGtXRQia82O6MBp4X7AxN0s
VFMZ94D3SC/JKGpXDGZiLk3HxuzWamm4YfCcRAynStieN2V0wXdrdQhtat+iI+rlE716TxKHB14F
aplniM3USk6GUivGY6x89gQFlqzG4obVLltnZW2uoz47Bdy1oRrwTUdLE++lCd1xFSOAW1iN85hq
1Y19llk+MVVLz/YWUWvhqw44wsQeLcs+3IlBS5eUmCSvZZP4qdKOUXvlrYjVDPHzR+nX2IbNpUsi
RLyEjWcc0NfzwMv3NCKJVfyaewbcUTquM+AtMlmzZRzeQeFRi8BF717EP7IcE43GDK9K00thw38l
h85/JLM8IQ7No+WQVSS2SOxfRTZ1x6TnWBl8T/RK0FcymdNfUDnvVZtATYQ2ZtQdXXtjIgnc86CG
m4chA3wZ9vhcsNecciPZdDAMF4oDmFmkK06j8/nxzpWxw//su53jMccfuztneorsCUEG3Qb6SXhR
iQUJHvWwoTlgMl2gQt3rMmdATMu87QUGpUYUZ6PA8X2dciote+gRuqUXuh5yKWLHRlAJfkzr6WTI
kmRzd6XUMSwZVJYJzxBCfTy5XxEZqcCAvoohTJ6yVCPbqa/Wsqwpq8B374RRU2UbnKdi2CmcpPZc
yp94AgwCUD1C0etmg57gnZCUG4scazzSAT7tz5EAT7149bRpXDq0SyKvI04y5yTQMKJHV9q5LAix
vXUmsCa9YNDmaNpzQ/pTnZacSVVxbKupPeqxIzZE723hBKO5dBEvQJ3tVnFKk3CGL+jkHVnuyZxF
LdGPEgyiHxef2Jr7VdiyZ/oYUpeJ5rl0p3Nry64DfSrJ4nWVQ1oJApoooJXMdZqn5Q4F3Swfy+s7
f4JSREQOS0u6KET9GOfDyWtRgMUxPXUUDKpw34Gsd8smQyIooCfNifAtXYmG1r0RT2coJ4sAi0EQ
qbPv6fO0oYl3xGr5y8KrbeY/JK7Vavwg6uXUKs+5sGb3QFbroxWi+4DnyjhJIWmg0wuMMjjp9IHW
jm9F7/5EwNXCKckyyodv0ZMpNc0HT71KIgbjxiVurINCVkEz4z0JQ/1k+c6pxXxJ40yIa5s56jz0
JtPCmsD6Ho+oEYzHvPDWLd4XdiX7W0fEvkikOjvcBwspH7Ac5s/k7qElSejf9lrTcxnAjA4dagM9
gL6GW90+aXScHkyTa+OXPfmpdXOpSPgGi36XZpT0Zmc8j5y1AXswajN8rheZUDotmRqmm5VtyLTj
bvGf8G4nW5W1DrwQj4I9C/b1lG+wlAF8DAa0y6n9mNJeDF0TOls6kW+fBJLRRyk3Rj4SSZvJZEEd
795pQfyJh/1mTNaBd/LMnnjWap9H3n1XmKl2/miwFGLKJ6g33NvoT1F9h5BOMn1ta/mt9BTtRTAm
DJDCreEl7RJjZbnGhnZUVDwl0N03NisUenD4OlpBpzZmJI60K1r1+ljdulAUV0qDs2jqozM/F11P
oLDbR3cx+rVD7flfCCTjdedMn44dojcWsMmGZOKxj/M7zSRLnlEhahvgR3dODG0lADjG8E507qaO
J+NQ2IVNahYw1FzD/V4LFW7CnoGnPsLmKYlAYeO6JQ4z/rBwCC2Kme4QYmjIorix8Wyzkpk16GD7
2szG0Iw1WNrRVTjpg0ss39iZP7ti+mNX4hvxxhL9GQjWhNKGPGHMchCldr7Fijo2Gx2AfIoVsGnL
Z9N5Cy060QDAzWvQkmOZryTO8CDBnP4OVVF/YBwIJcxxy4OoJmyxlbAeRmOMt24zdY+ZB3Rocof2
GmUE1Yo83hMVr5/toB3XYeT+aN2SwjCsnktaYrTZWXhb4hZRBCXkMipA5OUY8EmH4hTpiEqUxw9b
2CjHoPAYfl47wx4OkcaMrgLZ7MpubXQYgatyrTu5tY4DHojIQRjaaGNCoUJTti33+NH3utBIFcQa
A7WzcIelET5R9Bpkshk7XIDR2gYBGk0ciGm7vuiuU5+DWcpkpdJe1iB3Idx324o1N44YeHsWyYYG
p30z3VUNTRFm4X79GpcNUooyt49ZXrcrL2ytXWapgI4BZVeO2+vMdgmYpxvZB6PiO9DK1ZDH5Rrs
FSrOYoo2jsFYlCa3Zh/0mMmEZ8+mbACWkAGPcZmdBsc393Ebv1ajr0N7QtMXx/0+hZayi3QkUC1Y
ENSoBbp/MU0LwAviy9XRi/VGe0rmy66lPCVgIQ/d7NMT47juiEg1sEUr4cFG0ryB+brdn8jMMxah
Jw+MaapN6lrdykTWf0hF/dkmsn6MPOcryOwV9JnDHJXVw6fddG3AjuSrftlGLZtk1uhiNcRp/YEq
7h1WhFrGqjMfC7d/5Da4kS8brgrT/6L6MbCYNQezJ0oFRNXR76KUrD1awGrsw3UGP4KSw0OZHusr
EcHDbbV+j1INsODEARL07jmOhpshxdXx/RcNZkOdWunWnvyIyETjkPphtqhKaoEkDU7wPA5WisxO
AxTKsZ1eGZ1OxIKRyVJlk60WHeK6VwszOgekg6U7GT9mMYyh6soxdQWGZ+ONM6OhcpKNLBvWRZix
UpNAg3JjlXL6pWe4cYvqbOnBtbPEXavRzwyqeA1sCkWera6mdIbF1DODVsmX5i4IH8X6h4N5mQ9p
vMzDemfqzW1ooge7Sf293fZXUZWHCgHkkoykS4t2sCj1nx7ODrrlob0twwZvJn/hKlu/X8QOahdw
dTxnSA4T8IyV/k2pvZOam61GrSUfx31QZXTKxvDaeC3K/dCEv2qpGW6LxgeW9HXU/GM1coIrIGY0
vq0zTs/ZuC+pltwpHy/LwLI1YTk1x10Gr3dFSPrWQWvQK9AbXP5wOauN6nK861z9WrDn9fpTOXvW
MkJS8U2lMWnpNuDatKof+FpJBGCQhLe+WNSeuo1QHVCNsDKjAvPTCiFaPh1bgnwl3yZ8q2yZTewa
0gt+GoF/FtmsPtcNGsBJjoFevUi2zUXDDFJW+sr1b87cnxfaS2sDv9fH6Nrl0bRyTR7+Nsqnayh4
pHoTw0vcSntPT+VVlfld3vFZMMjus5ZhFJTaScPnOGhb4AM/TH5lyz09Kwe0pv3Z4aGQyIwqe5M4
F6VSIn2DDSakc+mV6OaCDZmS6wLydCJ+EKcMxNr56APvzWdvc3B3TNkanMYjMZPYiIHPtgfmwUvA
QDtgMdeQHFVALSVbcRRRAhKjqetiXdFre3Cgm4FBx3oXlCXtN4ejcqJPD4rB7mNZD/Ysk0XkZfri
0cz7iKgZ20eKQsMqP3JYPliZC/VaIdfwyUM9jJZNLCN3ccT5gw61Va8wSmITnEg+zjV/hx7ui4Bt
jk0MbzFjTAmcLqQ9EeG6iwiRrxOjqzCsEQQycHb44fahaLNkX+IRUl17jcOKikofFXUgQD4v1+7i
tjpoiX9XRZCaXOsaaETaExFOCoCOFFk1RxJ8goOytB5Zkf8SF8F1rOK98JHiFMkg17TvJJzful1G
ddL9wQhP6SE+RaALyYZD7iQ5dwL5CSjK1YNkBcSmi3ijzhKYWKZVHEkV3kVWgjd+uk8NBMucVOCm
WNFd0AQM0JTGZypCiilDaaciqDdp3FynEqTpGFHjTAj4PhsPthGECGgQLZwnO004x1VMhJN8Y9TG
1hqzexfasNEoznM/6ybYUNbvGjdmZWHp2oekcWRtt8Vdtglpt5V+yZTb2ajIpMqogBnpq94+RWLO
B8ctX6wC69GBngPx4+QH5SU0tNXQcAIzMebyrVk/yNFF7FnHyCnb2HjWGnKXwDJyloExDM1qavl0
JMltQucRtDyJvs9WMm48O0b342/8CiHwKhlOZESRLPmpOIZDWl+WVAOz3pktFsEV+s95twVRFxPw
GoevTjNszOaTxFLdLF5xAb17o3bT+1lbANwbC8gU0AGKCYZsTklsIBx9zyBUFhw38dyz1CLrqddN
xFZHUyZBh5MmLBcddMFILakBD0BlVoXUk1Vph94jIfcY1wSdu9gScum0ib6fXI7acIEc/T5KpP9Q
+XV5y1IagsVE5mpdaWqLlAMngVmFH7ryrC3xVwhAW9ahZVX3Ys2kHrlzSWuB+WOIpzV2sSWhJeCj
jgEW86KtD56Z9dums8E8Amx5zkKDw9tQs9RHBv1ExNTxegiKqxVl4octeYJBlzY0bhP/u7akv9dj
lujI0vOXVjQd+kE9mGNeXDBfiYeTIomuiQ/iKA5npGxkueNhkFHKr69vMeXA40BRv/QzaLeiZpBn
v5YktMsUP0GlPckG0D6t1B/eWKyLXGfqlbCI4vS7I2/PZbN6ZmBOMN9I0qtH+OYi5ZgAxgpsKSgx
etPegWS2chV7yacRETLsxs9GZ+2JCv/ubeSNdUGuBiBz4rs4qzv3jeselEdftxjsq5Kz/8ozr3rI
01IrjHIFk6/Ce2WVx3AHsjcszBUiEzSXjAHJvkEIr/O09MGuYIphGXm/0MzmbuwHB9Faeqv6ZgcW
9+In1rW05Ztm2PcmoODIbE5TQgyJ3Vf0CIjy1toJu0KM5jh3JHWh/zDoUDbM5tVid12M1cQObgX2
rkg0oMFOv1BW8FAO5i3VgxX09/OQmybCZeaNLWMaEZ+9maYQyvbDjr8r0cKfoLjHL1WjJKHFa8YI
zTiJfjcB/SyvZ2vzMXlLCPgQABMktRSns/Qv0IKLZbZ3bgN9wZu8rTnEb60CpUBK1xdJ7R+mnlNe
O+GhGowMJq2283wbc14w7DJNbE2r3MjJPyiHsY9n50y0/WPkqWcKw4sp5szDKrwNMAqSYLxYuou/
DfF0mKanyGQ7zU2Xpw+CmyPnNVmAMPSAs/TjiK6eDkle8kEhjb8Wk9y6ATBAa5gHioS7ZgoHQ5Fs
C5sji9fgjEqvkYfmunaDBz1wSDEoXeaS3j1k6KWeGG+ZNe6tpr02WbTx6VV4QfFtWJq+8Q2FvhLt
RF1uGqBoFT6jldWWWxekyE6O2bhp0sFcT5EBZw078KJPrMtApQgZ7QbkZO9EKV672n8XAcMZ3dEw
AI6wAWrxHQnisbPoj6k3TWS3vQWDuHpquBi6j5jOgwnevBozNrQjOUaO91J9qHZDnsKFcWGxlBhw
bQelc6IUCQY2YS7aOgYGk0ThFxhByMELiBuLSEeDb3SUGuKcMKC2alosqbGPaK4NIrkf2wdX7sfQ
2LlZejekD0asrZrGmaUANhpe3a6WHFI5tnkxwPXhWI4yXoNQRqwKFgJ/XHgkxTFZl8JDhwkznwyH
aTERzr7MOdnSUaa41Rucn0Upt7CCqmUZc3JX5OvoUYIcJ3V+Qoo5If14sKGla5NIyYvpTFys4V1T
Y8jUonEDu5XnkD1tCbfvNSnGA9aTn34FpFyJe0ZrRK+7Z3ocB46rI/Mw5pqcLxek/+RLv0shFJbY
drJ8C0xz2yqCYKaoQvbetMY2EwYNdq3DEgM+Cs0KKgXYxafW1X9aUQsI33wqi/TDk+lxVNCboNBr
mrfVW494EmQES6OtPhs3utNsi15UW927oAmCztmHEK4dwz+pCJQMCVRDC1Iw+Na1pltb8quO3adq
IFtdAPcDF2ZcqqQ8NU1zDfoJgmOFlJXQTGBDrKPtlGNopAWZD0hciih5pcjd62X1Dmvhta89kzmE
PA69eMZe+01aIhEuNPBof2uPOo+2oAG1ncavya4x8uWskr6Bg8p13mkfo34OybsIg/LGXnww3PHm
IpymwNjOqgyZiA1DfQy1aTDyERGdu3yj9micoiy90rLDrx3DD4P5AngU5VIQa3B/xfgdtsytKirV
pnfbVaIzmU3qYgVT9lTVhcSuRr1fG83IaCNMl7Klg0cwyd4tOx1nLq9UigHUaUpIo0XnFm2KQB+t
rsJW+on0Z4ybKk2faicB66p9TE2DIAr/sia3Iuz4jV0UrM3YDY5hMHL5CqZivmHm3I8C1h5KqKok
KrCpCvrdPKtsD9q2QNuzrZzOgt0UfuP0eRitluZ0hCfES7cEor01TrtyQc0VjGCAd2g09cKV7Kq3
rBpOFueEYFNY4xxyhiTDsZ8VkC+GpDZdjrpbj90cVZcRylVFT/YA/zYb1GwASOwPcw6qICK8D8R7
33POSovihxFGqPtByg+GPw+kPpra+JHjALOZnEZ4kSHyC9REJSvc64SHcwV7sluYRnryhhIhQ7i3
XOPG13XUFFI0Rko38m9Xhc7dBLJsiZ91lr/j7by29VkFl6F5DmVkrRrH2UdGcfCnaleW3b2bJMVe
L3i0bOE92o2DOKJFBDMKRI2qPzjm8GpHpXOB8yZXTHAfpgILtEqPglCAJiQqxeASmsZGBtXGoiO2
gJChbRt4WJpv/vByvBRo3Qo1bTRId0wimWeBVIeLtaElhztI3Ql0jY0/vPhO8lZOeMrxLTyABv/s
EBx68gv0y6JmyNvbmLap940Gz+62iPejXaBWYOoaJ+f5sYjyTRJMSz96apnrqfY+pB/Qr2NrBU12
EeoMOYBITnREzBGp4UjPqElD45DZrX5w+/gUSCRhrr5+CtRSXCH7UOtntJzvysAJHsMy8O4rvDPc
DLV+MKBgfsk4m3Zpa2pfsUzidRJ02cOE/PHbDFx2GKPZCHIrvtM+DC6gcknIMHAeMWodm5cYkdYF
FW26zVx9RFHQRsdRa9z9OOEPx15Wn0ZKoBOAzODDywISVzTOreaMbhKMMzepp1c7jcw0DOSx99o7
/run0LLY0bssmSUZDS5Js2oY9GjSWCMHLE5dMFXwawg5kWaq70XdPdcZlxFEHP5pU8ueJbYVhuNG
ax5E4gJCb+OfFYp41tx14GubSViroXXgGoprXgcvo9shYnOe6xCFqQgzkNscjGUGElYDzrUwGa4/
lpGj3bWKxqf5nlNYkI8iF3GrE4sT30p8MqS57TQaEDv6SNqWiXK6Lq3JBBvd3MpQ3leBG973TrHC
xY5eysiGA6wdYzUkxN7JpIUAK17DsDnmxmfU6suw4wTCZKZh2twwj4cgGI846plReXr46urn3lOL
rj8JRP+SmYvv3HKIUwzFFyWFnYSO1jNbxI0atdpqNMs3M/qYlKKH/Mxzu6QfrBALTW9aSKxZC4fI
8mtYWEaNhMYdp3dTesdGR3JqO2REEX9XUC3KQ4w7jE7JBWfu3jYY4o4+gkEjfJnRVvPppWRV8VcT
FjoLD5uIMuRY2i13OTGw8BmQdI19nqa3Ulrdxg3btZno3muMvnFj5hTWGmLHHjP3MOUvQbbtivCY
h+Md+RD8IIL12WtuvR9rxQl3IHml6h6SVp28DkeN36hsNbnhsDcmqPB+1KPHDmJ6Uuhmb5j/3Gc6
g8HGnBR1P6ynper1TZfNcwB0a3ERIwW1iOQjM3Et4rlmqUJnWbpsrcngyEWSwPKzg7OPl4gssZep
qY51gzY3s7fhCIS6itRPZbBE0l7RfkgxiOUIsO0c4Q8k72Q6wqzbdsm4xReBASnE/BhGQ0edNRvZ
pgF+uPJ+BliKgFcRKaC6c9kGJ9l8hbWOMMeiRLKAd2ClSt7Zcnl0etRv+fCaYY7MiblYumzpjMrJ
QlR5AQ6JwiwVnzL6rIoaFbqhzr2k/m/5g41kFARLe5cURFYVOhgzL0kiFpLeXYdmEVxQ0pEbzb4I
XJnOaJuvfeU/jo1PUqhryq+0AsWo029b+aI4MP4/V6H+zIQ7gAOd9Ciu7RSiZ1KnvAvGtP+5A+Na
fGUPTfX11Zzfi/83mzc+c+bvoR80fyBq/udP5/CzQpX03fz1b/3yj+r//8eP/a98Ju788oc1kUTN
eNd+VeP9Vw3n9L8ZOPPf/L/+8B8Mn3/jsXAAH/zvHovVF9qCKv4z/Gf+B//wWNh/g9KjHIUxX0Jo
l8B1/u6xcP+mw72YoUBQr2FDzUaK//ZYyL+Bi+FnBuI8xaEeoMY/PBY2LCGWIqVYy/mPsMR/4rH4
1WBB/it3BbBSA0CBdCwp/oJCyElpGyJsmss+J3tClSpEQ41IbgzLfPena/IvICBzhvP/MED+eCkm
gRavogthMvfl53/K641D6U1WiyAOKRTVVsU2H+KQOw2yQxlAeMy2r9LkKSoqd1uQ5rT//cvPXpZ/
en1p2tAqbCKYueq/vj5YyZG0XZJHQwsH1E0Ygbs2Bjd0N6BtM7K6wrSzuAQjrBpUmyWFK1lhD9Ls
5KcfSe9G86WSKyTFFEYRQkm1mAT6jY0Xg6ncsMSl2VaKqP8u+1KCP0YfjmLF5ZJWpHzSUu5yVpUA
+Ns3cUzASlKDSpM0pjJ45P5x/WWFUvXDl2P30nW28aQzgj2rjl183bNkPv3+gggxY53++o1IiwMh
tAi+EWe+Of70jYyFzuY/RmCAwjk0q9Ut452SiA44pyGsxqSxWS8ch8V7UjsG+RqugGlT5AWIbmcy
y58TIRxwFALPhp2bILysQ7/4rMVACKDqEH4tbY6zrNNkTESEe7XmpxgoWTDMx82j1xh9QIMsST7w
NswSWUArw85tivx1aF2aWiEN8Xu7pGQmfyEYGIU4GuAchb+TbXkcHusYlMxa41P0FzG2waUb6tJA
tFgE9jXwUOVsmEJx6tbhiVKNRYCoaS4VVOiDY5BSGveKKrWqiDNbBSimJTDZrHnXE53WVeaMeFzR
PEnnPLngYlZ1bbpvnijdeJfLAJFbQGEwbcJqkBS0lEscW6a2eXCYbvg3M4twAHulG7zjRjAcQOoM
DZEPDrRbnUrWNJjqbCrXMSFmKPIw7DT4MTFhgGhHak3Oa4iJfbImSDLl1Flti+xFYZEfQbSXyIT6
2Dx1mqfkkYSpukTf7iT3oaNCfU0SPRBig4ELTnOU9nIXCg4Sn3xg5lmjh/MLd5D0w7vYc2V/9nxN
eZsJ4AVD4KgTCSo1xbgDX4KR7D2TvBuwwnFtrMm3Utk1EhEKopyJbbOygz7B5xKJ6mpgLchXZiJ7
hdSkzmaLOBKqj3ayAhyKjQlOiS+JoUSklU45i2kp9GSsTCzsWeqiEoijiti3FgYryTRDuNFHF07f
72/+f7UYuSy5QpqOLnR7Btv86davIyKEOr1tCAKSaotOzFrVTl1e0bujpmh7xH5Th5AdxkKBT6H1
vn//+r+yWv5YDJWFn83RlWM5ct4U/vz6jdD8MHHp/hdzrm1T5dbRqFtQsFYqABep6PT71xP/YqEn
/82VhusYs5cOP9+fX5C5jsgLQTZKD/+RJqIDgGEgoWc21r1zSKt2HmoHMkagYYycsPcJMuaPvI/z
kbMNB4U08pgP2Bqhv2g25d9LB7Z/du5/sTmIefX/dS2yiOjAjqBLjIiW+Renn5HqaijLpFmWmscv
VCPtGJNTR6/HTChRtItl5A/BLqNpo2h1GGJpQlzYEPPVbGv0Wf9mt/rn3YK9WsffCGQP/6P+l40R
c2GmC5PSn4ltybQg6n21YDqVLv/NF/PPi7BNfWCxHylpYaj8yyIsOB/hpiEbLMj77haQoIgReewx
0adWLb+0IUcMNkQ2+iS9CjiGoAhnq7acADm9wAWD97oa+9fSnmBjMYFntgedPtmmWu2lKwCQ2AB/
/57/+ea1gRuazARNrgxFyK/3kmtLW3be/Ja7qfgQZl5vGdLDwpNZ8BAyxtn+/vX+GlfO0Asej8No
1DZ0l2fmL08r/J+89TWDvHgtsZ5LD9sqJD8HbgE6UpTjZZ8F21Qk/jVScfzc9xV2mr6stc3v38iv
NwV1C5WLbgqy0xHnOn+Ucn9+iILJLkQhgLxartbfJS7aNr2Lx8ffv4r4Vy8j0G/i6HBcTBx/ufdE
3xdW1IG9yFn4M2LAABwT3eKQWZWMn61VeJumrqYnDk/dyfM5G+MSzMhdsiInjjeacHMxp6W/0xtE
YfH7d/fryjlfAzhflI0WY0zgWeovC0nhMsZBsVMSe5V6e8wr2nogtWbL8PTJb+MI7EonVl4ZB0cC
d+uH//zVhctNYDuO7gAd+/XWCysDFWrr0Ooms85fNwnDljwOUb+PARDcacg1FM5GjzcFdNi6klP/
9vt38Ovz+vfPb0D24tZn4bad+fr8aef4L/bOY7lyJMu2v/Ks5yiDA3CIwZtcyUutIkjGBEaGgFYO
ONTX90JkVXfwkklazt7gmdWgqjIjcCFcnbP32r5nxmzy+AZARdK/6+qQdK+OxKvrqub8HaY5VYeJ
Qt7Hlz2aIJfrStNx2fhLZklkpEcrho23CCPVQNZxalfJliQ9Qr2ihq1Rb0fZBXs1b2vAH7iSBKFL
CgrxMBJbl2R0iWU+1zvXlPG4+fhXvZ4Jfv8oj9WLhRQxmwOm9PXD4Bsx7dzGSjOHlBQ9JyLfyxw1
PVlncawo/+Hj6y1f/v+uEr+v57M/xHq+7OHt4z28TYL3bGSsYqK0YcQZhtxmQMrI+vM7YuGWMgGp
V7uwCtxPnv/bMckUJG1OScuVkey8vtNZ5GXuo8ahXspWMZIhXCgPDfnH93e0TP91gxyRmOQCnqv8
PRP+8XUNARwe2SjyxEk9hFyWhBe2sjHoaVHeo3JSy1r3gorKQ6m/FIiwNBApHJkXzoT1iGjw7JAq
p3yWdCc/GXuO+XoT8fvXCYGxHzKAIKPYP/oGNdGW7UTu+brFCx01tn+TGJD5YWMC02P7rejVYqez
5qWNoS+lLrZA+jcyNejIZaRHummanVXKk+DeOCJiU7EVyxtJmW5DImTngiPFEQEBi0C/TR2lFH8w
OsWPbiwD8DMt2+eaIMg9H/587UTBQxqZ0bnHkgFN0IBGzSkm8VhG5cKFY+P2S6IAf3SMkaZh2cUJ
QdeyRrNctMQD78qRdHUjDsGs0oWwDoOW2D3nosP4FWZWuFGlS1Ce70/1k9MM5pVRC59Mm9jtGySm
XPws633g5yAWem9jdmFyZWEURLlSC+tA1zFoD+yZa2yzgUW/1s9qeTdUAZoUPTSpWCknXMp/E2V/
bCguWmhOBzZ9ygTh5ymEZxyCSSXApMeJ/2uOfOx749AFX1yhYX02HNwW3uLSxpVdo34CAMT7bUtM
xahNDOJq0pbddIT/aZP3ursfpV095mHS/vQjmziUEYGXxDWi0p+x4Ahw4NukzW4D+wfAo8bhhW0b
7ICZHdG96UTFuHPnIFcnDHzMrKkZZtEu9a0Q3U0lpqtSEwWh/ZF8LBHHmBsM1HXcTPC1b8uMI0DS
OhfaECXH4sqKEbonVUUZb7TsYl0YGrN92C0wEWsEarl1vQq/TR0xh62GeuaXsTI0BJnUdvJYkEBE
DVxMvNDOjEHMoRZTyBiJ/NjPrlcSylPX5BmKkhpdKMgtKVXuYYDEoM7fxznux0TP6qsTMp9Sv5Xh
YWwWMIoxTIhzAdtgUQMnFfD+8jb96hPm8Jz2XeCs7dQ0nyz2pT84RqBs1aKYf7nUYx/pd2H0ycxR
0IDOARlSaS/te2VkzVOlB/OGjNXgxsgH1CDmZNPgr1I6N3DeQOlapHOAbXXn8bLr56pdG7U9eQfu
y/suaB8ixSk8jE1W5dinMvPdcM+ZZSm8VrZWW6uWUY/tt+d4aLitj/NzNKJo13MSauGFZTBu+i6j
sDrJpOLgmY3jIfXjWq7yybC5DbqbySmWQJVBfMlIoSnDxumY4GOOpeD/m2cXLVG7lnimBvhVibVY
ySuSAvt6JJI4H+Nnv7JroGjjrH3wP5nfbwvsZ3TXekpQPEmN4DBrI+2fTsqFdtFkmXHoaU9gOI5z
FEpYVNqX0MDNgl28cetT7rz+LeWJxB5sPRsvbZvEH6p6TPHLhIL00H7G9EY+X8Yeek9zDeQNO2/S
+7LORRqmQ5QPe+q2CMAwZpLcjm0t4MPuKuuRAzupdH4S2pcZH+u4UmbnFicWQXDdRnWpS+Yp9gOC
Sujz3weo89H1RVlwWfGOfDC6kUlxl8Fd8wYTOGBGlbUbMlfpWNM88fkLi8h6jBK0QDAgghrElkzd
r0Obk9Xk0pOmpE0u+6NjkySJk8bXxiGD1P2NcGSgGWlQie+j29U3Ro+Yaa0NhJ57IzEC3vkUlmdq
juJiS/nFu6W5TfYDWkqGEomowZOFC+MXvCnsjbKc76si18tzHZdhZwft/TTNiAesufbLLQYb7Nek
6bHCtB5FcyEjtludneGUCWNpX0cimYsdyyBcTMsW1kUXObW/dcFz+VjVcm891D2pM0ndO7fwy8Bz
eKRnzht2pE2M20EPd/XE8rKqetFOW6JENKQhSyI1i7BanieJkJB+/S4mBzaoFsZRM1/3+E7uTHMA
jFLnNr3grFss8WMeR9VJkFIqXmt4MtBPsMud2F1JzbsdXXFZV6k97qgCRUjVly+/bNPoB32ziL57
NpqnCV9EsClyFOQ4nh2OVQFZhzDRwt4wdn7nstFqc4dTaNbON8ZglT/NmcRV/gYHyksICCMlN+jJ
L8hzI283S5JNEib0aiI7qeGk+E61QWYSlSs7NhfCelvKW3BysX029mTDaJuMiyvfqjtw4Y1NqdBU
gXs7hs30lVRYkOcc68eHJd25Pp1aPhZgV3pC69ET0kyHgYP/pkVVmp+MJGpRj3Ec9GWcI+ZfzJzi
MoCqSQUJ7CrJVn2M6XRGfETToQYvoOEcsqFSWIbRZAB10LuhrbIaVlNUZ9aVHhw9nMexu0B9w9bd
zIJ8xHWb0kVYKzVCVa8JKvlWzoSE8MXh3fPQDc0kDfVCOdM+aUg+uRBNiYdMpFUKkSBxCPu2rbkf
l34MGni/r8MQO6Huu7VD14x5Q8TtKSPHRWwVuP1NVklN+zNxvxJKBrmBfKbuMOdFRoJxy0oYWzGy
9dTWWu/xtm3zoTLOB43n8MQJM5r5rbpNQhcVb9NH6I+b9qIIyvZnQdP6QTTDteo5a7GnOQW8UCWf
bezeHptcYfq2KQgRFzYH1Nf7x7xieCaKfhWR0UBBSrqn0XqYcMmspVTZ90Sm2l0THDVfpdaI2GX0
lo1BHU/4owsDIf56Ql0EWD0edAquONbfVJ0TuNs1BmA8NA8JTnhEw+Cp6RrpT3b675w/OIAvP50q
r0nkwNEGGLsTvMHRHddBY9IH9u10X08FOiNdi+6HCQMErQ5NwVhk6kBRyfxeo3q5T+yRanFvlvb4
2SM17TenAaoQDsUB23esZXf6+pl2MUeFMsv0OgiYlU97DE2MgKGyn5ECUnkNMBvWm9wykq+e6UfJ
ulYZrg8xALgsTFvD0/VFfxOUFZuqIVpC2xjILkqPjMIr0AkR/6SpGhebIO96ZP+xj4goTK1+Wi45
sd01jPjH0LkpRqAYRACKH3JwGfd1/tLQghV4OIJmWCfw94Hh8b5WPZAMmCH9FN7pQvQVnZcpug/5
3J9bMxztTRdp+xdVWvMpx84PkSVodMHuACM46esOON54drp47YR+gJJu4Is7mQdPJGcuqqkveIt1
vI5DWz3FdI/ubJEVAPjQsyhq00kJFgN5z8ruOq/ZOhTXjTObJLV5IyONRst1sdDnWJp/JS1SDUTE
Cx5gYD8B2td2CiJ7YZKcmzS6vvm9molRm9Ich5wqoBhBvzE2FqZ9yr7s7YotKIQUbkit2L6x96l2
siwKSE5mRYJypJsHHSiixbT0APxieQMNWgIc+haRD8hGUFb5FrlkL/a+B0zRZZ/mnOS6d3Ydm0am
opmuKKKEokLrn2ZE9uWEEV0Fswf3g7IQOkif/vS6Meu6xfYRE5vCMZaAxXGUYo2eOzNozMZV8EmV
5O3B2IV/5oIs4/FLDsevP00VCV+bbUh6rvKrHfxB2ETIGDd0ppfpEs3FxwfHtyczahFUTy0aiZYF
PuL19Qq2OahIfaZlq5QkohrJQzV0xU44FXP+x9d6O5VJmmhcg2ql5b0p1erKCJI8rDrgMEj8uNOR
+sfMDrz2jDNq2vgDOpI34O6Yl7jerE+KcG8frbS5WZ6qQ3/UsZdZ4Y8jspgsFAoUN9cqDqbLOQ7r
vTEpZ+NqbYLDSdJPKsHLozuqOeB58Zi7PdsWpnc0y9TjjJinZXtRjk306Ncw0Eqhx53PhuUL8e0D
O8Mwv/nnz9inIyfRjwbSEUfLBW0h1ae9S5JFkNTneTAaD2lr9qdzgslgDA19MGIdfsn62toiVhX/
/J6x6RNdSsMAYJO5VEP+eMZGScx9EoJ5bqvUoATeAdkeENn2iB3WXiyA/k6Zefj4nu13Piy+Yet3
MYlg+eOmTOb0Xu6VhIbYedv/KPkECHjsFWvMkNRlh+C2y7CH0LII99ChuiWjJZ6e4w7DJ3WZLkFt
UltA6MdujnYNYZVyjfVSX8CERQRoQdpVa2fwB5zItTCeTLtlX2zV+f081dkmigmU1DOhtFkV2PD8
emieZefhoys8hepGtn2FcA7AM2K4wiFSk9jkaOPTsh4x5k2hu4noHLZ7wiNa2nAmZtXBTLCIVUQ6
2Z8Mw3cqUp4N6p/uo28yDo+qxGmBZpDjBMY2VYYPrPuZhF2+aP0/fi3v1Nw8iq0eMZ+IA6l7Hn0L
XBmreKjXCVHw1Fl9h3OEcAXEreomRJgOmK1FAbKy1PDZPb4d6y47CWAKtAB8XK5Hm445CizpjjHd
UisW+wDr+hZHs7+uA0wFRopx++N7fed6DroLh9K2YxFUcvRMTYA6s6OKbh1GoBFZxsFGDuUYXnWM
eKxM9GKMTx7v29dIAzDgCdu0vlzXOlopPF3x/9cdTXjXhokEObGBNmH/R5zztx22t4OLso23bJjE
ovMQR9cRumpb5TBre1ObXDPm052OOPBFQhmPuqDCIdmIH6hLQt0nJvT64yf7zgIlHeq21K/ZfHEu
fP0VmWYYzyaZpzR/O3+ntR1cC11jLjPN6vHjS73zEiU1aRoorFLUbI/mTtNvsTynA3fqzdMdhjgr
XFWRh0QK9MVKxln79Z9f0Kerys3RpUKd8/re8s4wDVWJDqOPTHc+jRFIb25x30B1PG/cIf3ketay
5LxeklwURRbtKNpDjL+jIVmVk9u6Jt+MKjhUrXHiAoAp4LxsGstH3YyTG9rRoKf72pVGC6spcL4a
WQp3XOL9S/G9pXGNa6rXly0MEdBEaeQsaPVR36YdwJANFCjq6lMVLB6uqBWf9TPe+Rwled8OhWS2
LMT/vH5mhY4Rt8OAW0dUgE+VHrOrokioAzQSg60nowifr2Fv2zK1D7k1zvKTcfd2WWdSc1C/yKWh
QHfl9Q+IKKXp0iEDy2vDGDFkQeSTOdW/ujBzKR9EI0xt5BgffynvDHZmUsuUNloaaR3P2XXgTbpV
QbceLT7Kmc7VqR2n88U/vwpKK5q0jPWll3B0a5XXwWPnKm7lzYSq4N9HIlKffXwV8c7xywtsz6NJ
aTNNW0dDmnHlUVQpgNJZ9jdKyeqsbhuK4Jw1MDh0pIwJw7um/kvBvGumbZrE1mVfFtMuM4lpoxqY
Q7345Ee9MzR8gR8j4ESHrklar++9n1XQJNlIellkAIR0yvoErEX1tRM15g/XHIjDqEPQ1nWapE98
BChqLRK4PvkZy2WORqjPhLBsZkz0NN7RQgKsyY7xGHA01Q0moJp26pc2K6w74jNbpJuqRY6aJcRi
mNU4/vRVH0zXeRKL7+ydLeRxmU803Mc/6p0v3qelLJYGosUjOno0bd/6hWdjOyUt9fk3fshuXfjE
/Thvg4ST4YDm4ZMH8XbzsGhNaBVRv6N15hxt1v3c8PORsAywWXO6SJHzjXCwQVMbJlmBtQCnVG+e
x33ffv/HdxsIFgDQCT5aBfNogolG5uQ0gCsyVJl5jb2C5o01Fcjt3Ohkkqp7ycu0ev74otbbZ0y+
pye4U39Z546HXpUU0VIjY+i5lfLXhtRWd8m+Jqk3Lesr0adZh+8lbgIaNkjHR72FijaL88Yquwdv
tNKeloWD23QyYwsTRESYJPotnY8L0m1IKWfW4hLZGcLYzHd+xh1AIkZaSFEmkiNol8YpSH5lx+vu
4yGxRta+dgLYHrafrLNvl3QEDizq+LfJNmUKfT3UjDzHce9TOzR0L/fYRqEiWj52wjCpDh8/1zeX
+n3cRKtoBR6K10Up++d5JAvTAsS2PwPc6e7nBuhaqLC31TB5/ukHyypOKWnpXNM2IQfh9ZUSn6xm
MVDmoqKPaV40IbkNAGxMA0vk2ApQU3bd3toW7NWP7/Gt7IOP1ReLGkwS1s5veH1p6gO2DMNoJn0o
N+9Kgd3MnqiHK98l3nKa3eu8RAFozLTyaKTYQEDb6kbEjYM6PfIOWdq0l221TB8f/7I3q5bLL6N2
zhhehMfu0XpiBgVWgFZg1xrd8CL2YezICAbvx1eBE8wNvpo0F44Namf0yB71f+doWyMzbRVNZY3r
sULzt0sIasMJ4NW5tfVozz52Xl49mqNcVFlyxE4flulAq9SuoEpMlPym1UCbMofzSWlmpbpYfQvG
zH+p0moU27gcSv/C4rReQg42zTvDaPqrwm+7ZicTkxAcdkjkK4IChrCQcz6o1qIx3PjgDI2lV9Rw
wasYyJgXQttMTsIIgErtRK/9iyBtSDOZParcWBRjCoqTk5gQggfF4TSbW4qFSaafWiGQfVqFQs3k
wJEk9qKa5p+60TgbqjiPzTMVa6c6Bf9MPX5QuiU2iINZexgyiHkrPJLpdCCsJKRlx1xvbOrB1u2J
pi3q3Rb+BA1tJnAHNG4zyC9BM/Y/pF/NJXEdJLBDqrFrdIZKYXlj/qntHQdXGmYKTXJJvmrfwZgK
rW90kkCi9UaE6YUsZurysi8wARZdSOPAKkLEzp4R/ZRehKG4xXRAw8BtnO9JgwUaoE+jnzJCNn7R
cLbOwNKhFjVUVgdbtwpK8Jqk0l/QABLp6ZxmJVxgtFcoeOyoA946y5gtaOBTEp9yjKY9+hZsRcAC
cYCWLacjL3Fd6AGDDXy1dWp1V8pIkbFTITzegBJExjoQZve1hMkE7sbxU/LHFrHBzMcAfMqlG4g9
LYfgp9uhvoqccfju4wQy4Wip6Vs3E6O9ajB4fjF044JyzzofL5+b2c0q40hHFBO4JtJr+gGa9oDC
Nz7xZkGSGJDE8sREgKROKB74+S5raoFNODUbWMMGG24AGDGChCabxsWI01m/nKRT8Kk5ymuOSExx
qxE9A4GtpgCkUGLawkIJZhNRXgHzks2NYMefDdE6LsqlXUCUW31ouppMEQRsAyyWVBMRFcYlCS3E
n3n2Ps6H8aWm22ufx1ZImJl2W2erJwVqpTLc3sON5KhHxSx3XQG5BuQZN/oCwVH5QCCbda/pzlfb
Nh9DyJTkAGK3t1RwG5CieZ8GY0BmFjXYF5N24ks794NFHTpwHyHskoQ2AZlGOI+4dKFsDfidGr+R
cOVpOcarsQ2NjRKUfVGaGtYX8iXqrVJz850DgD4QwGIXq7aYejBWsQ6+U1HFJ9n2oBfINSzp/EuH
B9O3HTJxNXh+s4vpBi/pn8aS7ko5EU26v/BnyowhCW2tCX7Iym0e85ly9wpYpYOSxRL1mZi64Oc0
9IDCQzfGk2O2LszHCmaUXvVJScgstd/a2NgoospN58seLFKEWvssZ/N5yfYf85UyKoR51IYj65M1
6u18vDQ7LASqLmIcLzjaeCeQIPNkoNjrRA14O77tfW3U82fr0Zu9G2UXLCgBlRdEnmjOXq9HHeiA
gK4lTWIN3pSOuHa/5QK+WAxL8ZRvqb22cr8/q5162udx1TyhNeCbqXIfxNciCput5mScEMxYyG/2
dJKf6sowvlS8BvXJGvXe6ul5lsDO4tMRenMIb6m79XR3TaijDqzTCBbnlxI7ZL5KabOd0fiD9ey5
43jLxBPeNrSXD1AYk5uhjDJ9tuieXFoUQj3QBsHd/fHi9s4GhkMuwbf8OnJACex+tYFhD5qXmELI
hSpS+6WjNb+unLJ9Aof7yRb0jViW04/Jhhfdss8JkKbj60uhoqhgGLbDGpwl8PUQ0T67Tj/9SVXE
vdJj0OwrPflrukXRRZyMwKnp8H5yOHy7lC85v1Qmlq2MoO35+kdIElZYNGl3FoVl7AeiivGFj0+2
7JzLno7hJ0ebdy9H+4NmhOCLPb7nsacKCSyThJS4B7RhFsXL6MzZATMC1qYgCT8ZG2+qFzxjei1L
OI3r4fs52vpmrDKGmVC+shYAHCFRtQJkVk4XpRmTrB2E3skQzv5tSydqq/yQte/j7+nNOWP5AdS3
UKJaAc/3aK9Y+dE0zCNmKrPyKuiVBRBnNXvPMiUYC3bV4xg78uHja779hrkm2zLqNY6Fuubopk0j
jwuLONB1mGQpHbQEFD+yEKSokffJDCffeaFCgGlBbckBzloii/7c8IfBZMQOTdc1Ta0kWSeIV8aV
Vo77NAyBp8+8uG+fqDvk0d5JJVVa10yS8zkMWdoZ2c4twWj6ITFS664zIlRBOE5mve9lLb6AtQ6h
lifyEvtTeGPSaYctIQv8S3alKAgYc22+zKUN0dFFY7jPKbV9Kesgfg5NC6poyTmZuPEyuJiT3o93
lkOeJzuetLj2w3TqV+7Ylt6mFs28H2UAPBmsb+RvG5WWz5MniEorDLt+gTnLypePg8OBzUEhAw0b
u0liFGSND6YRyz2BCP0vas9Ayq12hn7SDYGKLnoUPM0NWHIfIl3beQGNrz5hRcVM+FnZ4L1XwVfm
cqy1eBnHxxJaDx1JwQ0nojGHa+Ra52PB3Rn9gBQLhUf5yaf9zvWYMyhsctCjCfW7S/RH78m3g2RG
m8QGJhCwZiYnNBBmeXUBTb3KN3zY5mdT5jtfto0thhoWfzsOmaPZCt+WNATjCdXtPENrYSMAxq+6
RCnTPkPeynZx1YqN54ppR0lMoTJGbA6c97EOzOkE3Zq/7VMTdq1RpOqTue3dH8dCLzj98lz8o0KG
0Qx+UDqcihoxJg92TNM/7XqPCpYL6uDjIf7OtILqlrGNzIPe6rHzoNPkghi2x7WCFIRU0zTntZ7N
M1SmDf+ziveENU2f3KD13hvnpG3T82Of4flHE4uu0jgxJHfYxwGWKGJJ3BAwvwuPqyZCxmWDDmZ1
5w259RA3BvZJEqDhwHcIITdxkvTTOSOSZW5KKWitVFRk32s/tHMagWnzgESru5OU4GYoWQ4hUzOR
GqAsQofMcsfSW/LosmZfk1j5C2kwPUKoiJ3/yZT2VkDDwR4wno/ty3FtXuXrKa1n4I4hFb6172r1
NaEitaOAS2xQDcJ4G4UKIolD5ErUo1yLcxuhQEZIGdYatz1XTaBOPn7X7+wi+T2+JwLO3KZ5bEFT
og4DxNPoNss6S9jF0p9Z0TqKPjnXY0g+PtYvji72PnR98DofN/EU/tOgbocBduaUnGhhVt12Qih7
M3kltDSAJiykg5vGzzMVIHJf3XGAvKaL6DkdETAAH7HjQ6JCWRNY4Ba3JnsL7xQ+rYXcjoHZrLU3
jTdUjsaHJCcQdj0nAxgvp40N6GUWQcLrkCbjWQYogFCG0q1+cPIVPzNr9DiMm7K8xcKbnntTEF9n
OVJiENNdG+5800SjnQ5h8yDmGt1W5qFjWyMjcn/lYUOUwhRDvVslVio/awz+rp+/Koeg6qMVyRpP
JwsEi/36g4k6z0/DpJZr1Myi2rgGvliCQuwBSczcozz0xAPFOevWN2SA6C8jP+YUPXEBCdVzb7Pe
KaMbth6tswvpsulzQILFM8E5uG7rzKNQARSu0VuvbYLqzvPSxtuyoibqL+/hPwpm/Fuz/ytAwIfw
gP8HsQBLdfDvsQB7yAQICKc/uQDLn/iLC2BYcAGwZAYBW3SBk85jYv8LDMA/WkqBNNvxmzkLHoA/
9W8ygBP8y7OZFzxWP445tOX/hwzAP6JjjWCEE4ZEeCv/CRhAvB61lHXp1sInE/Q1OZ2/KbnigOnG
2aMNJtDZnLlGmH01Gp1eepURn2m7QKiGqo1Ged1dBGbbngJQ6dlGJd7uj4d2/dcH/39KXVxXSdm1
//e/jmzqf/0S6qKexyNhdbZ5GH/uBbuwwEROYQYxcFaBSkq+IeNMzu3J7H9NMISrlW/F3/xJxlcO
Cq9upW2PerQcoqeuNRCeReALbwjscU66vifmtnFFcktWwXz18S99vXr+/qFLswOQAvoBT3jHM7zb
2uFg88iaXqc7IzXsvWpOPWYfkhWbdeGHn/bgXm8O/rokfUzO6YsVE9/A62djNIXfhxbMUBSrupip
QJlVfGcIEzeJO1WwXSd7g0T5McncaFNZkY3ybyRm3k+ylYOtZcXZPtkPmVSb3w/j/4/6//J5r38/
6nfqufz+888xv/z7f4354F/om5YCN65iBJzBUgb495CHEkKjivYG1kY6quAY/mfIS/EvhvVy9MIp
LNC+MQD+E7gq/mWTxOpyDP0tzaU0/x8Iyr9HFvyUv5WIvN6HLR8T226TnbCL9Qud71HlIGsIrwwp
lxKe1ABmH3H4Ezskg9NSFe05Qlvzs/bgmytyYqdmg+QGixaPZhlRf+z1zcKou7aiwp2XqlzDOfag
tg+DMNfVqFS9k1Yy3/zxNt6bTpZR+L/LKvdFZ5zpZPFcL//xjpbVCgBrFZrZApOYC7WwgEnebkfa
LySJzx6hcrWH7cgN8ZslefRIMd4gyxut/2ir/GWoLUS7uNfGh6DDAfXJbPdmDqFug2SU6p7jMKT9
o6OIXWk3pHmsAPFNM8DasnWnTTi37pUUFRXPOR/8TSnxIf01Xv/25R+183kunICQd9P64ktbJrHX
74IEDA9rI7wnjF+U8Sr66/sot2eC5qtYm4cEdX67SnChXmk2yeQ+Jzpo1rnTGmJNygUy4YkuRn4r
RQaE+ZO39maiQ1iz0G4QMS0Fj+NFwBmdqhhcshHrEPM/gFXhXiunpbupMiTvqikS78RQC0FcunDB
90S8VL8q3+FbylCLftOyS24KYikNaPpJBITLNYL6058ZLDPu/35eaDvY27MGoxil/mZjVn/9GMmw
c4NR8jBSGcpDwr5+y92kZ1mWm8zO6gfEsXlLSof6GkeD89LgIlQrJ/e6K+WX+fmURvLJpYSRrARa
yBtj9GzyvaAOr7SvGveAfUE+2onRsIvjODFt2l6KZ62AwK3TgfDXIJuyeN9EwDQ3o2908zXF9ny8
cYJEvMxh5TontRUuOMUa6WB2Dau0jGBbgY69SQNSz7ZQ3uwE1WOF2RuYGPJo3I6RGnuyxcScXsfu
kIz7yCuJPg6jDHNVx+QWEX3TuV535ynKLLyo0X/xDI3LTSWN0R50bnS7fsJvuO/gbWfrEIKqXMFG
wkiGR5QMGrxYmAd03VpXxMKE0wETn7doJLpFxaSAU6xdrzcU9KdhfI682C1WKOwZDAvCIzmfEjmT
4YDNh2B1k79xricEs73Zc6QP68K6Ue0UbfIuI0M99drkwuHMoS7KpIUea5k0HlfGmGO8MFgvB+gg
pIitTEVSyKar5rDZ07jH+lXNVqUI9wQWtp8M03yJXBkmxHfM/IuRRPeBq0TpFXuQ5rQOI4FgfYYY
fU9/oj3z28FGdp7F6XSlzeWgJ6om/8qGAisZQSz+j3zCS7OSyo7XBdUfZHIUEl9ArrbAsungsKfB
aHftOh3zNNmB8owT61isyMiy5AoFHFMavXnzuw9vLduhgwgv/Mh3du5Uw60rot52toYssQ1Vwbye
AZ7023GKSL6c4W9OqUWPFQgKja0w1fHNjEjzR1INA4WqxF2peQG7tIUQN/TAOnUaki2M8y6VwXiv
HdLLVsqu4mBHgUqso6BsrmUEbYT6VFc+GMws/QlnOveuplA8HiTgHzpDRTTc+JmTQGMfI9iPQlGX
2SKErsAMkPloZJ04tXP/uSiMAnkWFrvnuXMM63vthmrXmln6Y0qlBOXkZkxVyp7o+kpdEmlRlPqM
DvrZUHfzD5FjOGt01+7txOq/y8pKL0yVmvdeZxbzmhIRJrN+HruTblD2ZRfK4hC5un2QStsbewFU
56D4MbQ5nNTbDldD13P/02iRH4S/grCjuMGzYVT9LsjiAusxXph07dQdiXp0UPEH+ynz+NCK73h6
Ec92SWg9iBKUEgbGcrDh5KbqRElJxz9kndihTP/pdlF6b6RO8KsxGpTYHX8+WEOzLO6BMtkgCn0v
ORVqNNZT5nuYFe16K+e2vksdUkhWRIKkD1kFWSjBKxBtaWsDeyLl01pCCbLI3JoR7r+ibZm/5mGa
T9GryTtnTuVLMk4kKY9UadyGPNVIl94B0Fx1XlU0Ylf4D6qzmuw0fB6Na6NiQavd7dy0lOTdwazY
0f8zfpLUqy4aD8WRFjXHfmjd8engTBi3/Upnv6p2JtExtNF5T7FB6y0bjOx6VJEf7EevkhCm1Hxr
ZlDJReo7nOjbJSKqNeKLqcM8TAPOyBCN54LswG508UOYalsPCclmpcnKZZrz1RKgw6rWdcMj/hQ+
1pAYkwurjbE86ia69kuR7NMsM+lYh11LfaizbrJo7jY8GfvEa31n7aDb/doENfvuZEpwWsaVMe8C
ZfUwgy2r2ukGVn4aR16G09tJTifdTHuzyWV3XkECP9ilOe0RtVg0HQ007zHijjtW/vzFdxP7ApZS
vyuKMQxvOjFzYrehXvVQoKzmFu8S1SAIn/pmst3YBEcfIsnoAz876wk+2vbY766NEuCjNIcEJK9J
JyaKAUTxFc/f7Kh19IqIK6JpA29ZfaLK8Uk2AKZzQxlc14eEbMnghAXZCA89Q6HYDO0Y7xq+WMZ2
5ly2HkE+BOYN294yMUC6eHetLNUbo5Xt6ZjL694fDpRc70mDsM6zfpp2hEDtrczaN574XuTzbW0G
P1tR3wqyq0hAfJmi6ErNAyF2yXVC6esgFUgmx1ZQNPMFhGnriDk1Fnd57V50hP/t2oTg8jEfTsei
4b9leMgbrwSPgy9qKxjNX0L81LvGku6OCn560k8UcmnV2QdWOqrYUZL+DDEcbh0jguJdaW+buQMp
ghQKz3ou4bH6VC5NHJ6j49vN1ypVIQIQ8i7iiRbMzkSfk68kjtOEM/BEyIsiP+hME3sAtswEZo3P
XecrJ8M63sw7MZZmcoGJGt+oMIgg9pJBES7BAw2jZwMJLlib0Dfu6gTjNvNzHJG04NpstewilydI
hEz/YkBr7G/JAGzvK5NJlWxHitMDEQXD3OjwtmzseeNEHEjhs0X4NUjTiU6LEvFJi3PivCe3d+d1
ydju2WoMa4qTEh0ZdbPLbEBYv/IDPSgO2fW4TXqThHIkQmQrBA3+4y3ipf5E+EpewvBi+46SlzC5
qircGOunN8EqQiFzm4Y8c6ZBqhVrJy7kE8DeONhaBWzmuTFpJad5ZPU7jrbuF8Zsc55O5kT6m+F7
OKb70t2kNPqvZyYgKH3GVG57xN0//Kizl2fkbSdF02Jj15N0YHMn6b3H3p7MpaFooaTZdCv2/mA4
N56R4A2jgPCrFpHxpdE1qNMsJ2++jaP/Zu5MluNGti37LzUuPIMDcDSDmkQfDPYUSUkTmKgGfd84
HF//FnRvlYkhXvLlrCZpyrTMjAg07sfP2XvtKNrODpGDmed16yDKrMeJ9sznGBjXcNEggS7XmEuc
6tgnUIc53Wu1j80KF25Jwvw0Ep1WJk17A0e1jA/sJvmNbwTTF1Qy9T3jqfZCF6bPuKYor2wpnkc/
Jfcgc6wrMsuiJ0urAlun1YuvkmPgCQEWCWNhDhC+sz2gOm2Hvy4cvnNl5Zceqd+JG8cTw88L2w1S
IgOoYS7bZzLeoLu702xvidHJcZu1L5NVwTLjLLeGXlIfOivDw5jVC+YC7pWzzR3DVochysXXOmPe
4rdZcCGayoN7NvI9M2WX5Q5vDoqGrELiVMUQne1punALYqiGBW+r6goDpKqT59Sj8ptr178wi6gR
a6+euJMDdLedgxiS4kpk6nJ07VMSpeNFsdCHw5nJe2gq70WbWFsRFbrbIRxgzqVM9/xZS5LGO3Vd
CfukiM65H3KpZmKu7fFITlG0bYzav1WyF5+yWJanohfNtfZqfQvo31myxctglymCKHFBc740p6OB
juQrR1Ms4oGa7gJ2jT3UISMk4pXU+9hmYmjWKXwNaXMi4szY/CgtJ7zEsSlObWt0jzZn9QOhtM1F
EfTxlaWq6LYxs1OUdjceErNL9MZ4uzkAkCprHMu0zT67YaW+SbCtjzS31T7P3Ttw9nuKOOB3jJj2
RAwwTvbG/LIdwHaB4O4w1LrWTjRiuJqNwtvI2UrZ0KDjVSTa7XLU5EhIDQ6MTVF/shVn9MonCg+z
MJ5+P44BbGRkk+v6EjiL2BKNNFwHtH9puRcQgL28XfeN76+EPZHMkmXhUbkDpspB6ZPu6v6iHpXx
iZJLbFpZGqgFYnIrA243952R5obIRQ8mtkNQX9Tke9+u55MiS21TDvIlhmNDHTI0WxWQx1lkybjP
Qvtn45BYuIO9AbQgdMJTY8zpKo6RnJVYnm9AxVefcICXV0VpEkjlRIlHKolNNa1xVQGaVzvfi/uT
rj13PRlaHzLPkJuakK1TgbLiUzxnvwLldz8KFeDtGiccLrEVEbObQOFMBhXu4cvky3DXoNyHsbVx
y+qyiIsfOqzCHbV3eXJcEjc8q0ceZDf218wO9TpaJFZU4t21BxB+VTGB4Jlyk3Vspy3TDCqPcOak
ProptzjJ9p2TzXcDIq9PnhOnh4nE5l0O9JMSpGyCqyElCbUkeAdLfcNzYLcpMTS6/h5QGf70WtJn
B3RyO7JDrWOBTOoKwU62153jPwbOAuHo+1ydjLwewFHmTz6uqVUmZQE8GADKGFjts6j6jdGH6UVf
Bf64UrbL0UqMbP15Y9IRDVR0abSjXKpic5s003xJEI3YqT564J5MK3KAbbRkIXG6gXryQ4lAGeb8
cdLmbeeIeWsbbNICZ8oOsPA+1km5tZO+qNdNzSMyupXe0L5keUHCtStxYBOOyTEGEL/5KUkS+8B0
Izn61Bcc6Er7e+6axa4Y1L3d1xJC5xjEz2Zi3OZRAvzd8n+Cs7IuuNti67O1HBGw74OacL+26a81
M/UTawFHN2UUD9Rr8yFz+nwdWxZ76ZRcWgNBuiRJOgzQ8UYMQLShQEN8JCU0YHuPeL0PtL7CHcXx
l8JT8T5wCQkvyKq4avRIZVXFmJyhfTKXxHDdZcFLF/gP1lgLIjvTdl3XAqyCIEzJtfTB4AValcqx
LxGkpj9K0NXPqvC5BFMEgsVXLWLfubzN05wYUOVl3gMBOGAwekSiK7fAQE/lEx7kPH9OZDzvOtJY
OIzJAYJ+FME3H+t8PeOlG44+Nn081sPQV1AyRm4hIPyK2R6nJqfhiEDqNcWHmZcvYV8959Pk/2iQ
L5z4D4sbrxti9xg2g7xyojolxqhtnc9EpzsXLv7HayOX+ltmiPZWiXpRsSvdHBCrfHNqcxG++219
NeKO/pY7Zn3rpiTYNI7hXLVWad864BTRrHC8UCIx7zhQyovQz8p9XQ71BfPDGoW+EYuF0zNcGKWv
rghpnO5QxrbXTRLwtwX8StK/7AeCVgxaG4762jqjeClUX2xMIs7avSxVBhC+y/QBnGtGu5uO11G6
XsdfOAl0SGO3DWXdI+FxJNWhN90Gg69/2Dzhe4UPbtd6FbPJLhb5CakruBtjqPcTxvhyG4CTYFVw
HAGtFZ8FkPRpSsiB7Ar7EWaiGrZhJSk65z54hvMrSMUkQfTnaHQAR4ewae66Ok+f7JlP2qT1ONyF
nkFIUktgQJ5l7fewmYJDBrP3My53pMCl/LHka184OgAIhFLjE2X7A7E8yWWTcqJdufZ8p3AwP8cu
pWxcT8OB4VL8kjl+9rOua9Y3y6XMavt9hVDuYizm4LJvS2qkPqs/+WPj35keztmUhwaayhISkSLv
nGr8COXQW8QtRca9pcq7SYM0ceRwN4Ax+k5WHAFdRaWg7qkvwgzQ58bC7IG7TEb9gppoNPesSO26
ypBPbzglkQ+zeGLJOTDqz1NLTijqONIV3RSsEReckYQZXZHq6G3c3MANScyYe2GXSH1RuRY0cqhi
GWmSNrGeUXuSP2w7xJLpVof3da6z7DDaQU+0QDtBC7O0+9NT7kwWjUqvwKE8FHY4Vd/jfnJQoo6W
LMVdVHijpqvTlTdjlkuo9rJRAvO+KS7E0DZU58NsEUC0iHWwTGZT/NTQfVoSSNEKCYjCUOdyNXxF
uDRku5F5/T7siRphYjxbJ0C0zh2p1rSXfA1meK8dxwgsVCaM3yAJ6TRLDnbrRcRSjznVMepo1z/J
ZgyRDLaZ9g9BGQb9sZxpuFzW5OD2u8oIR2slGmmB1RfCILXG55QlSDDds/Mhda5UMNyynJbZt6ZX
yeI+wR/PZMgL5Gd42B1OEvCq7i86cBkSNsjTveb8mvYsnitYm0O4swtKbjIb21rcQBdGOVsMY5fu
UqqWH6Owi08WBwLkiPlwDzduCk+eo/KnvmjzJ05PDdQgs3C+zm3mEp1V+nK+NgFhJ/tE1vFWSuVc
D7xlS/CRhei7mRZsBPma81VU6ak7gjZY4kP6sLttETOWF5419M2qKskuAHxSXJZ5bWikvfFSblb5
VBKAESeUmmN0F8uQTF+WBHKqOrSO9bos6/xXMNBz3SyST/kI/bXP90Sys6bH2OYgGlg1nUPLFwT2
IltQIRGuDmogYU7logBoXdrwNCazg924TBBaCxUgUY8z97WDKWOu5g4c5DiD4Nu4keuM93Fi9dbN
1HX865i6sfdktPI+hTWPJ/4BExxyrbAKbDOwlsC2otghMw9JSEhcUEsxAfllRgQvXHNXRUt3JLWM
6cpNO4+EEuENzww81GGEniXvXQANaCakgQNPhu5ieeW1epCl7V9RlROXEDGAWNvDVMRk0TN6Wnc8
EKRcUH16YHYzRa7Z4KCXFT5WhlWuUrrohOkQtobAfSatZ+oToFBUYJugSpR3N9sJqtuVHybu0R7J
KiD8z4YRKCODK1Oiey/cOSsBAPYYleCDu3ScYBt9SlHrUiXPCO1W7qjZQEYnmdzjTGxjjxWjYM2Y
qvpH7LSiwJ0/dV9wVMS3nW2XPzCEDE+upQJ64HV3Q46K6CCjeXmykkt4A5k2k4IjHErnIN1QdMc4
dyf/WLUtfdoYO7RaoG/dZdfkyJopq25B5ZMXOIxlTt6xaT1rrKfXAZDoYl03dWCzoVbyUZqaQN82
gJy0olj2vs2NCnYGnXJ26alE7e7X3lg8Jz30NGqezkt+jcFIy17E3pAdOuVQ8tN/LosdbZguuIzY
bzG4tzCvcAVqgFWsd9/GMZD9yiaSnCceYtt2mDyePjuz1EU7zclna67aT4D8+mvRZtGePgOPDPN8
z9/01I/Roe/lnJ1maA0KYxn8sQ3J6kW+SZyCVzmdC9vaF3jlbnPDENatbLzCPqGQzlssEhLyN8nQ
JRavsSHk0wyjKdx4dOP1OhZFcJrKjla9j8TeXPUZzpucUfvFkPR2cYHHU5Zbzmo83Cql3t+4OHe+
JnIpOxOzUA9QbEob7vHAW0Fmfcg7NxQGYSIjS73KPUoKmAo0BpM44GnpCUUl9byjXA2ntjjMbUFE
lt8H1g38ZtOiISEorWCLkahleA4/oeWtBB5QGxwDrd/POxyg+OeUpZa7dTjmXZMWANm+Hply+h2y
PqK42uprJ5XdrRrlEpgWdn3+QD/X/5Y0ffZVW0087dPazp8gvfEWzFihnmaTXsBqwD1Cc92DHV/3
03jj8/qlHAm86Vloons3XUBz5WgmquRg3Rl8Q6+wMneLsBGaRRrhc1tZdmReO20pX8KRxjPWWV7Q
Ieq5dbEgYmXvKShrq2Sk7OYTgwIfghOWdLq1Xe8yv6J6TRujuGSGqetNgMDk2iEmNlqTMmnuVU+G
0tYNDRJmUZfam6SpsVlxxAj7o2lZHUlaorKnvSnnnB2jjZmujOUI7qJSue7WxVirapvzc9SKhSv3
tkNhNTe45Fjz2ISHDX2OKdxxwCnKyyFV6rJzZp9zotd782ckb9V3jQeuQ0frWPokOR9Nd11cgpYk
PtNq1rqbtdq0ftU8KuxfRJEXFXMObaT+eP97ioVHryiOCyqfECeGYC9Vp4LrMfVbvevIhCs5vVsR
U9ugjh6ydLSsw7J4Yj1Cz70CnRI8ZY720OFmfn8foGwUR3z7ZBIlQfSzC8jTxVRGTVclTnCMUayz
5Pd+/yRlOE+bdmghYVSAlehzN2x1q7Jx1GWI/Lbe1V0Z7KXh0+Tv6fKXh7Gz2BliNydcKyrLy1BY
ZUg0Z0DG3eB1sb5Ng76Jrlu35+UFQDr3l+Y0NryBNEqsEyEH6XyoRoxXy/nZzo/IvcJ50xCe1nGD
ivZXS9ptz/jMyJ5quzH1SU3QS79YszsTU2FNYX60O9ESbECswPxkhUt14AtsMuSfjoG39elRQPBC
vRyzC2bbWvQQ8NzKj50NHaAEImVH32cMG/YMhihJfAy4ShwvVT2QB1t47BQvzgxgdeGTtsVwS1c+
7e6KJrEeZzLqvC0yM0B8ZtVFco3zZ5A3g2GQglHCo/NHSKoE7t0PUZntWlqDzyRgzd+jxAyvJLA3
jr9SnsiZmZ8dufCPwVnck7RUHWpNZBWQQqY5vesfMsqlm8ZK2o2F6arelOHsXVLM8UlWTZooU1nv
wbHd/ntWeBGPD6ENezMm3445dv5T1C3SuhngPG+VxkqXj819ktZpcFJD4Z/cunHbjZEplSw53YQc
RKFGhjclhy6tt70VkOaWxbP3dXKC8EtnesGjQem78XoeBS+LG0TCkfxZJCSYr7DXW1ejTvsjISjm
TezY0jug3Odoq0CC5cgb65bw37Q/sBjIA8cqKIm0SqqXOq7RuqaDMqadNsHauTAkv9mzkx6MfKID
4CtkW7YzXUjUG2sXtuuFjrHDRFPmXccB4CBQWchcicQIs40zSVToIZvkviD27AFFrmsyx1rcYxFO
yit/dqZDTofwm9V38RqTQHbDG4QLyotzikov7obvyg5AnKEwFgy9x/SyX+SNa9xyuL2DLEFyGHHS
3Y0EzWTbipjsm5l+a7RKIAfsG4mTcOWIeiQwrAmLh1nm8S9m2Sx2YuTEFhcm7ApayrDC2iLGXTbG
Pc5PJ3O21LXlhepru9tg6iF1Kx8qbqvIiF1JwqMOFEYg3x++uKCcN9gt20trnqOjqHKGYyJ8lj7N
LULgQpJIPVFVEme6ap+1Er/8xMF3PYyPIIs0W2GVbTUdrUvmp/pmIrdqWhtOm9xXvfrNulyisTzG
fW3YyYseww29c2P4FGvH/6bhEl4KJBa3NFMXEKNqyp0pyf+eZMOzEUS4DtsQ3cuarxZE1FdWeMxx
29gkj5Mp7bm1W22Cwmzil8LujAsGb+ATW2TLRpq0+3hWXY8+wlhiP1QKB5/T8TojXNuc/OISJQlR
yKbpeyvWU+dgcc2YVnPQv3UGrYl3kaq6msM6OHJAzp+YOBSbHmcuTbYyZk4f+glx9CoITmk5VF+n
BIrDSum4elS1710nc6q/gDe1tnhnCKuiQf9cCkPR0e3ZUpOqpWFhZ2YS7wZFIwsuan6SBju5Li3C
0yLTajfKqH+RMTceZFn3+WaRCK3/d6yE5laHZO4ZAX3RwemtLZfd02uZtNRsUVhdpAlNqc5Ko3Xu
q/IDofprbQ7SDrSHS4oTigQLrMw5WKZlvTRJdWTNTRtWaswS8jSHw/hdSYt5G0kzN6myqCzf1768
Fkn9/lh0ni7SL1NQuf32yvwhkiqHZJKz7hlol8TzrYocS8Qmp+fNklr4HA5gZvkffKb47SB6pWPB
qeYCOgcZhDgcYsRrHUvbuVBQgWexCTlLNzOtTOZQJovXCgVR35K9qoZPU9gzxBXU1Igh/PTA0J8T
35i5c7+NtWu+6LxDFgqPzuTw6nVT/SytXhpH16BjDkwwSCv5wriZGrqWTvqryOD/Mvz2UalIomfo
Qaei/+4FcEN3Azh+cj/wDxcHmVflXUpbg/TefLavR1EPjz6nXDxnPWXtXdW6AhmQOdT9ISbgfCCf
m7RgIn9Cr9mIXjKeSzkYNS+BdhYFiVFnrKK8dLTKAlN8CpKBCSpcMeNohhpQYK9UQ/KAO85HaZfu
/WSn2BUyzgovalLsdfHk04OltNrZBsXluokc29mkkTFTFhpFSNIushSXEDxTyKOfmCNEwK7URwz/
nNkmKel+IPKpL0TmEpxJUWY/k4LWlJtaVsbPovQhcZcTaUN7JlbJFzcvLaLuUmC5WycU+nuOLctc
G+00YFImZ8fcpuOEMKCJZ3fT13SiOWhWE0sA3THCoPHWNse86OuM00xG4zjw2vYUzBnbjD8rwpYm
v0XwAj5JZxtY2i3nMQNWSFR0COYq8BvFNnX7AemvIrxkl4osYPlGNgM9HNDzhSNyM9g1k56PdaDN
af/75fhHMtNPFfqG4jxG7pWy/H+mP9//rK6/FT+78//V/4fS89++zv+sQmWm/I2t+E8Z6u//4t+Z
dCjFOVZD9rPpWvMHlpx/6VCF/V/Oko6GRZWhLEET6A//r/LcRb0K08SzPVRt/BHlW1cNffx//pdj
oTy32fIFeSVo1lGonslO35OhLkLDP1YetMwkfPA/oo9pwSA8p1uZ0KrYaxKkNTWNV7fT6Sayuo8S
oH6v1ucfQy4AVlkX7gROw9cLXK4se4RPEK29RAz3rtWZTw2aMdLSnaa9p0U4PEJjUadBoq0B2FuO
1L9mYCAZ9SdtrBOiX59j5GToHlmA8SMBM69WrpUbJ1mC/4oznRenTOIGpNAz5XWgxpjBQQmWH6fx
lJKQaqGSWAHbNb4UoRAPikrqCRvzNOy1InV1Exd98JCQBk+4SyTNDSOd9NSQeWGsHUy9N/5gU6f/
o/1muf4YLwNLOIzxHQwAry8Mmd4liysD4znEMVUG197sPzjlYyR53v7fI/mGFPdMKvnXB53dgRlp
mkDBlLJODs+6rq6bnBh2fP6BsrcCcw+U1ou+/Shk43wb57HGGM1DjgwYKtF5EGGUJMOI+oazrS7K
9UgYA9GkeUWF4oU7ZyzqFfvbhwFXi3D3j8eNq7m4eBZjo4WEGxH466vakKoQMmumg2YPwRpKRYL+
YJnC6sIis7ZY4ug9N0PCYc3gIfpqP2kHejEvywfebGeRoL76KiQ/43bkDvsUM0BuXn+VjsAHxWGb
Dc2tZL0Zh1heAekAFZTYU2NTpJljuWLAGFz7UaSmjYPC7KpJABwcojEPip3ZD+YlA/A+XAKE9TPS
wPDeabLhzhjI7rpAHiwwY2dRRcy1oQ2NS3fQ9a7hjNus01nbVx3//EpaNUnxcejeToY9qlVhs5fQ
0vbky7LamDsTjSHITYy/TPaqVN/X0ShoIwrJmcaT9Mmo1BkaMzI3J7rQXfq1odfVfFAOvVYfswxx
xbBgLjxUDMn4dV5fMSZHnDT1YBC47Q/sjG7zpENDv9SL4u/9l+LM7vKvz/JgQYFoBGFIofH6s9iL
OzdK4UwOrsghXfZAUHwmR5e2USe39E+hx3lUPR2V4zX84npb5E17J9NqPqCVLOl9KWO4lHZcXWhk
jdvKTlPYx06ffqB2Pi9Ml6uCHxVWJo/RIuF//U0x3CNc4Di/1iUR2sBlMvjDjL43LJj1fe4sfaJ/
fnGoLnFEAVMACOOfifeJmKmbXpME3PCO3cvc83/SIy7Hr7pu4euDDpmaVWPG+aHQQMFWsVNoKsay
E597LJVkDxqoips5yWDrwA4n7FoW42PCUKFcxwmtmn/VJ/9RVn+2mS1PDjZaaI0mpRDLzpkcfGai
koYOd5OX474BuJatbImB/INb8deaBmcB2plvS4mRQv52c/1xRtCcSV1y2lldHEff9ANgtUBDm0NR
fZuTmbVCbNl/sHyfkyaW38Y74bOkkWQICuzs/svIswHTQxszzSUhcA71nO5l0HAgTauBxBwsVvR+
u6XN4jlTPu471NjsKa6dfnr/wXjjMsuFOLGUILhkzrlrjh5niorKWNlRBXR7KOodrahk9/6nnENG
fv9ieA8u0xAICDxir5/4QuZ4S2RNRvy8RCS6GREq2TL+j+3Qy1ZJ5DhfR8URNLSIcKMHMxWsgkX8
HWpbcg0YhTnU4IMyQLpuXb//5d68BFRuYLkhJZn+2W6qkc/asY3zoslj3KCDaRwpcaJ//ikwRZau
uKA+ZDN7fQXqCIcIXmRjFXEsu2VITsO6tuzn93/L4jQ626F4uy3eGjxPWD7OXnOP0A0xT1xnYcfF
jiCbbN/0AqwqqsbrCfDQwXZoScyFFx7f/+TlDp5/8lLgSryGJuzhs/eVTi1u8J4HyUk7RFFJFRPY
wvNm3KVM3zdGP1VXJoLnz56mBbhSaIju3v8G4o3NxnUwiJNxh1uc7/H6EndRYw4Q/9hsFK2WhNj7
TZs66LgyN703BpUfiAeP9t2A/s3x6vaUpWJALuAi6cNGciFyxc4a6ZABHRSmD1aaNxZ93rBl6TcF
Hhfn7DEbRJUM4MGRTHmtuMlcd7iLOsqIdR7M46Wf00D94K1762FYzG8sbBRRf20zUzkldmkL5vw+
oqam6OaTo4zqpcThgsCGjl+Ck+pKd77+/P6teGNVxYhLpbGgdhce9Os7EUSDWUjmZcxKG0qxFteG
qBUi2Ii+E/oSN9zSuAw/WMve+FQeQCimePJZVc8NapMVtWO+6Bp+S7NM1URfFOg1sW2RlkwrKRKS
K6ZxLvbv/9rfMM6zZx8/FHLCBV+5nABf/9yWoZoa3CZC0T47KFPgAPe0nMsGBUoVosJ0zdrY9lRg
F/VAaPaFjYbjl+61gZsF3WR0aEbT/JVYYRodiixavB8wTxnbyiitN0mg55eksGfrEAxNx6gjIiN6
7eVOk285iqH8FmRqMs5cqAjdRNFzEA5CLRp6hXYQf6DPQLvjthUzEd3JnYa3eWDFJwSMIEr3kZQc
Evosw/Ku/Tgfgr0IUeMyJFvgcb03YOuYcEXVK2/KSH7S0yAnpleq+wDAe04yXPYJDsI2vkwKbZpS
ZzujHRj5IM2ZVxh7zCmMlNqmIh8x37YwNJhxDOu0yEwStnJ1aUinOgV6Mq+DgI6sRl109DUi/DS2
g+umN62bEaPhR6jcN/YLlm/PsyGLYPo7X8m1JenuEwa0tszS/ZGynK01QMQP4jLfWE99QjBYxrgc
GFXPqllsbpPm7lN4xTVHjcJHDmqBYGUq3gPY9MNKXwrk+O7G78kBSjLvI4/pm7+TENVALDw+c3Hj
/ukx7VU2JBqz38pNDfFZkM25TgMr+ihg+Y23lqMUjVrPARjBEvn6YzjAodGTOe2EGq+BQ5t/JcwB
e1voFDstiV0iM4CuekUO8l5abbIDiJXcQvUJjnWSWdmq0G35FFes2Kk5m+tAxGgiCFcRH5ww/l5P
ecmBEwPehuhJ1fT6m+oAzTGqLx7O0mOPKAFZlrWZPtdEhVzPOhBHHaXPU0821PsLzDkChdeCAZZY
Cnc+GQHN2baOAScIqrgzVmXayAM2O3lTjkF1NHUkDwHOM8S5o/vLJS6PMXpE/pOZquu2GqqNLBdH
1fvf5+8ng6/jcHjhalCe//66fxbNAiyZWTQUjQb2d0RsDLc1oM/3P0W8cb159OWSUsR8juX19fWO
iX9U3mKdm9D4b+1MMaJq9YRcthkRX4gSgyYH/i+zMCF1Q64nQKgu8HUmZuXscmZ7W1ysCFBILYe2
PaXxi+XN3r5sEsivSFg/eGX/rj8Yf/4+ei6wBV7c198XHkBR9T3tAaWqFyetunpFexqLgZxQ6L1/
cf5+a3A5L35Zl9OL/Rt08efLGRWYq4Xm2sxhCpNnbvNkDSzrsdE4QpIK/TD6Effl/Q998zkEOLSE
SrC2eH9VWAVttxbRC8Pf+NFzwmaZLrM6W4TdI2HJ5nhrFLFYGxypMuCtDsltnQ+WJ5uAbCWgKT9g
5Lx1yTlB0+ykvcDbcbbzQrCdBsVpajVVnbmLmokmlFGrtlphtP0IXvfWA+ksICK0TAy06LO+vsEY
L+kLBFx0qzTs+0FNiAFskq8KlDUmfCksLIadoRwxA3WIkkXsjaQjRT6d+xBw8a5P+QZ0TbL33Dme
PgeMDzuSl+I+vQkA4CaYXYH5r7XElXt4/9698TIxM6YFQ3MEmNlvaM4f72xhoHbDOWXQ8RHqbkxT
Zk6+DpDhj+2+wqgL4BcTSUQvrvvgWf17K2OtoM3xu2W+TAJfX7ZUzC1diYDGjG935tqiBHuC+dan
wKHHxLjrgxxQE/Zt+dO01fxpGkX6b6rGf2wnvHEC5UswNcLWxPmIveb1l9AyC6d6FHwJp0w+ESEr
6bZE3qqd5KPftd1hnH2OCqbdb4fZGD/XEEm7VYbH87HBwrfGoktxFtax+UHN88bVAWbj0CKD9oQ6
/uyhSnRt5i5K9HUXifkLhuLUxbxmiasE3fO8V4yOou2UNOMRuJ+dHGsOF/Xj+w/HGws693XpXDM5
hqJw9hppsJcBUruIzrXTrHhAcGfp6KPzyBsvK9kb3ABPyAVYdnYLGPrrHpUV66MXRPVKEoW5psz0
ipVRAQ5//ye9+WFsnHQc0GCSl/H6fpcFY1hY8wYn0bEi9D71v/Vl8VlZk3h6/5PeuHhLLgunXgBC
5E+f3cCMOAIpouXNQrN4jMth3GZmnnzQfP5NpHl9yHBAOZC5QdsQ3sT56QZt5qidYVnqApSMbT2r
pxhBsX0kB7j76oISto5eZgUbnSPUmCORAuMzoh+WGoBlj33+zR8E/TRfer+KBMMRcuaEnAVMs+QM
IixeV9oz84d/fnHod9gcB8EvARZ7fRvoKkpf22Q055Mvtkkf6JU2a+eDxW25mefXhoAempuwRf9G
xOUFZKI54lOMkjDIjhV1n1ideMRL711Sx36EnD8PklkKMlgvHreBEdhCmnr9s5o4MzqKYWPFOaBc
kd9rPFsWEiV77oY9wAeUOUU4XTIPzNZRno0oQSZ8WomyrQ3QuPk4KEmARuYXB7fzydzyW2sVcDw+
VoZ96QR92V2mffdvoth/XAXfelQXEdRClgVVYp49qoheJ1F7JE4zlG44lrbJwcA4uv3n95wpKXsM
0yIsqEvt8sdWEyOUHCSy2MUXIC9akOQrDw3dB5/y1gu+UH0kez/v9/mGhno0cVRItdVVYbBpJ7e2
V+iM000uCpwj7/+ktz4M5YRYOIScSs9He6TomOjyNXb9uIgvE5W0x6qjl+RUUfBBsf/WPeIVX6Bd
dIrYsl5fvc7OGlU2PFqz9PtVKdrumPeF80Gz7I360fUZldCAplvHcOb1pxAF7bUIHHiAE4/kWNQL
u2omHLPs7mGwbtB+NR/cr79/F7MZXhdyVCDzAWt6/YkSAEFtD5zzIg60gOCn+kb2xvTBcfLvGwXB
2vbJu6Am5tB6tt4IUQo6HOxkI/yUnUnoQLwqZuFthRdH+/cfird+UcBkklWfdYCj0OtfhFG9jQ2U
lWtOb+am8Y1mFTXd/MHa9kbVSQcPruginAL4JJef/MfrlOlYA14qQTGOnfG9RYi/mkQRXcxug/84
hXdDpHAL2yFKrxde2kmmejjQbnYYfTdLOIOLbKcdvmeqDB6mpCqvHGtOnzoTZ8wHpd4bl99FvEmL
HwAoPdizUi8fKzspAh6rro9pqBsVkxWvx2dA8rT15f3L//cjTLcAvi5UUCpy/3wNdlDUxcAnKZxM
PNc2bqtLbbjFurRbcgYjo40eEiILP8q/eqOSfP25Z78RCfEwofCjkRvRx5St/S2t63zHV5k3nl/I
Tzkz0T3JsMbR0717E4zZtyILMMRqBK0YE1G5a2zV396/HOxzPAivd0G+2DJa4oSC9OEcB1u4mpFy
AAfEhTpb30Fuhhlv1nOeX4B2lenDXI4WcY5RhDSz431ct/AvUlLGySm8kzVgZnKpDfO6dOscbkA8
oIGmi+s/MOZDVsaNz709cAXrKZUtktPem1qm1WPkGlTGgdwGoGA1BKxZWLinqwVOgqUTDDEiZ0ro
LmizizGYZ7lhnGWRReHbSKqwZop0gy3K5nCgXPNnJyt5PwScq9ZAzYY7mlTwlMqoLb8TLZl0p36Q
CMsZKDkE+U72JNd8S+wnjeLxvsw9Op7stcvgtq+sUq1QhOhn203zeBu0wkvWUYj/g+tk1Sd6h41e
g9Q2yk02Z+r7ZAGJWagqEy6DJpCXiFt6ENd5DwnGNFR+h0pF/YRQga4EJkSjL0lBGbpt1GYh6tAR
8s/WJKkvWqHZ1s8E5xn3oRjKFYHhdrO3YwdhWDFXDk6gzrb0RpljcKdElOTbGPGove5Gan7CKDwE
3zWHaagQ42xv8G7ZX0hKcX50GCEtlK+jcxGFCzYol+O4J7KDZA/E296KHmFL6dHhh12MGPP3BojB
s9u7mNRaey3jOoSL1U0cBS0qVpIfbPydorC9gqjhNGY6lbY9ZlgkBMFKiNC/VzGzH85Lca32Cfr2
kUTROCYdo4VdVqh0+twh1Pg86eLOBnh5bBO3xWQcFu3PpsPymI1N9RwGxnw752mVrVFvyx8+IAJi
XlDqN9c1E4ViU1omYQQOauHuIrQ5OpJd5BYMyKOo/yTGwetXudeJJ5w28CPa0uPZ8dI6mNZVmNXi
v6k7k+26kSzL/kquGhdioTdgkBMA77FvRDVsJliSKKFvDAZD9/W14RGV6SSVZMWwYuRL7go8AAZr
7j1nH2yvc3WR+rDYYncd8AkPVpHNp1Uzr598KzW+mwNsR5TRgXE/Fmvws+wHFyM5/pbPDiFrFiAO
hancTGfXj91qFk9rGwi062G33Qq/PUkbY62gPPlbe4Ce3jxIWePyRmHbYj6DsYH/lUObH014pz6v
0JftqJ4y63Im3Ao19WKO19Na1D8qgPPXtSvGH7AluvJMzFZ5Jmu2glu7+IxPy1Kfu7LM0SEOReFF
1GOhUFXOYl2sXTeIg+drGxyZ0/X50cfkgiMmNMvy4KMEwVqXpnj+11DnyMPHwsSBIPv0u0vGfB7h
hQC5ksEMymLGX0OwR5+fLMZS+YgZN++zR4YNlrpWDFRTYUhnaN2DoT4pdUnIrCpRjEhlVcmGOwCb
qtVSBqHQ1X+rm7Ltkhq+CUQpGpU/tKhABfRtMei4zyBTxDh+Xf9koRPUoKsM2+Gw+MXaXBSm7LtI
hiSenBqTV+3f4ercV4Pqiqgh+PACYxMp3IjFpt+VJdovlua8GWnbm3UsRjWfE3MgRLLZ+ZwDIG6K
X12IszMSppE++G3WXbZrAKAinNPwyeza6cHtgpopYqPgjYZ0mQWwZENWccFxz4vNUDc3Rt108I8p
Q34hQmJ70HuZQqOThTLhtl2IG3iXL+fjNn4zJeAPzgWeutksb92hBp79KKY8vS2YtTXgq0LfURDY
PoVrVreMPJdTUSE3B86R67Fip87qTucycAnjLhCCS6wlbXjTklH1c1RWPmEy3uaD15cuybmFMX/a
hsL7QUCMujHnjtifHvvwj1nqGlJPSGYTlfE9vhKnRR9Dzap+68Ezyb41ybwCQ5d9Qs0FWsAoPOXj
6589HnEfEMbUdTgME5u+zB0+acqK1jKh0C8LJc6XfhuHxJWuvqr1SIiv5+I2uCBkGUiKWRb1l8yZ
ZXBClcv9Ytkjs54vq/LODHYJPkKUNCaWPPiOlqm6L1Y9fgZavmyn2KvsniIBpc0IRdV4b+YEj+zT
T8OszkQxCF8XUUZYFOMDk9/vbvHW+xG5RPUZR3f9wOQdBpemy1E5qvu++zn6aQXjVRuIgydYKCsS
rvprUMutOWIQ8ZdbPyu8MV5RuNk31tSSUobQ2kTGbDpNFpVOlq/EeNEFiVCTNJfAzIZLZMrB5Zwt
BhaCTG4BU41bQHppdWueQbSvkcakvuDldtr+Tj0YU3ZTztlFOlSqOdelPbASGT60HhCD12M9sFaN
Ho6jU9zXEMFKJ61u6FdDq0FJhCYMOxqOvJzaJJwv9MxOogtPXGmjgi6H4W2hu2qsxEiFJE4QDkQH
6XMDduyOPii2xdGvVH7Mg9HqDgJQx9c52Ab7JEW9M5SorElbyM+zmW9tNQb6mXt+HIaBoOht2uYY
HZOO0beeZsFmXCN0x3ANz8z/IXOB37SzsLNZOEkgSOk8P/XGnJIaMUX4UtzFwsu65cM2n5hkIt1h
WgqKI9MAuvNJtBINknR2X3kt0p8ZE+y3jYP7s2uIyjztMEjTdvRn+3b07Q4gHBgx+8CyJP2opbtU
xG1YI6pTSOSRsWzeFpw02CQebLHfjeGzcESrtYrbxbLoxS5mitcVk3xuR10qzEtQ6h2JYKAPb7IV
q1yMd2A0T+x1mDPQ61P4MGGyLM5KOSxXAUMAOXled+F1TYhUQrpeEybNX4Ih5bXuzTLjOqWJCQIG
irLebdG9uflRVW06SFLix8A1YF7D7YdJYDcBUfTENRTU+jItBAFLg5gfqWK6ZMlCJf8cBuQ9QnIs
azdypGy+sw+sbZQOISjPaXJB0FsexlfYIqyVOfs8gPj4U4vIh7YCL8oImGpTHdp94oelfe0rHd4Y
5Tje9WmeX2M0ym7y3BLreav4XO3VwbPdONZyN7QDyvRlKt0Kvww6Rqiaan1iwxf0uF4qXPRAiFgk
TKsg7qhHsm7GbE3Up2yt7ccKuA+zFE5aHHHaF9c1lsU4dPVMNzs3E93LEGCTb3zXNj1Nc1ux0LuG
dCDVsWjiym2z9mgXbJKOjrNap145zJgkbANxy2AX9lHQm5Z3vjKXMvFGe8ru+D7yPgY4mcJj9ZiJ
oiozgsd590Sd92XZ1he1605TFBR6LS/wUw3oVGqzHhKFGL86qzzTvdJt08EkETiMY4NNBPnSqAuG
K0/LVLK+NUDDJEmoTiK1bEG0GasOToTdFv35EpSVTR2wHLKjAWeyPAmnwUX0pNcxCg29fK0Ho/zc
FXa4HCB84LKrleF6kcja4avZ4fSJCXObgApYFRxEOeL3OiwELqyJnsLqHkWUaxNw15nfPPx4X7xu
aexzWyz5ebcIawNr3zfHsQpRgY8MldsBDx2slBSzCZzYuTwPJj1ftZTJaFMtSAkgszi6TeZtKiB/
LljED8pXYpegyRDFTLEtpy10xCZxQoKDotUzxGW1mFZzELVqxGXdwdqL2Ezp3TdhhOC7ZxXeWVBg
gmPHvvh5mshbPG5LnWECrz27PYUng465xS/5exJlym9jd3JFGrt57aX2tl8cIUOSz4H9k+Vy+cbH
5C2xg0T8U+fMHrWRvrntrTxPz4CzDo9mH7Y3aLOr9NCYM5FN81ShW7Ab+pOqt6YlBgEBlk5ndNHp
B6hL5hLycrzeXImM3LQB1MxMLeCH49KfCr8rVeLCg2gw7WJXOtZqFeo4wKGz92QzuJM+znSmpCqz
dFI2K7v/Pm2XeKAK53tRpUmwilzgTzjulbz2UK47p/m2GmSvhapqPlVzXvUHWIPplGTWJGWUWrIB
7Emy2nrqOSt//39ngCCcTKPm6Tx2UxG7Qhln4wSsgI6Lso/vnyb/0OqjpCECsNpYF4AcvyrXVHUd
rpNNTF61ej0q5PFZ5y5nuzVHKBVYKc8h8Cg4z+YPha33PDcndV73S/rLJ3j+36/q+DTcBQxjksDg
6r8sgYDHMkFpk+LDmMlPejw4v0TVpnFBGu9HoZ1va8mcogNrF5Ghi6KO+fJaRNCxnXZGbpyjGBSJ
UIFwLNXv1oAQS9vb/uDc/gfZmufjp/Bp5/4l0X31pB2JhqF3KSO5Pm1iTnow1DZjC8eICODnNG/m
L74HSs62GvmVbMP+Rq4h8YOeDdYy3cpmDwvsJQzbZTmpNkFz+/2x8KdCi4+OnXIuchRS2F4+ESSa
gIdUj1w541cuU86BNFxKHPxTYNyOPZoL3XbrByNwf6evqhlUFdBxmWDfKbq+quSJjNWRL4qrOp2+
gH83BzAkyjApIe8elQD/UgQOmcBy97i/f8dvr83g33WqwiSXgPbFyzu2M1BFQcu1B1yZ5101B6dq
atSjstvvbIPT26WhOKBwYX9QZ377qPENou+gQ0ZTm77gywsvhRE63eyxkTFmfc55pzl3zFQeoNc4
OTCT+oFmePnBk3474pG+osChNYsw1QpfFbSMwQrrbftLA1w655hYOBlsbH7IpMgv+Rf1yftP9w8j
nollt0mSvBA4VFle3iUJcKRw9UghldF1x24sYce4KVSihT0maxpm6kQsLitlwPnb5UAiOdMg5cwh
5WD73RDpnluLRpvkFmEez7bLrvj9H/mHh8IyuMP8abuh2X1VdZ2xBva5DaTJmnq8wNBrcOBf5qVz
NKX1/P619rf6cqgjv3b3gY7UBZHwXmj+W4V3Nsy6WVqBBGrqukugKYNxCng49A9OLjw7Hgknuwfh
YmQUj0xyrMwgaIPD+z/iVXDJ7p/gjVCcDykdEuoZvvoVaOs8P9slJXa6js15BwQhiIe8cD831jDf
GVJaT0s6bXXSsuy4yerYbKzwVgTPhmFi/vzg97wtrwfmLnfCPYw/HHHly6dSOAEhB7tlAaCzfcCr
6mIBYoPRb1WAZbSjqN3k/UnWySCCD7smtXbkEYbrdDqU5fQ4Uf876F6lyfs/7O3I2H8XLSdEUDha
XmusB3uByjkyMiDOYfPckDSIYsULlQXGab3Jj/SGbycjJK30GXCMIG+lmfryOYzGZEoGIr3ydg7u
V9pTUTGOCrTinjVWZyu767KivEjiBYTG92/2Dy8BpQ/OAEaET+vw1UvwdVk6fboibSUMlFSWnZrI
Ee2DsfeHR8rI4yPAFINV8o2yzvfLzdqlhrm7uV+IrDVhVm3WUbWbOgtqf/3IgfO2T8GKQgOMDwWF
Mi2cl8+0oi5hGB5LmpZDduNBmU3ashWxOyIye/8J/uFSgh4bDs/dw2a+juWbGnuwRpdhjLB2S7ZR
lYcFtUy0yfRfnt7/sb37B40AV2CwsL+lJ82NvbytTOA1m3KTRXrJmwtft/09Rh7IEhvIhat8ypY5
So1ZXTbEcJ7Om/3bnoouQVRpxv1IwViLrjt3B0SVUhvbgRJNevS122PJqMR8XqN7/WAx+OPjIcUJ
xS9CU9qrL3/yROZDnWV8TRSryl90jKYLC4LgsTC3j0L63nZuaEbzrkM0hXzC7CRfXQt/XFUHbR7T
nDabm0FX5AaMnVyeCfBoFfa0qX5sfdRH5+XiZnSRyHCYvks7r8bDsA2yiYMGFVji0LKwP/U5mQMf
7Dz+EkS8WAuQSQRMwpzf8Yugvn35Gx0wX2ltbnCeaQeu91mxkDQ3Y98I45py9ZJkxrTWJz7I+xkA
rh2uXxEQKSTClUiTRXgmXAHtD7QqmOKPsofDHIleasjUEFehLyhlXGf1aIMTqSQYEOnugd02hqQ+
WnTazueN5wxXuilUdRjrbDmozMxh/2pSPJPFqJb1Wi22tj/4UP5a5l7dOuagvefNEyBu5tVck6YN
x9WO1KeBbd3JbEhjSWozqJ6oPThdsgG5Kg8UDEWVVKtb90fW1LlLUAWuVxh7lvVSFp2xG+p98Vlp
UTpPwCyWz05Rrj+JaaNaWIbu1sX+yKuP2H3pp7IBExKZk7vWB/imuaKbWOSf358C3kyiFCw5UkCM
wgpBWtCr7aSESV2x38xjAwA/HSjiv/phnT/QQr7dVqEZ4HxEKtBuAmeCezl0eFJBAYwKIahO+8uy
0SFcvXZVeVI37nBSbIGxfSXmvqW2DUDtdAhKpeNC910y9XQ047z1QiPJlhEnNpWO1D5MwVJuHyiZ
3j4NTG8IZOlTEtBHnNDLn+lT27YW2njQYkgByQDrRyYHvMO/+8z50JkGA1xd+5f0ajBRE/FKPlaK
SLnIKIIjGIinrSz6D0btm70bIn0bzAd+aA7JPPmXd2Pw57ZqoBjPPXxPr/CtKKVSclibse1Oymzx
L6bBAq+vFnfPeisq7/j+nb7ZH/ALeJ5YshE/mW9EPbPZTo7c+AWu3RlH5ZowVnGaXdKdzSZKeONy
cA0rPLHpC96+f+k36zaXDpFBcU5CEUsP/uXNL7TaNXBh+qmz3OIZ58kVSDBoonDBPi1p1XxwPPrD
0NlPoWK3T4E4eB20lfKVI6el2AJ3wzxbavd5xWP/wRv9S0n3ch7aTduchHZv5r4jf3lXKSfhsQZV
HBd+491XwYC7PA/3yv7AriE/lIo8zEQZOW4bGr/tdNiwjq49SjCSGnwEGJ0z3XQFXCcDiscYuTQQ
LwBDdvqUzkJ9j5pk+ZFCU2Me6KBnJcqetzv0a/Z1LcQojvZcCHK2tg7yD3VnmFi9FRoHTU67m2x8
Uz4fjzGnOJ1UQ7XNE52+6dYexkKNIJIef2sYnws0gOmvoHbkdIprBkhQMy9OeKAPm+LiRSVcJ5WB
KCAZXdAvBwrPjZtAM8ncIwv9AvqPlereTvFVJwPIzU+cSebuS0f5Z71Y7Ipwg3qZoH0iu144pqgF
GiTkoaaFoZKphw05lpWQouAtSZnnGEwLn7r9yVhtITuKzeluDCMVY0K4BJ0qxcfyiQzyAe6wHuF4
Y39JT3MbK8wjiU35mScAqEUcA7d/ZQX/WzSU/zfUyf9vUZv7hPRfbInk+/j9P34BvhnXndfyn//r
bPhVf2+f/4472f/Cv5I2vX8QuofKn50yJaqAM8j/xZ0YlvkPTJZUB6lh8p1w7vov3onn/YN1yNu3
dDgAWYr4W//inXjWPzD5OPwpPG1yvvhX/wbv5OXsgwKTE8lfuA2qCcgwX4cuW5lQSq0DqHTbfuR8
QYxMT1cINqcByZo69d+ezO0/J4D/eC9Pc7/e7u7jkMIeknrdy3mhsoNtaTHSx6rlGyHiZoNtamf2
EVR8exz9aTwJU8CXwsEVk+e+90DCukvoNAkYwA3X83Fe7havr86LWluJoe3qUNaKLLD3f+jLLfVf
z8WDeEUZky01J7dXSx9WoW1jmuzjQgxPErzQOfz/EHOilB9sOd6+ATbRoc/V0HOzyXl1JUsry9wU
BDUo8/IEKQfcqBK8FkDJ7om2zEfaq5flsf3OwHkx++8VMnSE7r4U/q1QUth1QWoHyh27mm0EJIQS
5xWsfgdkzJWeCcoqHOOj9eAPN4nli6tZLD1ATV9tq3awvKpd1FKtIwysLWyTe1VVCUA2eep0xu/3
3569D6P/Xn7+eZMMEax7qDMBCu+L4N9uEtUvYUZFJen/tDniPppqX+HxISrozFY9lOwCiPXRlvHZ
ESwLhBwO/mcIMN4zGaZ1GM0O8HG6joPVHvw+98Qhh8FeEjjIviRJ0Qx8IeXJ+ZnPrfkkC5jvUW9D
qmErbMnT92/mT89uZyJxKg1Qzb42FpBfZ9VojSRVYzO4bIehOmkUIQlNBgGg1cBk37/e26EfoJVE
rMUAYU/y2pkGy6MXOHHa2DMLeWHQ2j2z69I8DJIMp/cvtb+Gl6+JszaQCvAmuN7RO758TaGFol01
XR/PK0AvVCflaRBk7QdXeVWVYzQwxWKhRk6JfYXJ89Xo4yRr2PXAZXAeLAd0ToTelWnwY5lgRRLr
C6UaZ0vS5t52gD40nrCd36LRTv0PAAZvvj1IwAwt9pqYUoFcvZr9MuHvsm4UIMaEkiDg7Iiip/Uu
6mXosdwhRXAyLJDvP+T9g37xkLkoe7HQ4X+C08KrOo2Yh0kWSFnjtnZKUpYgxqbSsKnTQI9ScA9P
JnMMkrog1+z9K//pwe92CxSVAkExW8GX79daG8czCu4XuChZVlYaxvTcaLkajX05YKeKZ8o416U/
2Bd66pYkKEUGyNtePlh3/vTgGWNUc/7qwbzejlo6Ncaqo91ScSJHokPWSgmoM1fQRCGSG+ebGXyU
cf/2udNygRvAdEvtKnxd4/RbxOmthFAjvLo/oREoYzoC3jmZm2GcCrCSQeds6Ayy9oM3/ofn7mFU
YzWnRrPjA14N+DE1hJxzn8a9L8o4bIYeuaeVnzhQP78tFKmStUI1NRpVfkBhOBwy7TaJHuyP5N1v
5hKKEDRhdm0356s34KmlDKpmaIKO94y4AWnOEntkeJEVinjj/cH2Zi7hUlQIkatTU6ZE82pdI9Rm
Au4ourhqg+pU1jW6Yuff9GXsUwmjiM+JMxvYNlbslyN6pUnu6mUGr2iaw4ldNMXdYkj/g+H69rHR
zNxrHZy+/6pgvbzKaHEMzHbgQN+LAPd6UxGUtuc0Ta39wWz/9stgTaHzRUnFhrsgXh/USjnl2uFS
BmBIfZh71ziC+/YPTelPcbjRCoDQqqoPHHtvPw4WNAhTHPw95sLg1a6ngB+tWpswYyWMCou64Vws
NcFV+ObWSzXaMCvB/0X++NFs+M8D7ov5ULCs7Q0RytYUMO1XA2Xz/NGRNdBJZQjksVnZkR0gbX1b
FCblh8pSxUmnOZNyglqyM9+pnQcyhMKLDlQc78AFFHbtrgGJReVWthymgrafID/4xblRZsDCCqQz
JL2H7frLaaT3ILVrkOJJn5343yYjg6DCIXrS50i5K5WVzmFYrfYb3x+lRCR6OcTugHieOKObcNUS
3aEOoh3t894Zsk9lGk5i57VxmHaDHHUuTkdiQQPkr3eL3vqbXk3mdxmQThP1FhoZ5KtDAWBtRUky
UsYmZHds1+1gdyMVq8kEWh4t7ii/hUU7DoeurzLCRbpiOkrWkzzyB0hg0VamGOdd3Rs/U5Rd39ix
ozNlKyUf6n5Tt5VGcx5LQRaykKb7aSvNuTxMc2aeKvYZ3mWxNPVj1429jWbIlD/Segi+ugNC2aTJ
0SHPjoMVCazO6CY7HUMn5F+YcJ2l/eg2s1HfUkV2REJ2yMLZu6sAIc7tQqpggxQdvnlT7HO6P5he
PNEjyaMBTNx86GRpyYPVowvnZD3nV6IV9teh6VEVGgVSxqgL96AcQiqq9QCHWDXxWnvBlWGXyxpt
JFsIPL5ZUJzqqTdEUnhVMRxcpDZkfyihv842Aqw4X3L0KJq0vkc1mwGOQPQwCqJ8P3kHggWGp8Yk
ViwuMmTZBZzskswsogeOxACb+GZti9Vow3Zw3beB4knYbenGzOSzCbsduNZROeM4k36ikG6Ggcjq
g907BJeAly8In2S3+g0G7ZSxjpZlk/h9qFP0bZ3DP7tmex/2WB6TAYTSI7l0BK0xwJEE4PvYSGEU
lXM5ktykgWiXy/3Qzy6wwCCUhF+u5gwIhpSRaAjL5TucCfwiczvKW0S6q99H4dgHRAIQt5MfXVdu
1ytdVjD/eFigueilPsm1L8dYkkA3xdPYKai3K7UJf91W/wiqX5E5RwQETqpCWbc2/GkohRDMwihN
8zU76LyYr4q5rn5PW4+w0iFp9b72vfnW30zd7FQaJ0BXV2XXNnmmiOMZ1/MR/Ro6IG+U9Q0ZzM5X
c2Yrf1gDuz/LGwcfSaZMTZzyHJKX6y9zmcyj8H/kRBB8QVPicQwYtFJItdriWUya4IPMUuNjFehU
JXm9dOPRGZyCqIeC0iV+bBmScwlg40xnOwE/WBeyKIoyQEeelbn5m0fOVmsce49e1s74RlJH82jA
4jkeRl2DetrENnTg8R0fd6lnGRf5GFjoytw0axIyPLctbvLCA68/tXzluVe4l75XwfmYdKsV4TT+
UscwlF0JmxrvRdKsIz2t1jPm7IBSzpvRefbrj9JB8RgNhixuRyMYl2jUah6jAqDIHPlB5z/YBtlB
UVkhrE3azp4RqknpxsUkw2dtaX5sCq/9SztW66dm5uhwQrOfTuvcN6e9aaZ3+/fsnvgosPyYmWl6
NNw+vFcbH1GEX6OzIr0SykbkTLiTH/sm/BUGY75xODTnC7lYXkY8ymq7RPRJ1NzzbFM0wMrQfS5G
jQCx0N0uvFhtdVkRZbFSFcAOjtR18D+pdmY28Je2UvGgAIXb41YhC0NS/+whNX8aOQt3J/OkvPEs
5ZNOLBo1Xjw6E6eEUaw4K8qqg9HaFm2PWKxdNDFJZYsdIRB0JOd5Macz4m3TG+Kj8f2TLh5asSdy
0hR9b5+erXwuT3KROmOCas+5t+ch+NKvqTmeeCA/nojXlmQkjLOsDhaBoQ8AzW0/yol4IHTBtrYW
nbaWV6RMEZ9GO7f6lRNlesWX2D8hJe5++iXRGYmH5V0z4+MzSGq7mS5QGBorOYIiv0EvXlcH028x
RjAle8+bZwxUZ43eftLVkNNaVWF/U454XKKpBYYfWxSwriwd1FOUc3wnWMr3lBOLFQvDb17n3N7N
ZJlbSYq5bEyqxiXVDkOn/VymGfKmgXGDvaYRX3eRz9OWCxO4qGEtVUxoLuqTjurXSEcO6kM0oul+
4OxXUY/FOHGztQPOp7YXTUf6QIFppjBXZLP8qSIFlXLmZU/KQBNbfer9nIIQ/UtKbLtLFKWfEurT
g9mI52DhZN5MxKKcBU03eCxixh4tZq7GmZzIeIpm8gb9SJI60sH8NdDyp+XWXpb+DL+a8lhR84N2
GM4ktnyLlKQqfGK7HTkP1ZLCfsK5Y0ThmqZfV+ouKl5a2ZX4qpz6nkWLWDh/9voDmWt1Hpd9uv3w
q1blB0bo+rnRJiaJpRlYvldEMtlx84k/IU3WdLNEj3U48G/9Di1pU0k8PmODD3FtRXEG0NvfSHCp
xI9ApJXDGjD3OLlciICMuAH4Ie/Wvuz8HIW8qvdboCYyfJOu7PKkqAXh8kUOajgOjZWPMpvGIIJ2
vz04/gagx3Frs6HsLpzfzZRCPLXzHg45xjSmU23U7aPp2+QVVHUX/LTCLEfnNIv+abK0bPDOr+4d
KtaRBKzCKS/ZWw1LbKeT9VNIYf7aMTuJMNlARaaa0t/ZFHQ4rgJb6wNGkfR+4CSdR67j9F4yN1V6
WYAbfnY2ZMt1u3VPjV69mzQn4CDaKme4rSvDvjK6BeqF79aPwjeW26AgWhNAfzoS5IZj6MAEUx2b
cmBhMZ38WImsOyPgAtu46Mo5lk5L0mzWGfoXyMTt0fNy9wse0JmkUolsT9pqgFckNDlQ8HvxyuUN
iTMpbegr12lddVpuHtGKWPH6mAdnXiEjBtJKWri+n9gkfV90qKwzIhGrLylONOZVewjoe5n1Sle2
HuWl9ET5gC+TagU4E3W0JSFp0diSFxxlE/vcSGcFH5ZZkVE49AL9BbhLsL3B/t/ELLrr71Q3DZsi
yyEOspwkRr6xnKzPUGRTdNbNut3LjgR7jHfeel2CVCQJoVo4qWqGUEixdQmHu8UlkobQlU58kTO+
xshelO8B/M9Jn4yVlanwWLYg+BNqYinCc2d4VrOqviCtMJFDWxoDignB52uT74WdVA3eA4NWfMH8
1p+zzmUCi4VYjMQiHKIFLz3IMHHNwhdgJLtCJmLGZRGZthzzY4rtJt1BZhlYK0I/8nOzDroziWK9
ODFKwykiG5PYg7ESARf5jUFOBwRSrHtrb+eXdm46WBFR2v+gNdVr+FhDEZK405Q/ZLAoLyG+Zw/w
9j2Lom8jiwsXYHxN6l4d3plaEovsKhuXILZs9XlM+YtxGObzV2vzylNtEqQSKbdsHtfOs+848YTP
fWOuXywxrlsylYW54LIoKrZf5D6uHD7M9DGtp8klo26sZeTUhp2dkjLZflJFh7C6Fg3R7qWZOzcy
V64Vp0FaEm49Z8zvmAjmr0VLKwiyE2aLeCw1riebjYBE3Rwat8Bg2KL50m7PMDcyJTmGUT27ZHEF
xAmt/afVSm3Be7Kn837oic0WegqIJXC8Ys+7L/dtWjMjnKyIOCRlOuy329JIUUVgXOqf0cERjoJf
JS3itCA1KdrxyGdB5vunWPQUzrTAPrisJFU8IUw67ShB8Ga0nm6XNWd3jhe7pyC7kMGUmLZabwx/
nqZ4RTpqfIIz62z4vvK5YSXZrF8uW8RfCrO4iHrMI3QEM0nVfGlSWmVgDCqVoGTI51Okpsgt8Oot
B7+uaTUILfXjMIjVibFF8kxTJtNfktihZHI1zrC+rLY2QZVfGIcO8IF/9OFSiyRrU3oUXtWuxBTb
VctYGtLu+8RmKCUnpeJoHDrMzHFLPMcQ10MurkqpKucopmVhHmBHGA3k8xDcYg1LRZl5L8GBizA/
uUWKu0XQ6nViVBk0MIgvW91klnK8EsSx6jgL9/zdSk24FVnv2ZXzX0fp4JEKmIKs/uUT8QCvq/Gg
UjtWwytcUNicLt081CTMOSn00IkWbTT5E2l3QTNfBkNHJOnCXv+ssvq1iiYOymeynRhwad27d3pa
5vOQnsj9ZBHzwo6+AYiGzWZ5Sm0bSytlLXncJPtBmge9fVSexMGGilA0B7LOlj1PVBBb6Ffiy+r7
aEkWmp3ExHR6Sw/okjgBeQ1zTmywL+iIgZiWO7q7zGxEalm3Wbd5v0ZrZFsvU5D1g9M0v0NnVD+r
PAuWaxKL+0fstZr9oCgzilppARiqk13ffNKYIh/0sBYiJpnXhdQSWmMbF0NosaEyFV9O1pm6Is6H
IL+kdUpw3anqt3s1Du5yYQ8LvShVLs61VUPUi02HcnhcE1BF5NvKaW5h2PsRrVY3PSj2vBbrW9Mc
Z+AjVRwCKFlIZF2HbzjIwinh5Vs39UAAG3WvYUJeqXC49yZMD9p9vhtD+c+5cVhgl6HKOjq9nY9h
gP+7ir0JmcZfKi/3g6TB2v2ToMDwainb8XKEl4dyXQ7+FlPWrB9nQVAtcVDGrzKQ5e4989Lq3Jmw
3sZzM+Fm69i5Xm3ZPqfMaTlbB/ZJ+0GlCvBHcegMTmwp1GMo2lqdmmtbnI2OWp5DgEnrSbAO2k8U
gS8ZXlWLkkII0PqHq1EZZl3XQkVnd+TEiwxqUhRra64OgrSyC1taJL655e6cdKuxJRYSMrtzZEUM
zYTCoVEeR2D5p7krUwIMPLf6Tso7WUZkmTaXtZHxtPN8Kq5td3J/l8Pq/lKFPVwEhRDTKZs3TnDL
HBbf7E14X+02Y77w0yZN4z5vyxvSBFF98eJqFWOQy8+GkUQDcIy++1tWqiSoSKBDfVxbz6X8bKMK
TCY1mOfUJjBwDh2ekUhbDVtHgvvWM4RuFaFUyje941TKHsd0ATrihJW1JixorgAl5VtQBAfUziiA
3IIcZI5DJXMPeEHIajhSN7Zw/c/RzkuZeF02X1dOtT0t4zheqmI1nkCwGU81leUgdpcO3EC+hq1z
nknpsCtg5SRube4HeV4Bts+OnBj770M7Ypzn+19tZIgd5iDdN1lw7Vqt+bktSrEiRJp7ygzNYD6P
S+A2iF/3Y3JH8PBdrRQhfVCP0ExUg1V+9cbZfYAYLpY9BdD9tRbIKyTmElC4NVHinKYyv2fwWd4Y
dXAkqL9ITiCECK/GRcUkzB9XXfAVOWETnhTwmLoEFwJTCiJOlLe0C2vGJvTs6mx2puAybKuCJz4h
UnAG/DgYFHNkyWOrnR94NWlb2J2r2jNB9XdKRD+U56oiuZnZt8N32Xa1oI2dLqZAXB1a4VHMlNwA
e5Q0dOoQqoUGxdokA/FV1zS/coN2XrN60J039S0VariRhUNxGoFZnlIB8v8Pe+fRXDeyZtu/0nHH
jQokPAY9OQbH0YqiKGqCIGXgTSLhf/1bYN33WjzUI6N63BNFhaqKIIBEmu/be+3SCgpJhWZdIkD9
AZiWqXNms5eucAV2t8VMWjQhq1n2lY7P4jMeWt88kFpB9Q/4K05yvaszeYxTxVZyZTWcL1e2EjYx
gyw2A749IgCvh5QYokTQpiG5Eb7FRi+79MGI29KnEW81ZBEX5PsStU3WJUNSq7Idyv35F10z72Jm
a6+wSSbFM0vceKFE4cSbpSSJ2UEfbHg0Mg3tDR0vKLpYdsqN1VYFKa2NCF3UJFZ4I5ucnU2UGp48
Uj9JTxwoJrUiT8Ho1lIRoXahJfNgriHKk+KWEXjarv3aT9jej70vsruReyuDodMsxP4ucVEtysuN
NL3OWkdmHw8Evhn9M+tv1wa+a8SXYxZG9qGoUrc8pFVuswPCKGZvgUExKFMSC6/zCiDCf9pFKfSy
1Xi5VBFv6l7O+Kij9uo/yzCbZqcYaPOSRZRvdBbtfZNTIwne7y28KZIDQxamSescXaBhnMe1OLJR
EIIrSadcsygWdOWFppndRqVudiULLbwLU+cj5N/bLg5XRTqFqYSwKFM/jzjonSRSUZfIdd4PJoiP
CZcfqUhIyC2ZbnUtDw/CkEmQUwreJOVoBCbx0ZxfbOuf9iP4TWhZ6vSxLHoF59BGzfYUDBM427hL
jGMiO7GbEm+8c0CQfNAifdPGWS5FPAo5ZxSFadi+bn0YEAG0xmKes6jmnayM7HgZwyN+/4X+8Sp4
omhCLLILc3nhv+kDFKnECJnZ6ZsAA7c5zPW7ssqaD6Qdb6/CRtTnPIHlaxFdLG2e365C7ZAq7NJ5
7eRcBSX4HnQvNB0+Uv2+aRfhPeK9CNd0MdoAbnp9HUzUoTnEbbUe+Y/2crmRKrIoEbZT8sFI+MOX
wJbFtGlpojrl1l5faspCqh5y6VvrDvikWQ3Y9vP0BHWEeurc+tvObdwP+shvmkV0bEwK1IImMj03
6+z+zGKIa8FiQIWbQ1zXs0EHYeDsGrt8liSPbRQt1nWYufkHzbE/fYI8VBQzpsHaj07h9e3Cu1jK
iumyazEGsYryIacd4tX2SdS6eaGNBiUyJ61XTd10p4qmjL4GYlBv4AnXHzyFM4jVi6jF9XAW8QXa
KGLPG1e2KmjXNDwG3c3qTxlKwY3RU1Mbxvln1w/9RaGZaK/nNMP72PaH3mryvW8B3szi5QDXJwTE
RrVBiLIrb9DgGAfcgXQ/yJP7YMJ8M/I9vqzlu8J8RMf9XNFLCoAeem1XrV1jHD/n/kjWnKl/ZDH8
01VQDPN1YbYC0H82LuxwVLVTF9XaKgzvsqzcr2Oq1bf/cKrgVtCxLneBUMs4Z0b2Hd+U3uUcYMzM
2g9C5qSrVx86x958wy+XQRvnIZADh3h2L505Nj0Z5zDmEblemTiug57J5YItNiQwOgEr4Td64Cgr
vu10g4As1YF2MezU2MS48feFbSQnT43afWX33tP7D+HM9vHS90Z+AyqML9HSDfesaQpTBLI+Z6F1
Xdi/dHz8jzAHPjnDXJ1Mn50Yju5qjaeQKog7uN0llsASXlw3XOGHi1eVNVI1Fenw8P7v9WZm4KlB
rlrImKRsI11+/X02fjdZlNqrdVGLIogqjDiqFwSXFk52nGX/EzhMEYjJ//H+df/wtqxlSCwaTcqc
3tm8wAHEg5HLoMgctp596LF3DJe8Gb34SAtwlnTz8ui51iL1BJiAIP+sVU5xt9dmXBlrgrrop9a5
DiVjMkleonHcEji17qPEv6pU6V7Z/lwgX561D75nw+RBvmqaMyyR8uCnRTq47IZeP2iM7Oy0W7oC
vWWEa1SXxjZH3gMSSDWcaqf0IKbRP1LSGZ9qrTW+wTf41bSOQOZDxQgWY3ydeaoEziXdGzSn87gy
4NfckfDNyaFuUHA3XY0CWk6pTQkj0cHnEELxwfr1hwGDMciwkQXoCEXOXxy11Emv4YitJekOP+0o
8T6FbJ23dmuXn2awng+C/srlaHK2eX/ILK/p7AnawE5fVhFGzbkmJ7b0ttYppqwLrvw8eKG+0xG+
fkKso3+SZAR/8Gn8YXKEdetgfwJ3y/p1NqGUNFsNPSYAI0dA+AktW3c9lQT5vn9Xf/gQXJ4n8VIY
I9Eqn80L6DiSFA8QxEBe7J1empIZK0quPTBi1+9f6oXQf/YEWU8wvaBWWcycZ2NwbG2LGaYp1k0r
CIE2i5wzyNSdBJCtddxG9OsGXVDQ1/lWEqPeNUPxRSQhucNDeDJ6+Y+fsCuYctgYvGy6zi1J0K2j
rOuLAtCaSHeWQsxVI+/44NN7O25Q5iBWYf/INIAo6PWXR1rElJt8QzBwx+ShbDjK9QDU9yUy3auq
pGjy/mN++0a53hIWhuQU4fkLtvf3TauW4f8zuJ4FhCVQFj0IqvBhEEOH/8eDh0sRAsh6h+cKqdzr
W0soh+ZyrPO123XNwV5USPiSx4NNmu8Hl3r7NXANEPfwQpBCIol7fSk/o5vl4jWmNpVUgV041i6G
XPLBVf74rkDbMkyRUtH2fH0VT8R6Ng7cUEhzkddkNydSc711Oy6QRSfr9/+Dd/Xb9c6WIXeUekJk
L3fVdPOddDyia4SeEo9cfCTV/dOwMFnrWGiJ0XCds+mk8VU4aIJbY672ViS8irUCtnXSOoDL//yu
WOheUgjxMy8Bsb8fmyJjqEfR08xK69Y69G1G0ONYiKtKb7XN+5c6C8tZFlc08JwoIHZTUgJH/fpa
hV3SNSYxgBxpQzxLp0INa6XeTQ2uPCXfsXHWpFx09wRj0uJWzRQs2/0bJ5YhOPtaFqtShhhgEZjT
F2lrucFNIT74JN8O3uWXZFAJhGu4Ws3Xv6TeonGvOyZZZ8xq4JQYiiPKyx9MNG/fsAcnALAwGypE
q+fSRgr2CLR7F+MTGoxdHBb5QUpn3liZLT+41PJUX8/kuF1eAi1RKS1siNc3RIqXk2M/yOnNziVO
1Dx0v4wercdJtGO50nMXRk/vTR/tYt9+n2BdKXHhJAV2/SbxA/j/PFlsptf9NDghNNSI6AhXtPte
hCcefPWJl6+ODPX5yuit/jRlbrWLYxVtaxdh+Dp1++R+FNmNTmPls5DD/MGrfvsSEDw77LV0ahNU
m8+eDDyzsdZbRAcNqLQ7TY+qS8L0kCZE2key+LcPw+dgxphC689LOM8TBL2lc5hPMpzcvv/NMDJv
1dO0HjdNO1U3EmTyBx/b22HsL5t1FjEmSJ1q0uu3npJDWMgaQXIlLXUPwWn65DUzjM73v+mlQvR6
cLGxM4lhgHHoQx05qyDVdmhXXgZg0aTUepzHAvlaR8UTXZk3Ljo1Ooj94A0HjQrtys9pj7//C/zh
PqnGsFPGf61zAF7+/W8raKZm4RugjNdso/2tX3XpFnRvdPf+Vf4wUqhHLNQZdpPei0Ps96swRzbo
EQgAAUrYfwLycYv/ofhKSmT2P7gfomDJ/CCumnF5NkdOMtKSQcPLmel+GIR10T+7ul9/fv9+zqzX
y1SMPhybAip9qjyGezY85qrGkJOTnzJqTbdNYV1WwIq8ceNOYbpJMj/aOiqfNpbR0mjKpw7e6fC9
tZW3q1E3BbTHkQqmU7smcOSjfe6fBhXDajmAgRLl8PD6nSJkCdl0qQXvGatrhWJqXWZ0NGYFfJlS
v8VR3AnLoHZyFHcYIj4Y1G/GFM+FUcOsTAY6b+JsXmBybMIOrhbMsj67BwyXXboq/Mgb/PaYz9aa
/RFViMWvwYbz9W1mkJkVC3K81lExTMiv43iXDiEavRJg8MrJMm/vpzD1I4E8bVvE85MFzXJHqFe3
1ZIOxIOWu/cx/ZfNy/D4X3fpv5b5kLn5HYOpyn/+R/XrPy6fyt9Npv/+//7tM7X+YspjH7CczmlS
4lH4fz5T6y+PJpu5ZFWYiG+sxcdfVk0b/9e/bOuvxWCKCdVAxLFUOf/bZ2r9pS8HZNpp1lJV9sU/
8Zmefz9sXDhQsNvCZsrx4nyr31QDLKQ2WuTdabhvwyccT/kKsxINviqxb90o3XmjHyM+rz9yPL44
nH5fEbg4/i+EDCzh3Mq5g043NFCuAx9PVcuE4kVI57icddyIqRMdlNRzJLCD0x6Rofe3Wgekk5hL
scv1gc0AdT+4QQW0WUIKiE+nKZqf6PTykdj6134qIoyqsdRPS7loU9NxgKKcQSoWxfid6DVsTcDf
wIArPYRvbreLti2ZVh7xTSRFJ8aPRPQYYypFnyxIQMGv4Jka1dajr2tswFpfIID2b4upSL61s0VH
JNJoUa5UNIxf2LMFDnreJ00vQUmlZktAZ87ZOAZ0Sw+gMdyKmExhX3r24P8ba/e/X+W/yPd+95ts
n/Lp1de4/Pd/f4vC+4vvkIQyTktspNlu/t9P0cHwTSWP7RYBvzaeKJbSf3+JlvsXW3uD/QKoPFor
C3nk345v0/4LtyDHZEySuPg4rvyTL/H13pvmDe5rKFTLSqbbxpspvkJ7Q5vGM1Zx0g6n1NWfHH8Q
yHANcz8bqVrHtog/cPsIYS4rx39/gy5qTZqnZHHiycUC+aZ5YVhF1lii1Vd12Kr5vh68tDwUkBjd
jR+mfrfpe5U6F1U41fVVivfZvZ4HIL+gta1SntKSmMQjHbS8Ccy+8cxtqFwxYl6ZSQKywgHWKM/2
h4jwwmzSLKKAAcTbr4I0dyf9EW6Pbu7JAZP1UVeEDG5sM63LrSv7cZNlWWieamI00dvVRv0QYfT5
wY7HxLIHy2YTsfOBKOqq/mufpXEfDIg4jLWB/q+5Sako3jlpmoWbfqhn5yh8p8VxoOjKHfLZt77a
WjdHO+jBbKlTCgRdinvDcs2totsDaihNhEFGu8MWi7O3BqXQJ9yCjVA2JdOG6LfEPcV9D5Bo07p5
k62MprGGQxsWY/FJ+Ql65yrqfeIcu+4W0r24Jp/CY36ip/ZYFPo1yO4YU8AcDZd1osogbpweEYw5
uF+LslAW2FplVTfh4FZFkOfVqN0pOMGUlwfiZuAJQy2C7JSO6U5go34cROk8kGEYbtGwomKy66J+
9Gqq4HrpDc+dwsKxsolmCjeAXLjRakh8uOfuZBTPBDoUw9aSLIvAsmMkXthzBUUSTKFir2cafw9X
2990WsFakMA+dlfzFCGLCg3zrqfPZweQlekRh07UbqPaarcz0dQmqPwMt8oNiP++v1OFxzVDp5CP
+iJZdeRE/dpUJhvkaHTnY4o25ypTIIOPXlUkn10Lok6QRmooseuE6Xcd5QvOqETaCIa13IC2b3J8
oMM3W0hcpwJr1m6GE72gprzZDK+bVOuHH57ZjMJERSfTckanOOv1ccKiUgWtpTjGdyDG1E2hV/Wj
TosY65Rm8e57MPAK811uJIvcPKmqay49yTRoQoBDW831w+YmU8LMbpDpt9kunIqxLtcGSIV017Ym
40sAYlO3I/464uGqqSq7YTMQxjjc6BKV4T1dvzi/sBn2jEInW/5rNN0KIRdhci9/6c0i6ffw1dJs
g5yYn4yQywUY1WSegwEgr0GXzysxEFs5bxK/jLoD/mnX+WaRlTZtpqhwVFDjgdMeGuDgzm6Oe0az
mSDc6xFBmVtNDsh5pqHjrktT8S+juvZuyd7AwEUgm1SPkz1aaIIdOjp8KRUicA+h1ha9k1+uy97i
/9e6ZiFsupzH7/u84VPR63FCZ9ZVefrFbbHX3QyOVRef0XwVatsUwE63rfIYkKnvJ8kmdVL1GcWs
lhxoO6QIViZ6gd/ZhqeIbsZO6buSrJCfrdKSX+hlsM8ZVW0/xiVep7SrRBsQV37MMtEEWjR7X0wA
334w2Mr6HMnEvao6PBRyyvdxRHo4JPGRiXIdyyaldTvBtRCEwSj3kOJd/da54AGF0wVzZN+bE9VC
O+JVtWW/wrAYAQ3s3Bs/qvDB2bpGXQoX3crBk3UyMxF+6ZGRNtvM0BL31jHKz6VZ/IJSs+iwsOvt
9BwvZTcTULMqE9LspsS8IsGkxd/gW8NdKZgIc7YdP4wiFKts1J3bvCr2VAiawI3shx6+/qosY2vT
zeJL7VU/C97zpStbuYktsdfGQe0msjEObtk9l21xzabU22JpjDd6qN1pKYaaQbnTxl9ejD9J/Mfo
jRocRFDK7oek3dWtHgcqTuK1lwzuZa/CluHQ77omXGlTIrao56Gxd9WVW5ZMrOw263ERxF/5afwF
VNU2sbBG5RFZt+6Sm5QBq/oqIrHEo3wprem0pD2vdREdO+j2S8bPsXWaTeNk1mHyZZA3dAsMbylw
shaAUDvh1SOXyMan0NEoAlw6wvUz25PZ5kxiXfqJFQxNd8UnG1nFEUvkDQYSL2Cqsh9md/ps5g57
3KLU97FCPwuQuzlYunmI2lwRajCzueu/1TM1nqbE6YS3CmYQIScrkQ3e2vebZhV15q4jnGD2vUVC
t4kM8wcb9oMmctoABpltqpgew4wt/xozFlT9QUf0q3McFdqFkUafTYC3rPyYcmCZr+aREs8q9AoJ
gTRJY4JY5rgL9N70biUho/bKbOWlFTnHKCv9qy60b3Uo/Gswyi1oWbwMvXtLAgFBoCq5QL657z3Q
f1CProyEILluJDA4stJdVE8pocPGdJim/MaG9rQBs72l/mVGR1+jsMgyyUKlASA5aLX/nNI/HJac
lRRva+8QnkESC0K0aB5ufW8UGMY8GA3kB4lm1tJN1OoSrZkCPj56E2Dhdn4xvrgFQQRjn2+T2V4y
IGQvtxzNh10vSns/lE56PxFOg+d9jFAuimZI8PE60VcqhFhxEprrK010kM5io8uODbmnONxc8USg
UvTN1+raWTtu42PYmsDEpdN03SBm36Bj8766XimO1pyVTzGmBxEUMQ4AuHsAEMFL4blsok2EFWEf
ORkQqQY6KJBVaXifVd1p6SpO0bsgfbe0rRr8ahuyXlzGUcaWHkdhtNHHXj2OcSv2jR673yhVyy3o
ueQ2Y/fIMpH1feCMk3PdCf9Jtwm49yLNMlf0kHOUgyKqnGc781tx4SMoIQOqiyL81mwW8AB4fb2r
kb+vhpYYyIiUm2spovGXT0dt41cV0p9q0pIH26vndWage0OVU2W4lYSNMysLpZFsrdB0+o1ySEXA
L5FPAyrv1HvQ07y9IjeTmJnSiHUvKPVMv43QNg8bji/ctDGEwPNS6IrFHDtsuSjW7boeBbrqm/i6
0ITahcbgPvt6n+1nfdCPHlRNvKsRJmrVtpscrW2+dsaCPKoxBT+ZJ5grpO5Idhg+B83aVrgMO6Kg
HKVl8pKkWw5MGHElelVVB3aTyTspp3lPHA2oe1LixUFPRo52QoHBn6Ko/06vftqZKhVfZS3MnCkx
z+d1aY2xpFLSxXsMF8hnO4cc06JrjSDqNR+Vpkz0L+7g74jEIsmykO0+tJrioBfkLuDCZM4BL2mv
7WiwLkUq3WNkFNWdN7oPSd6QlIW4AShlr/ZZV5dXCcoYMtSdHcmzYmdHdOU3jamJz8gVjS1LLG3u
ENfiLMdhh6TfvE0A2OwtJtB9K430kJgVdTM27kyHWBVqlsOTK7Vmh+YWD4iZ94e2Wai4Sebc9uy1
b7sGCGYZSefU2vavEYfMoUZ3i2XN68MOpA621bRw4WX6VSQuYerqR0d181UM6LiAIYgRZhuFRfFd
AtEs4MD15cHDl3U1j37QVU24c7MGy0g8d4pP22wz91OrNeywIicNd0KjD+NVqfY8kYHxVW9Uw4HF
r/MDvXc/3Ls9NB9aih4BEXT75sapTsotCNPA+P2TNVWJlYeJeucOY3MkJqM5oi7x1+YwcEKf7OGW
qQd3NYuQvYv1emLfGzfdfsZsvEOH0Xn0eJNm05ou9DWQLUe4lFqQUty4b02T4JQs1aZ9qvT0REe6
DZbCw6PPQaf6aVUh8jCjdfzu1Dtze50pf/hS65Syg7pwHMBzllb3BEWF7Z3XS+/SbGizWV3ef+JE
iUV81lyiXxBZrGNvjCpsCB2T9QSPsyQmXY2f6X8viRwdURBOoTOkyVIwvkXIm9aqQam81icfX5TV
1EOAhw/Tez/o/q4uI69bOaPnbbCLZRjh+um5How6DfwsJnu8cYzx2hk0D7Y5Pvhm75CHMazGNKrc
E1be27ydiRwZYY8iT+0b9xjTn/9swuOB2VuoY0fg1rFEsrJSlZduczf9XstWSGC+or+wK1/T1lxK
3mKeGI4pbbmV35j425MWEB65jKTfRiBtZ0uFGWo8JnUCpgCFUUlJpzWUisjaLlA+Elh4/dFqqCFv
TynH9BV5Bxl2RlkkO6NzjU3IyNzDy35SOEA/JU6bZ8EwoNHesBXDft7W+eUQltqhZaa+6OIuXqM5
/BICdTgxq4uTV8z2VZ80YtUsjWQfekSATiy8tJjFr+2hdLcG3kP2AFFybw+yXLuSWPdqQvbcc8RG
N2xa3z1QDQ90xdXF2OSUnUI92xHicZ+auTzok5ld2Eif75tRqmCux2SLgVvtNLKy9jhxyERhDqo3
KOCJHSl0rAXYoobLrDVYqCdfr7ZVkrDRnxnNnTswOcnx09yDF7NLnY1GUskYxFoequ5kc6DcxpPs
NyYEL4TsLPm70SAvewFjthd6HGrBUu04eqXTEmGDr2cvAQvgfC/HFeVH5DLxlLBDrOHHARPrKvsL
qbxw50vO3WnEV9vZrcEiPqvlVCnoh+fccNaK6CYcHScoKExf5rJ0v0ThNP9Kfc1tVq2uz9eF3lxz
gCRbT/Lbbv28t9Y6HhN8UVLDPttqnX8KU/aKmtNW+gmwO7HoqWfxtjDaN0kzf2obwsrbkp39Lh+0
7MZxq95faVYECBNhDhNYZPsRUSmmiI9dPlRkj7gjiAyZtuuBoKMfspqnbdFZdTDBc2+CodDiNsDU
bvYY7oxlQHLMPA3u4BJxy9HyQmtL9zCpIlxJJ+/BVPLJL42/Z2fqbDLtphnZHNXEld7BFO6Tzpq2
+pTCtY44YCSruMHlt00rPduMhhk9mFEmHyE9k2iLQvqTMDu5tUEoHKBbJscSQSoDUuXF525Qwl87
Jfh/BBWV/8tmKvqs6+7PIhpZdfuITXBsqJ4QQ6PxbfhoofEwRaSaEVlYm98bWs4bE/8PO/Y25/w5
xvTT6MTXp3g2soNqYIMAjKH9DQw62koJW4AMpgSTgmqROo9WvM4ogG6MFmuz1XT4k+1OPbC4FQc1
NOYVKP6WgFVZQVRhzBhroDr5Hfnw2WUOuu0zSZwZlJWRKPW6nXn60D95LccwbbJAmtMotggqOnoS
zPEsFHqW/shx+QR93iXm96kzs6e80Ape7OQ+A3Mcj7Vd17u0LKuD3viJvXURLhIzmGUUY5MiGm7b
JnSRz8VuAbuhF/bd7A5Gv6+Ntnxoe176umIeIwxb18C7dGXCIZDN1CmbKCEHc95iaeqyJNsZElIB
gXZZcpsanIm2YWY433IR5d2amk0Rb4y5BvxCLlWb710ooCLIW+U+D7U3yIvMHmYMbNM8mpAF4vKJ
LB/5pGvFfI/vZMbwVGl+w2fEvpSnhyfycrBKAPN9hgv/lGXTgMvZix9iQkjxVbSZPu8bdpy/2Jwp
BqobYwjTgM5eGkqPuo1p84mNZiEeqU7pEflpBKy5iRk+yML9zPpNBDe18OrH0IGGg1nmS5uRNamn
jJbecYjLBSr2Ut+y855/LvS6/M660MeHQdPcW9C7fY3zxmnuk6xDoGzEJsn1kpLLHuLJjL8yqfuj
5s1yGwt9+Jy02MYSAAjsH30RP3S1lx/TJZZ6jQIqesIAR2HB1kLBSSnsNWoNCG/M/NCZXvnQO0Zh
B/EsqK5pLckCGxKAR+JAXaWIjmpNggbHxONPyaROmSJGywMuQyTfRitngWm6akHJ+KhCVl4RG1jX
G1vUx1DRP17jYWy+83+z6bd7thoiy+tHQCfhidyvcODokGZ1tuXsxg+p0eWCpIDO3Ad57Vrs7HGj
bS1VWPeeUPOalYn/jG/SZPD6/cw3ZBZpsaxY/H36UndCJ1E/GklhHmAkHKMIQMPKT0lwPCQhsdpY
coaG1XpxvnV6vYadJOZ9rowxI5I+gkx9XUQpDwMJ7qxPONScuTjlfj+4xqqeBspOpltrcwBuYfH4
j0CKoKr4lGcmf6wfS8vmWdWgMkesiSF/irQwihM1a726N41SGR7HXzO/x+rI62+AwbT7Nu5YhbQ0
n/gFx0Ga2aWiby6fixKV8bYIl57y36Uc6lc8JKNNKQV1BUgFUkIIUtyU0g2rrV+QtbXXBw0uu2N3
6QgXWdaPmm3yA1BA85j+ru2YNfvlE3xhWwWD0nkHDlmZKnBMsOTsSBfChrIj4ewme5aUvAaMofMe
AAa31CqTn9/ynqi81nUJWBcdGQmvbSaKk4Rcrx4Ri/A3ERiH6l43uny8ZbqkdaUQm2aXmtUwKGOO
69llMY1Waq/JyeyyK8HUU1z0XdY9sPFX7ZfSGcPmXih9roOhcgnG1PsoxKeG6U+uG49Q3ssCHQEe
h6Gy8ysaW/xW+GY650AZkMCqEnPHmiVdlVdpo5hRen6H8eSNcUW8j2NStqPfF1rrQavLbps4FbcI
7Zlf3zC6AXNp3US7pLNxlCmruNAcomKaZrS+JKNHcnpHxllhiwDX81x8tsJ+cFb/qRtxSbmNiLWq
DW0Xf9kUzix2qaqvwQWI6uBVyn78rbFy83eP4Hdm7GudCgJEDwoaOdh86ITrONaZnCIdIsPXE5NR
a5jyuhzNBM9t0RPhDVa7SQJTdEX7Qbt9acD+3q7gWqD9DZxeQDDpypwbGNhMgx9j87RyXK1+pHrX
6+uQ0fCz4Xi3MbrZPlqTkmRn9lpJdHAHFiSYKLWgQc3kbT4UICD8XrcRMpTdqhz1IphMaX+TMA1A
tZCsGq/kXLPYT61ZlhxcWmBY2KXvXCniwBdSHLElCVIrnbT5CJZHb+r89gASElWEkoG8gPNnOmtG
LVg+6PBT2WRsV80hijPEa6Y93jSDNVyaLpC7tIrkBzKPtw8WIx2NaPTk+NpoRb1WGEg+tT4BPrbq
UXhcQLFwDlSN45+xDWZ15dOB+kj6eaYbZgBBmSMVBTEOW1ShLwTm35UyTQlFvC8oIzVFHl7NVk8W
nK35R7D8dk38FzGnAAHca83u62PpNf6K+j00DL3zlBZoLVEaWJBNrJDvD+zXCp7l98JUuChsaQjS
cDv395USy7hkQV/lAC9vvKIYb8jQYLvY6Cl7g/cv9lpA8vfFUERR31ycQ3xPrx8CgBqnqpQA7uNj
M8GDW5ugpcZ/KN6ke4lwB/EO7XZG1hJG8/o6E/kAKd8U6ak6nXP2sxqJ3E0V992aUgZrw/u3dT6Q
uRwmccSYdEjpA/hn2qRyEknJfFSt6peFJxkTeg/TRBFo54UZkz7GlKUIxcJAZXlmj7V5/xfAy8cd
/dbZRGEmkBS6UBRpqaIhXf79b3KvZDASYtdbui1zK7uHWOWztk0tq3XoQGrRNXsOq99qKqrpFsQq
e0T2XGnUeOQCYHMbHFwdOj9/1dJUvFJRTEZtWLpevYU5QUKb6aXECoetaWF0IjyKIlvL/LGW0ZBw
xpiNeT+a6QCiTosx4YRM0QSe6oiS9ri9cCjbXcvc/3dbxu4JQNnQSFj2oJZJi8mgNk0QK7vbdF1o
o/rmge5JTphwE+OKToRTbzRYRRPG2lZvb/IBXBHUu1FU95wtWFDp3NAdlOnIotv2Oj/YA3SCPIEc
lCIgPnVZeoeQP6se6zLA3dA+SWx3t5E/8bcQb2wwGYOJ9ZzUaCF2A8IKVuIUbtba6At+edQsya41
kSPROTWjp6ge6zDAeuAdi0ZRCLZat7uANur/AuzDUskzTtgDoPiUx47k4vCh9AHMrBqkGl/mpp1v
XW1qWUwNi1/BzkO6Ugb19/wiaWoW9ByhZ37Rwmyb97E9TXhFcotddOXHnXY3EircHqYKh9ZOYRCj
OFEvmP4K538RVKbHzzETKklbY5bltLJ8tlTrqYnZRWVoblRAnQZszYg9FBivzQ8OFZmah7YgHpk6
FK6K3d/7EVtmfnIcK0sbg8RsKaUqMov1PYxQvTiN7lAQWpxIytedP9Vy27/8hC6xuEhHgybdVGqQ
kAGiJPH39PZeHoLLTbu0wRsGDayAi5k9Pubioo/VDfSf+hEXYUvzhixKKs2DH8Cacx8Ms2HUpDp9
jkkb5FXYtmWxDWsE2nWoeU/ISS8VeAqWlTKdroRjcYDMVTppx793adD1QH4CI7JWmuyLjUVl85eo
MuN2ijIBVwG1sL0B6DLnR45N5UfL3pn2AaMGUwVbKMRt+A2cc8Ogj36tNgXstgSGBCmm9BRvuUfm
Kc/ChrMWMr6CTMEreH+SOJ98idvAw6G7XB+jwxs7pDFwPgy9gX537jO/R+Co403F6fbm/essk+ur
qchf7LFCAMwA64Li4vVURF3VAphYNSvL1NwvsS+Kn6luNnIfp769sFtcDq75jKflFM6i+gphIPz1
/q/w5hETd+DggKCFg9aXyfH1rzD7k6GVBWgyOEPjTTWxjafU5N4ir0cUYdrTjyKaeAbvX/V8V8Ed
L5Gm/GnyrL3zG6cHF2PdpAJUWl56MgXnG2atpd2dl80j/rj+33rE/29O2PniLbhP9BPYThdXJOLY
1/c58O2ORUYbeI4T/3qcwqEm9cf86U8NU8n7d3c+fFCsscaIF0HmQtE/2zOViFbQhaeSuGuOIhBO
AbHdwlGdy+f3L/Snl0dKHVEVAv0JyvDXNxV3UQmkwp2X2JTs2bbDhNTdOOcv/L4iAbjxCFN9EXS8
f12+fH7y7yPX0BfSsYsu32TrDQ389ZVZ9EpHhfChKD3l17qu1HGy9AYFMASXegtwz/mRuNn4ywYY
+cPG3oxPIfXUk4rNpN1q3iR/EGpOyCFaFfuU0UGcNnXo57du0Zv3NVEWF/5IdRNUVJ9+8WlGPxWJ
oZO4Hnoex2yqeyy1/UQhM0nqYWNEff+UJ94i2Un88UiihU3K2+BPT6bdQ8KHOSbTC2ZnWkz4Rp4H
jHxyNwtjPKDNKD1S0l2WqylpouRr5XtF24JBl/+HvTPbbSNbs/S71HWFEfMAdDXQMZAUKZKaZfkm
oMkxjzvmp+8v5Mw6tk6ddCf6phsoIC8y05ZEkRE79v7XWt/CeOuaklVoW+vjfN2zMZCowKAlHmEH
+O1Fx0ysf3fUjmVIhPZS78dq0al2MctB2mG4YdWOKRPu3baHZI5Uvc4JnLbm/5cfwyVJ41xxxIG+
2Ff6MPMdorxOypPc0SsE9E5BxgWkJxf73gxTOxB2V+MeghrHmZcmJr5nGVcqD05nuYrItWErsXXM
KgsVMgBehuHYDGC9N8mis5CVYyqdBf6A2+ljEBRH7UKTbrS8pV25TtgSRz4Lo+j4RbDpMHOe2SRg
I562RrYSSrUSX49SDt/zXDNKXClDxIN/tmXS7PSgyJfCSJlYGxmYSVBlvb6r6nJmwgnk6DGJy9La
zDR17aYl0r6KOhkfDJudhW9LplHvpUozDmULC8ab49ROgtKxxZZ6S1amDjfeDrnaNr2kCnkEzqne
6Z49jUN7EBQB+049GocfzwSD6WDLuhZK2eWPoVBKoZF4quNx/agcmz1BHSXsx378fZQgOzrICSb+
SxBVtn5pMbL8OlFt5JP3oxkbNJxjEn8R0pOEPnNHO1bG9EiXw+UbtpjsUCpSVTABlRqm5mxzAYY6
xmYkLdptSNVjAJeXvg+P8EjDfNMWnWgCXCBFAShXzJC7J8oIfAODj+RhO+Ri/mF/WQBOq7g5uqje
moXNxJpEsaky/q5j2W25R2hE/vhwgSWuuUazrQBgz9MfdYt/y0B6VxX88z/Wr3mtavY2Udx9VNr8
47/+Za/QL18k/ufHN4neq7Wk55f/CD4Ke67793a+eRcQkv7szFn/5v/pH/5R+3M319T+vFY9MGy+
G4jaX33ZjvnX3tHT6r3Gzf36/laVCRmm948Xd/H2H/+GNfAfPlJV+wJvhQcM/myGEc5qCQVx1/3H
v6nyF93QKNeW16KOtUznHz5S9Ytmaetp1wCewuGelXadVWD21uUvsEGgRrEz0Fhi/1ZxEHumT0s2
eUqHqQxbMtzm6yP/1yVbnk1w3B2YYQktxQYZFiuX6ay+J/Upjuav6xEW8BEKhGF/U0T9NY6lC9Mc
zedFkuYtJUBvRkQPzGD3V7hh2Z6Al6x2WgFlz8Dv0ztPGhulTZEpHOWUa2UWzKmbK1oPvzJO05GE
uvi7UTYZY6vmIosprjHqjTyJU5V/ByXuFnUuwiCXneS266zqvMCMRLuYs+I2iw2k/CJdEe6FxxbY
dfQ5u6kaZDDwLJldbCszPVPj5zPz7FzK9tTNTPffcVW5jklROrmrD2jP1MmAqLrPK8iqxXLssuyo
jHG0BWrtJiXKsEniO4E03lelFsyWQMypKvMMEEo9WtG8lcvsonAGYC3hRd/m912E9C50lceQ/qp1
vIFhi9IYMcA9i6p5dxy4mcwGvSFswQp29SWnzksk97c4Ud4a+nNrA2xgKheP1iAHmMSUu6ZZtE0f
2SuyW7/VFKl0+x4sPHCaTT6N2PRAO0XLXZPV73Cxhkv2TndZZT0thbU3iinaaKn6xsPF42zP6HyW
rsskPFSlA92vZRZdwrf1SAw6pyjRdL8Ly3TT14k/1u/h6luov1dyu0k6S7wXiiT7kP0mdxENQLrZ
VfIivmNYZTLyBrpr9Ybqdi1otEkt31hyYYWNqXUTq/ld3N7kKv8jzMk9c+yZbplWWl7uiDuS488d
rOJcTzfoI6ObYiL1C6Wj0iqFjq5VS+3yXADBlrQn0ard2aIp1x/mbtgmxYCepHDWpaPd9NQ+2sVt
bgZxmgVa1SHGNBJ0LoicXiLnynYCrOwyCFVd07GaQJUl25VKVHhMluAVx/jbnHBF4wfI3Xq0sD5F
AU2C9kGyJTvoGojO/MKBoi6MYzUZvq9NbRwwLGiudfGSxNXFCIhgl9XtLkzskzUv596WdBdaJya7
lfLUh7sxjXDDTZaXMvXwWvqcXYhirqxWL5VV2hyKB8g0S0mFBLhDfq0hNJ9UWzxZsVRBcqUcLnVV
8ObbcLqO2aSnQjzio8WlxmFMQxgGa7flMvdbuaEwxkrv2PbP3B9585KOONKsaqE52ZD0JxQY0B+V
HkyNdKukGiBdR+on0LpZN/g12oUnScWVUZ3zOHyCD4qRrEZO3qTLY49vxYnjwAmLCyWlFBVIUnwy
4uWa0qh5F9KVd07bHfvx0nP65QI4YSA7DEXbonqHFpUblAbOgSXgOWkOdgfZk7lzFUMq3CR5MjjK
QylCaeRDaT1TzvSAgbqPVN54qT7NO9Oa6x0lNuOVVhjWtprqyC9Ek2+1QbnNSzMAVghnNd6VkykH
cmt9h051dMDBnrJ0eTbm0MJLaVDrUp3sLMJJkvOtzaj19THaTOkKxrhMsO3t5FQuMcgUyk2/NBIG
ChoDykrPLkUG1bM1uMWcyfFBJF5UAA8JKvavdJm4NEhkm7o1tqbTwKNj2+JCKrX5t/oVW4Hm2z3K
Vi6/D22y7+P4KuZl7LK5qrBBPTtdDIEeP0wEMOhMr6ivw5QPGSIBr3Qdp8cA3nLLRGXHNatsJWf6
xgA6d211mWImUN2uqRuuFdXs3TTXMk8X46OdLpfpiAbcLzKWqsXaI8t81aZ4K4M/8pZ0vhnQ3QIn
k3YMBBTsKxGDpUpFmcDlh4HH8DDPXIKMhHDT4AGjCuIbBvA97ppvc8F4Q8ba2RZlGlgGnnFU3Ccl
sXyjmy6jHK8NKHIaDhmI6dWG4iTX1pejFOMypHHH8trK2EWduEr6ES+nYKGv++EO+4w70rRZm9+i
WildmrWMo2WyHZe+TrGlUeOw7DCkurEsnu3G3nbNcIfFeOX4P0qVMwRyMz3N/XBMQRTbM3IqOBx/
IZN3jKyxP+V6KaFkdv6SAAOdaKv0u2ZMAqMsy9cK6IAbjoDj22J8TmhL8GyHYZQQs28pQ8C7/l3B
cnEImxJXv6W+imnixBA9jNGcHmEoTd8SQDAbCJaPJfIFYl14ZQ53khHp+15F7g2bOdmHNRTlJW+6
K3uMb/UiNjdy4kT+7NA2BP6VTzHG+C1FTlDqPApNszkj0/PdXnKj6/00Kp4sB/Xdsp5KWIJbncz2
Bu9l18mD46nMUSU5OSVKfaVI4gBT83tUNzORg4GsoKPvE2KDJJCcxM8Y93hWPbzWyYydn6OsJ8nx
fWR1yrYxzddZdO3GMWb9Vpan5jqCOOH2THNrV+ns6CLrcKlqYS3d090sgp4t8UdIzE8NK6FRmivN
0eP6QVH07og5qL/CHD3Aki2ak4kn9mZCSjxFRWJcVGhk1wx94u+h2jHdA2J/haWkjA+xhLXGcTrr
a6xMMQTRftEvFSg1q3kzfqwJ+144DY5HrP/aCyyEEDRp0rKlyCRPzBNXK6kNbKQ5b1jZP0Z2VD23
DcmCBlda0ODq3ot4koPJyLIbe6g64MJyN3lymRc7oab5TbaE6tmWpGSfDzRmqOXsGXlr7HqoAhsn
kdva1WBwfHfsykGaWA2yTLifTT2dfILA6FFFIc4d3X6HRZufJSfs3jIsuawxRXPn9PRtsFCw7OJ7
S8159JsyHa/lCGMSk8TwlVYjtDwsOwpeeOwfKUooZy5VlEcqM2o85q0IdKORzzLIyT2jCIl1vW27
K6NImqMsTJIseb4x+mfDnrwwor/DRaXMA3jz50KN+/OU2kYWtI3ZJL7Rtu31OFG9JfB3UJqtGlsF
2vPggmYd8XPXa5ojFFQQJdFe4vQGmDxxGFimMOvpBzaqoM8T8yv01umMdvXcOQB3gSiPL6OBgMne
sdp20WxQEFGiH/vwPM0b4A3LnklRc0NrhLpBrDOesgZlAhOTijUikZYtw4jkQH+D6ZXVKbSyQ2ij
j4f+2rHiiOdBmeRt3xWvoIRgOZv+mJkHrPueA4PyouyG7p5ylxOuV9+wx29pkR+kWeNBnY8Xajum
Z0gOhm91NMT2Uc2iZHy8sTirCxlza676XStfVrE1saio+7ob6cRtOXIyy7WmrrqmX74/1PkS6Lm4
6bUOO5yhBLbgus15SmDlHrdwIt9MZsleP1n5/RwODxAse0/LNBTKJS6Cvoh36I4RjAsOdpFSbppa
5fjvVMeqsHfId/dNlhF3zJ3mdhrHIBvMayc+oHYIZizQCAixuaIs5ZMuYPQWTr0pmPiBr/bk9shQ
l33oGPpNwo2cSKCyhCZV9wZTVjDHno4nvE9oq5CtTc1wYhtKyc0YEUUazWjaRBh7iyR8WJauAvXa
SW46m8XemnqThpPKuZ6ivghMNdwCNA9sI37QzLa5xNSJGT5WsBn25fyVQ8VXHtKH1KwnHzl3p9rf
G9NwzjhuooupooZh5O8+S6VtujRFMKkchd9OM4GA7jVqlGXfO3dTFl1Wo7QpNBPz2STGXSfJWGJB
lfYTRdGFU0CFXd2gj5NTxnRq2Ay9Idk7zpU6ARaXOdIUVXNmArynmXgkaBMm786oE1d30iM2SB4u
3YMSN9KlZmfHErdH0I9hjbvoaIh7TWBRd5LhKHfZJWbPvbYAsFpW67aaZ7cOvnqowAzMOWVYFS0t
irMHzsXzUe5mZXjPsezSKDZ9y9om2aJiHBQqK9iN0btocxkx5imDto2zTYYA4NJWs9cH9t48u6SI
bgxuYszzhBVESwdxxLeQJgwdLYjesjRPdEuwAi9nsdDpZpW8TKfbRIaePGZJql22BJjqH+PevzU1
+MsS4V9GCf9fDQ9WFfhfR8FP71383q51w+KXscH6VT/Cp9YXFaTSCmqANkYIROZPfgwNtC9McFZw
J7NWBZCkwUj7zxi49sVY/4Qv1A1i4qsw8sfQwJC/WAYcDQepWqGz8u+FT1W+0c9zXkLghMntVe42
GWgz6/11aKBg/5zmDIld1I10NwtD7V22FIDoaRoQvpV1Jn5fXXSBYHq6TXU5LQi+tZNrjARdVHnq
OZSNKq7t0HmCtl4+NhN1Mp5BmAgPXhlnJv4cJ7zTNZhSTi0PXjlb8+and/3qx2D6Z0/KJ6Fl/TUM
3gxEL0w0BFo/4SBk6t8azW5tQtycrGtOO70r4zRytagLfTyYzU2FB3I3Amq4kBFcvL/++dr6A36a
l/94AQxyIEkQqJU/5+lnvUFLH2ebCXGeXrapnB07DmQU6TRdSmGWhrYsoiHcQ5iWdlafzXSIS7e5
GYmLsoYFvkBp1RykYx2eBRVnzVllbduOdHCA0xDthQaxWw+gCjLGKdl9ObDavYRJzVPai0U/6q1C
9mO2smVjMPve/3iri2X4za+qfBIl1l8VwhzGBQvgrI7M/uslU3KcG6ysYSKUfGBPU+ckJhl5c1lq
x4RLtkynkQIgk9CabQ9wz6eu8DIyKF5uO/EjLrf82eL8y+x20hyBZ5UGDVxcRm9I/pgyofmxPP1L
bQj9/58+HjieoKuYzbE1/CfFZgSklFM8oFGn1eQnRZne8c4ugcQvGDhqNhyKagz3nTPdqpO+7Kxi
lN0u6oyXmbKi86BNZe5XZUVcikTJNmytvD5BQOkPeqaM90hO9msk6rkLKsLBM8py0dxTdcwYN3XG
PdG+fqOZpXxFJ+AmDUt9y8fYbKSiM/2yFtoW7E/zktEEeoS52z5mqjZ/rzRHummUIt9bidNvwrBW
TzUdDZ6O+BzQaJF5SpuJQz0J60zYyg6Y5pe3wNidtypc7omHLg8A3svHipH8g2Tlpt+TVeXwkjcH
WNbOmmSarzC05jPTrYp9flZM+2JJzVM91+JYLWV5bjHP4vEctEetVcNLQ1kmUnDZjTUsAsU5GTOO
RUW9ydp8vCVxsaZUpfCioWmqdBe+mWtBdzpaFgdLVe8uIrEkpykV5yF3NlNrLDysGPf18pNak051
U5ujWjpJU+SWErlBPXfkayWZ2XVN5UDkdzIYBkx2eoziqPbNgaq20Km4t02G2e4afnKhHT7as+Rs
BgrMrxqGfBQM9Xs4yQre6aL6jR74wYr8+e5H2wWGjudF10EI6ean5Yd+tWSqsH57wh7GlhFQ7XhE
uIdmq9Z1+52xi7yD+SD5ErbK8yhn7XE2rcdOUiX499mA8Ysxjan4CmKYb2pRCYujSnbDeverViE4
J1rK5V+vWcpnBACv2mSqZSjm2gIvf9b4SnuAF1yRJilqRoAYJ218ISsHlFDKbuIKgok/vCtYDbc5
kc1Ajhj5OnkSPv31C/m8oKyvg/E5IiegG0CHqxb5k2FnYh8aLyDovWEaOBklfL4p/U5+3M/KRuV4
cqfjjvvdZ/bPP5WHhbUOyxWQK0jGv/5UWTEjVepHCCgcwwaaH8fmq2610SuWcjrXzCIqx61B99h9
hmV/i4pZcC6fUHeehoaoMDVp+lPTC3EpIVe5+Bjsg9kAL8Bx8zuCFVaITwsYYTB2BA70CmxqeCHZ
Rfz8HrUjIcZEaplhk83yjN468+Jf4rnWNDfj/LR1YttXWvLS2D/RpbrBPAyxGsEgzwl0CpEonlSq
z7UOV8AgvHYiBWoFZqtiezFyxafKsH0pNWmXMIrcDwMVLrlRPmpY6T2dKYiHshbeIjsUF2bDwcjK
9XvcVKPiL3Y4s4stKZ6LavuWHhfHr8YInVEZKSKJcQKdkA6VET4DkpZCvn/r4HGZYpWEiM5mfJpt
OleaoX8UqjZQvBU7V4bCabftQ5nRamjam0Ve4m+JY837CqrNNkVbBtcQhZssytrFIzVqbPDAmLeA
j+Wd1MThFn4EB+bEbAMHDIIrmlh/wqhFA8OS882XVDG/MplewOFWDF4RHMZLbKO65Fmm2Lej2l4Z
RiOuO6kc3vQoIe1ULNlJrtUIjoI+LPBp+onRfq3STVRJkLGmRjvGhnpdiXTc1qpWfzVD5oMR1Qon
g5bQKynV1H0UllRnsfm7mFJqkaeKqTSCBi78rIj3wmyXPcPuYVtoTnQu6mFt55A5mjKoqmQG2Ba6
DFgq/UU0phJ0kbkw7e5JXBrMeatNr3F+K2sN8d7WEBJ0SewmYc+BnWRJ6JdlWz8TOq19DFyeLS/p
RREl/WlORtO3k3C6xGp0YZsJYbnQ+KrKoXbQmvjBjFLJJZ6CtDokRwoge7cp1NVYUopTLhnVpb6I
bpsZi/NS8LTZgrzloDTA6cv9KaqpGxno612gwR07u71f5jw8iqqzz/ZAJ8yQlfnRohDOC7Fnb4Ul
X6GSfovJ9N3M7UI+IoUD6NbDAGC7QQuACNFyyavbVFnQCdLwa5Rp1fU4mvYZg1zjjuyF7pm+KQ9s
o9WLimLfgxxlF5pG1lyZY/R/O5vviiaXgLnW9Q2hlOwwlfbs1es0D/gWkrY+XrVmPV8NDqMgTqb6
binYztKyt6UubGSG2dkUVxHa5bX1BdZUwtdcYY7AqFCOfiSm7huf4XjLIO9bWOfJHvOIejUMiXFp
FKLa85izvjYZx/dUNauNSbuIX0SY6GB9vM/SLG3JD6Aq4JcYGBSWuQpK2xGMwqbQI4SZuGAd3iu9
44hI1jPZTJkx8WKUu7CcE+ptlwZoIbvTDd2a0jU180x6lCV7KavoiJFgClq9rV7Zi8nkD3GWbHrb
tPcaFPcbnUQmLI22fygb9TbFvb8vyKg0kEKIfqjkAoOFxj4DR2dMqWlvzLucD+BUSrH+rLDoP5IB
K3YVa889Z9v6XFPa9pWtahxwRqdamhAVO+NMstItPBOa9cYc3EcpknjcGA2FUnTlKWrrZk4cfpU6
gmlZmibvrdVSotvFRXlMhESLDq2AF3AG1C3XWPMiTc0roAjbowbKRhCdZyLFjrlVsmg+WFHUHZI8
4YhMiuRgGZPs2tbyqCXm94o7Ho1QbHk0OptIhtespCntt2BCilUJCHNCAD1EoWdqD7Af5qong/7b
sZvJrAfLIWiEpZemGPZHGB8stW80f3KM3Df0XGk2iZTRMNNU0eucVX1AIpNICtaCitKpYdn2UTMg
O6CTOnUXwnYj3LZuBU5xbOLqRJWQTmMzlLcxBB6WBcKv25y9A/trOdoxUkLkopvHHZQuoUZ7nl5m
dMZDU1flkQBHVnt2Tt6zG6b8LcG3RAx1KR7tMiKA0Jr6Sx/O/S2WShb+WYfpg4vQGbCfp3Su7Lih
lRMGGycYLZJh7mBY0tpCVZfmfphKmmUyC89GVJKixNczreFh+oGpwTP16mluCIH5szm2e4V1jJyf
rkrcAeu9X9e1YHiSTDs5lItzkmdqGtSGEjrBEGoqFd5TqU73iWlwupMZgFBk2q+eVE1WCEEtlXIe
UkHlz8dPIrViHsnvIPyE620wryGdopllA5lVIdbOY2RUr9sErMNbjw+VwKApn4YqpHGwIjZDxzCs
g0s26jNR8sYJiCnZvrwYPIAB/iUEdPvpaixnYXt4jZJtOi3KCYuw7S8tLInUYPHF7QmLepyU6aq0
KpWFOGxjA3tu1NYbRje6RnFtgswi42RVDkBYc67XruDdlbNkOyZlsp0K277kOe488MPz5kbO6BZ4
Cacy0hDpGyzwOpuRjF0wKOBN0oZYdCLFrhEO4qJ7G2p57V4UyqlOCQl/vFS4jfpFvfp3Zyo07mq5
aHdGmSunAhDCTmkj5QQ7bnQdyBAah7fW9ue1RinkKXOpFKUwqS7jt0+m0QkKPZtvYFiA8LHp7b2v
lgUXj0rFwOJq1TBddYh9WyJf5nAzSTCD46WScqLDiv6cUowSoeTP1gpYM0Jlk3KgFO6YjcmW6Sjf
iGl8uxNT6xC9FTSdaVr+hImM1zFkhP0shvBPDtQZIjqVXd+oNeKvRyVlB6hjQKEsq1hfx5r8IqJc
+DREnVqdr0qWiW+3rvE9pineb7oDpqu85UTU52sh8wxHatcK1ThX7BNLergcHFIgTqpDTlet4lvk
FR5Av/DWUUNG5KZVxZteWc7DvMxrI8hiU3CHodR4zkNFflScQVDsoUwTlR8IiVcpI5Hviy2lR7zI
9sZQMRFUNdHPPl5rz4p93YZN6/Vk6a9K+gOCEle2P1r6WAUZCWkUCCkOxDDPGywP13K76M85BKej
MbdE/EolEIsor51mQhqQlvFEahrPpaC5EROSFd5pedZOFMEZr1XcKZo7cpra05k272g5zM6WltbX
fa7qx8VZTXl5uSLJtHY/ElIPRpo2OakJh6kqO4mNbYXWi4JAy+pTj9WuEXl9UDqUaStM8jdhseto
1G0Wy056qc34e426L3aKYpXfy7majkXYyXd1HNM0RRaOokmza2E/lU3dPy1dvm5VaiWmY17hCUKO
AN2qaHBMLVo5b3FL7Jiq6Fx4Vg1/oKyWnEB8TBuw1msJnXc8pq0ObESa6w5+tlppebeVkDlsbSrh
Tp5K65AJaXrHrSp8PVeVi5bw2V5JB+UmXVNknuDkv6v0JTrqGXc2HVDzQ6jqj+wxb604um4BKnhS
U2NTm2VQhX13g+VncA1t3jD8aV+itdEY24vhxlzx53piIzUbhXQtjaQEJkL823mRrkHFOJ4Tc5bE
LDcHQgt7fhYP+k41pnMEc+hQVWl1FsUy7Zgi2N+0uFSvis6hunHMtHMa2WUAxEIJFCOhynZuo6PI
s/C08pOuqQVI7wdJe6ypNN5pTLJPtM0/S/TKPrRGTV+6FNeOS3SYwtO5S3ZOKB6iqjGf+kmCtahH
7Rt2tMRfFltwHeALcReTClMVP91WleoNlns6x9Kuu0bklgn5VDYjQkVDxu9VnU9fe0tK495R5+PS
4ZCgQif494RG1JGEuOHCnzlxeIlAlOl5wE70vmTbmczIXNlAZStOD1dT2hdhdjd2b7yqmfJYDqzp
jVzfwGS9zaT0LqbDMcqSZzWW7z/Oqn9r0v1/44/7ZRC+fa9Oz8W7+Gy1+3/QRIeB4adD/WrS+8Ml
t/4C//Fvt88lBro2Kaufx+AfX/QHg1H9goeZ+BF+YpBOrH5/jsEV9QueOobdjLthnWsOs7s/GYza
FyxthJYYNqoAwm1sdX9657QvOHNlxpBs3dcOnL/FYPznzBCNuY7B8EHHrgaX9JN3rgNwoZojl5+F
s8ctTTqMHTZPrlEK269mwRQmBnHIenCWBoTRJrnA8Yu7Tc3u8lRFBR9vjQQwmMF88BKjw4OGwO1q
BVRkySZeHDtN5LeD1l6YOaeYXA9zX1BKsImz1PYsKXzP1VF31YE+WtYkBg2y9d2qUcDIh+1sp3y0
OKL4wwQy2+yVW1hMO8kCKddIbI4pvdiRYnmqQb+VzbeeDkvEehO+ix7e0Tb6o/njv2+C3zhJufz+
tRT0v8q3qm1/cY/y9/+4+r9g8sQEuqYT8NSD9vnPq/+LjlrhcJmvjlKygLg6/7z61S/mR26EP7KI
Zv7EAta5Z2AArN+I/gzw03/LOup8EoGI064BQR5HJvM3jP+fBnCqU0qd3marTlHJL8mQWlf0nE7u
bC6USAFKdAWFlBdhZ9n3FBIASeobiZN1fUlmO9o6uRQ4pJ8n/g58mwEfHw8EJMvkgRrKwUsM3Q44
hNobbnZCrNPwCkLk2xLlgz9I8zVn4mFrgcgNqGNnOKNW2UVuoo7LYm08j/T2G5uBb81kP9Xjkvpl
pR3mKbyXzVjbkG6Kt2yVDopdSF4zlffcPv1pGdN30gZMdpbCpXyPTfZYPDbzMASima29qlbdVlO7
OQBhYAWpJIDC4Sx91SX5hpdSHJlHeGMFx9QZJ9pM9YljNvihc8QDblOANHdLAduONBjtoSN4rVCq
8I6P3YGtC9njqC+DxTYXPA0tdQWV9sbuIfQTQKtuZhRbmEDDXZrXN1pUv4WZ9KgPITw6kRjfpUnZ
2yTk77DLYBqzxp1TqfluhWl6kD2X/cKI4fDfD7YPG/dv7mnw3H91V+MNH5/nnx9qH1/w47bWlC+K
ISsyUzRrJXyvN84PbVf/gvHSVpFVVYM/wavyn7e1xRdZRK4Ro+gv/Xhy/flQM6wv3OkOii/RG9rt
aG/60xb/hwaKo/5fql6/DriRumSa8KgIYHkhqa+sT9yfR8ahqQgs2dXiQ52QX03KYq7ocwXiQ9gc
caUruuKymZzxN/rgulj8QwtZfyxYcaTBtTcUnBSu9l9+7KKB91WpkWAbLXEzoj5sY4AUFz99Cv+F
4PsRffr8Y3hkszDiw2fJWhXhn0QDmpIl6qMjeqlBbDwqQpdujVkCTJTkPeJJYqh3WjdakdfInc2k
r+j027yrYZgNjSgGzsfUemyLBlnZ14TprABVAtlB26vRq/zxDsH3nQHYTVOnejDG8swtcFnTMCMX
yjGZcxhK0dxWS8AQT5421jjEd1g6WBn0vIvB66pU33nggqqFfcFKMbdQT3J3oOQ0XCWw/o0wbpGQ
Yqp64a9Jquc0XlLMYbGqwx8Hm3wYBVuLuI0BJjYxtLrOTqqOpQo10qWfVzguMI6Mw5hpFMM+ZOZ5
q+XUibtKiJTKpyw7BbE/LS+2i53Rx7voCk4qJ86UfSusTPeaeWKDUgwZuRIlyaMLkp5JFSj12J4k
ktsiSHOjyr0iwiLl/XuZ1xRIh63JktroV5REM9QvmrE6ZMuE+T/tYt6pRCYk7cuEbif/rz/59bL9
9MGv+0FuD1LHGomHXz/4QZ4rTUkkjTLjSgv6UFJoKced3uiMjhM5sX5zpX10LHz6gdxANsL+ernp
n++j2K4gHGe4oBlflp1fUo5sXVrtNMSBASnyLJg6NgEgeOnGGTps6RHDiXjb9QDKvF5b88xNMvEI
KrM5/WoYffyiLRG4Otnsx3FngZj+ns12l2wkyLSbFgb34Mr1oN4MwqbvyImZDZRwkSm7nkbAEKt5
3BuVEAStFKYVLMZcapxNmNbxRY5WjO/WWhilajgkYQUqlfQgBgFSSymwFvs4wtp9VsBC9gxr7qHw
51HybSmr9He6+3/xUdHrjSJKMsY25c/xRWdWKhv/tuIX47AEca4DOMknaaMCct5hPFV+gzX/0Ow+
f1RryAaDDC2kBGJ+vTYUxo8G0o7iR6FmvRQVM/SYFiFPcuqRiEGCsyCPiBDYfRLdMeiL4PzgDUEY
ceqHSMtKDC8GyoTRAmQhftC2LgeXMd9SxN581cLFwlpVVPJmhNUa4Ekpf3Nxq/+8elry2m6qUCBs
gYFmO/jzshbBGYjKJdT8AvRc6otIJIcCGyemboq9M1d0c3iVE48wAyORlxIsKXmCIEE4EkzjRDH5
JW1jtZ+GSmZgj+0IduBPZBQa1ZRkUY8lgHQZSBUHM9LtkTBb2JMNQNw/F8kE1LCzBXY2gsJoLH99
665L/68fz4rjobGSzLVmycYnydWkvE6hA9fwa371Yxdivc+MvtwB8ZN/80Z+aulcH0OQPCjGI1lO
sRQb71/fyIyX0SLOSQz7ZKn342xaQnehPir1DIEU6PUAkt+MWKu/NUtCUysuV8fNNFpkfvNA/Ofn
sL0aq+glJAn9wwD280daDYvdtBqBE0AyTRAxVUTrlNY1kzmfO2R64kE4/F2b1McD8Nc326GHFz/U
enA2aBn59Q3oSuh0BdDtgMQp8P2u0FfvSQfNXwslzMtyOmaZbzBg9iorswUCXIydt0OHusybFlBf
r/ZS5hPqXYgKkDqe3dapBgvKbGScNaKktksTPBHeXiqz8BKJX209oYZMhwp8rY8D8EDMSpTjHrQk
yjUXf3TBT+uVgfBMNvxvzs5suU2t3dpXRBXNpDsVIFnuYidOYueESmf6ZtLD1e8Hf3/9ZUne0s63
ap2tVQbBZDbvO8YzwDtjMSuum8qAXxszDW1g8qVLYONlU33dTvrVYq2g7gQJIL6RyAorTigKHa98
sVVgbnOfXGlFSAtrzKN6H0Ua3OeClG/apmZnUpCbl13rloKGfu9OAndBv9QXhvXJNIcXfFVRrBo6
XNriaKPVxUsUurAkAr0Y3L9JJ9MrCbP9ZkrjcIu55ZLc5OPrmTB02CFaKAIO3yy0YbadFselBHPU
FhM4JQtLuoo3mJ0AG5mb/xY2yMfEqXBNgdJWeyGZ2Ufz6jzpkUWdN6ddNRV8rjF582083ygiG5/O
zxFHqpT/d631tIu0EbnD8f6x0PK2ytiHBEhkx9upS2Bti3TGed733fcahlPvJ4pJl7oM6y9QiR0M
f+CbKBIOvf564W5O5mN+ObZOVn2YQJSnTt6theyKaJyAb1Xr9jlly3sCJTkLmkN2W0dgwqs0W/5M
Tt9x0G3ar2TAOsHSWYlvzBpK5SaRuzIkE/LCna37nIPvmztDN8q92TYr3tu25d0GWNHMEHwa+n1Y
amG2a7NKe3Q4lsIxnjtoxmE2A6AjEW/hHCvJ9vRqjH0/FqVJgLfX7mJ54RxqTaCbNF89ST/6QY2T
2rlCXrDS8XMl727y2Vaa3flbP1kGNFyyzEvgwwyqGG9T97s7Dye5pAYBFH6GWv+qthN5wzesflah
T/7zMsC1LB6OQNyKxMk9mgWtrrV0dYoUP9fb9quiNuVVKqLi54yc494RXfQjthZrXxf9sh1a3flF
iVNcEFp98L2u50MGEa+LPeTR17PYYhoiyyIGhRWX7rwqqqfeKtKdaQEc3iwg1ONLisf1bx6NDn40
oAp1RW3x3R7OEVBGZKbQ3yJCACMc7JpCxXGhCpyOoEyLr4QRdJ+iMAeelpsK5Cn0v2tQGm/Nq8oC
n+DoDjZewl7ijh/zWW5n3EylVxuJ/TVd8ON4slbpJQAXqbfnB8gRIextDljhUWy7TcuCEXa0C6ow
lq0zju2DtQOpmSwVvTsrbGjYjKGV9t7S1Oj2WV/EgKsywXyKMxunE+kp1m+aFEqxtdXRaDa1O+rD
hduz14d39HDZnDE98UcNutTrAH83gEUdQZGoB5tEFFxC12PTzIqfQZr8NIZjggeV0YgvujQp2EJJ
vBl7RxDrsGDZ2eG5Scn6GaGzbubYBTYMYz/dmIMsGp/mR5r7ihYrowehoMa00iatN2Zl85eiUMcC
qRjkV3X6YiJM4OSA+81t8SO2Li3pr0bUTDgr8Bs+kaVQw3zlCsPLiDwxvksWi0NCYqbZfYj35QmD
ov5bFE7+ilQYyoBkH9+zFYHAhG21MPQtVm2cy22tZCy4kel8mjV3+RISPv+XlJCkvTNpGuLYtQkY
34xDiqgKJZFEDNcYJfONkTQPIutCdOH28LlNZYyFBwjpFclCHF+XEFNbUivWH2DU7V8NMQlmTjVu
7Y299PlPyF11tZnbkqXNjowu2YQQ4xjMnYOZG6WpoexsjMvPUZKJz5bo+0tJix98uassHqLpWuIx
raMXHUWGKaiWKBjd1fYuCVFcm0qJsDluy/1sjfp/MV2xurJLdul4MDMeDfyuHtIymQlLGEKz+YJk
h3QP2MVbANL6dqGYyjZ+to0tR9D2t4mybhtroF/Pf34fzB3WqolE5PPWe1mfyrvhzW5GpIrVKD5l
BAEjFchGUw7mXgf16Guz+2cC5vFZa03Utm0cX3gGJ9tlyg/rQsumg8XNeIulfHd1hz69m+kkFTVj
keBvdyo/LLXld4eqkWbzvDdIv7wwQ/NlnH7SNKXIuQTWQAzo8XxpNoriMmsoqPJdwit0gcS98vpS
0o5vlpwjE0er3sH5no/DlZai7QCqK5qnIS1QMDoTeTu7uVSVm8xJY2RMFVs0v7CcSQREYoknhd52
6nfLpP6qsjxVETfPbXtlLmsXehENcwCMUGC+TZG5E4KI2Lri4Sa6F5pu8jmTKdZUPaVU78nCwZfl
5mrBQa4AaIbfMFvMjYy19kkDLpKReTA5n8ZIab9W0hGI3bvikXTo9KFFAajC9UrpPnforbRd3VQh
yTJDHe9sZVn+mMyeBAGbI7jnXol/9blBaIiWTZiaey1lJz12+VQB4U71VQ+75AAWVNY11IUSqOAa
kOqLBZYshvZlca+HMR5/QDtWaNwWQv0RUgFX/UTPCKqRcTX+UmUIE32aG+cziVBTv5naFFFmZ9X9
56XVSLiYjAoDB6GW7kaXbULEBtFQHFFrROG9YSV39jQ6ZO+kmSE3dM3QbbS9TLGWq0sDBgos1mbM
y55i2YySboMMTkk82Vk4veQQovi0eiO/dWjw9F6Gquk5gY/3BxIe8H2k09Z9Npf1szmM48iBpur+
qsNUiE2/QmMQ3ZivWubEmOGFKB4QFlpfa0xxD43o5Re88+M3KP/Y7kQXEppFvguMdlZ+4WxGXYGp
h/46+j5reoZ+j1wKRFm4Z4CYUuqiXJlUzXeQ0nAUk06zTFIzFqUlval0nlI6lRlC1lq5E+bKndcW
dl0+SVXqri5SN7u2rFlVr9KqSD8R0zVCEopLbS+cqqrg96y1ymgco5621v/vfD38Zyl8b8c5nTdp
J8FYIwGTnSnmp8MZxEmobGluafvzgNCPldEi4aOaQQgISlsu7sXz1zv9eldrFQYPzmEUBY2j6wFa
EKgACxbkgiAYmBjLA6xY47HVtEtpxqc/DWgnmxLKM+zkKAse/rRiyDOzSsiWa7LG+QazOrt3RkXz
oga1P/U598JO7vSn0V6g/IiviX4CG/3D6+E979GMYF9EHWR5Dhki18RkkzBQWsr2/FM8rZm8tTLY
M+q0LaDtHm0aiTlTsspMXXghKCk2U+6ad+XkKPsxnbXATjrxdRFRSyzCmIw37GrbxzHrZXThJ3+w
AuDl4uGqNEk4cx4tgkYlzEWkg4sOasKJ0DbaCPg/U1qKNnE3hIHW9bBbEPRFw39xacHWkwoiHVdu
4fBpOw1Ec8NtQj+es+IalmO/ban97Sckl9dLMUPuU6bswnnog5Ocg28EyptK1fLkPKQ07WhWU86Q
mnRj3MWrLdRL8dIRSyhNFgO3bqxPxYD5V3O75MLa98GAZjzzW7kBbuJtZXy33uqVpWGZqYj5wSzx
O2k6JM08YI9QF0Ryfd3WLxeG2Rtz9mj/TGdKpZIATBry8NGYxl9SJNkiQ1ISrSzZEh2l/oyyvkUz
2SzNfDW48+T4FtEKpe9OwIa2pBya1uPQGIiMXVFRuAOlYXto0KufC0cuAlgsFb+Po64TeKkkrIEZ
0VGFl2NTTLwIW/2DHTbpr5L8MmIZKJGSa8Ay5SdOFz0n7ParYETdFG2qcbKbbeVK61m14W1sdGdi
pRvVlLC9lE3yXcEunRwDmHzfK7cb4fUzNxkop7p03ow1VkWCBIroZrCpyAQW1GfklEnYXWvSgGrX
9lHOzDymmIIUjT77Qo5XHCSUe36XLeHawZDo4w9SsRz6Z2FO4AU/v+MHxax3Lg7qn7Y9TGDU9Z5I
B6XNwfJjMWN5myKiMzcSw2DlW5GzWtNmGN1xTDiMmzghYXzGkvWrGV95QrFcR5gJIRl6RB+FNBL6
WPnJCkLSdx0Dhdu006KLTTNnS7ep1cZSaGLE3d9qHMzPjaGlr2xkQd6NMoqiL0mqdqk/xmH9Cu4t
BANEHs7s55UxfrG6JFMC5I+z9EjDEHJTxFkPEwqErIGDokgULyWIIrqtR1V9LIDR9L4S9u3VSI2Q
UgWlQo6DTRbnJDyCLXITRDgbtZrU7yUtE8qXYu6I1mN3cR1KKF0bA/tFthnAONCzk0Ytv0+5HH8z
86RiYwN5I/uBbJq9UbNn4WCFyQA1qgGtU58q8YdZp2csCRRnO7WqivyTMccDEOC6tSI/7Gr+Cpb4
RtzS/1m0vUZMluURrxHCyNIrYgNQdmYyUDv0vvxO4ZhepSf8ZkjDw48RjUGJywHJ6yaeevt5ShQL
ZWyikGwKe54nxMqam56mluIR4RByPwJ/pl9JRMoEKD1t+q3Gk/kbaG9BzItQ3Fc2Z6ZNABcY4V3i
9HZyBRLBlNcJZR5lY1VO9Wosy4QxgerDLRjNePCQNLPTb8oQD0q5iPll0NvppjZJL76LkxWyjYY2
/d45pfitLSHGtlQqzESJNdHmA35DGJOeSLMDx4UX3rcVXFuoQM0FwtI8KIE0m9nwcRdhGsAFEXUe
7c4KcoelKWuyVrha/En2Mn03K8sn7iSH65jEee4RLjUZe00FxHzTkAOqb4kWjf79wEGkGKhLyNVU
zMGHHs75c4rgNQdN6CdNSXkE+/8MBII+K/xJ4l/2bVTFu6wCPX5+HvzgmPWmYKOmSh0PXdzhdaMc
44Ezr6UpdlB062Ib+dkgpl3VVXT2TJoFtrSmR7UYzBgSM4X68zfwwdYCxZHmvpU42WEc3YDdqWmn
YL3wywTEgDlU2l1Eyh0Ws/jH+Sudrugc6qDgsaZSJNdO5HV110b2JBwfGfV68ID4HmjJGP1RzKXZ
mTWq/mGOLuaM8wAPlxl2ofhlNRpAGvTUo99XybYSam/bPhEZy56lYaZ0MFWPi0N8yvkfeLqEcylq
QaaADQjV/mjLMhPNpsqBgpW+qNUdlPDJ19cw2q4z0FIXPFE23lb/3Kb5hdX09CVqgAcdASaDDis0
2sNRhKw/0tJG5dFaI8r9Cq/YEgvn28IDvXAyXyWfxw+UwzHILp3m3aoqObyWSVCR2ovO9ZUuj4aX
ek7I1xlgutCjzru/dgN/c5eUtkXMOedkn21FOAbcNzmYcFOVxjPqCOD0HBPnCSGwXOV0584dHzwM
ap666dBAJdTAOXoYgFiYRxCjg4BJxztdy5arMlc60B9kfp2/1AdDWgAacAQqG/aLx0M6Tk2w2YsI
fSIvxo2uYMLAz1NtpMShU3b6EPAfOuPC/vR0ztCwpK/ICKDOgp764RuACZovsyJc36DfFe0KR6ee
Db5V4zytCAjajlLtafdqzLJ6pz5Cs0/qC7/8o4fM8YceE6Jt92TDSLMAAnythr6ayuK1pJjyos4z
uoc1IOXxn58yjfAV0u1yvuNDPvy9DWU/YWWV48fVTOxaPLmS3BEm63SriSnnV8fqN7ML5YVN8Qdv
l/IycxWUQ+aO43SGGlyKnGbd8Rs3rYLOUtNXmL9RSRWImD9I/90u6ZLl3w97rEOIod/a4wjN1r36
u734ZIWKJemfsmiipt7ZM8OWvVZZBahHuwtqiQ/mLH4hxTa2rAbgiqOLlaqttDUfSpBSWA/ICHDQ
ngjbCYZozv/Mcyf2honjZGO5jZIE51/sB4PIBsagqUzNPOSVivL+l9rZEGsIMOIgmp3oSzm0/Z7q
vnqnQOq5cKkP3iXHdNY5gTvfYKY8vFTmOBn6J9Q62jJX2q0haiUIc+Ixg4JCchkU5JljhGnDf/5O
dH6eSfUYBYLK2nB4XYmpyjFXVavWGmi5VVl9Vx0n3WOoN6/OP83TifnwUkc/0RiBjACCoiOMY1H3
8iJVKO8gvrrwWax/53BFRdIPxpbnSVWczujhT6JM2etqOmdBWsblLWE27aeSjtetUi6I2xCZbc//
riPWyFoDJiMAcR8EfATP+rFipOeklcIXzQN3kLg/qrRwMfkR1y3qwF5EfR8mzfhFurE7bR2ou4/w
aurvNNeaXUjjB/u3oinptqRmRLaYkZbmphjDyq/nPN1jL6R9e/6O3yi7x4/IYX3kKG8iTDTXV/Xu
E+bIg43FwZsVQ34skZdG+dd4xBz7SVJnozkb9kOCxVm4XTCys3zt7QK6m7JSFTGO5mW2IxrFflYR
8HR+V5E97Omysn80RFooOyPDhT8At/uh6q18nNAKEVSblcW4RSQ0fC0WQPJ+UQjyCnVhFjr1QyIA
NrUO3OTCYnT6DVMiQuzJO4JUhEDu8KdqQNM5C8VJICY9gUJQOPeTk/0MQ6E/nX+qH+w8EPKw6NAT
ZIEnNvnwUmk/24WtZFEAcm8k6rElCMsYnIfOSY17atnLQ6XK8XPPkeleVMhYMjOBVVfE9ezZmVbC
KCoLNK8hqWr++Xs7nV4odSJIVNliIhE8xuEsNc7fmkwVPE5NuWviAr5tjV29GdLlk9ax80xM0nLP
X/RNdHg0zDDGrBIJl+0fYsjDB+Ikw0yYsqv4GrH15DRhmL2DhLtIvy5H/MxZqUlBlF2mGds8m3X7
yYyi9o+u9tK9C4cWTHTjknSGBgCfFZl60n52NCMpdkVvRe7u/O2ebls4XDF1rEVMFcGKfnS3thZF
fUWNAydgGohuDaBr5JSTnT2A0702jXTYaIQcQzQs3fSes6H79/wtfDBFcgvUFdFi8+/bCHv3XbLE
O5mjRWg2oe1tm1IZ/uJOX76fv8oHE6TNxhMfw3qeNIyjCVJiCBbdEpItGwH73OQjcExyGRPftnug
eTLitH/+iqefxipxgwJJKQ1tDnCmw2dbzGACZQP9Tu3nKuLkXOdP5mLLOxTS4Ra0ivYQow7aEU4L
f4uCW7NxIhOMRJvZzZcxjtTbbiEjM9HoY52/t5PXjmmLciYSSZqZglCow1uTaa8OsrHMAMoYpaOe
vf/zUmJIDNTWkBpcXwmbhI1G9DrBWQh9vbDQr5y/iZPvk5tAKqw7Ktsql8Pu4U3MUaeQozBAR4Io
iAyuWPbIqRHrdEq4KYY5u47SIQ3OX9T44KcDfGHxQsZAWfVYndPp0QhHJQ2DvgXHuGmFWOSWfWu5
wJceMjIUybw3tlEeGp/1LIz/orZsf1txAS2zDWuqbYYjX+dpgfKLeNANN4njUPBaoRk/9UqtQV3K
haDVqcvHV3tEIs98nzfONkrD4XEcRPPIJjZBKp7OI97lAmWzB73F2TkJBNJNPhnTL9MizTZou0h7
yAc1tzH7jNGyH0Rqg5eG1UmUpmWWnsF9xg/slAfzOrcJk7+wf/ngHUG6QxPEV7huSY/fkVAGWRtk
Hid2WvslHPRPHRSkLfCeG85v8ZYTtXtpYJzMCGxkqD1zfEZKt64uRwOjncxZVnUbkO/XXlVUjbED
Tza6kvNj4bStsu6YdMvlrLg6Hd/Gyruppx8t8Abawq8jdvWuZ1H1FCBWO5E2IpBOKf3UbfFdxw2G
ArMHQhtP2rfzN/HRE2YDTH2fL4BJ8OjHIhEzJMkBTdBoakLBJ5kD5oPRm+bWwFAu5BWSYoCl5696
csTgyyOEEf0rzxdixtFVCTzpEW1ObTCVrbEvF8wohaokeysOsURiX9jNTfuzKVv1+vyFT3/uqitD
sEEXEqjU8fIYK5KUx0xrA+Tf7otON8nL4IIYm9lNi8UPIfx6QEgUcWFdPpn/+cHrgGJC5h/3uCrQ
LPBXTMCJQQGa7X7C97cbjEzdD2TZ3pBB2f86/ztP1ZLrBdl/8Hgt6j/HaolGKGFXLCBgEzdT4aSm
oGzDIg3lKppwXu0IF8aaV2l7mPxl6+V2N9/LcaI7n+gNWYfn7+fUlrPej0UFTKXOR5rk+mLejfUK
UDy0/agNlHkmbMNvwsaQHkrkPvKNlOxZsm4bFDR4+k1AFzEcJ88syRr3qkKG0oPX1d6oDUSka4iO
BnTi1m7HDY7CEPr/YAFKZebU6h20ObrZurLEfxcizaxrxN7pp5Gd4g9FIPVni61jS7TyhvyUiGqu
L8n81DdZlYjltu2X9EXpUWJsxsQeBt8JkQdm+jgD2BEqN0VqtfUp7vPwiWFjPJNfkXUwL+EgqUo2
kTHULoNGe0CrTG+KVLlvKySGuzqS8TOOCxMHYjGT00P76spd1BW7J9e4WywZoItNmVdENzXUCIMR
Ke9OpzdREmK9aHT90gxO91Pjwnax8wT2VpmMMSnzCTSuPbvjaKsl7VTsDY4HX8tRo/6PCWgxrnAV
IA4ajG6FLQy9fUVDV3VQkBTz6+w2jQzIJkI+d/6lr3vNg70o7xzfKJFqa20Qzc7hO68jukljUldB
o8zDFaIlG7RLulwRCnKR2mZ98IVR4aNQz/GThph6vMOCnkH2kF4A9FOd7nlQRPmSO6Wm0VxYtXLK
qNi/OKKGeIOmZHphd2ToX8pWyectWyP1d2q204DeMa9Ur1qG5lUjE13xHVVZ5ps+jLqvGQVVe08O
u2Vd52Qc67dwzArE5E0KxArl+fAE96DSoBLPlvBTeKIslF1Wfklz0g69WqJQ2kwTx1J/QJH31W2t
cTXcQSl9aGok72DHLfBFIYKfxpeqgU2nt3HvDH1b996gYsDyQBoSykBzDwGUGHsTWFQTN/KKA6/7
aSoz+SdPSliMmd5n6iZH7viozbNKQlKuR5E3Ek9U+6ZLOmLFTECMBxjtW/qcUMA5A7Ty2pYLOb3A
bkrwE4w704vMovqRKR0qs74joHiN2u4tzxwtGwcq+NJtNtGJZs4xI7a1sQbLFZWh8Br6raM/gwux
fKvgXLgNSY0WwbJIm+JwOZZXSQFvz8P4o5EbRlD9s4gGw/SnTqUsTDlZ3VsDxnYPZEpag5SgGbTJ
CLH4w3am1gPgitHdkHfO97GjUsXf1BJxLwRv1xOocNaUJmIfHudI1hoKpcxe6VRu94L+Xgz0cIzk
b0u8q/NlysJu2sVz2lpIeUYy6vK+EXir6IOZ11DTQhjbEXe0bWLw9Zs+Akn1xNBus0/N0I2PeWRr
eQDCG+FVl7oLTcKpFts2TcbBn8HbjXeuFmXfJiNKxA6pQm36FnHOvj02MJLYA7ajp4bEeHjkiVo4
9XKLujnYaEAyszq3xFeHgJ+9sJ5Dto78Y+4al1bUzq0z0ubZqfeZXySieaXnmDpbbJiwYqrcNH8m
2eROVL7Jo0AaaSz3UWgvn1upqs8NIo4WXlCUJuiO3OTZVMg38c2pbZ8ybcJcpGU9N9WG9Jo8PG/z
PfKW6JeFe2IFdIYFBZh2iP5ENtlitKqQX22AeyTuRlgaHPQ2ypv80egtQlTMdEBL3TWZ4af5OD8D
4TGfzk87H8wEq8EFewuyGPbY+uG0Y8iGlUBv+4AK4/h5dMN4P4flHwfD3SM1hEsaow/2Mmspb20S
0uphsT28XGQSHJrHRh+UIbTyDV2OFQepyIz6Q9YHiGrkFr8nxHkUa/8BLvzfrbw6OVEoctadDIVM
Y723d6vqrHeTyrgpAoCsMYWuePFWXcAVUB2UR92kP+cp0Jx/fr6ck6lCc+tsZ1b8wPuLmpJzyCAn
EuOdAt1dVZtBhoJy61Du+RbL0dydv94Hezauxz4cqwXLyRul4N2P7Hsx9SWYwAAK/rKrCUvfJBb8
DCNtu70dDhbFveKS9uajDRT0P1IqGUBs2Y7F+UTKA+zqqBApHZiqgL3d+DoLiUnNhrWWIY8rs+u5
XqjooDDv8q+OHZfyCt2X9dxmAtrr+afwwajmxEilxF0luBzqD596qxZWOVtJE9iKG3+TQJw20ICQ
ZCXtQm7zdOkr+mDxXktI+MRpXtIyOxrWWTuUSmqLPtDrKv0sJYIIxDfuLYqb5MILPq3m0plb2+w0
G9h2Y90+/G1JHduj0adjwPHVuEKVkO9r/l8/ZBsfDCZY+1wmyraD+Ec/Isp9A2LeF6a/0eNEmhmA
x6x5Ky19NDYS2ppvAVqGwdKZjn/+LXxwZjM5iVqoiqDLMBzX8/37wUi4qWn25ETHbZt/w0cHsSkv
Z0i0xG1uYISNL8RoqEGsGOYXlyboVdaH3aUHdlpFABZCBWGVQdMDOx4MWPhdq7STAWVSnmU70VlR
8VREyBKCHI1n68tsll9ire0tfyB9WcW1nRVfe2PRvkcsm6tJuqjvRwTbv9M6Ua+XVIw2Sv+c4lQ1
VsN3FNHhFxFqy4XJ+YOPGQk7JwGk7BSAjgthRPAkpdUuALHdyb7pUbLCHEyGG7UmPTRF03+9LFlx
oeqyHiePNqKUhjkNcc42aSodfTtKhDzS6Whm2SvGCzhl862qI+NiyW39Jk6uQ5GfA73hQiY6Ghzo
JlLQDqu0q+rBe6WTU740rR7dO+0o0NkSPnJVSOLF81jIertu0G9DLSz/i2dMNxgdE3OmQzvtcIyS
G99nJqy/QLpIG8QIRLBZ4sanQpneAif5o7FyX9jrn05PHO5or1PaonpCde/wmog0yLvLuWZSpvk+
7+P5V4Jd2fE47cUBUWLGf7gk/+vS98EEzbmWaRfbMFVE1TmaNNLcsvpCXVjmpwROsZil2MVgBHuf
Rxo/aDBcV2OvjkSv6kwCciHoa/eSSvMPJeu1v/88MWDQ4MjNiri6mI8nBqoIBUjZYQycKI6xkTFF
GCOEU4V45SurBRNABAtZVJm6mmtdAE70jV/O38Spzx2nKVsRdWUJuegPjiZtgnWadlbMMeg1o9WC
ekHg7+mEIN7MZGqP2KMUbsTB56xwdG6aR7nMMxyc2RGPdmTq80bvCCPYqE3TvITWJCGtaTUA44m6
xcushBjjrSFr9hlQyhEMeZZknHVj/RLG47SPwRxLW494t7UxgKPqcDxB/E6TaJBjgOGooMtPxl5B
hhdwHZuInmTWJqbYJt1nVC2DSkk0A+0iWvwNfilqnSo4jbpLqr3d1sV1Eqt1oA5GfXX+eZ9OwxZa
h7UDuU4rAJsOb7ImVBPSbD8FJnt3Wjw5JvmyQtqGbPYzToHpYSh7dV+gfwx0uJMXvvMPL09pUIXS
hBnujQ3+bi2iTpYSMxTNgRUP3bQZUoP4jdnu7XCNmVQcGK60ttG45ua4gopQgyI/DZULm9C3Zuvh
tGexC6XTBy+K1sbxYyA3NKfYh7KFVah27iBqpvFtooFU/YQaFRtSRHfsIaSY+1KT+qbcm/o4VOxc
CvfaLbsyuwLYZIBkqEY40JkA+xzk2gKARc4SvNKgcaolpbB0G2+ixarvjRABAu7D2JD4vhPlZ2mk
lLRLVbIjBThbILcNKwrb2qhguib/W2zyIeYtTD0q37kx4xuyJXpzkyW4zAnLkdGVvthtuC0J6+g8
m8jFfUMwOcXZWA3dTZXFS3s9dBZZc91UfyP4QHyOrDjLvo6hyPaS44HcWDPbYkfPRb2bQd7d2oNV
EgKG3eSCcO50d4a+Bj+SytEDkcTxjoksTCpY8HeD3pqT21JwdMurlkGuV+X2/CB/Oy8dvV52wjRK
VlEPi8q6ur4bZqML6XNQV8GWq0sRb1SNo6hfI9nqN2EqdKJYqW4U95oSSQ7gEZwdTI/TYv/W2kaq
+9Lq2/iJoUjL4vytfbDo0DPEmMW2kdL1cRkZeWIv25YsiH5JFBDuYenjSpC/xqH9Dihm8c9f7oN9
qk1TDSYhGy92f8eS+EGGKonha40pMvAkw0ZNGLDhqNopkvUh77d2rlbGddh1deG7rAeNPxRVrm2n
sR0KAhbNigDZYUAJW40W1vR6MbCKZU07PAwhAYEDim9x4bZPx4rNNpG1klYg9XZxVIazXfjt+DUz
2gwh/SICyYdt34zjTd3GofXvF+NSTEqcTGmpHjdPWtaWaNYXMEGatK/dZW4Cxy6qm4i22oVLfbAX
Z5FjE7xOgJT9rKNtndtwcsOJtQSVGQ+3i6bV3xWq0FtBek696bjs1cg2c8uiGeF4TeKviCWdC2Pw
dENLsR6x1Npy56TkrP/93ddhh65OZ9xdApPd9W9EJPbT5FZgPJq4tgMFde6A+Nus7Atrz9snfvBZ
GlQ6kdqggsPOjWPi8MIxtKMhlFAxmgln2XUfqep90y7kGhMErNbbuAFqvIspx7yk8WC8lEOZPpla
hk0H5p3zlwZv/FBnbOW2Jmx+mzUePeYm7Ws5bfImafvNAB8duXrIRK5g78aYLNsoBAUydzU5ooUZ
en0lUKdbIcRVoXTOc9UAuPNBlMvlOinU6XMzJfC4Hauv0edwZ38tKvekEYdDP2woTsLdb4mQ+nrh
Uz3Ziq8nIyAjnJcxWVjH/QZMVxMGOUcEQ8yhtYkI84E9VTfaTZvGSRhA4CyvVAcbmDaK+jpNejW+
EQhyns/fyMnw4C3xgmjDYwi3oZweviUUmLHQI3Li1rJgBnGnqPdN12rQmsdes8HaK9HWGRS4Jucv
vA7+4+GBPlzHicyT4Ds4unBphpzcBUmW+hiXJL7qDcsazhlE/b2Zfa1jixBjVLHaiMR8mi/87pNJ
h9+NxA1lJv1bk+P94eWzCFt6nJESzZGSBdcxJ0yJKUkZDpWwf/6lFMD41vkY8PmdWHRFhDCqbJaA
ME9GVtzQC4fTPo1B3IwWQXycSmYXFwtJAdHu/LXfxPhHjxnZLRg9mEzUio57HEmicqCLai2AnISx
FHNIRXHezeVtFWpEO0+0j0tfcULzKk8GSJRiLCneAsBJ4ysWGpNCcqGq034II6xzKphwnwI/lPt4
EiTgwpoTXxRuH9o6CDgY5XYabgtbq1S/UysI+E416rVH/mL9adFn80dSxhj1M01Gr3U4ZK4neS7o
P5qivfSRffCShUBlAnCU508B8vAlm6NWG31IpqXr9GN9rSqa9mcy7Li57+OIzgZIrCrahqa9/BqA
lYN2wjg/esTYTHXQgNvcFW0jotVSRsAZ+9PQa8qcytb5l/TBN7hKZ1UE5UT7oB08vE2M8mU4G2uz
oI2BBUAfWFZGjuNMdxRnrXEXYaGLN2Qoh8mFr/B088RnD60ViTL7J2GpR0eEcSJoMZSdDrWmVBZv
nhNQqUM3v/bamlOQJdTASUPGbjy39j3FXLKxzcHKXqCJTx523+TC13K6anJHCDUpWENIZMQeTQyO
EVWpozJiDZqJn6tymPcLKwVI9jJ1rzg4VteEd1n+UtbZozssur+07PIuvJNTeRLCV9wt6CHXIqN5
rDLWcMnyMGY1yBD5Kte1CnbRQ0I11D6d9PB3bUMh8YSJVH8oGzO7ijsUqBsV4yGRL2HcPTClQYQw
JN5xr6E/LC7c4snu0uBsB3XTMDA32CeFfb23EqeobNLfAXzeV1hyPD5bAsHlUn7N8zr/dX6YfnA9
EItriCO7NDaYR18TBvweVedgBI4UYemRUhjepIqSvdjRALfcLqluXfiJp4sEsl0KVut7MFBc6Idf
xliZSRxNxKw3vRZ6besmpNIXGXg7A8avl6Yzzcg0XLYOnoblX0tGTJi8FYQg6/neOu4jyKyvTQcG
cFD3WCU7TPA/W87QOTuLnDTIKdEX48LgP52wMMJTVKBjYuNBP9nAL+5oCBmZwUTT6xpPUl8SYdAo
N42ViOzCwemD90mJ01zJkKvs4c3t+m5nmFU6jfmp4GJOT126rRSggnl0NyfFHwQh9QXZ/vHliGpj
pV/dF7xHWFLru353OdeOJq1PZLRNTQPiJBzIaxwhJLNpY2hex6jaLo2e43n17Yqg60D2rUs8VNqD
K5ISxOxJiHfAlG3d4o7vIBHI6lGF+IItXSdK2OkvSUaptPNn3y+562UtGvw0ZkA5Ijg/vOygl6E9
kWYQQM/U79nFkmhM1M30rPWI4Dbklht/hBoqsKtq8pECCH/atUsbmPT6MHRXM4ymPsD7wMg3WK2h
0tSGLF3qafwIZZ4sdas0zNqb2zn6LGOj/GKhDwDLqWb9nxEG4rgNq2i1kJZx+7NL1P57MZFuvVHN
xbKJJrb6yAOxoeZIGBMMIRVVyPvFqeT/cHZeO24r2Rp+IgLM4VaUqM7ddjvfEG4H5hyLTz9feQ5w
LEoQ4cHG7LkwtktVrLDCH34tRe6Uu2iInWACY6Ledek83Oll4yBSMSbxtzgBUEDztB7FTu0qp/Y9
MVGjr5SW0MHtonTnKvUyAgixYGC4Sjd+jwD0t7JhHo17GW3wVwF7/8UuGUK/WAiu/aSi9S4qSGd+
bPbVryxuQa2k3KLNrg3FnB7wj2HibauE5h6ckvKCp1EWH0LhpA/CGqPFx3emv/VUvvUhzUwP3SXF
SH+QIKCVUbLRwt3s2e3HkKivOoSNjlipZglt2NHepm43DUb2iBU91A54vzEk3lyHjJt0BWjCDnsZ
XC86pVueUP9JF3/AnIMswTSUdhdRqnxo+bN3YRGhJOvp+B37c1nKaA9Pc0GC1RjvlglwQjBW9fjL
7lyCsTk1uy8V/dhf/ViRvZD0uuDZ+qj6ohetQAJ1Es09rEo098GqoE1up1r8m6RCK3GatGtcuYfZ
E0DKcRbficLETwwDOdSQUoAEn51B1aKbtFTTm1B3JrQxNVBsOFXENQjSVpXSc/jgAGSqqh4b+CWb
xY7+bHxHZyQyGI2W4Q5ZF8X6JOiIA/YY6c3A9cVWdOdFHr3FVB/66NYYcCVEeUvBn8QrRzy/0NoV
Pxc1hJc+wWc3cXBP8scBqDYSYsPyOw1D6ycGA27uQ6Gg5Aahft5zM47xA1Xc7FtqZZxcrZhs4Q8k
x/ZORyPjRyWQDz0IfXQemspL31g4eMeWknAvX3/uzkq8iPhRNXXpJMOH4BEyT8/xIBsY6eQVAWT9
GaCMsDtwrPFItpKMOmYjKoRmeoKWXf9Gqm2OeYpE8QPCR+TszW4qXpImgfUr6sq9qTHw0fFtcxck
RcYSX/nrv/b8rgOzRi4skyny/XUT2sq6IjHCug5oAGp+1YDRTYCEfsfa/vMYm1+YpPphY8jzi45r
HL0nFBGoOZHgnC5Q5SJXMNSYQqn2gCaMUYXVzZw1anWo044kvY2lB5EuSoBDJl6E4NCUAlP0Uu87
y++E3rQ7NILzD2BNStTHpt4On+0Gr9QpnLkeXTq74AGd3P2YgBEu9vasNTV5hk0H0QWK9pKAEO8f
DYH/sDLNVbvvED9Z3g9VbCTPOF8IGD6mA1o0TqDYFMqMApsaZsifmNGvaIiszxbQnAQ6njeLu0zP
6+8L7ShkV6OeCr3j9hR21TGmf+OmUfmUKHP/hjVxpAQUFij0q6nWfwAIbuIayBK/t3NZr/A0LBxv
w650PvPYT+OdBcAJTQrar1+HaaSC5qRT8uiZoBo5jkX5u41jlUIyMs4o4Eai3HdNWVE3hOlzLAAO
KeDDlpgqnpMPlZ83gHt8TvH4pZ61edrHRja0t1prDzF4+BxJh6jx8o/9gkLGEZtDSI69FhZbOfz5
psM7ljiZvj91dR7Q0w1gCVOUE51a2SlUg0VDKqjqaIlbvZ75LdpKWLyZ7T/GSDyvLIPslcr2MlCD
00HNDlqajhZgoBpVfXQ7OgtY5grIAOr89foOlxt49ZJLyV8apbJziAru6VBtFGV5FKvAuJsW96/a
tMYHpbabp+vDnC+jSVsSlV3IdrJYtwqsXZpFi533UWCAYtAOSpSFzyAesASzc7Azo2iS51aztyAk
58eXYblw6dRL/bB12ol+jULvJomDfoxKTHIX7QaVKeOJQkz3pIextXWjnoFs+XRI6zsuhjXUebGs
OV1Px2hEGZkGHoGgF7q3YZn7r1TfarwqEiX17t0mim8Ko5QOqog+fEEzB1q4qqHY4fdNGOafnM4G
0FjQvHnKSqilNxZ6J42PFJZn7fWoU2q/6zXtI75neu939BN/JAAuqqCsZ2BPAggC4lUJxP1dmKD+
uxNlZtwrHA2s88pFPFMeNtudF+pGGbjCUh/irB6lLEpuYvoKV0sB91iUAbH/ku6KIhwrMIwg2Hh+
Vc32jTQ3Pg6KTsYMtXz4bGc4fuyqRnGUPb3EmoahOvY9bcAo0w858uqNn4q6fh0ssQzHGamwJYB2
r6GZI2rtra6cNkbRSCdKSkXqADEMjaTbo4iJMW2alg6hQIRmS5uBZdtlXYxWeF3p5VOoRfO4V7lG
0O8o8bM+0PqYxJEH0/vZenRGsDSlC+IvkZf9EGpePua1pw431zf3GbGQZ/SPTAQvKbUYUtXVR2+s
GSe5MQsWI9YtnxsDowDXVtDlt5AlyS2cKPHL5UaNcTrrlkHxvSELJx+nUuRg7XZSFxYw6X+VpSHg
FtcTYvTUHYo+Ea9GaDr3ntsKSlFqlexnseAG3UaGj9pU6be2OT8hAVmKPeLzsHWqIbg+vz+IkNNL
gleQngLAGlpe5Imn82uLxXD70UsDI9URFcwi3SDDUM1uF9oN4MlxbhyUcsb8hvvSwEd4tq2PFRDY
8qjH9mz4DaD/b32OycPDaLR68TTLJwHUFmE+GdlYWY9wQrPWZ+MR6xgCWWPpuAt1ku81Ek6rYVk9
e2PUP2KPIKa9W2NR6hczmuyca8X51be58lJ4rf3TsAu0Ka8vwflFgqoo6jpckpRL3HUNaYbW6eA4
mQXWXJV3YkHaLY2oIJeqjf9UW0QbL8D5tcx4kuEOY0E6b6/uy3HK23GsmyzQizjWUDXSyu7Ry/Pl
eH1e62ycncu1SImawagArfWqLS2a0Ki30mBEPekxddoKZdG2exatLvb/PBTdaUMiRugUQRY93URA
WynPWXMedIA4j4grgnjvbPeFOoyyQTE5KwkzLWgXspBDzZ+G+Gr5QlwuncJNkgC/6qG+Lwcbq0W6
/97ThE3Xr9jmTiWx6MHbu+lgk8XlSY3KkWoJ+JmLnd54vIH5U5i6C0RIqzdevCwfuIUHoHB7dkob
3/V9gwFnq2jRrWmP1u9Rx+9y52oDGkDUcYZPjWVKYmux0NkRNKR7X7W69qOoOsOG5EXh8yHs7E1X
jPO9anNw/jRlQWvSADxd6EapwNvWfRGgrj+X/jh5g/caOopyr+QtGbjijpO18XH/ZPynV4QEi4D3
pRMIWmQNeEqKXFO7aSqDFCskb9f1ln7s0s66LwZFvYMabd0USVXi92QPv0wlwvW3xVfR94zSuvHQ
cdtZqHo+tuWCdzXVV5I9r8hBRmvqUO70zog2Lu3ziATCK7Z1hHcOocE6xoox/7CX0c0Dvp1znHoD
yai+3NeNRUvYaYv73on7jYv0/LR5iENI8whN/rPOYMLazQpC3DaAh9GmO+QKrY+lk4MIq2mFXT9u
8s05/SAQKiEdgQRzubTX4oQmnEFkg7oqWBZMgYkoD16VB5D2LaKtwnuqIlX4UDHUr9fHPZsjfWBm
hqWCpRFbrSUdhM2tVc9TE7TC/Uh9IaWqb2ZmIEajeX99qLONzlB0ey3HRq2ci3Z1yhV3hiY2a/ha
Ign4yyg680gxqXij9091xomWLbzbuqMJrAtZOfpMOmoVHonh6ckyuZLdtqvqoEf98zUOi05CkSEE
1l0zHQtLk2o7Md6DPQ/GHS3HMkA8zd243c7aB/wMixAaBw2AZiTwq2ZKkY81ygRxG8RpovxItdHF
o1SxD8KC4EWNbDLvzSpVDBiEbr4bVOBQwi3rjSN/vvp0+jg3QP9cughreJig2YPx8TIEaq6Jx6H1
lj2L597i8Tup/ArEmTce4bMtzXYmKZDKDbyIbO7T5ddGWDFhknRBiG3TTa5T2IQskx6LaF4eLa/A
X2VA25oWXb4hrnG+qVEtopEK1IcaAOjj05HHwTDbBaWsILGHTIMhpw93lUVyTQCUhhvTPLuZmKbU
h+fs8KUp654OxplVBPzhLnA7w/gOvEC76Tq12jemPu09GJm3M9TojUEvzhAgJ1J3AGyI9E4HbUeD
FjneWIFLAWev6rDxm9rTb/I662+vH9tLQ/E6efRKKC+C0z0dqszQfox0rwsMNbZ3wzB+R3pv/Gx2
TvRyfaQLW5StifoWMpMEb2tNFGgoeVFPOkFkrDh3Ypr7d/De3+I0dntQehQ+ro93vkHBJslHkBvX
QKV0dSHBD1bgcPZAG5Qp/+GEWew7S+jaO9ei9bvT58JoYaa16MgLy329Pvj5ZCHyQnxTCXqkbt0q
voqxfO5BHBKiarl7jDn2n9CjL+4UbooXKJH/w3Cceg0qrQR+rbEvJELYbGlFHizdYj6aCx7ac0Pv
yoqc7OuEtsDh+vTOTwXlAD4jILg/Ietq18iIDithm+l18GzswZ7v1HII980w1Dut05T7cja2oFTy
g508ogjjkfhI8AhAAKhFp1u1IPqYgR3ybg7CDqJiLnZiUiDNtk3tU42zyONokXZmlT/Y9RhtzPn8
pDA8m4nuoFSRW/up1Y7w3NrsctBBevas1C6aIGywvUcTZeM2v7S8iJaQ5Nnk6EDrTmcatY4+UbfL
g2nWxocyI/8K8wI91bhw31BLmgBSbgoon7XmAfABBiD8ot9KP3yN3AKE4yzKYuWBHU3Vu0hqZh+X
gi4IYCj91loM/BQQLaWBgaLYY5Knw64uPOvNxebIX9Aq/359k50fYLBsFHuleBwcAmkN+XcDDzhX
VA7IfwZeoVYvpYB8OhikBJpZIEbldvHB6Qxl71Wt+8+fWhYRUMmGs8AW91bbO1bK0hVYgQRqnWWf
xo6KrqVXw22SuFuOQWewfQTJ+MiAgujl/9lXp7O0ejz6SCgdLKcc78ZCwOeJ3tHyIoW6b/LRMtpd
Wg1uMKUGJBErhOaUafmnHMvwj9fX++zO4pewBzwpkUJQs37Rkf9x6sIaHdDiYHEqff5Alzt5J7oI
/6rCtDae8bPP60Fgk7xEICjEi2vcRZ6WxhQZ9oxH3Ny8B6HxIEbN/JJNWXGDKkH4YlZD+zY4unLz
r/MEX0wJRScfo0tryR/2V2OYxcYnKV3UoBkqC/gbiZCJnPOzk0Xfs1LfQsmeLyvkHhAMhCxcXxyx
0+ES5F71Kq21oEdFblfBOj5iz0FbaqLJMw618uP69M4jUqqZEIh5CZBDB4O1uicTr1SFrSxaoFKA
eTG9KX0eIjs5VjHx8E7kY7MLPZs8Oc2KLyIuZr9TTdT6rv+MM+6FtIEywTKA35AJyPq6jmrFKvBl
VIMOr8HyY4cCtP2k1qn2BVoIEDRvsuJpT8bVmwgxl26AM5OoH2gE9sTJubF80h0O/aEJDW3ZKY06
WT6uMQ2AawHhZteVjd37JeK8BbrPIVZTZQRVC6eFFO3365M536sUiIE/wACULai1XiYaMH1udZMW
VODLBaglx/kogHg9Z4od3hhKnh4ShLX2uT1voUJkpPD3q4ezCKxzYmzaAWBT1rzDHsTAgFsVBsqT
oftR5dp3aT1WG2CJ9YsjR5HicXwxUEhnHwvjJ91sY3XxS01ffqRO8q2c7fypTzzlkWIzzdq43dL+
OXtw/jso3U64UHB11/r1k2tCQRjNxY+I4xv6EKByq9Bt9rMZ6R+0FsW0vIYB6QMKS16rHqzy4ony
ycQY/NgmY7NxMVxcBIInIm/eXFSiTk+qOdtZjIeICk6i5J51/vjhsl4CnISLrEQxGscGEMvGSflT
P1x9Yrp0yLwTrZLL/pFy+OtCsoqwrcqwX3wFX8ldaBTeUWkz70NpVtHPtAGykdaIG3SjOh9h+pY0
AJvoNtfJLxEdEk9AvprAC0EOm05Z3KCbCDKr6PMvc4SBRpS78cb7eOY7xZcDLccJ51rmeV67haVV
N6PyDl6vNXvnwTZohkeo86GVpkSQTOzWgX+ReyqyDPEUtGZm77FzdQ6OniofAE8S0PTpVqHxjI4g
f5XEFIKg49rhAjz9fppSUTSKdAkT7Kdvet6NeLCI0fs0LZV7VyWhou6RXtWifawMlBJNlF2UXVGr
w+1M3ZOWCok6dkuqoj4rCAx+qu3EeKE0mIy70gLuEVy/VdYRpfy9HG2yPNJnYvfVRT0C9Sn7MRPA
6JLuBcXv5A6z83I/2PZW8Hr2KPwZC0YWSgCSjLB2CptymygtBxqC7l7/QVec8oOiAL7CW354ayLV
3AHNStnedXIQitMFy2BvCeKuX0L5G0g0JUxJhhhr4owddVxcPeq7lbH8VLSEhl+LN7Lfgv39apWZ
urVNZQ1idbBkVEXpS75BcAJON0RL5gzlmbvTWAba+52IfYWywg19T5y6sCnCPKHKnFuOnH4sANzu
snkWza42wund9W99Ye5S50yS4gDbnUUBo4fUZBU1i1/QeGHG/bKPUrO8U9VOIGq5GBspxB+S2Xru
Gt0KEm24EPRBT+euICIWMt7i94gc3eoTmOonq5o7+v0QQYed24WgDHOlI8AfyiG1/Qjo+vfBgka4
M3E1Qu7KSFuERkJFvI2pgh5KOcSIizrGohxnrhvliCBI+w0DbPNdlM8Fmyaq+1vL7q1p42q+tHzg
Btm8FDK5m1dBVCQ6z0IJSICsKJVdN9nZk3CdbjeBgfeXLDT/sUXOVgVpQIccLiMR1DpGbAaseFAo
F37jZN8Hb1IDXC0tgBBNgfheziWRN8vt9S1ydh1QfyEctelaEn2jFXT6xZolAheGTA9egqZ7Py4F
DEA3i1CU0becWM9eOjmULApbdGXI91YhcBMt0xIqLkPpnfKAb8eEHHkpIK5ZNiJrlX1Yqq7fWNOL
8yOZkuqL0rtM/vlfz1yIebRpZF65B8jSfKc1He+7VkUeV0qdX1/Ks6CJ+SGUJ9GmYNz5jKdDtSnb
f0Yda+9UdvUlRWfWtxNAcVsv98VxgPyjC83Zpn1xOk6Nsw/iuXA3izBc7iiGUHfxWNh9tiThByPM
Sh8VlPqbPRbjc6wJkGvYo/mlXaCPEvaO9aNvRjPIUGbZWIGzA4MJO3wokMzUD3iqV7FMqzeTHqIr
T/XQ8F5J+uYDVBcB1VMgtYbS0UY5/sLHBUjs2hgCmfQV17yeEfMlO6kAEjWV46AIpIFDw4PHjxZv
6+Nemhqb9s/0OKLrWz1LUgFoinOCHzdg9BTMZhfFtd9XXX6shaZsLOWlqZGfS/EPqOyA208/sh6q
WW7BW9gPtCVf4wLXutKpm/vBcbcKv+sSF0+DhcgKcwJjTw94VVR3adCrJhIqe2hIiKFOCMejOj4b
bxwW46HDheUJFatRCRrFSg9q1vf76wdnnejIH8A0ufJoHQLuW10MVa+GTlhii247zfwIrkN5Ltui
uZGmnU+LmJO7CVm3mHbgXATXhz4P3+TYhMCyDMVxWgsHkctWvWbDWZ3SvqoOtjmk4xG+BmbZRN7h
TaOSe91RiaCxG6Pz5BxDs5iwWQZ+a/7OlrIJHA3V/cdmyc2PjaA0u+sWJf4WIbmIjimUm41X6cI1
evKLV58rKkolasnt95jKdK+OLcZbuGUprFcTwCAS06+jSWh+fZ0uDUqjiYNGysCmlMfjr2vUdvC7
Iheu9qMXJr9F26K9pWXo7RTd9AyeZwgiEAuH64Oe0VPkxmBb0lbmUoUms7pPUHOgFKgU1T5uNC/+
mngIsvpq14fpvVWiCQoWFTDXvm5H8zaPu+xbt1h9coDkPs8vE3r5CEv2DR5+hijBmbuQw16v/8RL
W5f1INQh++eUrj5Glaeg2mLim3EqnADnvvngjugNarS/f48D0Hi1MYvArfMtG95LFxLACKniKKWI
rNUroKWJauYir3EGM3r0C1VUZvgQ1ieXSjhesM33f56pNFDn+7soq5zhRBqMvPIYMPS+yxp937lm
in9gFfrYb6qHYo5/VqqRfkGNccsh4MJE6Wig8kMZQuqMrG5CNHaS1KIYuy8iPPY0sy9uhzwb9rqi
mMdIM7eE0y88rzYvuQwX4OPwz+lWnxyzCaswYmEJ+PRgcK0yvkVvZVM7RX6hk2AZwiThOQk4LSqA
pauBauRhQneiKxsaEum6iNQ+jkPYPUxtN6FbMyvHRqkzP4xpqO6mcugf7XmA+19Ghb2jUhHvJk1P
313/zhdOOoAImSLyf2zpVfqSCg9JvUFD1hDw/9Og95mvAI29Kduwew/O13ho0+rj9TEvLTnRAAwu
2WbhuVst+ZLleokXCp62XbnPo9x+dJS42ainnW0kQNxkoggVyAuFDPh0lLQ2talAqtQfojR90rR9
ilZUKiHJ+qgNGxfDhcGQn0HbDzwkn/hPBf6vCzNJKQsqdHb4rGXiAwvHXjasoKLOg3o3AE/aeEMv
jccNJOX+IXRRVTudnFPrna6OjutXGLWDIx29I31R+1F1y8ZvkmkT8Xi2ewFWSWYeGxgsPnin0wEX
GhSOPusMqCvQeZQ8dn4ANJmjQ4eZLFbEU1vFe2upUW/WI+TBYlgYuq/BM/AO1KOpL1V6axwUjGmB
AHOXBVYyxGWAq2v8ewbS6eFFFjWHxkDUelcndfYwJUk9HnFH7bydEjn1lsrG2d5nTiRCiIKAudbM
dXfAQIS/LOvC9V1LgfymA9lHrgem4aEUtX7UkLUMDGtTW+8s1mNYgh8qFLScuCBXN1xuDLarDGA4
NGF0ICBnG0uzvjSAU+iTt5HwnZ01ORiSehbxB3jh9fVWCBUBcYvBTOlcduOmDh4WXTlHW8ralwZC
DoQCI5ZivOOrx7tWSN4bpfD8sQTnavb29L6qrOLT9avj0r6nkyPNoblHWcbTbTjZlaHmQgAk1p3+
vTbhw1YNeeUvCKrd9g3aV9fHu/CtIEvC8KN6zF21zpfbeBhhnxVwusqMeuNQdtVDj/Sxtqv0qn27
PtiF/cj9wdr92ZPeWsdjggGUpNh0oSepdY+aIX4vxpTuzDobbr0yLx5ytuxGeHlhQaUSuial7Shs
rrsOAoE0khvL8yt3hDA3YxifAXb1FZw635ZR34IWnxfk6XeCWKD/S7tDskJPv+BsZRhyUPT1FxSk
IMUUBbYXJOfNUBDgZUjgRzmOLX1LQ2BunQZm7uId7akdb5BC3BJFvzh9gjn5c7i41ygYBIzCatDj
UMI2hmMxVpDmZGG3iJ0vxPJJcP0Ln8WPTF7GcBR+SD4oNJ1O3sHxI19iblGlDC39jjjbecq8aXxI
kdN4W8xFvWk6w8WlRBuMjbEv7S4IlibmsjLcWceuJoIp/eiAwU9DLJIt9JcfmgQWXlm03etQpNN7
jITnLUL3nxbcSdjDlGGMssMAUdNpX912HR0EnNHy0C/byBL3SNJkw1eoQwhsD5Uyd5UPd1agE+B6
+Tu3A3buT6PW/1CWDufdzlScGVIhFM2j6yC85etz6L4PQ31q/YTspzwmMe3tnddHfeNjwuIVe9YW
jl8TzrH+thRq/CEd+5LyOhCS0TdHG7ldE1WgQ21XKAED6PDK+0yZ23yXLhALg153u+QdomfjTZmo
1bRru6L4aIcW6t/CcMN8ozF28UwQYksVP3IKXqPTbSHUMOmqdEa1qhU2mhmoNf62w6q4a4Dy7jt9
Kb6hb4Om1+DVt9qSdru09qbXXKE1s8sjUW+ZhVw4FmAG4GsTXqAocob1GVyRDt2s+0lYDp+XZrLl
k5iO9ynCxlJiOYo2ajtnVQmqW/8HYiYUhdl8ugRNWTfV5KW638+d6Q+LPfsAxrWjKIBa7kalp8qc
1g0cTYKQlvpeAq/2+uG8MGlSDqJgonOsn9dG6RnS0u0YNbpfsCo3tREJhuxy1TsgST08DYWAVnN9
yPPnBWg8ZiwcO7qTQCNOZ13hv0JzuTb8Kq2Wh8lsih3+Fzmc0WGr8ns+O4DxlJoZBK+3MzcEPdYH
MhsanXk6kVeppQicIX1L3TQ56Fr6rwJYXKjQ77nrMP00iVFX17ytTKqR8D8f2CjqCvMYH2s3rz4J
jYL3vy+ijE3/C47Fm/B0EcWot1FV27qPiY6X7eYqGd6GobSdgDYVJMbro51vVJJEhE1oAPJc0NFe
jeaIhLwiNggaMyroVZq/2YOHhUOWaupxSWKv2/eZAkdYy+rqTc8nZevROg+1JD8RxXQaCNh/rvMn
rzWdITIn4L51q94v+WK8smmGjYle2jDSDBDYMQQOS5d//ldKM1m4mdY5pKN0rtClskVo7DMD/nJJ
1enj4nHpXl/ZM5iS3DNSUMGQfUo4MKsR1bZBLyspYA/VnlsF2qwPh37osKRC/P0F+AKU0dzOCr8p
xuZzSKODtKMMv0Z5o79c/y2XDiYMaURS6NWRzq22byf6sZknSKe9HWPFWBXxTdLb6lFaLmys84Wh
NDSbKAhAAmXBV6ncLAxDcaCk+GGq5c9m6r6SiYcPXTR/uD6nP/4jp08xeY6sfZI3QjNdi3/g5oa5
UtqavjO35XtKbfWHkPinJiIQCfJFQKFfACeY4pA1UTfv5qR1sCfvoC3tYrvDoil2yuEQDU1l7ywb
bp+vNbD0//08S2NVokQK4jrNxdON5+qK2uUjaHYaqw1+5EAUArQnignlCL3abyyKfFvXi8Keo4tB
NVxCL09HSy00UfpuMPwCRxIDHYhaGxYMnrQlfu9mwoQzkUbt1zn36AGg4TP9KlwakovJf+er5lRF
W8dAfvD1L2IjIOUH5J2S0eoX0b9q1aJNVRzz4vyAgILxc8BkI8AaSfnRw73sIFgU2EKAhkjwuijV
QCx9t7Ew8ulZ/QoA/VzdhOtAHtayLXG5SA3KCF+OaYSIOJNG3iJPlDa7yFOSmLBjzL/SlS02OniX
dqmMhEDtARCFurqKBBKUPZXQKVQ/LPPpTjX79D5P1faj1UfijiooXlrFXPlxsxAC5kqkfxtVtbrJ
52Q8lm2Xv4L0qb5NlZrfWZWV/rq+Xy7cvejiszspd5AWrgGMrokAalFlqm/XmEgZyJCjQdLa8Ya+
6zmWQqp+glIh14WAyck73ZbCDatGRDiL1Y1uo+I3gZRoe1gdu2iuG/jz5vyhJnPTpb6E+pwuUPqQ
gI02QtMLjwANKQheUotU1oNPf8Zkm6PjJK1KMFbEH/QsaT6bepJ8QqzBvp/Bq25s/ku7jvcG4See
HZ7Z1euqST/l2sV6xIIs/Vy6TnQYpry4072pvu2NFtwWfc7b69/04paDwcahA6uJcpD8VX8/dcym
XsiYfJsn77vsg93VUy4+AMUuj6W75AlSBWH427ZF+6WgL2AC6pfmLeTn6pMZzbbY9ZFagBJw+3dT
UWGwdP0nXvoOINjgiNC7B6Mgt+Vfv7BaaDfxdmBypKhRMIjae4Ehh+YeAhPNO8dc2o19fmlANh+d
LxDi3I2rlCTJvGHCyVTzR72K8JNtRPIug7FnIFlpJ42vjyMaNNcneelsgUCUVBGbvONP8+6vSSqd
o9ZmIzRfFebyitXcJzwzp6/XB7nw3BIC//8gq+slK2O3nul7+aKFQrWH0LagpedFZYEyZj//L8sI
QBarNzqtVBtPv1u4tLz6JeZUKM8axYEkcJgO7H+BJmFDe62Lt3T3z0sMso4DbQ32AFytNZlIWUxN
KeuEaDjRi9t6wFNxzjorGPDiucXc6Cclj/quBN998+8LC18D+hIFDjARcuH/+npeny6Z0yHUAiIY
AqiBE2qfteMTBLpuY6NcnCPngGdJmkmudTZTQBKKzc3vd140t1+1QgunhznFUJrGcmmgg4WMVBAZ
GFL5ujZH/+omTaBKvAB7AYgZMO91FTKtknyKXZJVHbWrIBLov7TqUr40yDocrq/qeVOUsWCkYOGG
rBc+6KsbsaZXVmHRpPuLbc/zvT2m0/yMYtsU+ajAsMh4lANmLtWsVR6z2UT7vO1Kkthc6AoIf0N5
C02h9Uenj4dPsdqaW3qLl64KBIHp2NJPJ3NfXRWAmBLMk0M8niLoZLWW4BWyxN0DhkU/obstGwHC
pSdCUruQF1FlfLQ6Uv0A5MSaKWEheg3PsTA+jbi43YRDnh/dqXH2UMD7jb19KTWhRkjbgw9Bnumt
5lg6VmKMGldTubRD+dnN5vjObL1mPgBMrcF9piini3FRht2QlIpxN3XZVO6UGJjijkw5rv6HfUEi
CsiSjJ7sd83+AnigVew+1Y+VuVKOamRpfQC8ucm+AGh2vKBtnC4/9LWxTMc4SiDAEdWnLM+Ym19S
rdBHcnPw0Tt1xuMH2LsWbW3eCxc69wCvCP4s0H3WvNVeVwqy5U6ljNfgFpGEOsbYrgiuHxF5sawi
Vf52JEZRNcDdfe1sS1t1GLFxx8iTZOJ2rhbrUzEM79S0UY7/OhIXKztAdv+xgFq/wp4Xtm0f1Ta6
AVNxTCIXCSIK5d/TZixfrw91vssZip4Un1GOuH4LYwAMRmd0tl84PPhuoqgBmwkrBgX6gVC0KZgt
MW+s5MVBQQbKPh8AurWKQrOYDiRJXOZ4lnoKGDaFeGoAbuChYP2QFOZ86zXqlizp+f1B4EIdAyQZ
ryRX3OnDkWNPY+iNg7ddAv+UNxgxqFm1jiiNFUenwhHv+tJeiK0hotLplwBBTXZ2TgdEE2caMuo7
fivE8jEuaprsgL3yV/jG3QEEcfiooex3SFvdeAxnR3zoKrH1XJ5xVyR2kHq4tOSRRcB1nhPjHTmh
RWcTYdWak6HgI/VwonQeESWA2d3sNL037qLBmb/1Vaw/54vUDLJCeEQ7PbWb32plu9+sMq37R6uY
ms8oJyCoGVuzqHbdqMw/m8ZtvMDLTfcuMa3WuINiony8vppysU5PH9OgYspyApo960RrsTB7A0Uf
39GaST3ahZa4+P/pFTX5GL89kN7zHAxcYdkhG4yk8itqFObt9V9xftNQLqD3SGkDYWREW04/aavb
nRoacAT1tIU4aaXJuw65j4244/ymkfkwnHYJnqM8sRplwWKyVhbX9NV50qr3zVjnyt6U5s31Qhq9
8ehcHI0qGFmXVIWxVtsU99Ihi2zP9D28Sts7OkdT+rjo6LD5jt2hR3h9CS8NRxEKsQPkWqWc1ekS
ojQmSV04hyx94n6z3bQ8DGGcfKn0TQ+JC18L5W7pwgxVm3t0VfLqcZKThhYOSXQb/9AQCPtUR8lG
nHDhWpHy4ATdbAz67KtrBfCxC6qSQRa1VgzcF6osoKgXQ/CZ28W+LVCT+HZ9CS/dLCdjysD17xhY
BwjijqWDIwccKlAN8QFxojnoIdu/p7IZvS5Cc1McJ6f5mM6xej928/T5+q+48CFPfsRq31hhu5ij
4EQKRCkPGS6zWKvXLbJ90ZYU+6WhELynfwqcgcx0NRTYwa6gpuj68FdaHeWZJbxTloYLSpmXrdqA
/MtWNw34Z+B3RDwyR1wtbk3TsPbyGtyEMubGsY5z48W0usU4elrRZHsv0VGQtftsmW50e4JQC6w2
LP65ZUNlTgOGTF4MnsJcbSs1jMyWvjR7N+vsnxA9i+8k7fO4Sw192sqIL+1hDgjpN5hd6iKrwUba
9iVUCgbLER4cF6N80iai3jhTO193xbDBl730PXHYYyzSUp6l1RKbUZKko5Y6QFMcRdujauBOOy1R
kxAI4Fh9v75R/xSx1l/UoctIgYt8FfTI6XFBLA1w/sARJV3n3+Y0Db3f9MkARivP9ddkSYS5477C
agc2TXkcW4PSSwkAM+/H+J0STuP++m+6tAI4PhJHQlyA5yW/yF8neEGFLYrR+YXEYw4fi6gd/Zpm
OrRsSzteH+rSLYgcEUvNbja9NV3KRZw/yamB+kk6td9Squp3NQpq8ca9LhdxtciU/WV7lSwSXO1q
kUNH4FtZgoyJLQvPbSyT1Z8o+iJm2SuGsWuVQv2W4ve98VZeOK0A8IAtkKLJmtrqOTErQxSEAa4/
1aZbIhoRN0FMXGkGuOEt0U4IGxcZXa2jD30755h4T72jbfyIS0EW14UHYw8utiRin37O/1B2Hst1
I8sW/SJEwJspgONoRVIipZ4gZFHwqIIr1Ne/dXp0pVZI8WY3bnQ3eGCyMnduI40eFmy3kmws6ghz
7tVyTK4iaMPpuBjrWVhdV2U6jEpim2GmlNjcB2bLg2qu3tubMd/3th0+wbHlBi6hQxa0v0RRmZLI
601ZbE8IzKK9Hi+WFBu0FW8kjrdWUDz//59mQMN6teC5RmH+uhWxqsqbVnl1/tFekrP+J+uhtc23
sJbOX8Dn/34DZIdwJSgbrDjpp36+adPm6WEtZpGzGZjvogoXGqxbW44S0f/l5fxvgeNSMZUNsXyE
QPGXl9OZo2bcSwVzcF3kqQmvZs2x15+anfRimBp/I8H895sDRb0226Cl0EJ/JeBYzFTkI9VW1ie4
NZaE1afxUv+N5PTfG3jN2rwG2DImYuNx/Sv+p4hIU/XtNCMSsXB1BSpuOPGBqB68cU7+368FlwIF
QId/HaF+Jagleo2JQdMsRgcYLWpcFkgsV4eS2BuOf65Xv/1V1wtx++Bq/ErPL1aPAPFkR+ZUhMWx
7QaZYZZnH9wRa7M/X+p6zvxUs/51QuQ5XckRVwLjzzewsjch8dZbsnCjzFfjpg8sjLCHl5FJHUNR
3nTb5Ixlf+uC/ys75tKcRZRkWkZWAr/0pmWvEIZYxXzFh53PizuI70WxAfBj6+8f5QzyebNixfyt
6JR53eapTK4rmQTrQBXsB1zr2Zb2U6Ge/3xL/lPGr38XVYylCItBBpCfb0kUd4625n256jqT64q8
cI7RtlZ5SVQHDCUSoYk4K/7ftM6QCcPmgL6q53269V8uWzQzOS3cjrArmjc8SwSJ7pY//k1L+puf
9y8NF9SfRgd10M/XsQlsUbwMXAfV96n1USWmTqwrL9vk1VduHwaRWtBmv/z5tv7mTYMNB5kC1wwG
x18do5pkj7t15rqmFAQ2TgpDrGrw00E45pAYJyHbHYysUV37+ucr/6cUXfkjV74AkBVs4H89Zv+3
SABx+FUkFkb+aLnHFHt/wRD2b8v0/xTYEJAa5zoQOLSDFKOf7+siahhrMVnzU11C/ZtW/zwF1Wdj
5vUs9Nz9pZ7/9zFeLdswIoSfgt/Krz+qoPounl9MGTEufZtF+zIdG3fGsd8LimcSJN0bZf01huM/
lYkfyXaFDQuzJO/pL+WiG1cdQkOfMjMh4SgHjOEIX6iyCqbaXyrTby9FRbraLKJ6/pUzPvsrzWhc
zzQD2BKJQRffdN06jzVbu7c/vyC/vZeMGnz2zMrOrwJayxEbt3qYs2D07OhD55Z4tIUl3iu40DZb
xJqsrU7sR4i7/POVf/sj8bXmMV6HnF/d73YLIzWftIostGVxGkO/uY27Ljp5I/YLf77Uf7+/K3bk
4fBHs3gVF/z8flZ6RD7gDhP4cxGfRn9tqlOizHryPBl/py0bMKreg+je70X4/x7XeW8AV64vKmAr
5e2Xiw+1UJHFN1cqRVZdF9tIq/xwkZhOlKN5q/xw646lWdX7IO7ND3xV0TQE7aKdlz/fht8UAxDX
q00DjlDXUvvzX0K2UrNds5UyTPa7x8XaiyJz2j72/nK7f3cdOjryNJk7MMz1fr5OSVxLtEjkRzjV
qtvSteRxdzFY/POv+V3R+d+r/NL/RG1Yr2PFVSK9NJnjVFdjhEKWhEITxL0kxfr9zxf87yTJk7xu
yf4Feq4U2p9/1xA1sdXP3L9EdO77ttp8kiswGH/o59h8WqnBN8QyO3Wq4827uOE+37WJVz13CFFv
IuFNf/OF/+0toKtFekECIRXxlz9IW3HVeN2cETkzvYbW0N7AtXc+ybiL8tjt/fkvT/Z33yw90LU3
A7xHGPTzBYNl7tRsqjkrGqs6b0WT5MW4N4cZxdLlz3f7t5cCauUdwreSW/7zpcwcmS2M94kmxJqP
Jurbi9jtOa+dLTj/+VK/Kw/XjGP07xQIOp+fLxV21lLPJRSzxY7aCMlyvXyf8YcDYJL+eonmbr2z
VWUfbePVpz9f+zc/E0MPlP3XyDTAkOsj/p8D2tT77uFPN2dEYwz3yy7tp3KLWqyO9d+USAALv/ky
sbCiFaD5BEj/1U7Ah2IeS1UtWbTCyL+1dBOP6SJDtTCYesOzEiSTHMtQuOaknGV5b2ZXJ7mKlTWn
voia6oi2eX6xmtD6jJ168TKooghTvBw7J4diLpniYoS16e5U+37anYDsoqqNKvs0LsH4TYKtjEel
lvlr2PeaqBMDr4lFQjU9gbw54BTh6H+L8TX55sxs28+7EX5LyNao3+lyXAYCm/1rk1577Vd6eue1
j5UK8xDM7uM2Ret02s1Qf7z6JA9ZRFBQmLJSa54r4hMg2eN69A5tzCRqbJF8+36q12Q8l6TThNeW
c8Okzjbq27oqXKPaMLKOe1i0w5GuddFpYiI8EnVbKaJWFljqk9d47RENa1ydyeAlPKmOSS/KbcJb
RLYPO9vRzcazPrcGp9LHyR1aXMCBIQ7NaMUeQQi7LJ+ghA8fjfTKz73ql4+hWJizXCJF8auuCZTK
/dUE9ytRxFsWbeH6YFomv9wqFrIErcTVzi2y5dFPKRL11z6YhXUfR8J5xo8FrjkRr8WLo0YazaUe
C51K0VpVOtnE3j2vZpM1CmNsqdIWF6Y3PMEE2BhKNfyibFm/Gm1Wj4nI9o+BGYIy9VYx3ffGumqi
nJ6/aQmcQmdJZKrvSR+V4AdO48Ad0I2eHsfZkOndw34Zj+U2kvVN8XAfLEE2wQ3qatJhoqjgl4qk
uSlJugkwlOb1zzig/I/DWovPEO1YJ7dxUkNghaKbBWu9nzoOVO9QOYHsYebVVZ0WfonKiHRv9BTk
pKp7ZEn7diiHSHrEQzoaZptQQXkjJELwE3vr8ansy+Jt7YwT5BtejDpXG0x1eOs43GVVRVjifdw1
DrkX3SpuJMEfmHSOiXOEOSr8G8vXocricvabdPI6MSIJj5b+jP+gbeUwi93lDH11v7FEEX+vKqO2
bBSGh+CYOdkuyI7rKd9KO/rsb4kMjmExocdqr8LTlD3MkDwvum/2E0p1HV/6PXBq6Hj+EJy8ouA/
Zlkk8Gx+FVhnt6iHp9iVw2PRsrADulHTHWFg3vO2VTZQy9Jt/4RhFYTIIH0vOgHRtiSHMZsEN05c
EKWqNSPmoSrUsgCnxcbBNj2YgnfEW/Iz22jV7cVGIDff0msTsxBNyfgMnGkF4FTljNH/rtgFALQU
X5cw2psz0uf561C4/ZsOXCPyzdp8mGyjrobjXu7OD1GHRJHZuqIUhUKuqa8jhXl+VPpR2kuVvEwl
6s902GUzXe9xc9a8i4RFhkv7hKp6a0+akeBG+7xop9aETJI9SR4/pvoaRrSH60yoQxuS7GYtcrpE
UQsHV9F498cWeNeki2i75bwhCs0TZ+99UtPiwr00+zQ0149i/RriwoAJl500z4kpwzhfVbddyiDe
PqjVGux095viU6h5VfIeGpa6rARbfWfc3j8FvgwleeHexkm5Qys5FzxpOx/jxOqyFmO85zlct/6A
P3JTXixhNp3NneWQCYBkpTx4MdlKuRcsBHpMamMJ2Hg4EqJfa7CCGQaIbtm2O2N/UA68EDLkbFJL
RDGWcY7HM8Fxqhe1PK72sNQPQiz1dppIOF/zHfrdeq6KWhe3ST9sCvIraTBwsKWVwI3W63ohrqpN
TtM8NVO263JPztYOPTSNBEkABNuVun3PhOt/c+JNlGU6CjXcOxI9lkDmNyjzNPHnbIfY25V/CgcM
lu4c6UX6NJuujG+5+Y57DnfpTCSYyLaeH/dYe9VtYawV28Q4qodvobeG3cdStD01cd8lAHq6hmwt
5lMYqCT6ElblFH8pnX12q3QuVoziD0UJw+rNbQIFgLrhKm69SD+ok+877eKYw7zuFawWUWiHdLe9
gAGSasedNveILS6gIbJ4te3Qk+2GFCETRZP4XO6wftPZM/HV+2tdZYABF/7056IM3DK6LeKEmpU5
VTLb72e9OPrViYcizBJncLYH+K/V/K1BD+i+WT7Sn1uLU8XLpjEsix/KG4jQO45xQULNiflor59C
3bjbvdYswSVzQTLHGEd1mMTVuSqUNXyvAPl77FS9eVhe+oZEhNsGr/yozZvY6O6i4Fl8HHoT2COv
j72UD/UmR/8M91cPdyUb7zCA6B1M3nt48fhIR6sP2yXtN4DmZ6sNp6Y8DC4uWpxXci7i8YBruLBe
uG+2l0M8cKfH2HAVKzVTN3HfCuOXsNoZL4NhfWtRyLiH2saMdsz0xMRckSgUb8V5DptZPMxdso7f
u8okoEybx6v/4MttD44O34YtU6IyGss/2CA29fdrZF+p8tXbq/kimKCJQC7C7mF19TyflR7sIY0a
fx1v48EqSW9MuoRomSyEyFQ8YmF65RHgELyTvNaPW+KmTGg+26ARv+UZz2l4r/eiveLve7dMRZKG
5KSRTripLgnfd1PFQwHVtbamSWedLONJN0mtz023+O6Z7J3JvzQE3+13BOsQbzOGDl+CDydpygYL
NndmoA7ZZW6JpBTf4ohYtIcRbp6bmqDr1qyUKxspe1nQS0yWmLzMJbvmceLDbHNwVxrTsfUG9xi4
29jk3hDZ3XHRg+dnkgC4QJIig+ElUUdk3aTkAzp2unq9at71jvCup6QpRA4RhLgoNKDtY7GpWqdm
cepXMSuvzIZ1DqyTJ/39EZ1g6aXuYCESXFd3frONM69EGVLGc3jC26Vw3cVOexVpnDuqpSjzqgm9
x73V00dPhxuZj77lqJRZqNA3/Zigh1yIeEpSmN5udQi7GG1sGJHkQ0aTyz9vb235pQsG5Akj6Tz9
eQ9Me+c1FU5inh6H29lybHFfODFWX2YtxONK3ePGTTL6ELhQN0Vq3CaMObDY12RzL9spsyL+3ayr
F5oDNLEuISb4EIFXKRSt2Xhl9MNwnCb7n5FQwC0Vc6LGlFYRBlZSRKNHXF+MB0I8o09McZUY4xy1
KJVZjRLvVuks054V9rLP78du3uSpQjy6faF1dHElLP22/i6srR7TzpckOxSThZvLQwkTnIynEicz
K90ScuE+xn072xEZG73lpl1bBOogpxAvHOmgi/jirMr+hCqL+SzFimG/2Ju6ZlwKogzTvaqr6GAr
jb3cLgIJX7yO3fm2n4L6bBe4P96salvi1HG6YnlybAz16L+DHXMS4pDMIWSiU7f7rHd90loSFVYk
0dLxqtfk71VlR6K20yWAs5AOzJyGzrrJtAtic0G5Lgw+1j3J4Wul6MtSpmlVPlCMnebBhZ/cPFVz
7/SPOxaX0aH2BjVkM5kbL52QRXvGxjq6VLIVI8u0ajQn/5pwepfwHE9+SzAEahi63oNCSts8oaz1
vIMYZUzeqmW+41hhPWl57Uv7tuofmqBTby1EmymNpE2LIjWL6Uz6G2YnsVfBHoiM137hq5m/BM7G
d+JKM4Z3o5kx9h3sLvwRxks5QbDYZEfgzBD9WFd/EnlJ8bwbWPLxP8PmGvNCg9tlTjC0ZGnJpHvZ
KBPP/iRnJ59CxTs0dMSVP0CA8VQ6LU3H2yNXV+R9m7jPeqzqIaU9Ht6ZjtPtMgmXk3bsWbTccA6r
Le1ETxc7E65HyYp2/ogYApe+T+KqvG/GnuwDpay1SSmpEu2KJcmnV1U3/ROPXfNELY9N6s1996qb
BlCPL0G8FONV/rSENUtxTdQondlq7eqw1RWhnWuJe9khnHcuPyVJc7ZcZ4tSZDVEsTRY4LF4mizG
MXIFk2ySQetkQhf2k8Bfh1xW4WwcxvE03BKpZndvwHPT56KQg5dB7R/VDd9kdLIWJ/A+hYLIwHPj
d3Wd1pwyr+ta4/Ac68BMOQlsyiY11lT/zKGEgyqTfrx6rNjxexOiFbyb/NGqMlDgeb5p9TJ+WVnC
8QdjpxKlpSfi7Tz7VIGuHpLlKCO1tjekJJkLrvtJ94xdr7hz8PAtDqRUkSvMp1n0F9COoUt9SRjY
3bYYOZ3QZTEHNbJXzslKqhBXeXR83mGOkrH7OEHP6D86m02YXC9kX79unYUPgWUG/6re7LFdFL2X
FEhu5Py5tFq735h86srPum0Zo0wn9Hfg1y4NLvEqriFEq93iG6E81undKGz1sSYPMCY9tyo+utTW
KA0RSn3w61l8siGmvMUIx17lHvUPKJvNZ9ZbdXuJKR06rVbeZJwfg7U7FYPoP5BHVACBVty83onF
/NlaIm9LPRUW77dQxq9ShMl6Lucp+RLj7TudgrJY/edE1X5wkLvrf0Xqr8M8qfsgvlDGKalEzRpG
+6Z17mCWD3cipKlKOSiwnZ/kaD+vHQP7mXQnx3sQm5qn84YYiSITFQNxeoTZNefNx2P7Q2dISn3X
OPS7d+NawWjqNEZlYbVaNzxJ/dU3UOROvjVs/buOxtS78xd/+SG61icWA8/nJPVjRGw0Q4SgZESx
N1E6B4O134uqVdHBwfvFeSzc2MJ3GOr5NxuW2nuY7Wa+AGZUbrrVuNTfL3ayX7aqiYs8sPx4Pa2T
V9CKzUF7IntxK8/VYFfvrLXboNCT1bqdUSoURwEkM9+R3hdcwtW5Kuw319i3HXdnS+sosJD/aKe/
YOQS1pey97z3XilbmgtMuCpSIWLvzbHNNSBoALhNrRkkEcNifEQP7uS5DVcPujaNXd7TfGgS/XHZ
CmKSZcA7Wo924R6k64zP7ia9PuPMtG6lkqrOt8hTHm83F0b8JdV3t7MKurZirvw8EW210NrO/qdA
66a7uGpUIH8hFE9XzPB3UD5o752eMPVX5B4UxK91Lla4ZKDPB0zd+Hlrx8uUU0EpbvR/+qvjk4Sd
D3K17DQu4+r7UKsd/RW6g5tqiwkGTlun9MCOhWXru5ZoXFxclxmoyIMew4Ey1P1wtHe7ik4MeTNZ
RLFlBIRlp5fzbVCt8fDgBlajz5ZklZAi5osoJiEpfvct8vtb19TB7V7DeU5tsGrnCRdoaY6AXm5w
XEOl3jyduDim1oKsNxukoLxx6x6j2zgscUwtIOB972F9DSmh6JZz4rN2ndNKj9Kdta9lcPFLs1e3
NSrKIt3iuvDTdh6MxQwIvzqLeUbyLD0RnZbdc6qcquNMKZZHa3Asi0Ww8+bYMPeq3Nf50OOburzO
Fn3iwfDnHOhZvQIgowDhWkcPF0P2uVHEN5pATnUkXPts4tIyrawoeimdoie9XJSdSMsBM7A0FqVU
qdX0hZWRhygfSfTEDqwhf0Y9+mKPzo3d1ioHt3LeUcTbj+GeCEhS2u+/CMvvbuLFnaCxdJXdXMaN
PhEherBhudoY/7me5+Yf/toaD/DGSaZTDUbxSW2j977j61tPrStle/BnP3jrk70imtHb1P3sczj9
2Gbb/zC23JBDJ5lWl3KNDRNJCPYDhLb/A0HBn1J/1a7Ittq1qztLcbNSsQ7bZRy8a0i5cJ2npSYH
+yzUGBV3AdsAsom7IbzFBdI0+dBXhMsnceE9x52lkqyvIPWmYWgViqHv32drtsT6Bko3ji8mdsbp
MfIbm5K3+CXyKn+K23xRzvQSUCS+m5VONYM03AUXD8PuD7ZyK30YG3xDcZeJlEP1j9c7PU4zbz7f
yanRCUTpoW+WL4aU8SGfW+HJo4P6k4zi1jePsxyn9rKiwJrRxtrea+cE2H3H3SIw69/94sm4g+Zz
si165I2U1XxYhRjSpS6u7liTSGTmkWCv08VgXMRjLXlsS2GixzGawQ55fWboWrJZVb5DWDtvK3rU
FLcIEErd27bK/UZSs8Zi6b2MML3982oFpMXWRQsTsYqGCtiwm8XzvjVFQ6AsDfR5q2lt0iaYmqd5
XD3/CFqr3quAtEO+R29WmRAW+81KqPjbNZfzElnMjylYwnjqKty/smRuh+XLnLhyOg6T7ZG3GJTK
+oxxvvcjUQjMsqkV/l2h2vFbDDDcHOp98z8sS1FdjFuU7YGWIajSYBNNl8ZAiD+8BvDsIGDprpmS
0yYzOjK28SlPv1meFVEh5jirxVpzQ6W4+DTT7cFQAt8nxaBZ2AlreiVcUD/rkKOn3cGJMlkq5/2w
i9W/6fTYPul9K+znkKZgISxxY7lJtGqsTmw8p8fW5b0h4bbqHy3D8HjwpeovMUtAN9OGHvI+0J05
bV5CYi2gZNsdXFHPb24vh+nSbm37MLbT1dS/DOb15FhTe4714FY33ZVAwpATdANgVzvQOnFGqFQX
W/cNbZZGcT8qNF7r7NHOb7CDRdqFZi7yHZNh5EZMKGmDXPqdFVaCeVDH9r0MOAEO2LXpz/SmLRyj
mdENO+I+aDNMJPXHMSmCdxbB6d2pbCL/gyKVns4xDLErhxeYAAMPcf15Wavro3ZNcAgJkPx0XXuI
bDR97WO2v5in3u8Y4WDdLyYna1yseJ6W8p1jiasz1hYtfAgjhpjx5sNyWkOZlFApzHww9RJOD0ts
0TGhlmnuaWvwnJ2qyl1zHYWbkyZA5++H0sjltZFNx20yrT292Axgn0pCs0w2er4MHsa9Wu78wSLJ
cscSqq8peaPvpY1Q5kc7sGY77bsaH9YYQRrbADeuHr0q5IUDbB7T2q2vzXSJ6vJU9tN0oJVr/IPr
df10dOvGeZn9BB+goKyK88SJ8jKY3r3D5WvXqRsvQ38IuqQwT1Yi3CN5LlApNXgmFgi2Nbr35WIF
XwAHg/HCHB/cGzwSyvNmJH6DVbd5/wQos74UVCxQbIm53e601ZDScE2vrVe1Fjsca7sPNzyR+FKj
eM3mXfoevm0x0chxQWBOiuqI75NPNdkOkcVvAXjV0d0elxEmxbisP9Z9GTSPGJmBT+zJgvE9DyC2
UxAn30pdEZv3o0IJkkpM1PpDYWHiiT331SUR9yk0dc44limoBx8PkxYYKD3nPqaRN5BBrBSLjEtA
trMNhmrc+gxIvb5wRkMWbvZo2A+hMGt1FzoT5w5OPZZ8AKHc67t1SBh/sIlyx0vnlMLLg9rdH4sa
b6NaRvMRYoVwMi/GOObBn2puG844lZU149yae4LUurc1oAN7JaRq/tyuVRA8t543ubk9B4tzF8uO
nF7tV+thw8+TL4pMaR8stQ+/tU1SOilLs0Hci9He7udpYo8yqWT5SApehOkXCNtTX28mSgluk7dj
CFybd53QD0NRr8uLWlFFHIK9VST5eOXI5qYo65tSExb2IdkTd7k+1rDO120bPnmR7MRlZRK2Dt4a
NO+l1ljEuJU/Jl88BRhXagCa121r4ze9X//oCjY0+7Cw0EW+DHoZ8lB7xXiWRB7r2zZu+qedF3S/
8cax+BC3jvLf90NHoLpgBa0/hWOtbpTfQoAxttcRRa1cDT634mKcLtT8mX6Jn0JFacc1G2RoJecC
mNg695PlEcFSwUG4v0KJn8OazKRTqULaknXEfyrfe1tt+bYG636wrNr7x8M0w0odK+nJhNarrI5y
Y5uWG99Tr0A6iXXGqkJ9cXrWGQ+j16lv4WzXj3O7YtzE4U5Rnd3dbo6No7cxi6oEHTufDqShUiSX
He63+74JMOI+QW7G9rfCiSB502zRmjOIsl7v4iqcXgj8K/SXyV9IXxideaDQh92eo3la4ZLuDODp
anQY3LoJ39O5XKvSv6vMeJUKyERUl93Xe/t+EkJhplHtZP+QCwScOjHgJVkjVq/iLkY7YDaJAFuw
+f1Tss3Dj4CjYcQ1xXaopl1pqfPMnnBEiVrwgzj3J24NNLLgDP0k2rNBBdV5twp/yJMmAuZxnaK4
ZeUTMA9UfXIPZzWs4Jsl9ZrZRMD/8HwmjtzrpwXij1lCQiaSZXgqPK0fZd0qDTedRokTdEyqPGRF
BfpNUV3yMh7c85X5tWTtGC3VO1au+JWwNC++2kzsU+Z0eK4yIYXKZHHoqIcqnIF4hVOZz6x/WREW
egmKdAJeBNtml3xFkgJ9O4Tr4J2nsanfwjihcnS1Kb9O3VB0B2Zu/uHND4s4RRXvGljWoOfHuouL
bybs1He/kjTbW+NU9Ol98IR4rJEPGNEBrU+jZx1oJy1xlJXs56dg3cazQ39nQB/bYEiFYGIi60UF
44nfEhHxorv9xVtRUD1L5m95WvVmvSbtvDvpvsrEOVUuvdqlsWZa08YW+l3M1qU+zK5BEMScvm8Z
ERaMLKBJs33wjEMdNNPk7B+9XUuWiUmPJHGJ237CkXCscSaLtP28CB19XqRwahRG1/ejLwmBzLU9
9+zAzeY0+Qo176OtjHDYZEzt194pwu0wWMPsZaKz8f+Np7rK+U/WLyWR6c5LggPSmm7u1E7HRElv
OrlztIPwLB5rhKbXQXhkXebXwPx2g00wNC2TBkMx9jesn7oxLVSgFQ7UlW+T2z6U+30BC//ReDtU
HIqT/aOfovaulWB1p9auF0wXQx0eakrKFYrsZAtnhc9ckIhNF6A2t8506wFhjcsc32FjPFoYCThD
fRhBBMZ7Rs9ySZn3GeS9Lmxytnl6vEmamPWzy2jKrjp21+GwcggAIJcWwNzazZ+V5zVsfeN+Hg+i
dyWTyuKOXdqvo/60bvgG5Cyb2hO0zxLWvuz86pxUZT3d+Ow3uQ/O9YVtMaHNw5LW6xLAvq0yL9rA
x6ahmMocHKVcMs8rep+IOzccjoUQiU4bgsrcGyziIU9YnuGjt/qttQ+tXMYH2eA+CwehQyvGYDJ+
on+u95RBvcWIOaIly3v4qM99RWbTbb1FTEHWFGjCWivjHcdAdSo3fbTVd0Egx+6QlEUMgBLo8jZJ
rGa/s9ayuhumzcDcnV1WeL4WLQtUJH/DmWPK/jC4nf09cPd1ycSVoQqSM3TdTdg6kMmNVWDRGTHQ
jIcJnfCxWJu+/6T7liZ+bQL7YZrLTsGlxRAn813lgK9a+0RY+SB4HHheW5dqMWwW/C1osRLyfPHS
EAdLgtxSsMuivVluWWVv4jQ5OL6kxkGZihcUPJyLhsQLCxzh55ga1beKDee+Ppcso6as7cqF/6NY
2cV7Zl9u9i6qqyM98xaC4fcMccxZ2yXZsRPJWLMRympITH9eG6zPCQvBbuGMx07lXCpdBq+S/eTN
ZghgxqIUWwdaJhxhjvvYW1baMkxgZied8UMHrvLam90EeLVcKQprHLZzjrNixDzN3l7eWCyoXyRt
k/+BaXAa3/meltF3cHcBTSCqWN50AEI6x90BcxNikyq63nIbvjSLmsZTmUwurbtnF5eiq8sonfbG
ry6eo8nXgcdJrWZrXuw/SMbjH1wZgl5garT06x4ytRTyj81oJJPkWMUiiKin3U7iLpG7L3Upq3/K
hT1yJiYcV9LJSVaTVaqvv7PTcFgwGHZxFeVcxxOGT+Ps5mAFECHox6EtsqsKdSqSObnFVRCPqEiQ
gXeJOmyWs3UYxy9MCrQCJo7arwN7MzydKlCoA+4Zq7ndG8J49tjdVsK1XZkHkN7HC7PGMh3aclms
vACKunH9K/tgFdTyDPrFzglHBjWb8jHobTQIGNE8opWWPdhY61zdtChtkvwneV6XgXodq7B/B5tH
+k+2y3P6Bx+l1pwXanmcTvYqwpc6Ht2IpDaivv/RLUPzA3sPah2bZUA4d8I1LB2bolVpCczF1xq2
PTBL52wgb633yuaIo7+bse16xR7Hn94Qz7WMoNczn/Pd27Mlmaf3UP2L5oCSNxRoyurxTW5LtNxX
ve3WF1AWtv7dvz/F2HHr84DpdZ7QqkM20KOp3/ZxFzJtOq3+j6PzWm5b18LwE3GGvdxSEtXcS2zn
hhPHOyQBVpAAy9OfT+d2Z3ZiySSw1l+LfdIXYrgT2Oc8Oqm3/oxLp1E3qbWMd+6QO1y1yoo+iWBT
PFmIQ5rdIhklMqchnSON+MM/wxwEM6h6bL+F3VL92GspihTRif3djVFYXnM1RM0e8i6cMmft+7dZ
rc1/tA2o7UDxnpjvet3oZFd58TAcZq9czW7Tc+VdHGcs/jXWGJe7xSu7KRVxY7+wA6E/n8C7C757
lizjxiixBFES3N8jRzrVMnk/H+pZFX810qi3CSX9zAcQTriPsZbqVPm+5e5V0hbz7z4au1djzQki
pW0s6mzxVxddQVmF+4a2HzT84EurvbcdhX5gG6hv2Zf+VlZ3Yx25SyoIUII2LUbAezLoxN2GEABl
0boE/4bIzDKbqn54JwlKRdis4vW1CXvHSbl7PJhrGRfu3dZzJO6jbQq3ywQ8nN8PagTiHwfamg+9
Tzblb21a298ZobR9D/1OM6Df9htJmFZeP8bkpywgVTW3WD7qzTyHsxWGe6XWebiIxWJkUFL59yFR
/usB/xleqW0RiX3geOvttIyDKdwP0DWHLu7Vtp9KJG43fHa9aylsCDMi1Rx/V5HgsR5aS4QhPN9a
/7IM8kAgAs13Tklp3D/nVZRwYOs+vObMCa+55yP48hJkqwacBsNJPoRzliQqemQM6b4gvDz1EI9S
nCab8N1TN/BXH1ZZywfH70x7KIa+f7TIs/4Xkipl7yFcMejBw/uPitH3C7KgC1L8MQhsgtp1CZTv
lyhOgxIBxJm2jX5H9k48/ye9cltTgToEdnTuFyy4hGIfpnGDAumb0a8OA5GONpEEuvod2IWIITxs
VqYU3Q0zKMZstztoSMAqzfOVdsK4hqw5tEFToACDzn8ZXFLEd9PsjT+3mOj+KibkGfvcqR2z72+b
JKus0AzWeVE96nFp1Fsl0fvdWV5vv91EpRtxeet2CkGVxy/W2fEbqrbxHqY6X5o9qpk8IJY+HO62
Dh5158zWdleNy+Kn6CGSIC3B9/XdsizqFQtlgE68GzmC1ing+ItN0D90JAM0N/0FgVxmXpvfYaMD
SbyzH3zPua4e1jBY3qiuDyVXZYDaHbmEfC/L3OQ73wZxRclkx09g/P50X4ZcPCnO+ORWlh6an63y
geRnyyu2U+2W8n61RYVKCi4fYENRo57GQ01Mpsq9cl86MCD7NSyat9ng4spQRCsS4krDycMuqX7a
dRGPjcotHsmW03435bXMnKkXVCTYILEfK9WOI6m7kn2YYX596OZtVn+DblseteuZ+MhwnzuHKZ9M
gobRSn5vFFywENZ2DKqEqsj5G3loBQ/SeN3R9qdZ73TjlYx+c5LQkTfG83gVXrFMsAeUB+wMRYiP
vRXoP1y7M7GLPIDLwZ2c7qMgWgr90Uij7KlN7KW4EIk+wngOTfLg9JrwzDUnXXZnard2T0Uyte/s
3g2U9FIVjxwCxAKVaHy/+zUSX54pAONv4NgH1TnEQ+edF+0KMCM+M6kPPIxSxlkeS9pBo80u3mu7
7JxTOCE5Qj1U5wUiuY4DtVjG4QXqI0nzuevgdLvRA3waUbUyPsTlZ62rejzIOCFqs8o5FFAMBE+I
YxFyOXy+52YkmI6johBNqtXgj/e6sYovAFYyFu2q6vKURDyO2bCQ48Xzt1s/XUfBQzaPZvkPVE8y
Ukx6q3eacObqIBu4/IMzhIm67SKR/SIJyHeRqy1OuduI5HnYEul9avwV7sXEznxhaXO507hVzNH1
N297loBff0S84ivsdcRWwZpZhFmlTfRrw2IsHpZqcws22Lr9Cuhy1Icl5CvhjK3w0M7EWdsHsmQm
gJ+SEu+T0ElXoqTwijNYtGiz1gnFNfRQHsOJU4mQkuoPyk/OnfvHWvzEOhZ1XfBxksG9pwbUs3hK
Z9XvtxJnI5OX636uo1eHR3T988llCbit+2p4imfLLQ9jEPBkxoiwvibZAIvSA90iHa/Ll0pFRUHe
vA7+NmGE4qjRbfDuNK3zWknLWKjkQokoLTG4XYaI0SOzmin4isxU/60qx/y6GXXDXdjx9TKnWRsI
lkhMqoNo+0e3yKiPbjhYbG2t9u5qNIOfFSq+IaPwkKnPcW60M6QcOaPOgJcOgTdTW9X6/bpDnFUw
Frd9fZ3yaG53anTFu08/8bqbp4iSmK25Uf4JzPYzNVUV3Eke0dVN3EyHGsHhi3KrMIAyZo94qkjN
nGnTSOY/xhacNhZygLvcRmGZzesczylYbfGVS22jorUCp0krr25WmlJg3hkeE9QeRdWLAxhp89kg
ZESaNTn1SoFu1yMpH7doOgGQjpzyzuiCGoriOeexRlxeEf3yOKo2RtLih+22W7TnnkpN+vRpcILl
MYTSEDus/EuUDqgPRWo5o1KnpeWyT8mLh3SxfYDXp0jm1gtyKUQZxTiJd2Pg6NrUsLVe8g6+DH3V
TLjMNtnMuyWjIsSR1fvHTU3+up9UlJBcGhTI6dA/dFvaISKe6PjK+wzwX0EYJmvps0vQtfc7qcPh
r/Dz6D/0QNHVUwFAsjMz16PTqcJkHye6nA6Ft7juMeI7eItIn/APiOD0WdvIQx9G8M6/82CVNgn/
bWAuY7fUmoK+Pn6G7+zaXW+U+yTIdukvpnOa3y2ibyRXPglIaWPN+uHWwD2nt9CcO0QmxM+yRVq/
YAhLdMcI1XduH3JTuPTXP3e9FX3PXTUlfxEbelMmUJ378JlkxiCYB3zstZ/8dNiF/3keyrKDwlJa
UmMhu2oXm8m3TnI1YkO/um7tJZjyZTk2o9M0e4W60L+DDMmfdAz/nxEf3APDe0VuZ8soIPetYZAZ
1vUKOIit9dVG/1pnLBZhptbSXjJibgocIlsfGxRrGmJRQrq1h4UYBPliKCD+KsbOPOowLvpM53qA
IAjVkOMktGHTZeAT5c3b6amMNSy4FjPSv9Qek05nsub0+TW3vlTfkTVyz63NIKz9hqxN3nvx2g4v
QUO7QWr3DAsI9410Ui0XvQ8Hltw0QPbupCFhyCrTAt1Fhr02gonpg/qhiGuSjhHF2ZnrGhcfhJ7W
a9Eajvq6JPMtVV1TkKvYuyFDN/DMlefCO7Rzy1kIAdu76I4HrvBBqXpN1ygYvmc3xnOUdzNxzKE9
C0Cf2OiSW2OQw7szucA6LKqwi/PNa4CUfJiaI52InTzlddG+FLIK5B1pfrplphbzFY1L/2u1guG6
ktrtAFhVHGv2gCUSSmqdFxLYvDl2DlZPXsJ9rGe7PU6OnttT31X2um8nJmGQJoDg1CHXgQsb99xp
CJBxYzD2JMKszpHfLEU+5iLlzOPBqdC+IMUvDWqIRJTXoLbghMqoFDwJsbfcN63y6gNCtPZgV2FH
UG8d9/wo9aK+/HFF79Obpjsnbg+rzBMBHz7z2xifx75AiKlqv79Pem6LtLDWMkwRjqr8MTZOhWAo
X/3kqUz8IiJbqgyq+8iwC+2cVSXeeaopz7vVetVmXy5kKkDzDtMddHPXHdlg9XOgffRpBamwSerk
savOHFvjxKrWdf/FEcAWovtp4iDfkrjdBaiZ8iyIO3hZwKLOOWvQiYzRg5PElHp7U1Utf6IInuzQ
LyCxaTSM+tMCZvc4DVn4UlSYxZp1SM3oHezFiFbLMfW7W5EekTXkqzupa3G5HqyyDyCmB0Naf0hA
n9iFoo9/bSgnGMiTsAT9EAvS/hndAPtEhzC3Qp4LZJZr+P8ytiWJhHkT7OZgNY8Tn2c54E6v1G7b
NDZ+UKW2vm8hj/qU5DXR0SgaMt7i6S8W3muSpveQr2gxJtI2j0RnTCYbaYgvs3LzbxqDZc4f/MX0
oNNWX+bpYM/mQwStep47NbE2tlNZ7Xqk9wGUJUaZNGhktew8qZvtPPM0A+Y2a/4Z8E8+eTQovjaj
yatDyxcBYxgZhMaqjlR/8UBK7kGytN6BQQy0NXF1PKp5kyKLyz6KUrlWCxYc1I9qVyy2LfY3Hz+0
Kafmd4RpwDuE/TSTewJxxTquF2fifCQKJa38DvFs4nMoIDIcclZsgyhqQIOjszJsxKtlqkiddR7Y
d62rY6A1ByfjiO4R7CDovPBqR5iw8DbM4kUT1QHDFrXjdZEm4qUGpfqWOXltGQA0f5ZLLtUd4MT0
OjF35Kk3JdUjgEIQHyrSaeVjFPT6dW49e/kQXlm450lLZF6tCZdzPXp0itt+Xto/K0yZemgVXYB7
1O8+FaUUNU7H3F3k0UWsL/5z4mEO/9m9vXSErMjSugp3dKjEjgf7yVMxQF2/jcHrprym+RWyJivg
2ErdHvXt9sj0awP0bqn4yE/prSecEPpSe00Rnki/dBHZRltzcEDElgMu3aaGe5qNPBfYnBY+D2ko
WQ5o91kULWeLhbL+X1v49k8+D4iPXKsMH3M8TEDta4GDUQA1JUdN/yS0ZGVZEzRtrZGR28L/AD0j
ZLWP+m6BhjXBTzL12EmQTaKedhBEf019b/8mqTEJ71VtNv0xc9F9co1syd4PF+RDqDmKHlKnCb9x
xgDTqjlQ1YNhYyX1zxnqdeeVgRXza5Hzye+hi1BElTTMt8MA7kEAkf2qSjhOoqcUSkgWlv6jRhI8
7kFz3fHgVh5yBhaB+r8Ru6L4Z1E6+iNbFBxHMUbetO/If3whVVT8EaSR4dMDNgkI9ovL9RfBM5A1
fRUUbD3Jtj0KZL7rhbd76H9VS4SIK51NZ34DkwzT0YcgX1hQbzmw2BnX6b0mMF68TH0QkEcahGjr
/S1p/uSN79x5agYiIqoXl1oTxwB7xQya7Ky2s16RINa0ntDy+DJFLUYP7s750vqm1aRONkgkYQx5
V1XicyJ7uubsUXoKn8qQzEY2xiK+H71uim8PzATTY4dUp+4KTyXlZyPWQqSMkBJV00DcNspGfhuU
bRTXCkmhOk8mGtCyjyELQR63zKG+T5wZ/0+zznvLx6FCXoujViYWj9mCH8J9WmCXpqOp7OWNl4ue
KCEmYR8LLr4TTBlCqmmY3HsyoR1KxqEP8gNfMkJRn3YhtE5a93e3gMtp70TsQ+cFq6GP4qclAnPp
Fhe1mHC27c/kC0T3brG2+dHA0vl3/dLEWS2M62TuKMqfGbf6PVATYuwFBOgQiBvTw9drQxpH8/+P
YmFKsOZO/5vseHuXCikr5Y66evVlyGe061E9WtQOdMc2rIH/CPxsGspGCjA6b+NFz/SEXmC/IUpe
dtLxg/a7jcYBDJIyhn+ALBJzCRUSMhtGHCM7SXKQYMKRxWdZ25BozKxzQqHZBt4iInDnXdEhWLnM
KziRbkZQ2sURNjRDDy7PXiia+iTgsrwnZc3bIyYL3GUzKX7Xmh2dK9meSm7t0S6ndMNlzbTmN5gp
K9DE8GExmDxw23EgEFVjvyCMWOq9w+0c3ZtetcN5TRamQt/nkTywXy2PzKRCpqICN2axxo0I9luz
KND94uk9+lvb3wcTkPFeToV5iwUj88WRJYuSN1v5tee+PNteqD96GuiJIw4R2mSs2AjQppiTIsst
1/6YFSNa2ohBvwa48p5wwoOftCavv6zJ5G82EDI43DpJ6skGVfyA7bFNyYkYknebmeCv7YGuAt0x
yUO51uvTsK2Gh15ijjnGdmuHe8nd9AzsEgBva+y7xzjOg/fVE631nggvZxxuovij6/rts2NuRGWx
VUxdJlgI7bDbwd9ZxkZaqJxmfKh5UOtDVGCBZC+bw+qOEsMVzoifCVCitNgzCHGxM1/Htn6vgyYq
znY9FbffT1NiGSkXjwGWyQ5SJPAIkB+i6hUwMq9OpEqUX9hj7AUcrlXwhwGWJVp0rLZ9bBs7eCCp
rEI/2i3rWyNb65NfTbvukMk1792N0911XhH9Z4yW/zpFF+VBe70X7KctVvWPbicR3E5Qd+4gjXv7
XbmmCS5om7f2Ff49KDh5phjsRlj29KN4M2Hq8nBg/BWlw6AmbSqpZtsgyFotIeB4pLzmkfGWF6S3
3kUrm3JKGaIsOFHtaA0ndwSIZ3qNtZ+BIlQoxmcUQ1CpIoGRVv73ZHu0k+nIDauTLOfpiWQ8XJ4C
W/rbWNn2X2+keGIsHAmoWcOdIxHcliesv/0zcrWiA9YgX+bZL/3hvaIe85duauXtNHPHI+HHVn7q
R8u6R+OZT+9ui+9uL63anJJxBcS2GiNemBI9soTLwrgpBm/7Gg9dhCyXRM6QKDz8obEbLPYpanTU
Hb2qWIejvw6GwnWhkYfG/RSIp2TJZfXldYlKHgEGFnOvFMPlvl/CY2KR5jFp97e/CfcVWscembnH
NTiWOeGNpxFjQ3cju9x/U0WvfCVpl3gGHpOURja6epTrZsonwIe4TKstnP+rF4pRkHa2zWKl7TJX
OvMrJ+rA6dpq2415xA3dtrjDdr1f+dFxXQCaTkETRP2hXj2fEove8rOyiIvhi9TtoCT7Tyg4Z4F2
DHwLKGCv1xiXNwoHVsT9OnelPNe9Hv7j6C7eNm+yzMGh0ao/996IT0aQ3/rPYgq/Iptf52sXsfXu
/GqOyoN2Nu8wu30g90MTizjbHFnhplhA7GvJ92rBk05pEKyNgeZtHIyuTu54Z5zq1Qcaklhisozh
ChmA8uHNWq32G88G9E8PMEowwKp7D6OIwudZUVt6rYvBIaVpIiLvOI94tX+tTjRPUGFg2HD3XRUy
xAc+g3K9Ig9q/IRHHT3o3wL0fGFlbyX6ckzLwOOuhTgRjwGS3MFx+VHUEleZlZs+QHltkgKszMan
xTiqPyEW698el4DDA8ZCjQhZFFkwLPgMUQhEb9AQ5cOCKYd+4Xrwu2Mc9IhvTbh5UN9x7985TOb/
3DZanWyjT0ylA0Exf0fW+/IMOSf/c6sAVWJhjPnmEOkXNPaMoRk2ue5P5VQRiYMWh06Kx81V6bph
iN3X7IU4eYI2h1j2k+g3NtmGXJCqiR2YpKb7jiI80wq8NdoJBr5rXkxxua+Vr/4yCqAh6wi9T0i5
aLv27KGUeGllD1wX18sSgFPK7p/RdvzlaywPBCNB6rrFwnufWD43Yz+OfXxUq42ktQjb5RtaWwwn
xHPhA/7zan3cJqQnJ5Z5CMZpsjeNi3Kyf/CdAY7hUygujY2XBCGkU9e7pfQW54CBFVNmNIXx1QF9
q7N6S7AakkCAxs93Yve/fnOiD616/QBPC0Texq15p9GGxjeRhM0VMwxit1bjkhKNB2dhr7J6nEfP
p91nLHyOkkKhtC8Rd1+sgBtn37eBejSj6b/jyvH/rf0gr9uKHwC6zKeWaMT0+K/RN88CeylsaeyP
VlZFk/2ySQPK6Hrt1uyN9tWGXrFAfMMPyG6LZGJ74q1Wf1E85gEwJkzUSTp9eGIAIEihpboTiHBs
0SHW6EP25eC5wVfCGqX3ogioH/DbpFxP3rS59NXXsr20gV0Rb221kX+C++6aXRGUrGdDZ2/jZ2Ct
rnNGTg7vTrpBg3gJwdyIFIQHP52jdrljy6uSi8OKNN4bJMjP3eI3IUkETcV9HjPbHmKbfOhUCLPe
e/MNgnHEnET7efR9/hIrauXvivSS/AgwzmMeS8dSL2QS+d3Oz0VyLS3rBrjloXgMrLn9z0ZEYvO/
V9HVLuPiN5tAsqXRnNfhmai2tr72NWj2i1MNVnWmGqDa9jmKfgSubesAEWFziYTo5ZOSs3BSYJru
d5Mk0E5+28Iizk5Qx4epcEy5l7jNHzCBYldkrfQxa4fzcofHEu49YvBw095tNJJUHcnyeZSNv+wp
t5ABl+bKfdOP2ty5+Vj9uPHkd19RuTh/FnihVuxt8j3bA96j8oEG4LI+zt2aoOqLBpnsJg7qR8QY
nvuX96nJr03ZuQ+ckyWHcxfM013HgYChsebzOXc10Jp3kQRRiXMAJ/g4l5P5E6FG+rHZJV8mBSN8
WGip/KRGszCH0p/a+aVF8L0vsd3i2h9if9/GOkouxl2Lk901M6xnocpD5eZdsY9QVBeZR8NbcwZz
bYe0zhNOX35+tTBuzfJdJ6M9PdayEteIZ2eFtxrAGnKT2PlRAwITGFXLeuegqMeTF8dYveeb8BEl
evLexvh403COht+FKWnEKH2qYNMuFETrJbDIVeoHsvjTtVAyqCfAPtPEhq7Yc6ksr50Ieb8qgR0z
tTjX1DkXufkMmFefCqemRFb47vwTOGp+W0SOwRBDn5clWLR+C1WNzR7xmHWy21H+idXEQi69dkph
s9xlf5Mue/sSEttkuV+V3Z68Y/sTxVP3h2Dz8coTQVprXIropaH2OL+6cnavxJos3rmIzQC5Amnb
XIgJ0i+tH/XbHuMehpSePJH8yvaE5CZqIPzTFeJhTJUbao89qAu+IOWS8uTw2HMFyqj5BYw0mrsC
eV6d0X7UmYx4hPYfg3tAa2VOYxG3lNuaPW4HauMVGxA2unHosIS4CxUtQtzUahRkOM0d6XNmzmQy
eTC4bd09N7CQQEOOiJH1LySv3reCEZp5RofeuR3cpGNqcWWerQFAxWGOHDcjsytmL4aDQByXN8NO
Yvc1GMunFZfn6lrneWZAOcwT9FRqg4+gKFi7kqAJM3dsWyQlqetkboJw1+W2IZeU9OHIybGBoc8U
j6QAw2V5YiHYkozFyL9rGn/L/AKba2rX5L6kRM6p3/M81m/52K7NpV7b9XGUuX5gDoas9Hx3RTY5
+sNdjm4Ui7WVjwzhnqUfXZz+Lr6qwFxHes+3X7j/twfah/qS1d9FOc0wqwDcthgjOa/EyxIRhJRZ
NK2MD3wrcUTEC6fQRcTc9sdgauo5s6AauWwR0okDOQbNY141vLRcff4Lu7LfnvKeVBMyuIb2U9V5
dN0cjvuUwbb5NXiiuTdWGHT7os6njC0sxsgGyHNm0EXBJLuupkQcU2cWMIaHLLhdCG0dRcP203c+
qol+C4b9VOX5A4EmU3EHVBiUYqcaO+FjDeaXJYvg0mPy5luFQjsu9eqbw4iIUKcdcCnAfBW5zY87
+2t51QLDm0mtyl+6j5qIlb/N4KEesyZncfG0U5Y4Gz9Y0rbzuihjpGP4EYQIyJRswgG6TK7oEiHo
neLQmNy+dk54swph9BMI6i0PGcJN9UifLbJzPHCuD0o7kTSYqn5Zg310g2EAZvwc/xw+9S0dUCJN
D9aKVuSxl1H43U+9h0afAUEdNn9J7A9uuD6+LJsku4RUYnwK5dIp7GFLaKGHCMR2CSV8DOUws5ms
rB+YCPeTPXCCt2g6dzbe/mKXIF/EPszduFuq2DyAl9NsXA7MdZmS+FR3Sess3hU5VTwTS1AMSA4r
oX7yUE/FO8rRcswCnqN8N3UD6UIx7BbmfqkVzlsMhOWTzt3+BRmRwQ/LLhjvyOpI/vqzjuWZziHz
0yxrea9jExLq0zfBo+UFgftHkoOEOrpEqZL2sBt6fxvaWQpKifFQmTWcSQyYby6ytQifQ3vVyNlc
qwcIdfU4PjcS9zz/WIttLA6XajzE1eC/5DcrLBO37TcHdlgfd/KINAMHU9nZz4grkMYZu+gebr6j
89Ig9QBaaUA4GlVibxqSahhZvduoOjI24WvwwvU17MlH/b0WOMCMSeLmae1IMT6Xeana/2YL1D/F
QgG538FTjyf0uRGVH2aCGRtcvA0JsBowUJ7w5jdIB59h/xlslKvJ/QkJ5PlQEe6R1FuD9Q0s3H9W
Wi3fFSzoV5hvvffgSVqls5oNGHCmp2ZsEFH9zymK9T8bDidPp02Pr5If6IaKwP7uZYk7kV2ssj/H
LspdL918FfNqCj6tgTLrmwSidOoCRPvMSdC3heRmIzIDRgIk4+AUISokRLtThnPIvhRb6FTdkTND
lReOEjvYlYiYw4OLjpBb0/a2bzRFZttXQxLHFymBIHc+SffXoeH+OkhXFgPhVG7nvYb1UKpL3Ob6
TwfzgReKQJVfN0drRZRCtTxwIjJvRRWXc6ZKyhrZv9nWSdtAZ3FAbVU2v0ur58zVtlDJWYyz81yu
xC6eHN6bIi1WaR4snaya7guyrCBuRyb/cVDa7NjrsY7CCcxYN50EJ33td+1/TknkYNokMpgOXuvS
DyUwCQAG2HMO/OWGxd2E6OsrgtCAFKhKR+38KSqTfUFWSrUTUixPXTt6H1ZDYvrb5PGE8JTyxqMK
7Rv9zgIv9EcUIk3HArtN7xYxPR9APTfv/lB2T3kh+TTQpPqOZI7B3uHQR6GTtFPwSi4hGQRzJTZu
BZZ79JAYD+JdIuz4MXEmhQF8Qe1r4A2qbryjFCRGqeEU05OXR6HKHDIqPiI46D983V5w8vPNZmEf
8a1mtpJLeEJiKy5OXubdzhsDB9AMcIBgqAm1L82EJQRywdob3yf1wjpsupi/dg3DNb4O3TrfdUUx
jJe5yiMYtJiYmB0gUgw0AvKABZb/AkQER99l+ABwCZmRJLkdFhCNi0vapKYzwRLdUa4ub9tqitzf
y7FEoKtVgQQAKJWRtSc2Ga0AeWnOYcEPRI9DOIQHCysfQwEon73HYOk26db6mMm9zrWfhzHHic0R
2R3wvpbWTms0CruKIHkXH1Es1GmeQ84XUXeF+NuwW01k7hAAnpp17r/KdUu6E9o+P0ztaSjeqtAU
7wYTPNxlkEzBoaha9Qeoiu8rLuX4Re23DTuEqSRK8RGpO2h5WIFJ0YKcuh4tIke8hcNfqYmpJswj
XvOU4i98HzlO0TXTnZmfN58vM7VbFLtknjTylVSZzTlSQoshLQ/5NVzq3Lhzzblm3+KNSZ+rbx32
wSXGHdxfqjoigqBlmh+PbO3idR053qmBjyAp2VJMeYiw8s9Z3RK6ksYVYXB7r0zyV93Ywnl0uiY8
owbQFYUkbpGRwCzr09qWU3VFdMeFNqJktS8JobZdCnM24c8gGP0PoqTwCBup1J1DwJqzi5Xp3sbZ
T94cTNR+pnhxbqZ3msd0Xw3Fkcfzdspri65Qo3uZwepq1EOLG32MYYPMcFwsBEzG551MtOsf50Gj
16hpKYyPhobpcD9jKc1udC0+F+ynN4SS/roTBke7z5Zpjl8s1SH6qPx2oiMdrf7XSnJXtK/RCr+g
RIdtynEcI0VffcTuuncDCtWbEg3zohSeHgumhHh+iS2L8atiUVsCFITYixZy2W5iwnJwqLuZiGP7
oQtevVMnRtYAAiR3eJz5tx6cDf/EgfAMq+DfrcfTimXKugLRUii14EKfkebK4EylMt6Kui0BTDk5
5iTFvfb/M3iIq6dGuACfA+xU6sA15td51fT46prW71s+juf/N1JS/xAPk5qh40nPQTMnxt5JcS9H
9q7KE/3ML8/UkBlt950kVfDZI+iJLpGXC/tEVPKaMDa7bnvnLXoLedsC9zf2rugXN7x0DhrFJ9tu
5STfjrKcV8IB2H7HbgbnaFD2KoyLP8kwbpQJEiejL1teOMUREDv5rw/7vjw7nl0QfA4Ib+1mT/fb
YfCwJtwROuFVewYq5uCmM+pjUzkdW8qKOwzMVukgYIkDZnaJBsOcnbCZeH2SmqYcr8NEsO8L0P1D
GJDqQd4etSew/7kVvZLUgPkiLFDfZhvQIqBesPhnBwi4h4jxCV4LyFK86LhgLyZvjJyDZRmXPHVt
WiiONoLFZzEswoeP1uDcJTLhqxdjbCcPlld0L2CMCO5zreUPCSv5uxdabXXCTeZ+QxYRzMl4NhPD
qV33sIK90Rkbj2MHzxVgHpZGkjdX4pPhLreNL3eBuWVQIxxm4IvQe7cpEcDtPx97V3eJAmaznWi4
+g8EQEe3FL8SnybvVcLST/6IfmfY4rfUzcuy7f01csSXPYTjgmitJxCFrpLmyUsKAabBFMwTDi7Q
vJDR2YFVbj5YguRY+LRqNOcn5LEjeZJNBKAYM5uiw27dMMdrHNn80meHr/qxVlATZwaT2j2zTS3y
gmjHHrEDGkn0aFCXMb7emOAETNn/4+w8emTHmTX9Vy7u+hOGEiVKupiZRfosf0wdtxH6mJL3Xr9+
HvVsOpWJTFQ3zrJRTIpkMBjxGtp/U1pykxMspuneTtoMrkg6Jc4T1Nkme6IArb7bJS25zxoqMM52
pG7HgNirYF3ZTwXUKJlE017BUKVW1oZ++dMF9niXQt4aH4C5iWkve3jD+86pqu6Zfqr33OYq/imy
pg4/AgIHt8geHClRwjTmFVFKMa5F21n2D0nJP7qDMRdGmzr1yShiFjCH4GkABSvrvNHuAnyCvsRj
oKlD3A7RZ5E3SBx0ed5DI4h9eEKOEyb3fJjuxa3zPNxy/eTpz6gm59nWWjiV+9YKx0fw5EiPj3ql
vgUx8MKB882x9as6AAJr+8NzNqMrqUA5HwXyVNB9DRntSqr9PS0XGggfM18BvoBHELcPsSsHeye0
NNtPghcQHF1RIknBatzretGVa/TQXLXtIrNzdh1aquD1LdT6oV1EbXbspVN9R/0Tj9JJ0r86ZAPK
kNu+5mFziBCF2I6R2+TPrtVk36xwir86SAbyBtK98fM4RVH+YAzA6bakNY6x9Q3wyxt/mHxv0zgj
KMwAQSbOhg9Wi8qyTqeIhyD9/cExgBGmmb8OkA+a7gcEhNp97vqxueb7xR3cXn9gs+ZV9jHRol57
BV5ccwVFarJxHIkMbwv6OHDpmQkeSXrfZ8mBN1xcPdZaWb+IQRbdtmv6LgSlEAXWVkf+8lsMMivc
2bXbtHuaK8EdunU8uIbCAOVBkwSvF3fSom7bumXxIGVemOjI2FOyrz3crDe0RykQNLWWtn817gD6
qrDQAISC7jr7CThjsOI9YfCenPRUIv4YN/nXgTsJuIeuNekKglBG94ya/ADLyoxw4KUFUayAtMrh
hXzQKNZoQlLIdeLcujMiAN7Hrsr78IhxTEOZAOhr8QAStO+3Eyimx9jpfOu5b2I3fuyHcKAZHdfD
Hvho+LvXNFvsEi9i0XRjMo5UzxB7MlQ2H/Bas96yoCuHJ3q/drWrk7R27wYNJiDNgx4SOK21xt/q
yH0ihFWb4ouWWy2VkEk1XP/2SLEH3ZwI2qgKHdgKVjpz1DRHrB1c59ELnOhGUnkzfP25Lly/R6dM
2da2QOebkNCQde30gpoRikUI801S63+D1rDe4ryCf+2kEbRjmefjI7y34DdZSJHOtPdm4/YD+L85
lm94+gx0ZYPB/5hXEfVdwBtUBEUlZESTLav+oFcW/uSRRQPJI9/b29QAggfYYrW7yUGftbhyNEn7
Kexz3nVNIL0Pcannv/sG/jFKDhALt7Femx5sv4mihu7oaMLbVDtdtBwwyN46BA0uIugNX4K0zJ07
z8/bL1M2TZ8Q0UB/gWz8D2Qp/NB5Q2NPZee1e5A16C3Eeqbxs4hLawYzjCACFbvrQy2D6BBqyn/h
2UQDSjUQ5+8Sq+adNKuO5WvkwZBRMCtdw6Om6XT7WOCn/LsteyiSRgWtHj3aEu6SQ/VhPAjYCMWX
IkGEdpfKyfvLioemxei5cvewlb3mfmiy+I2KYi0AlzXmvQVMo0F+FA7Km9vBlqKSB9KX8+uTeHdO
KsstonS5u6qkl+7dyPWrNSz7MrkboijRafpNBnVbC6YCqJkifkKrzE+eEKkhFOddTJarJCXfTZnw
ZJwfsZ135wgai1thTHa+FZWLZq2VwaNbmcjJgs+E3d485Zy0H2blNr9LO/ceEP4RoJr7BjxIXZT6
rCPPy4bcXsXTdnIC/QM60ECfKjcpPoCOoMVds8wHXIsqGvi8EX8I8O/xBhgvws4oxyK/PnmFHm+1
WKo3FqvC2hcN7uBohoNBtaZABnHtWUls3XPVtf4ePSIz2MOiZAn4P7sDBokJN5Ml7frBAxJd05Yf
PbZgnTlfA3KU6uALZKz1LNP+WMKLp8OUtaGxG6J2ymc2TfoBxCu1WLPXmr8ECkESmEYzvWFJVSaP
yLdUchd0ovmFkH3wh/fM8BQCbfxg9jm0vyzRiy+xo8tXgp77FLZp882FJ9lufc11oMinJmyt3vjq
k0h+saap71c+OggNz7QpwjkZHexjDKoJRFwoTK5zMTb1JuadAavdcUD9N0WLLLNnetZzAsxeI4RG
7S/ey3Qvkz7U/wrBaP7oWml/F0WHX4QeIXbEY9u3PiVGCzAqlwls0jFW/T36WEquEwoTufhOSyz1
jnnuO/02pexlriPIy9WOKpf2afLC6YchqqraSK+xvlMmZ5srd34pITxbvYzoGCBhgGALrW/gSM+m
TyF8RRJjkCplevikleAxV27j5/3W1VRC5Yxe0KauQqedveVKB7iq0f8xxyh5qfPIA+XMFYZSlWfW
AOc8FSZry+6H6AEtTvHadOQF2A7OzkrdQOlSOPTZesvOtLXnSlc9OZOro7pZW+K7gufwAfROEKxj
4KgO+E0HgK8D4/pARwQaf1ZqzldXF7a+0cgBdxQz0SJqkw6xEd2FDLzLuPHADYDFW8OOqqItnDDq
mFaKFNtH4PYCrhxqIrDPipbO9TC3IjKavFAtEvhF/WRg+R0AK5gVAeqEN1dID3hVW/QGUQ4DPHaH
fKGxlziJl8+1HSH4ADxHM/aJPuCv5FGAlKDDC5V+aRXSWWCaGftDpepZOjflF41l1fz2QwR0aNz1
Oi7YjZY/RH2jI7Ax9MWfUWniwaBGQymfBvmjjI2i3TmjC7I65sDKB8qEU7SxJL6OK11yYz/pI5CJ
7ZSGWrorktb5ytsgSdeiQm5xRWOJuzQcJyT8yqhqEIshA+x3qTORdnvSyau5t+yHG6uH0bAxI2Nu
82qW9zqqMXlrMrL0N0sn39uhRKq392mJwM0KkT808ruSLuLKjKZcbbOMKdFjoHSyCvDOfe2DIqff
4BjU9qMyhEJOP6j4PaopHVBnjOt+E0J2xQYya/BQJYNRf1IwfvfVWIu3GViEn3LHm4DoQ/Vh1aIu
OHOOgOwjCTu6n/TU7+KXXnPa4D6sCwWRDxI/x7GC9FrmeQQtqvKbfZoL2HXKdBPen9o0/cR63EH8
Lq/0Xe6rxqSk45jgAxuElB+9Eh2dlTWgPnDobYuKFnw0Ua28RrM+hcgF/24UmshIuLj9c+xWnr+2
ZE2E9ULO784KgCrsksoardWIy+8Tarv07zX0WdCPHcRXVcv6Z4MMOYgagzR076hO/IlwM0qeuG3z
J8hMAWmRJ/R2q1WeACidQFBkAn5E/ROV7junb6LPyJ/Qj0Iyr3otzLJBoH+Mul8odJX5qsM+7k9l
5gIXyiKmkYHimfPSJCogOyDaomVXmtGbyxFE/dfoIrpOZq8eehJgOEpBa/9KkbDt0JtCO2eV8BS0
V6gwEQSyRPQ9jPsKPp1L2/UO81II4LYYyAzQ5lG/VQ3Eu46qylsbicftkcvKfgR9DsEFJJL7FUx5
cDCqEDWeKu2hIkcWgtxb1gNICILlDYCdwbHnNlsA2kKXZZw9i7QwfuVgAgoctbGgQqO8Fr9x9tDk
evQzCWU0U020F6DVn0xnSJu9a3hTt04qepvbEScdsQd1Nz4pZ2ihrQy+PmzS2Cr+Snw//O4BZHw1
lTsg9DZUHKbfbhyIdI/2U1uvVCp8AdgGl/QQvwjvEFVxHB7BOpBTA7Jrjo6Z64hIAR//OmSh89VB
Wp/8pesGYC+4ySJ3O3V/hakkW5+aGvReYvLkBBBpfZ4c06aYiSwXNEQLqxV6ME0cPGuabr1qbgIX
WIvNBOFlhxp3i4KBAiuRVgo8MSWnOQ3IQaN/spqJoFgUMO3odtZdvVNdZn1v/UJBLzcm+VlNAApx
TMCELqJPDVIDbQ2D3rPJ65QzFFjojUK02ABHtiFdFvADV4KGaLjVR5syk9khebvyU0LrJqAGtu3R
Z2qJNnTq150N6PsJHEiDXhlNIJStBSQII1wzlltuRdvHyWcfpREPmeuB5iPYSbfborcL78BT8UA7
znPG9MCFHPobyiFmcpASNN22MDr5E+3fKjwUIgCMHdiNfEDNvos3LQh+oruJHwSbTZPf9MpXnz3e
ts5WpvqUAFGC3raRNliODagd0lQYjPnDgF3KlxQ8xM82r7SM1p9jvqb12KGSAfea8oRf6N/Qnk8+
Ol01Mn1QXo8uUhRVX2T3cTLelULNJjoU4d8yYusI4i0PHMQUu4KaOxLY+GrYzvCadu3wrcSQ+qPm
RDEQ5Hrq7qtwoMYsTRGihQu++zUBh2fcD3gQwAsjx5plBaBZ7fFkql70zmCD9EDqPo+FzPV7WqEh
L0YYPk+INPbgqdAWh4KhQHJqOwBG6Eo1WOV+Qn7ON35YqqZm3mP99RQQxX+Zum+MOxUhTv2owS6h
Vjy6Ds6xEQrvFANT6byYSQD9oIXAUW4nI4BWGQWjHDc+EMwjN0qbIEiag5yuNdP62KZWy02WcDkV
cEjbVWiUGi7mrqruVBe67ibKApskBYUYubWHpvsxYQv6RQ/GzNjUdGXx6OpKh23tY2i34UuPVI8z
SDUS2FF6P1pCCoosrtd8D3ro2w/kK+Md/GWj2VWSmr5PSIBiT/sePXDovPkL2E+eqLRug9eutwln
buvLaEM7yKEw71Hz2PCkir9p6H2UayQrR3tX0OP9lgW1GhCf0Ya7/5Q8THgN0WWyE4tbRuQIdXRV
iYj5f8rA7XvsPnGicWQqHip8RH5KPYioAqeC3knnwU1AmruUv/wG0ik0NOBr6BT0/sfCoqODq0tE
uS9L0WigDCMagC4tuoA/KI23zktZBVn7SCvbIIfPK9/7rLeDmDZGOJlHuEZhCtOmDLLVf9xeyjEj
t9uArYnu6Su46Iaz1ePdf/SCikVBgXAT2J76Ta+uec1kFM4JFDAsATP563+mCTKj6CTsX1UbHmmt
AKyogW6lFlKkavcfyJONK2wv2ebKCORacHneiRgTnkMEhnm8YR93wc/ImH3V+Cu2QKhi9hz6h6eQ
LnzEXbABXYNJGlGasgC57Ia+GeRhaP3kYQJj92P04vHoUDjY/Pd//a//+79/Df/j/8lf/r9/5n9l
bfqSh1S+/s9/X7IYMul9k8ybpnD1hSVvT05jE+t4+sDuALqEJC3lPPe9BtnKNpDKMwE1gjDBv/h0
in40VlgG8XrSDJqrqDC+aW1TPfHOGO6uz2f20DpxCSVOgDo3heTtY/FBT0fqo8DP0dRS67DSwvt+
ao09l2m/NjV8IaxU/lWpHoFzDDbua6v9dX3wM3c+GnAMqdumsEgVxcLjrAw6P4aHj3dEVkXHQoT4
VSLVsav9Boag2QVo8MTJ9vqgZ5ZUfw/KrIUAUGe4ixWcxqJvAgvU21S3xRchEcbOilJ7Rg4/fHzv
UGwRy5SORN8H/7LFMtIsGxr8DSCYFUW9y2w320BVbTaDh6vSu4fSqanolm2iTKjOXMc9oyvQwEds
0lafKjdKHgdZvplplz69fyDekqZr2ToNVLEwZUt0ZQFsQi0Andx6NVAReDaIqjt64LAzr491ZgDH
ZEwHE0gXnz0Hqu7p5oRhi+FK6pprG7VRtKRHYxXLnIYFKOEVhhjdew/3PJ47LxdxxYArdzpeVDQ+
QmeMV4HG36P5qG3Ndko/vHtW+HoaLk0KQWnDXPixpaU/cZs7JJzYka29PHJ3EEZRxm0E4ieyV5+u
j3e+4ZHWtuH2Ym5MR2h5xHUNHmwqwOAlosXx3lI0c0vkiczemb5cH+rCgsGuNCz2u803NBcL1s2l
gTTEbmLKEvUaFS0NB7sw3xoECvfgVYP3xknblMIAy0d5gANmLK4CDT8ALkhQdBpivIfJz8nIgVCt
ub1v+TFe+IpsCyzskGgyYccsVg2Ng2YmLiA4gw7oAUMXTgDVmTXctfa9NoTMChAYcYp/Ljv/dBsa
HswUOETzWTbLlWaE4ugBIKy0yLwRoC6tFzGDWAjUlui/WK/CAGQ4BEylAscAQ5cHdu8P0T6wehTX
pjLaXd8fFz8iXVNTKcvlUy5iL14ffdK5bMUMF+T90Et/Y+IZtm/q6O1fjGS4EqkRR9hc2KffEJI/
3jk2xPC4oi0/tb63rXLZbaPBr/7NpCR0SsEnVJZcDOWT0pt6OBClegOdPJQCjpYH7QLhB/uGa+T5
bc3OQNaTvhoARTxtT2cFlBzQjYekMFo4GWDmHtWcnU8+TkMeu9C3vqqA6zWGRhdkApd8N7qSB++/
+LQOlvYm5vbS0RfbM+fxnlUDOg+Gp5V4IME2p1hZHYTTRzcC8t9/6zQ9gb8sMLFQgu6voS/SE+Gn
TU5DTK6zKQu+aRUdnFUzYG1UgDJ7FkESv4RVZd7THKsfMMMTz1y505ZWu3MEimP/GeOi+wMsO3N4
34PNorsfH6JQp7irQX+5cWHNU7/2cxfro2nAVGPlyHVMv8LPAjqw3oD1AUYXW+TaxTodmxCtYYRC
rq/J33nntZGN052BMgoUl56Ra8QbATygLJc6z4rC2brUVXfvzpAAigRvXiWrBxGmwaFsvRu/4tLx
JvizXmoOXM4iHEMeMiMJugemH9qSXojGeA3c/4hIeHljqPlQnc0XAQVOODBgpRaHjpJL1ELdM9de
88MCo7mnKZPR1kVHtkBE6PrXvTSYnI1FQXpAfzAWOY9bxI0569/Sdsx8fZ3rZvGg2VG1t/ohoRZv
wjq7MT/90rd0qBSQkRi8BpZuxi4ca7IIPDgRcKnR9sWLAAS2Vxxt0vXjiNsXYBRD7ZAL7F8Kbgo6
XHgCbCmNRK+a4ar7EdR3uYE/I3YlxfL99W8yXw2LBYBUrCOf4lDr4wo53XDZ/PlzJLRAxUGsdErw
9iatt+31US58Ba4ll4SWC8oQYrGtvWmg+4rswboeBZK6JgIptmWs4N6Pu+sjXQithG+di93gi0u1
2LtJLzvQduR+dIeq4xRk3rGgu7OmjDK3IFS272o9QAvS1R5wDqneH1RJqIl1ipo3UXWxxdIB5mfY
B9ba1XLtQ6ME3AoxFvkDlOvk2/WpXtjOFhbHJi8FNpa+fECDkIQDXDIWQOHZBUDiU0udDjT1VEIs
w/rsxre9sIqKm5ElxKDbopt3ulcw0UHM06KkD2itviv7GO2/onEeKsNxbww1/6nFtmQoVzdIa3g5
Ly2ccempMQbyuIwTmxZQUoctEqVhgAg4pmrb3hTGI85Y2o0IcXGGjuEoC8yNZenzaflHTQIQZxWh
zoQiGqSLHXVOUCQFmuiwOvLDu1ePzgR65Jxhx0Zu9HQopaElD72UJHfyxCezLCL6BuCOD7AqYxcc
XlcaN4LRxdm5ilcld75uO4vZWbLRiYFsGOH7TbnVEBV7RNnEijYh1PL3P1f4iiyhcpQhyYBP59fw
cEINjk+JsooCaUSeY+PXva0K4J3XP+WleRG5HNcwsYO15WJeMTLaOfhjaw3hzMJgCPVhLcGjtgV8
eGODXLqg5xPA44GSDlzPxbTg6gvVtkwLkyfbXxdO3lnABOz8gLC+hoZxgORw0rtZzztt7P9UVdkd
8fKp7qZWJzl//8wVdxnNc4KqZS3CTZ3gCmX36GRiumsfWhhQu8GtX9seUuy/GMl10cMC38NtMQej
f5wMXm8YlPILyBYNDAWghyF1ZIB7xRHvxje+dPbt+X2Gqxp9X2dxWdRDBUSrBk5RAPc9osdIlw33
qk1FD+cO4WjtCDXR+RfHkfcF/FsiNzUKeTo/30bncUQ4G0Rx4sO0BYaRBkr/PprpoZhc78aL9+Ic
aR/ZJikWepaLhcvhODjGiG6TF+btBzs0ozUePNMBRY34AZYglhNoFb7/mUjsljO0SietU4s5TkjQ
ga9Duj0Bq6pvZ9IoOMHGNp5cxv5phUH4/fquuTRNx3bYm+xQRbQ7/aoooZnegI7HWo1W/TpMCI1X
OXDWCEfSL33gJA9tr42/rw96KRxQV0ZR1OU5Z1qLcCCqzC7NHqUEqDDDJh+1ca0SDYIA3eL9u4ei
7klNhqrgXARafFFctmemGb0D6L/6JqBa+UBZOd4lpdfduBEvzIoyOTQnYfNmJMc5/ZQt9CVIWTVK
sa4QuxhkJb2QRCF/7bxdn9T8lxZ3LzQ/NiX5E9UYsVi0QXheHRd6vZbASp4qTKsHuJ4ZHp3Xx5n3
+Nk4kkcwVDnKJNYilDp2mcUR0rbgXSr3wFnJ92qoFb7jEsGpSdmvsgOzUHAdYoJgxz+vDz9HrOXw
tlAAS2iUKSo1px/UqbLW8m3JiRdW/8n2xPQRVDeSpU6X7cox025UXC+cBRuvUyrk1Liks4ygLdhE
O4hpKTqTD/Moze0/uaj9dUh7HwGT2Z4SCOTHd0+SmI38i5RSCB4Sp5NE+hjRfrDa685FnC5HJeJZ
0Z3eoQeJpgkvyhtr+vdXW3xVLkX2pyMtzqC9CN5u0o+0SWuE1do4/mkFqf1rDvE/hQ2lE+5UhT67
HgwBFKYJ0gdoLv9zSgVSba5P/PxrW7ZyySgkWRbO4ovjApkD+aaQQqlQmvEB08TkjZYEDqgQEO6R
SrDs1QjBxlxdH/Z8U1k2x5T5QwtBtGE+xf+4JhX6wqGDqRL+hTiOxdksZYLN5BE+yx82YXhjlheH
0525x+TqLpfm6XBIFupQlwA5zRqAn8HxmMcqgRc/aAOk7CBHZu7d85u/KD5fkOB15ng6oKNmVeK8
r6H/aLQlI5k2n6bWVMfI8noMNPPmxgwvrCOGboxpc4+Qti4uSll2YYrLEtRPN60PoSxQr8faYaN5
XnwIAs07TppmPF+f5Rx5TjcxNX3iOU8cXnE8r05nSYE2p43EUcXTA3RTNWAyGJPx2HpR/FZBWf6O
mhr/AEhGN87PeZSfR1ZkBrzHFfCr05FNlIXGqrS4MNEv3dJ6to+VdIwHdH7yGy3DC3uHCq4uqcpR
yiUIng6leUZUBKYJxKFAs7EaxmkLtxqw81R8yj2cvK9/04szYwWpK4GuM63FrRKndqBNIdATKM7Z
LieDBObvaTukc5IbH/HS8ukUeFzl0nYS9mKTRsYAxyOd9WMmCIBdpflbE90dFL7lFxq/xh5Bo9km
YdBuZHVzUDndN+RXDOm4pJF80cVmjfsRZ6K0aqCAUF/ScCnahRQ+bhyJ84Xj/UH5mH1JqDk7g52O
JgnE72Zd1xGSOpACNojQFDuUOlEcwhnmxufU552wnJY9P87oPBlkx4vjUIkCkeRGNjSdSvMpSnhB
BlGGqZkpyxDXFq/ai6KGLKBEeijLFKnS0G22TedLZD368lEgqvZ6fTudr7FCv8+glEfnmRtksZ1A
XvtQ8FjjOk1Qh+gIst/8uBn26ASpr00DE/MQDbALN+C4AVleH/3CEri8M8n6+A/exiLMu7Ya4OWW
NPbr6YeP/DGNF0ymRyhNhMDd9cHO8ySikE6blnNjSWPZfp5NcRFExJ1CAO0+YMiFyI499QcvxTKX
wpp9zP0UMcm2aaKtBRTh/fVgm0PE+PwKhSD74jwllEgFAk/t2omj3zyI6kcc2j2EZGPzw/Wpnh8g
RiIhg0LK3c18T2NSW2LNF1vgbYwhg3FcBs0+pN15Y0NfGIUMjAfmnBrQk1isXqm5yGgLjw86udB+
Mf+50wykUq/P5Tzg2XMJcp4N9Ba2y+lccjRrUZIekGed5bzGQHZHpUffZD9N+38xkiLDk7zsqJot
MtkO0TLYKz3GroCR8TP17bsU8WH0PmRyvD7Uhb1I7ZxHiI5KNZ315QIFDrY0ataOwfexhiXRWjtz
MPpH3aBev0plHX9OR3h7td2VX+tevb+SjPockCEDgIKi07k49wj0Ut9JgVFhXpg90A6ftnmPLmUs
BnN7fa6XFvBv0IL79/ItG4JowHSt3Ro9cjwlNKkYMhnc9+gFtcNbnYn5s51GWNxxmdEMZBEISi92
pONhUqWPsC1LOclP6N0VXwtNGV8NDXzvqmscd5PmWf7u64pRQa7xoNSpnS0XE7meYUh8s1sPQCnv
MVYqNnrvWv/iHGBwRx1wxhPQyD09B/2IMbQwkWiHcYgu6CTRapVTtcbL7/1FKqbCe5L4QWOViuDp
ULoBYxmQNbAnG8sSG5HWLU541sqXyLG8f3PMtZQZREAH3FqcOaOqMQXqZLcuvXrcTy7K2AGN4l3S
DT+vj3QpWtGI45qZ4VU0p08npRqZulOC20ZZFe2xqXghZw5I/+ujXNrsXKjSgluLKqa1iFaF9Cj9
RXAvSwfbEFT5kYKurPIwNXl34/I8G4pJkFXzEsbkC4TJIkua0FmqVYu3q7A6e489yngo+5YaAyyk
7fVZnZ2reSi+nKJISqZrLm4uDSNveEXIHcVZ6h+AP/tIEDXBC55s9Xe3M6GkRjh25DdmeGFYRZaL
vRBdBK6ZZZSklc0+KPDC5Aogq26+YZuo75M0Nv4guerkiEBZ5XvPGQ+Gfw662PwWUjipHwwTWnY5
5DQDgx1UOZrdGPbd4fpnvbCCdPJcZiiB0IgzKFLIE8hAM2FdILx5B2IZZU4bPzcA4OaNc3aW582z
AjpJu5ZvCWDidPd7gEtCOcSzMWcyYM2GtKspEeABvqDti85QP8jD4k+DXd84dmc33WLgxdZB0wVY
vRlM66bR+x3vQNSLQguqpj5FxR1q68EGJS8Y+JgPP9BYTm8cyIt7iMuAg08Hhcr06cQR2ZuaysXq
RASYUK1Cgazlxg+S7MFDIiCColGiDDIicXHjir88sLTQnaKLRsZ5OnBl60iw4rRFly/uvqD6Uf5l
YEO0hwpjb0phT/sYE8j3H9S5R041kOsPINjia/eF5uqZl8+zBcS/pmRVpw9tk2X9r6nLtJcuqCON
Cm5e/bq+lc+iK7AiXsFUbymgSOB1p7NV+WSWIwo4a+QXtAk2SQsqHsdi+/P7xyHplKSbLmDSZe+N
68IonQr+tKIMNTvqjJV3HwTwVm4s36UJEVqpXHDkMGBcTChsJttMvFjMmsiYt+b4L0x1d6s/eyEC
2P8cZXEsgxiNdoQ/xBo5kGZvKw8V98CdVYjsd5dEWCGSdXokkDNp0CyuC3SkyrQLDEA3Kje+B9qo
fzBam24XeKLN9UW6sPVtklpc69Xce17i6DDKcdws8cQaxTfU9tCsRBW8H49VJ5yDj7PuqkOc/caC
XYhw5CtK0T7QEd9Ui0xC2IGtYbKlIzGXVr+ovPyFIuL01BMT7qHgZxtrmr3lXBtR+evTvbSIaq5w
UU2g3r/cKpjd+U0as0vaVI17aOkYMUaw/Ay0dm5cTpd2JVn7DIgkfT8Dy7r0eirfQiKEAni+z0Ve
bmyKCjdi5hwlTtJotgrFQiB8NuxFZ9k5tE0kP8sJFzfg1SPqkXZ5nP1ud+Vsd9mXo3GjoXbpA84V
kRncafM6XsRod8AyDpsvY11ZWbrNg3bc4fw17uE13qqDXhzKJoAI0nWL5+RpnBIlTCiaTca6hJS4
JVoiTIhBGbqT9i2I7MWvyO1HXZHSIK2K06HiELR+aifGusYT8wiJwTwWuKfcDTAXn3tL+vvr2/DS
qWPJiIwGmRrtrdPxcE6ImkYxNSmrPzF0xUPYwJqLccjdNBhGYF495TfGvDRHnjx/l82pqSwhAwWA
dz8bCPuj24j1pJdxtBnLPs3g0OPDiAh19nB9luedETany9UGeobgAl/2dJpWrjAEGF0Cc+S24SoJ
/5a8Hlx9FyOfjHAdqmHEOWcXBhZqdPAN9Z2XC2hm13/IpXjDvHnCA/uiSbOIp7Gt4xMVhODfIsd4
0TBkEWA0VL+nnNb/yvLGgrqELH1XV/IWHO58bM4/ARYjP8r51JJOv0Gh+WroRg+7rjwqN61pDjE6
eSvD3cFNqjelGfTbJq217fUpn0cfhrV09rI5Y7KWD10I+9S15osdb3Vza4+R9xijfXe4Psr5EZ0H
AO3NS5qbQiwnFzvTiJHcAJbWswg8PmZayL3shqL8+u6RbJMoML+pydGWyQS+6BTpBtuAnSiNrRtP
wb533HKvT726Manzw0kjfQbuOgowxhnIzFehpWV1CDTfRVZdZjnq4UJDlipzvB2AWA2pgfoWUOn8
dNJ3BhTKe5fHKG2Q023S2pC5WwsQH9zN8GCWeNtW2MwdhgbmbR2CI37v95zLSTzneSfSa1p+z6yL
4xr/KWSygqmF6ztURIach8dDCr7mxmY8PwOng83b6B8twqL1gr6fEUR21SBE7dRoRfit3IjJ6rHq
hbdv54T4FFfvG/WeCyHIAPaFmALY8znRWUTaXFiN5dP7pOMe2Y/YGHZrLTC/ZZqFW1GB7CnCpNjH
DkiYlhWOx1ZqdDfC4PnSKi5MmGIzu4QAMO+3f8w+D10naIQ+bsZKc++0fvT3Y2J7hzgtJxSGxlsp
3fmhZDz60NBYGJAKzOl4CRKOSAC5I046hvtIxXnADC2QG99sbxUbzhfWFgQZQzcUz2KIGKdDoSYz
TGhl9BurqDpUDbu6eQ1dNNv1tolbKMOD9QPjlerex439xqY6/6yMzaKCbDaprCwpVsmoo6c65P3G
wSr8sYdBc8goyKJ7ZdT7QOjtjUz5/LPOeSONYNIfBwyjPJ0rjjmDpkK7xxCxJHi70bBCTgOjU1F9
u342/255niZ19gxw5eqktTb3vE6HSoLKpWLvjxusY5Fp7FPwRKvKxCoVqJ9sv3RoZr0olHaeQeWO
aP1HNEdWs0A0HgUY7K76JFU3eqfnFwrETop+JM3zVbZEASIe1QpgxKioeALTQeR8grXss/Ht+tzn
q3gxdXhc1pyoUAI4i4PwxHHd0k3UFfwaBSGo7mIN6KcM9zq+o2DTJAAHmFLOBrnORq7SEd286z/h
wkJTdJlHp1iHGMS86f9xXk3XQzs2dtjUlogfSBGag6gscQdgXt54CF0cin4aFBxiPsjf06HqSJKF
1Hq/MSatwQstC3RzHdQ1is+27Nsbj58LwZBiMQ8uCRJufu8tZhZ0rIRAsgQlpF7L1q2hw5dGU+dO
Qlldd40Ob12O4R6WsPNUT5X/4k/6Lb7npRWGO0uHyAHGDSNoOWc0BA09H/AX0vWH0ZD4xIRU7rJ0
Qq8QN1iULg1tkyTw+8li2s/XV/fi8JwrgofFfl4+eM2k9oKYwLHR9dhCg1KnoRx30KKdyBrQSwQf
D8i6ReWhwCZWs9+Nt3ZYAxrLMylofh0u1qBRQDvaoRo2fpcWPwscC/fSa61V35btjSN7IUJy8bCX
4YRSFVmSWny9dRpj6gdkUmKkNHBQPvQDIG+kbkJUb4xmf/3TXtrNAI/o3NLJ1EmeTlc2whQzNm22
V9m5w2fFABsYjs19VIS3kByXotFcHJnTJbBey53ctALjyBCsYywLIz8GmYPcEkZoGA9cn9Mcahfx
iBoF9zacVxi2S8qrnYxd4efccHkpnXvMUa2tlyNDlLfN9KmxEL1GbsvdXh/0bOEkqhYzvJl0AVyu
s7hqUDcTmFSiNWQYCf44kWuN2xA9/Acwgc+pMG/EXP3iePNrHqAKpYplxVkUQ1whQ+PBiKH8vWpK
I0Q4ylM2pp516pYbHqaYjM/wqhQbXxymoOo1lvjujBl+6bx+kHlxa5onq7GCXvPUC7c39o4ZV71a
TXmJr+j1L3QeyvhEc6eZ+jj9KPKc073mTZQtG4ww14OXq08Kc5xPWBmjUY7+Ovgz0W180JUHhVmJ
EY3FI4ZQt4hcZ5Fk/gk86VyD3zHjik5/QjBavSmnHivVXvWHLieF7KEn75ABzZGDLoyjXXjRtsK9
9iGpzVsN1HOe1Tw+ORfz55FCDeh0fDSYs96wG20WeWUfujiloAKvmb8NqfmPo57IGtH6KEcAW68+
BuYU7uiNdr/FHOM0V7Z7K9DdXZ50nbeNXPSQrq/R2dGZf9/86gUTwEPUWUQ64YMGiISNDDSq8luc
6mN0qHGhL/2g3WslnsN6DUzz+qDzHz05rwwKS2FGORDzKKOefpQkrCv0wv1g04C//uoVeY77cYVB
SYFazogf5bENw5EWWBfciLZn0W8eWVpcrNQ8ZijW6cgIvXiVXSZY+eg6ar9o4W1c1PPvJE5Bh+uT
vDAUSTcoDmA4BIhloNUCI8xGky9bRY2FYmdP/yAiFR42CIH9P87Oa0du5ArDT0SAOdyS7DBZoyzd
ECuvxJwzn95fzZWaTTQxCxvwAgtPdRUrnPCHfCfu3TpqDAbaUlBNBC5gNTEli2tc1iTEtazZ/hGj
7+nrTtX7co8ExiFTs/BPaQROcByFQJsMpdbB9qIIdn7I1qxJMkB8sJ2Y9apq7OAOoEQ65i+lpiAV
5CiTgjMaEi4PrW3kp/cvsVCKoAEtgrN1s7tsMYTpe3BdTtZDeknlMkFoLIinmoI4Gpk799nW3MRV
xlmmUEbp4XKNB/ACddmMAT4WI8xQKSu/58B1MKVLu2/vnxl3huAls5CEIpdDNU3XI23dBchgNKqX
8WCfEwoMfoBV4vE/DEUkAH+G3JtKw+VQQYuwlDlhQgIz3yncftFCr02G/LeU4B/7/rFoBgv2FTEP
DfDLsShBdnjA0JHV9XDofdgJcoPpIJqGbm7n3R4iceuD8WJS+QIRcR1GplrNB8NtFFk4NXmKTJyl
S+SvCze1tHBnGbfeZ+rEfCpCHbi865cGDyD8Fds4QNgO66UH3sPua2CY0ietUoo/S5DWLZRLgIqx
HCMJLGmF8YmmEfh6fGim//UxesHcgBhiQKBwjMybTUym+wWXl9sfYfOXEkCImiOMVLqpl1/BaII5
stREHJscHLGV2QgkgnLoDklt6R8JyrGLgJdavVS1HFESUcP4IPXKgFZa2z8b8bQ8xbgwcUNjfH+o
23A5w1MIwp27ZOPt5ljzH50WBpHq6u0OSXPkYjYkzwwtCcOZ1HokWUHrVh7R8qJvi5gcEtWgoFo8
aNox2nmmNiIuYDsqwblOFgAU6XKdwjgfHT1B17bAp+/Y9NJwrluexWCanhFalnYejM3hhNAIlSFg
jcrqCm+MGTcph6tzDMp71cgKDE9EiNRm40mZ5MPOLhCrt3qE4b8ykAA00pddPcL5IqvtKOdoZXZd
fGxouhxKPOvv0NSmm6ORfrk4+fWf8S+oEKh1cORpB5OeI/Lft3+Kfv1LNDItStNwlCmnrC47OHVD
P5ctTgSDutwPwRQc81hvd5Z3YzfB2+PeJnQWDZ3VfIl9qNYEauT3gNfO1KbDD8iaU+vL8wrhhKXH
KwMxsblbFLy1emnn6hNfb7XctFiIeMRbJajDl5upwFXMRtY79MmFkH/GkBYBWaSyiybCKbk2ZFwH
onfnsRrXOvgUtg1aSkz7clDQ2Hkl903k1/gvHOIOcfisyqxDgDTK3v0nbo31BJFSAu1p0VFV3tDa
f1VkGi5xh5MY+cqCPbIHpMH8qtfjdN/QrjuoTjo96lO8uN1cjujAYKXtdyHKYLf30saVD8eevjVp
JxSqdc4Zt6iRqnh8+PEyKqcOWR3ftMLsF1wQY2/GYsesZgwe2IRMZKmCobl6zZBFma0ekUxfVrPy
Dv/z+HNjohVRxFi4DHlbf8/SzhEPa6HeaWUQ3ulNhRRtZgT/9IjRv0xdiOT47QXYuEVEt95UaRlA
b1xXe5syIFNO8EtE0PKPhkiip4XYQZj5kCDvjyvF7eG21pv8hu4vrW1S8FVAvdR4OI6VGvvThIKy
OwYVVhq8uqhE1hQ6bw+2NTdDsHuAtm8IZRQtLs0TAt3+VLYymevkPDrA1u7KAsaK12BlujPgVvoG
vByOKM1RCtjrOAzEr4RYpRn7oxYpp6HTrJPVqrIPzvy0NNILIssm/qEokYQEIG5lyupL2wxo9cdD
fZ9oGlbcYRUc6lH/cXstthaePAb7JZCRhKSrRzxB63dG8z72AS3Yx2QxvzW1ivpujz7w7ZHE9bve
5hb9WO5MMM40aS4vEUnD4s5CQd63dSRfoi7/hY5ZREGh7B5xuDNfDQvynGNJ2YfbA29M0aDtzu0l
QsUrTnsgmdj6BUXoS4VSH3BXKdyyjUs/R0tjJ9TYHIrGL2DSN8zEajW7CJOorqpDvxyK5WQMeYnm
j0GgiIHu4fasNl47gxyUowny06Bdcbmc+OUZSi5mZYdK8ITotPZUlnRKb4+yNSHE7RSa+ywd2iaX
o1DFjpAamEO/iIdwPFQNdhqHBF8CdiaOXrcH2ziXHEs+PytoCd7W5WDa0M3qGBO5SMpiPDr5wIs2
F1PsYlWHC3Ig6d3O7t8akZgBnAAnW0iwXo6YFlOuFhrX/FyXwQm5YJRodPtPZGrhQ6Lk8c49sDUc
SR+aYuKDwQG5HK4J5WWoLSP027qW/K5WQM8WfYe7SmR/SVs73lnQra8nsgi0h2QEHXT1cjzcVrug
LfXQx30Gh7aACow5O9NRCeFP3v52m0PZwJ2h2iHwuN4oBYad9qCbFMho2CC4AUYXMSDjFaGrvXh+
Yyj2CNIJENIFlUacjL8iBFSoTSybtczvhXs2urf461K2xV5e1d5f56G8xGAUmEQncDVUHceOVSx6
hh993b5oKp22IbLHx2SRxvcvoNBKI6kVZHH4kZezymsbXewoTn01qlKcbruo8nTciGuspoZp557a
uDzeJARg9lPoJoy8HExDWwf0WJrSl5Hrr3qn1Q9tqO1dUeKvrG58JHrAPdGDEmSy1XaPcRaDu4Mn
L8av+WlObHTAa8s6jout+DauUa7VoISFXGz+KWqsdGf3b5w2OH288AQUAum1mmTN56ww8E392YzG
UyMvrz1GuZ/rfuruSsyad/bKNY8Q7hhVdVg7ZF+IiKweuGkJskzDU85P84bgwuwCbK56xJJRUnXy
p4564lnqCuvQ63H9Qku0+NSCfnnEPBxSY4nn7T+6Mcb/u30wNz411TxBQhf4y6vXTylUp8GaLcEz
dsBBKJOaL0aU7umtbjzubCNF3GqCx7xu9GE1MTn9pOC8FcxobKWSLEdHlaQEUtGSmogoWuaDORLR
2JNV7xWCN24E6mhcBqRGVIPXoUWyGHOFyF5GI3FOfheWFD6GY23ex3bx7fZqbs1TtIlFEIOQ7fqa
A5k74IUTpD5awOY9eUkKEgrFJmr22gGfw14QMJITQYB+vj3yxm7m/RUoTMot4ObFGvx16/VtJFdG
whyBEsd/OoThD+OsDZhzGnV77vOx27mQtqZKxZnyDjOg8Sb+/V8D4lJkIvseZz7+GsNxTioMLZJY
dyMchY9pUtuvwbBUrqqH5et/mKpQxyEqRe9ozU8n2UGnqmSREe1P8KOexy+tPf+c5QnnkmJXrnJr
91A2gAFKmks+uZ4oYuMYl0+ZXwxG8X1qjBARRmwCsLZW/7x/ZjTdAFbwdIF6WL0nVdHMToHDm6+O
hXm3FIXyDwaX+YdBUShbmJnz8/Z414efKhvlGXAlFPR5wC6/YdwsDXa6Uu6beL55VW+Vz+2w6DvS
H9cLeDnKKszI8zEtygzT6gYLmC9DUVBbU4ruwzTSMrg9oetTwBVDuMuLwociXb6ckCJhshJlS+FX
1B4/QYv6KWHicnYKy3jIimEPqXf9gjEcXQgibJDk2rp0qI8G0Fk5LHw7jTJEDAuwOalqVs/yBMVP
7yR6p8YocrcphLpjNTi37BzDzRk71AZsHlIO/ipErYIl6WSrKnyzX/C3UAu9+mxMbY/ToSNh4UPC
tJOobX1OQRoRvRch1rB6todCp89iM6JMN+2QVrFywnnLoQGlhzuQve2h0Mbh5uaTrqUMWr1qqO9g
7Bz1Q0efmX7FE2ycpnezwHB2JBq2DgMwApHMmMBwZPFj/rrQ0DTpbGx4UDfXl+gj/SB8M8Ip3gsD
xAe5jHogedOpFRBk4jljdRrSxpHRnGwLH5NyndoUFkCZOZi0p7EwxnQUq9ZZzQ6V2s0nOwro9gdq
8Pv2Mbm+u3kF6OOBOqdQSfRzOVXZQoy/xHjLx/3JcbWRTKqYE+nO0uLEC/QJ0wHNmH0Zg5edIuzW
dhVsNoIrkg4IsZcj14uxWEHFXdCl9vwM/uVPZqgDLlAxAvqLpY6H2zMVm3G92oAu6DgRZZIQr45H
kuFBE8qMB3Pr31FZ9B5bsLF4nCLE+fuCHmUPC2mHGLG1vALIJep1oCHXZ7IMyYKzDiVXR6cr1AaE
U2miDJ6eG+lT3yvpKY2d+Ksi9eH7679vbBZyH8CQohx7ub5FjKqiGsyFL1WwO5FRbZ/h3pt+N88O
HsQGvB4zmX/cXuS3e261yghVCiQXyGVE01ehtFTYlTk4+NJTnMUNrXAkITGemdpProgQ22MAJMWd
lOC2h0hngB0OXhyN5S3DpP2q2lHVjrd/kdhGVz8IKARwVOIT+g6rZSAI7BNZKf3FaBS3Tq3lHhhW
4OVqF/y5PdTm5OHIA58WGEWO9eVYGKDjWNAmpZ9hbudXSZ5WbqTWYGCJZHlQjXh4LMdo+QYdmCiM
hHF4nY2wP2FV5ezczRsNevhb9JKYO90HWCyXP2ZOu5wyWp74CM6kyAov+Y9B/IpJCeKzDZ+UqNvO
74wKX+LSUdNjY+rlzo/YuEhFhoOqsdCCIW66/A1KF2ioEvEbQAvgNJjhekCZ4byz7Bv3qO2Ihit0
CpFBrvYct2UOcYw0PyT4k59Qgh2fdCzlDJxkUtaZODnCXJFAtHkErBt9DXCMH08VtYM9Bc6NMIBW
MypuYuGh+K8WfUokDKDLMPUXpa3u+1G1z6mSj/cF6nueBLccQ7wBYL2m918mLZx3rpvrzY6OOQ1h
GiKEAJRzLtd7jnWlrgbF8ZY5xxohR7Z10jAYG/Bg92+v+vV1ylCC70XZiK+7RiO3eA9OsSzz2Jup
442mUn0dqnT2g3rK76QuM77pkynvKRpt7GrqOWCgEcMlZecfL2fYCQs1i6aLVyidem57ncoEfm9P
sFpHP8eY1M8WU/2EuNR5Hu3yQZnad8v1sbDAZEVljpIPh/3yJ0hZi5ONpoyeUMmFnhV3kW9ZMV5a
eL9JlqvYi/ExKmeobwjGTMWB8uue/MjV6vMbBNIRHBWii5SRL3/DKAmMINgeHEuN8D6dMZSz9Do5
RIlkvY595rjOPBc7B+3qxX4bVJDhAKtq5ro30SqIcwxVJcx0SkDYZtSfg0rHrG3Ov0lhMJxu77Dr
MokYD78Z0BQIyNFeupzklLaDZs4D1utZ7nwtMxO6uRO199WyzALovZw7xxzvCRisD02fBK9A/o1z
j+QRwm+y9rOGhv9u0pioJwKso0Uv4pY1KJLrJC01GRGKrJTsY1FWqov1cOfpTQbyH5M0L7VKxGGH
Vt9ZjquzLUbWyXFFfYZgfbXzjSUPoMvloyd8Ow41nni+GWF3DNR9D8N4FbW8DUWBlsCM2H5dQcjp
EOttEAyeZTbSM77jaMLHiXJuctS1YBJIx0atG1em27sTE2+OzJAinyfK11aTdMylQCGQSdrGgDh6
M9XKEzbPxa9ZhfpYKnbzGklWE+AnL2s7Uf/WAotvC0aBfi5vyeV2U9uqa8ySsYlfhsYrY037X48X
rHUodahl7u3dvXGCxQMBZRacMuDE1QkOi3wqUPgdPEx189MyRAAx48puPo1jO55KLa9frblvsvde
2+TCtDCQSORUUcpYvcgy3sbI+MF3yq18OQUaPDlckBW3SzBAdNoZnH0eNztbd+Orqrz/oneNPCxi
9JcriziS0BfsBq/FvcRLg6b39TnFH90IGp+gKPhXs8bwrluSd4vFMl1R0BCIE5LU9T1Ji1wZDEVG
ewoS7d2sdOmLrY3Zb6VS1J2tu3E7UsvlPUQ0XXSIxPb6K2lM51rriHYHjxCwcuuhjyy8hav2Mes1
/akow+bL+3cQXAEKv+AsBLD1ckBVDe2gbGt8eS3InNCTs7tMc/KDIRfNIW7QjO+nuHhvHs6CvqEd
KIHRwlnfydzHtpK1fMqkjKZjMKjN/Vi14QO6YdHx9vw2ziMFKRUtDBzAaN6srn+Z5TQ5iIPX1LhX
xWivPdljk3t4MgU/bg/1tlYXWYKYlkMuTqWWVum6Kt21RsrTHUIDTJT+pceNA9Qsb4rhTaOC8lSs
UWs4zrrSmy4krOCHgzPvxwxW0IhVb9I/o+6X2sDONXX262DKPmiSKhleMcqRdd9lreUgxR7ouHFb
+RMu4eHPmoxx8tqOLoM7UwZ+N5iMeixBKCcOzSkeqtV1pqQtLqKDw1XaJ/pjr3XtCaGm9NAqTvsA
LHyva3/tbcOAotrNphAnfY21NJU5RK+ckLMBTWG7wvQu+k3RLDPcBKOk8H7pxvSHxUou56HI8/w1
qWc4FBRPJ9XrrSD+YEP2dlxDLXJI8KbWzd+mbJqCM+6SeHkv/TJ8ygaspG9//Y2TC46EJAWiv2jM
rFaKNiy2wQE6TCRsVsorHof/Nr1Rdy9W7OCEAoMutnauf3HPrjac2NfU6MkVidlXVyIknKiB4wW1
tJqr19BxfnUqqh63J7Y1iIaiCx8G1B21lssbIm+XWOlahNu6CKfSqNBNXAeKd0vW8Od5S6huiIsB
QszlKEtV2THam8SiyrCc+aTDnb500B7kcD4veel4aeQ4O0/KxuWAYCtpDg15AdlYDZroc+fkC3FY
ipfjn2FGGuQYSJZGvyGnnnN7HTfeag0QHcq77BOi31VeLw9LqyUhEX9VxVkNdk+vXjvc7r41GmDN
BHvTI6oe5uvtUTdeTSGFAtUHYURBZr1c16RFMrSETuJNpdx1XliY8Wsyq/1h6MdcBUtrpFhEpfFT
1o17QgFbywuKD/giWg1U+FbbE7RerBTIIHiiK3jom1kOT/Q82sXN0koadx6VrX3KBmWqfM5rekYh
OxOYpWjyrKIwf/DNVSyZE3Ov4rg1KRhbQjMReC9EzssFXRynbgz68V41lLgCh1X7gDiZdp/FobXH
qtwaC28YulJg1OgJiI/7VzQw8TrLcw/MuafG5RtIhGpuq8jNY5I27X84C3gKcYGJWAcLlcuxChiN
4BodcfFK8Ql3cFJTOr33s6zsEd82vhTpmGA8sy/AXq6OXT8uY12RansakqGnttKDh7Roqp39sHEh
U0CETo2GhIDdiV/x1+JpeoHW3zyy++qITsZYKViy6UaXu8YQlfX9nJnmTvB/XbuDeAoemAgVOT5q
4atFpHRS8yTZg4dLUSwdON3ybyhT+lM8hvOfLgnAVyhJW4GyQF0Uzfg4zE9yLbUqbLgSDvbtw7+x
f0T2C9FE3KwElpdLgIIdQKsCx/GOMoqbTLMFNqAvTyNC8TtT3xgKhTNePpIuCuNr56tknNSEOsfg
FWppnjCqN7/0dYIygJNmO0NtXGkGVToh8sRhB3JxOSuTslvf9LCKgfDrR6fP/+0UY3yWLHV6MZZU
Pts1elNxE2of3r2cdKh5bGGRU1xdx3dxxzIGGnM0jDl6DrNKE6rlGI27cq7N7+1yUpchnwH5TTMO
ZdbV5dlbcaxhsT0K6mn6JU0Sx5UlzXgEppvc3Z7XxknhODIhvGgAsKy9FPTaMCsk0Xs4mtL4PLeK
enxDj7bscF9rxj1c2sZLyHgITXOxcYOuZf1TR22dSjF63oV+OIZUyFxpqL+YSqSdrcyZ7go5r4+3
5yhO3ipU4lrj2xEuAeRaA09NSW7aLMaVdDb0NHdDeoStq8+O+RwuMF9cbDDzbxn/X9MNq7r8rNpp
WR1u/4aNM0K1DegIJwVS55r93zuBAnWPdQ6NNP9fhDjzx1l25ifT7uK9wH1rjSl60eOkt4o8ifgt
f91+ZmPYMd7w5HX2rN712mQcoEgNT4lVzD5kJ3IS0Cs7Ic7WIv896GrPdhDel9AkAarMYsDu0Zrv
siWEZRyllhs4SfwgmcW/Ockv1pX/5QWjEUq/lc41whZXqWwqG20kRu/TUPfLUamO2lRK7tQXe6Je
W18S1odQ0SAMoEh+ubqNHobUkljdKRrms1KQd2WwUPwuMfdU2N4INOuda4rkSwBx6H+sLvFSDYum
m/Teswb0n5emSh4WSU0eGiVKf5ZYrgyuk9T1x7pHqS3pzz3287Wb600MhyEzELdoVSLoxfwXCvuS
kHP3xj8RLPedj791i0DFE4wjwec0V2+fPS2qCYx78KgZS//iMzepbpHK9ce2gv5dd7Hy6d3HCbYE
VxYfgqVZhxFgxosuTThOMNNiL7Sz9imnpny0mnD59h+GgtskoEm0ZNaa7dpIvQ/Zwt5Lk0b6qBUp
OKh0zrm36kHbSSQ3njcelzdZM4iUYDMv9xbtgjovjLlHO7gQhDsaji3n/HNfJNIRR6sKBy2rxmKi
i3fup424jJGJysgogU+u4Tvq3FLwNqYep2hTOgdpgQc9BIKdfXLdfQEUQU1BwD3QCCXWvJxgXZFp
LDobWsrV/N5s0g+WVY+H0Q5xFg+l4OM4OIk7yfCdwkrHgNEq9lRZN84vfS2E6pCEpc62hg04s6a3
LASvgcyp1UNb9yWbFBfc4Oz/h60javwYdkHgllezbUMZmlRis0ud2T5HbZb6GmzjI7fKu8EJYmFp
08MiIvyEgXi5sLYcZhEquz0eJFZwiAfKRV2khicsFXqvI392s7Dco9Jc8zLfRgUYjT4q1aZ1Er1E
+FREhdZ7Qx+qxyW30kMYa8uzXSrqmeaxNR+rUq+PqZ1oqWuWWQkYNxgeAzkbj5qajCf8GIbCt8I+
OiAuZ/sF6IJgZ9eJua9uURGYi44T/8PBulyburHDJMwUTlUbDi99jEtUn5bOPbzA5FOVIQlv0mk8
3/72G++hUH7kTbf4GiACLgfV0UkASsU2Q/5ruINv0vxIk2V+kpclOQ19nhquGvTBY9IgIyBFvbqn
17U1a06ZQK0jrn6FNZySjrJORNSjSZN9ylp7emhCcrxQj3u/liI86VUp28HkbF0jYh+gVEBNir14
Oeu4U1u1pDzvDUZpP4XSKLt9OGan22u7dYTpuVMtEjcJ9cnLUSZdrcYg4LLS67o9KFVR/K/O299B
Unc7ieS1ZpZAcZFt0PEAnH8Fy+8D9gzEvN6r2sB2HW2UXjBT/G6aXfGsSmFB71JXfTnEGi8AaHk/
yGXrS02tPxZpHv34D/MWGEFRKKP/sgo9ymGMhlQVz4MRdEetk34NmT58pgGyJ4SzsXl4yNEQBYFA
G81e7V4MBVRi86DzUqeUUQIreumuUJNWd+PUWV5irONfu6DcA5NtfFiBoqcGKBw4GPnywy7oeQ7l
UvfeRHnupxLUtjsZnfky5dMu+3NrigjZCxE/eIcADS7HipIIbq3Ol116WT9WVTR9QcyEwoQ6mr0g
uVo+vnpt4I5d2xXY6AX2MY0RwgV/XpwcvZwn1y6SRD+gfu/cOTEdKD/ErPgwGvX0H7Y88DpocwJb
T+YuZvNXTF9lSlPFo9N5cUQRNnOi2M+SIHk0h2aPG7X1EXCXEFWutyb96gxP0lz2Ul2xMDWkuXiq
gl9RX8UPplVaOy2vjetC5LgiImBTI7l3OasmjqU8ZDi6JqyY05r5QQk69fPtY7MRnQJ1QPeICAeE
+TrHrecx05Hb6LxOVufELcbcecyAzf+oJgTJEilt/twecGsFSb4Ew4ygCWbx5bT02WjGucTmKc0W
66zr3WdFkqJzHLfKTpVnc2pUCOHzoKFHkWU1UpRVdT0yUmAsBIeQ17w4DNAryuTprk+KaOdV26py
iehQxMHCvXbNfJ8jPVStmrWkwxIAeJSjbxPmQPeaPoQ4WAGtOdhLJn+Xe0N7TPtAepZ4fc9DWvfv
Ft3m7IKfoe+CsCrpmFibv45EW4/NYOAL4fEP9UsW5JpfmzGeyGaPiOL7vyiqpiCVOX2s9er4AZrX
SGlZ5wpniNxDe8C4xw+j0VxNSqePtwfbupmoEVCzB7QC3l27nNgkNZm00Lzy0GVffsRpn36vAaW8
lnC2On80F9yxVLpwO6/L1mF0FIUW1psZ2vrT6lbLXzZ0PNemYD4aXRocpb6Uj7cntxEXUbYDMEzo
LboDq7Ohxb1lxg2jJDi9+MGYyC50PojIM/rMEEzTx6DL4sexTHs4y8NeHWZ7eBoTZO+0GdfRvxRO
+B2WJndBDjO6mIwK0tusHbSl6+4Wq1vuO0PrTs7kSPRp9WDn/Fx/WkCdnBphVQ7rZF2KasapTjod
OEGqLMuPacjsQ9BZSGaXk0NlOA+sUXKH0pJ3rsDrG4lsh/8K4xs28BopXmCmVhYRfj4lAh0eay1/
aM3mpTE4qre/7xsk8zLaFhYQwtQNZ2TK76vQYZaySUta6iNDETTGYUTF4oMS61XqRnOT/pAbUz0F
qiX9nJakeKGNqd47cRI9iBr490oZpMchse1PhRyUO1tva/FpPQjDFYE9WCubgSEptNQKEGFMAtg+
rYzVWzNYdunachu5TmEbbtwue4iv6y3HYaa0KqB23CBrxAwavaalNxapmYM2r1su9gxIvTXbH2AO
FRPh+TA5aUM1/IyWagmPqbZM7c79df1O8BuQm6JAxm15pV+25G1lwYYbPJxM61MrZ8NzHHbVV5XG
9Wf6NO+W8RBFTv5/0PPA3UHBv7zCFisqVVzre2/MKTulcZ36UbMQsLfVnq72xtZmRuA7QH2x29YI
HQxWWqvJ+NsZz7FXR0MInsU2kWoq9ggym0MhjoZcB7kdFfrLWUkJ6u61TilIdqLn0rZ7xctxW3kw
1V7aU47YHItrCjyQAohlHYGrg5WFRUVqTaVEaR4mhEOdc5m241F2ivnr7UO7sT1g5gpGKSBo+rWr
5y2KHOGKw2BVjUUP0u7PibYEsR+NVu4rmNTsUZCv3xrU9ChnEWSitcxjcLmSvAKx1jXsDwsAxzMs
RxDeFTfB7WltHHix4YWeAF1NwBmXo+hNKhndRDoxL2o8+ZGN7oVbRXWKMrflfI7NRj0kVVDutfs3
Z4c3BzUHEbNfFftD1ZzVkizYCCR79BwMCk5gOOQ9mOXWHuGKpWTHpQbeUfyOvyIguYeOQ+WYAo/W
gKJtAfHmyH54MaU3//ZSbg4l/hpyhCL+Ww2VVphuj3SlPK2SQ48oSbnPh+F/el/YOzXQjRrhm6kD
+sWgGwUl9HJWEvoQoojIZWG3tdfobflvWaDMnNV6elcukvmod/rHcBiVX0kcL98cXpSd63LrAxKk
cCZQveB+Xs12SmOjc1Dqw51Vo2JiLsuxtYdkZ003HgZafHQQkMAWjanVJVmNUV5iVQOCE7V8noEx
uBuMOT9opd0/dTWWrFS5qcOqWXaqNSfeGX7rk4IcpTUMBp3y9irZ1qpGiwwcELx+iZPjJKW1jy4A
rVVz2hNV3xwKwPub4ADN8VXQ10aTZOdFOXhjkRheW8+JPxg4K016/W5KIX+d6IM+EDBn7rPVpws7
Os+1DOgvJN36JQ9t9cWJkvwOv81gZ6duzIrdAelNt3gLyGIvN2o+d3ohLVh4BmQhvp5H9UGarNHN
x9bZ2ZAbFzQqa/gwCvVR7rTVVhnlYEAehWqivPACxGo3xN4k9G9t6m2hV6X6dHf7wG9UvgTtB6gv
gmsAG9d4hgbj00EW72qRpErm5tlSGh96aRyVQ9lO9f/MTo87wOMYMED7S6zXOrcU6JVtYL1MaaCF
h9AslP6fnZ8lvt8qvASsCkvHEbx4mhWXi55MRiiZNrdDVkz1URrNtD723ajmd1wa1W/TAE7iQUCM
1K9tNJpPKc4LvYfVcvGsJ0OmPU5GZNEcxCblU4cfXrUT4W8calE3Qc6eHgfxyOpUIZQzGXKcUD0B
DO2bFIi8sE71g1OnL3E95Hc8U8p5mOueArim75S6t7YkxgU4w1D51YDYXq5OaRlk5CYTrqI4dsGh
Sw9xqPySe1PZqfRujaQJpAtwKygFa95n4mShVJOksffs4oRhduuDuok8Y5nGnYtq4xkXySLLKri7
ACIuJ6URbUUIPRFMRvX8UDXhTBjb2EAvYiyUanU2wflQRb+90zY2mkbCxOPKg0fOsIqJLIqqLQS3
ATWyePRGdcp+mEZZ7ABaNrYLo1gCE4jXBASNy7mNsaokgw6gRVH6xc+XTn2I2lT7x0kS6yh1enRE
tMr0YydU3VJu9Y+3J/mGAVwdJyCJ3CygMUQdbrVh4sHRM0j1g9cNTqOf1QBCjqfNQTBDtFOiwAtq
iDEHq68k/RBEZTfhWmO1vxOYvfBte/lnXUT1qey1+DgEQXQ3ovz6pZXS2DyE6ai3R22MVMmNs6il
PjRyjR7isjUr3DRbBR6hkY3ZvYU1ziHTQqfcmd91NkoIITDuotxAOWVdbkhbDTgSkZEHnfRrXA0n
JzBFA1eko47k0JnKU3ecZ+hIOUgsRVx1WJJ/z2PztejQvzO619tLfrWbxY5CVe2N508wtXo1EmNI
Y1qGlJLC2XjoUINKXbm25YeQutPR6myo1AR8exobVy/I27C0wIhmKK6vpUErq0ZciIcD82DHITd3
2qPeAnRdgtkCEJq2O+/H1f3wdnAAkzAWMIn1oc0pW1VomVOwri3nVNXDeM6CPvc6W512wvytoaCr
CQERm5h7Df4guU0AptOsALgb+52hNyQT/ezlHLydd1jc3hfHhVkBBaCvRwIoQKCXx7UvVKON8wG6
lt0EJVStTv8nT5XgG6TM1k9KBVXFJJme+3nRd6KNzaFRPxUQF6AI69a5hpNYIusjH3AxI3RvVd21
q2Q42dMYPk5Cujqvm8xtp2rPVm5rfSHY09Sj6su8V3dUKrURGjAgiBOIc26XqQva4OZ4CLJmT9p5
a5eqIEPhZ6IghHPq5fqmWmMkhjN3noqIrEshcfYnBwnO3DAyfxlMdae/tzkeJV2T0QjC1x01KpF8
ZNoAnixL8iFPwLbXul75mR21jzT59uj8m+OREbKWcES4jy7nR8SVTOMSA3+r0/Fj19eODyuyvGvM
EIBJM++5RV536Nmw2FMRE8N5BXO3WlBVKmvK4TkRUIe6xlGWEuB1kQSnydN6y3jJEzPH9Maxet4d
RwpfSlnvxg9y1C+sf4LBllu0WmG7dtrbWCAUUDX5l+on+PfGuzMS8WMRuxfe2eCd1qVDcs9JQaeC
vgnP/cGZ7OQ5iMmaSWyz77dv4essk7EADpGgo+5Nork6yeEY4wxTSXROJFn6zpmtvqf6op+tflZ+
dU0BA1bJG7peXAIfdclefity09s78drWfiCpZjdQfkE0Z5Xr4hSqzwmy6Z6cBYufRvH8pHeq+U0O
4vh7ZcvZ19vT3hoPezbQyYjC4+W1CmqQbswgszWUv3utf5mCtEPrfhnaEBWUJPW7uNqDIVyFUawz
FxZkQY2KK6XOyx1fh2mlWE3NjdmW0mdokMprFAU7UdTWtFA2BePJFxVN68tBnGlYltHCbQc3YPO+
rfNPSQsEzUglEoBpUM+3V3HrQvx7OPFz/qq7KAp4UtkuOw/l/tyPYtXxImRd/bZNzMPtoTZnRsFD
oJU0uperaMHu88HKaUB7kt3Mj9Qk5deScPx7RTxXutLMFbzzxG2NSDVAKFBwIQKXuZycHDhmQB6P
c5Fdj2fH7lqXGoXpFqEw0wRWuHMErqlz7BDEFYn8wIyQ4a6mCJ/NMCaNNzUaJi06GF2rvarUdMwj
Xe7mkzRWXeIpcz3Fh0Dv5vhAhBNartEU3RdFGmbLRXdCybyIBrxxx/UBY75Q1SFyy6wyNQy/M+VD
ErUAoYxMTe+SsZd0d9Dy5N9RVxF2GJCuVHe+29YWoU7GHaZAsL8ylmz5MGZpsIqOtahohQzWsdNS
+eTQbt5JVDY/GCBExtJhqq4rHpZdVFZh0NIqpnQ+NENu/KJAlnqjaUioAKt7Ge7W1ASxh8429wgZ
4OUGieRFi7H3YjyV4mYh9ZrXIRNy0vVgby9uDYXwCuA5FPDgOK+GUsJMp+hIi9fKghh95rF+TOYZ
IkxbxDv57EZ4RVGBXBJSM6DSdSd9MCRz0Oeo93oMuX8HqNmXbqXPg2fKUn0P9jI/jJVc+qPR1+HO
kduYJjk7gHiNbglnb3VHNq2dxmVVUDNQ88o1a6M7p8AkXUsZ0+Pt+2RzKIESBBdOM2rt8WIpc6PV
BcFGHId/hq7UjmrV41fWjsnOSBsXPyxmXGvofCGLuS4vVmkEHVvmgQ0LqTwkgvmvG9WeKcDWfAzu
DcqovGZXaQb3rwMzm/l0Btql7v85O49luW0lDD8Rq5jDlsMJJynLChuWJcvMAczk098PuhsNhzWs
Y3vjkqqMAQg0Gt1/iEUzfhWdPg68Nev8x+sXj2uMvi2oM2mwfL3zZ69VLSUhe0PjLjko/dg+5q7h
vUHcW/t8fyj5v1o9NNgLsuABpQYtllXFdFpg9aQ55RXNSzDZ0CvvbCxDf8qy0TqgP61Rmh5fXWWU
0sSUGMlHqEjwlLqeHxK+zVL3DAq2JXzuuQYQvh310xzCMx0Anu083LYmyZONtwx7X75rrsfTsflG
94Rru7c7cRzNfvzgeaF5YTvhm67OTfWQoL+785DaiJdSnZuYwgUnm5PXoy6T2VoU4rhvRONgUD26
Dx7CM6fYQlEPIOpwvP8pt7YonROaUFzflAVXuybD9rFCVro9VP1SHrEeVC+VMv4EyL3XUNhYTxjb
0vxQEj843tczk12GrnWUlnsOVHMc1vqXzMwRf69UFaqAo2IC7E+dbn6/P8ON2Cm1byV/iNFptV2P
SzANRSNzvKkxJmmcavnalFcvVYGvOuYBhp9WVkwDpxA777dbiReeCjxL5TVEiefG0aDBHMdr+r47
2E1XfcigQAsqDsP4thuoQOOCYhycVC1Oad9V2GE23fvWGxG7Rz/6Zz2rzTFS0uo/1FoISfwsNAHk
dbJaj9qYjN6qeDADfxmPiiX0h8gwQr/0uvnBjiz1fH/9b1FZchUwfpddCEgK6yzRaNyYmjO1AU2h
TH9olYoEKdOLxL0oQ7980OayNU996kWP1GcrLRiVbEgPZj03/w7uQO5w/wdtbHl+D6ca9VqZIsi/
/zNBFokb6Sq/J5560scaj2ZF1b9RqvgP+bHUDKBFjjExCIDVUuNFPlNrSSkYIFoRnxfB69KfHaMD
0mkV8ZvUM/I92PtGAKErSdEAYjz58bp57WiFVUOSaw8QZcVp6PEemqX2csFF9WHJEUa7v5qb43GH
ykYM1/aa9Ijwph3Nrt4enKmyv3fdVB86JddpeET0FKbi1Ur87CYpckg5GnGQGxSu28WizzurReLF
DH1zbNWDQa3nrHfKfxmKYO4ZXKegxdfXnLI4eWwJrYWZZNACTUXyMs3eP6Y3Rh9ev4ikxwjGc8lR
55aL/MeW1MMlHxttbhEZsOOL1SLc6LnWV8VucZXqeAvcH27rBBAIJScdYCY4juvhEnQb55Z3xWGK
rN6HXeMdzCrpfHvcLc9tJFp8KolwIAFCDmh1BPrGs+AzxxSUXbM9kDBrF9Tdm51Iu7UJJdgSRBfo
KW6Y6wnVS4InnkbHTy91461QsC/RAZT5Tl2pPl3dcicf34xp5I9gwcH4S27q9YBeYrVp7nLKILOU
xBCKgknVeUel0ZJgycb+NHeuEkB5K6XGiu33etGeo8Yxd37J1swlJQvJNprK4Pauf0jnNrAldO5v
zS2zg1jK4m+9dhofc3c7EAJ17PtbZ+t7Yn/B0WOhcT1bfc+ERm+XJHxPkUeYCEeOdWg8z353f5St
DSrhaJgC0gAi6bueVcLbQnO7rDs0i1EeKYf9U7uR+FCD8thZv63sQDZDsRKVlodrXCllxWY0DPIt
G/3pQ+K1xbdwbKpnyh0FxadkefIyxGTIHaKP9+e4uZIcekKnRG2te7H2lCEu3FGniYdC+1JWSQ2W
Ax7M/VHk91il6jyFJcWH9wdSG6usqxtAOdk1JRrYBMqF3n/yLTHKGnnIcToaY4siAIJPF7UY1IM2
9clO8rX5ISXW7v/Dr3Xim3pM7MJjkoVR23S+J+sd4g3NAZpbcrk/080vadNqIVVHqOq3gM8fMVTT
Y0XXFHZmw9shqLRIPbNH0ap0U5KbcDEOdNuaU+cuezyczTPIHMmjpZ3w+tmqpEm/MP/24CpRCkBt
VgMzVi1MzSltzwIa/n+YqRwNPKGM36uXSWoJyctivKqI8zdeXITneZDUT7fIp+wYtqbyIV367sOi
udXO1fEbwrDeUCRyADYp2AODkl/8j2W2uw7QghtRXqTVMj+Mwhg09OqW7C+QD6r+wAvUQXBNV+J3
Y9rHNvd0nh3zIQ6RksATyD50qVA9iA6AIf0w89rKn6ZJHf1WOLpynM1W/eKmw9j4SjgY5s7abW1I
mxqkxC0iIr4m8SizbrQpBqMH1Pv7Ixm5FvuTuiBsVqOL/2q2CsnKn6OtouVcpVqZ6nJPIr91mvJM
pc2cFMljsjjmXj1qaxvy/Ed5AotFrKVWl+AI7q0dPaoNeieWA6+w4qKij3pw87k6eW0d7wTprdDC
F4UZw+XOZbjaCdFSpMWs0LQFIK08GWhEqr5pz7MKmxMH8YNABW8Meq2P/0pzy/05zSac1vtHYSuI
QrGT1Wcg87Dsr3djlsSxYmcNhbE8Vp+WurE+2naxx1+9BSLwHXnGSQAvZCw479fD6Hy9NGxdSA9V
vGTnBP/Tf6JmRAVfYecj+2uHn4oSnyS0l/MiSLQ8/uWErkhoFmF0SYUwoo0yTlPxopRG2AXo5w6z
PyrG0vtuUyzf677uioNrFLXjp60SoipmW1Ps64pW1G+SVtdgkueizIPR7cSrkTnsDXqo1DooHaGT
vkoIHVFnTSGZkVNf2G8HN6yh6qrZqevUnft24/xxrUueGE1bKE/yg/4RPsQi8NupqapkwjJ9BC2s
CylW6OspqOj7e+NWoEAiPXH/5JtRE7shU6MmSiLj8vL3wjQtD05dw95dkEf5nqS68p7maur4UYr8
6gN8od762NWVzR62orHwE8vG1GCZU+3FpQjW+Kla98lz0zbj+3ZmKU91hCP0ztt0o0giMwJAzrLt
Bk/henkWUMFzm1LoNcEMnJLZqo+uopcHe9Hbf+YqrhO/Lirb2omKW/ksyghU82QPX8I/rsetndwW
ScxTuzFy843SjlZAfyMu/IqyCDRhRKFh9o9DdnAzKPHDrHi+3bjVkSO+Zw6ysUV4TOqUaii8SXvo
698Cvr1bnMUTB2QhjB9JPOhHTbjgXdthzvbu0o0Fhx0OYI+7G+LiGmLkKpQcNHfgLg1F+exmnXEY
2iE68eRD5jLXi+94mfc7X3ljhgxKjZt4Qga4bqxi8YS2S7MAoR0F8uR9rz+Yvapi7939h1aPdFCm
EsB1TfFeXhp/njfU3fTWbdpDaw7F0a1poQ75pB/RRt2rq2wtpTzVQJIBoNyAWxfXnawi55U36AhC
gHvJDy2kpbNdAxGu0Rp8csx4L/faWkq5hLwWeD9Dabye3zK6dqRjSoYOpNAOZpp2J7NzwAIkbbeT
YG4ORYLHP9wGN3zQfFQTa0jK9hAXenyOvNI4d149BmVf7sH7tgAAdFXhp0CHgYiwhpkniVrR+af0
UCactAya8IH+T3yc9BkTmxxdSauvMJhO6inwPDrk6pi1O0+H35KWq1SPqgfwu99iZeBFr9fWdGq1
HhBhPUi9dXGq+KyfKFREn5emdhD4z1ziZJ0peXRx2wFu46TWde0XXZe7RCwnenK0iV4fpT77YSwb
0vIGra/P98P8RtqDIzmJ6O9ePlXW6185xKJCFkRvDi5KyvRz4uVo9MbnttHyx9Czop0C/cYugCWH
oQmVPXKCNbS0UmdAKzb1J9A5OY7eYQXLMoye63pR9y4wucCrDyBpcQiBSBo43sPXUyPZG0JjospQ
iym0j8bs9AFNbgOhr0GUl6nEjt3XwhBDa2NWzil+yIVvK5ZyevUSQ5uTOQKsBzyUVhuhpn7jJBPl
FXWYMSTG4T6I9WQ+Wl7fPFWliP66P97mGoOXkxQc1FDW8Jda5YEwLTzKDa+3gZRhAUiZo3scKAm8
Oh/hLeMZxC0UG4gfq6S5mmZN72wDE6Mo9y6YiuDzpcXqqRDdnsHx7azkUAwi9QWp1aw2aos5PNbN
dnPo1XI6WbCDfXUI+1Me7nLBbs8EpXZAIHQduUmBql1vnFk4mRlWkawnLiiZm0P8QBM8Pi62Lnza
AuLh/gf7XQq93qksoBQRJWmSTR459z+uGcRXnYoOGXOjmG8cysG1qtOg8BT3B87I27Q0gV9jb5uR
wFid+VRlpod3gOlGLRLzI08HY8RBww+dssiOKEUZj2kRDv+kbqGfwjDpsqCZJu2ZtcPJsEaP+V2E
gkd8vD+RjcBLlZLLC1w1rX3e19cTCStlttVMaQ6ZaY6/KOAXDxU6dw9lAefMd5SuO2aT4p0FNr4P
nhuqXyi3N9HOyd/6ftJVRHKd2Spr9niCplMm4owgo9j6UYkc5aS2vXUeQl3Hz37XcGEj/0Nmgroe
oEYIPyRd19P2mtgwFBnV8BG3XspppJpgdKlyqXPMKvP0FNvm+JwR+Q5dNDlBx77VrF35o9sUgp+B
8J4O3Jy5r/kT5ox7at9xxRqROWIu4/TnKY8HxKpbMncqj5fMTPfK/BuLTbYJFJsCIH2TtSxMzcNo
ylurOXiNC+vHqebn0EjaN6OXZT3U7wF14fu77LZUhVgj+EootByZm6RldNSyCqVzmsgVsABCnQ/5
qCNrLuh7JYpi4VM3qoEz6OLT/ZFl7rw6p1KbBlMTeicaaeH1d6YcONVjTQFujifzUJdV+uIu+0IM
m8Mghs+/PCsQhbkeRvRttoST1xxUUyArEdpz9eC28+x3oZ61focwWnxUkDY8RjNl1zRR0k9jkWiB
6mXx+84d8urUhHF8WmLD3YlVW58bPq4slwM6pb1z/duUFp1KPeFsLWmlfzJM6C/N6GQnJwLlEmgh
Nb7g/qJv7Wqp8AQ5BMUlvBWvRxShrVIlY0RF7cpjEZvmIe5c523nZejPKVzfFtWxnUG3pvnnoKsn
vSWqpbDVmHZ7n9k0J1IReAqZg2mH+tshnF6tDseKyjSMVqc0H10/7FV1TMcow1nCnr35AXBZ44uw
UY6YFC1+70zjkaKlecb6ec9e92am9CGg31AFohZKbr6aaZ04s02DHy6MkjjtxTSbCBEMaYGBuF+u
ZudymaI9+xa5g68OEu9SEiIecbAkgX+t6urhEqf5TPfs0MOuLs56b7TPVhNqT6WthXuqcDfHSQ4G
BUaqe1B7/Z2o/3G7zm3W1XpV8QKOFv1t0U/6yROl8+n+Nr2ZkhQAZxiNcSCprV+lJTQ5vmA0BmhH
j3YAP6YKagMnWb9pK2/v4f37ZX21gtIAhTY8yTtlGtQqr0/F3OpWUarzECRlZ46aP4WlRzNyKVXn
tIhBW44j137FAhfzD3o0Vnuy8tTMfF0QP46jUGEzdmrah6dMxf6tckacBFEv16LTCFDmnyVO+u89
OsPQAtK+SmWMtZf3ioaUHwDNaHCPdh1N3SPhoHph4lF+SLiYdh4MN9uTeVKc5MP9fqOsWyAlbLDc
sfox8MKp/qhW42M0KvVz2ufOY25a1fnVX1Hq+jCWbA7QJb5eVg0aUZvnuRkMce99dTsneq4QGfpm
6MOy80Dc2DB0rGG10HYFr7Telu0okJuJezMQRuF+NAqteOpUq7zYk7bXdrgJoVxZNKupmAD8BWq/
CqG4/i6T3TMUbivTU2dFbqB1S/yY4rx2otavP9MDNXfmt/HlQMggOcNKApZZ81qNRcfDrwqNoCjt
8j1ang+dKL1T3owKHmDdHsFga45/Drc6ECVoPam1YARLgZbiBZNOdfLVJRKUlVs7OwzADCe/NV8P
U2RxAc1RWOOuBuy8Kjomk6uHZm8awThP6rdsirWvQo3E5zwrlnf3d+dN5kOShbIN1RquUeyvVnNs
NSfMI4nxEfOiHttEqKepN/5dzDg5FZOiIwHjFP8iOb6nALyxuAyM2KHsmfFIWW0gC48OONatFmSd
I47LqCufhsj4t8LT+c3UmfaDPWvl8f5kN/YPfC/OhSqVAG+Utka3dqgwM+YQgoE6lBirvRQeXux+
q0MDK2fXOd0fceNE/q52U+ijXENP+/rwt6KLvX6pgVB1kflNUztcMTFf/FGaRrHzcN5aUGqY8msS
xGEAXA+l5IqmFq1Lllp1al34XUNj4r2Dr/tyhCgKAKNx3XdjPewp1mzNkZcKICBKA7xX5Kr/cRkm
YpxHo9e1oAnD3jh2hkg/kUc3jo/1crMDAt0cDLqPJH0x17XNZOPoXZbQxgjKMnS/GNVcVTTwxHSx
3WTeuX+3zgadSZowBFSKtquzAcoaAutsaYHjhQ1JcqcNT2gwWZeaF7fut4mMBDj3Ubwd835H1V1m
vavbGNM1xNDI1/FYXgOiia1LKhrUIi2rVoaHmY7VxQmjvD2IOcpBMOe6+aEgOf5UDFb/b9lWe+3L
rekDKQaHKps2/JDr72oZ3JJjK4zAzjAq8HmRpdPZrHLr7zxrVDLKsTrGkNCCdo7aPfGcremTQaIq
SLVJrsH14IY+9cDXRiOwwrjMj2D0IuGnoS4+Zp4Dbgke7BOUawyudXM42oq5Z3m4tdFgSdCsolEl
L9PrH5C5dt4oFMOCBnhGMLid6ie1Z16Uenl1HYoYLPUJpCIRGjDrDCHWsjR2PBa6GOMoyGO3Pxe5
lz0UYO13Gh1bEZAhQAYCcJHmQ9ezQiFciwoHt4U5dI3oMOaz9ov6TWX7OvnW06B0y+uHRLqH84Nz
JdBDSBPXQ0ZWVeOn1CzEpXF411OGO4KHwHeJP53+rkPj1bhmpBvQC6JZBV9PM9ctOy/KGrsd2iXI
NT39KoT+hByNovmZOltkDhbvIGuedqLvbcEGuVfSPPpunBQLNb7raU66mqcD4nBBUkUQP6Zh0p5G
0wr/HpFW/5iHc/zcRW3tHGZ0fi9ACEe4Zu4AUMRT/3ntpUMWSNogqUR86TUDd7Dn3B0zZcZk2zE+
qQis/yhVYb7UpSi/3B/q9piSBdJcklcqz651+qBjFGCkTboEfZXRDClw74m9UqVe2FqfPBjcR3UE
J8/t6lxalAKP94e/3c4yCZVaJ4Cm8CVdlQ6i2SntrMsXrtcmKQ9CIETrp3OCA/GgN+J5QKZg50Pf
XrPwLrnLye0oFZGiXX9nNzXtAXLDHGhe0V6G3G7obijeMcmd5YeWeOKc6c77+9O8jcSMCRGTFjQP
F57112MqSKtPvYDd3LRJ8jkv9HfIC4Nf9xzloiFz4TdU0wJgCHuE4NsgCKgXCAKRgioCZfLrgaMi
z0ovztQgb7Tp3E06znu5vZyyLot2Lvbfoef6wmMs4hKeMDCrb3j5EO6afLSmJTDcsC2RxUlVetvo
G0ju/Bs2z4hdvXCCVB+nB0eL5g8JZeNPTYHVGwbA2YsunOhyf+G3PjZgTmCVwB7JAFaHup2KtDJz
QkmyYDnmZ6ELEkBUDqJxxQLla9at8qH0rCR7bUGSaEIqBRqCojOog1VrIq2yCE/AcQnauh6fvUXT
/8qGKKdmZxT/zFOjnipnSE5aRhH4/pS3jhThiwKHdMyBZHz9yTXsZlFS7tUAhn/3Zmq1irlqyhe4
pd1jgwryTgTZ2mIcYsnLcKUr3iptLUBJjrB6uB6ioj9NE1ceqV9/ria3Cu5PTX6t1Q4jVrGasmsG
h1oesz8S1aowkgpN3ykosql7n8Ad8hGhGT/fH2XjsFKvkW8qlJfJh1dnRqhJNrttOgdxXUy4twnD
eRClaviaktWnYUzoFbdJh/4tZXdlZ99sbFgyNXTIeNDxtFqX3kalFEPr5HOwREvtL6UQD1Y96m96
EVdP9eL2/qRN1eujMOkEdzvPD+q41uoTIoauWUmCW0xUtGZQmmb8mOiJdVIH6zNcRf18f4F/Vy7X
3xH8F/kLNB46sauMwijaWc9sMQcw1zOY4sgwJNo0n5bRst8jglh910zqZbNSlMdJFZE4No1qnxM9
zD4l6IzoPj068+AJHkU7P21jN9MbJtpCToDIssZtkco5S9V2SDlVjv4u85TlwRl68dEmpP2ImjI8
qqipPmdjE3+toUH+xAYGbyg4ytVJH83kSJN+fu6IRRc1Q35w5+fJL7FeOcpeMrqyOykvXJ+AWZlx
BDEGzEYtrFwDox7HPEjsTv/WqobinBwlabJHW42in2MRiehQRaX63EY2lsw7P2UjznAC6erJpyNV
DrmSfxzGIh28Ka6qKbCGNm79gvzzhLxr+2SUVbEcwXUYj7Oazxe7nMczto7lzx7hnQR3ZBD9wlHK
FzufzHPi1MVzBhLqC8rHirWztTfyG6IgiZTUNpPp+fWvTAbhpOWsTkEaVlMNqdJMnvS5Kp64K73v
lamiOVilZcdSlqgCqd0c/nV/oTZOtHT0o+co4cVE5OtfYAknV6Na5XAlVp0+RnGYP4ohHj7buauU
h6Hr2uEYOov7+nuAajBDQkOSgn+reyDthD7UuAkGtdLX+alpgAn+ihtDqU6lbuItk1ROoT+8erIQ
GWAZQIN3aR2sIjQdeLMsZadtUpOm/o5PQnxJ1bwVZzfLq8SPWjEuj2lkzK+uLFJNJGxTOSGIcdyu
VznLNHMCV0ZlqMlqEbQtLBnfyEQu6JApyyVOQ6PaCxYbp1GqvvEuwmmdtGd1yWdprsN8y7TArBB0
ATcyZs+22ddP3jD/MCA4nFK1fzd52XCeUqdCHVftP95f8Nt4RXkChjL3PNxrlDKv520a6YLgltcG
M7C0LxSLrNiHjKi8b8tl2Fnj21Y+CG+KmlLmHiItF8X1YDESLYO6cFgWfWyrp4IAVQZGHjvfzB4Y
50uxzLN78sxmNjE+G03v0IatYj5NXVHt+aHf5gJAtCBAASEmv6VRdf1b0AlYvLC1+8BJCStA3TXo
gEAKdk7vbZS7Hkb+/R9RrhtrQ0tdoweeA//OLzy3f2prkBdialpk2wbzdP+Dbg3IgaVyhIIP2ryr
PYWtWG9NRTYEqp1XF5x1nAelmL2AXkDsh1rUX+6Pt7WOhhwORomk76/uYrccNDMjBAXG0EQv1dKW
n3Rr2rvyb8MwpQobXKbE3vG5VsuoV6k3lkU/BLMl2pObpZntezgXvKNT1bxbLC98JzLFeKnqCDTe
oJrv7s9y45gwNtkNCSpoq3WJk9JGbEKeGIK4aMsgzVro0V3bvszLLI73h7pNH6l6IRhmEYjInNYc
xwghYB3ttSEIBXU3P6tT5Uta6M5jpGl54bdLk5JO6uEvXgbZXtXtFmEoa26UhlCbp1910w4QiqEY
EXqhyNQkrXWoWi98csY2eyrVzoYrnSiNcpg7XfsaV3F+CM26/6sT/c8i7oxPbbLkxwxrlEOlDc4z
PaLuw/3F2doHsvEqxT1o4K3Ji3jAQ1BH5CYw276moo2w6wfFruLzrNSG4cNBcsCNDWPmF6mBYifx
aCf53Nrv5AGgDQliPJNW13HolmbYePyC0Yp6x4/DAmxr6rY71d+tY4zSAS5+gF2QkFuFp6xz50Gv
I7yeFHX4LCo1048z0nHz2VsWWMS0jXeu3s2JUTiz0TShmLLmTKVJawK6ADgLWsX4ok56+MaweaTc
/4BbBwmOO1r/BA1Au6twUQ9KCWODeFjmnXrslNAJEMhTA1GB8Hr9UDRdWDsJrLlBIYSA5T03BqCp
DG56rsYR4y7kTo9h5NU7udLWrCTQDoQaXJSbLLFHyC9PgEYGsBDA2iEwcNRjPQUAG+9VZLY2BjQv
9gWIAApQ6wXsusatLeL7nEzGk652aRBmUQmVLrUThBP2zOq3psYdKdlEiOxxXq4vMBobZd0rLu4a
mmccwqpozs0kokBroEPc/2Abke+34AWALwkEWpf8x1YzkNy1h6BDpOjBDBdPisGkQc4L4aJHHo8E
xZyOlKvDnUO98aJEzpSQB7xV1p/W9tmxvmg5baA+MJW4/VxmM8qQugEZRUuo01wEHtTfprhWW1+1
lgVB2ZFyKq9QPAfj3ChTn93cf5dNRwMnQkxfgvtLs/EV6JVyLKUThZQRuP4K1ezWLc20MTCtxEa2
IP9Wl8ZywUJ1J8BuRIGrgVafuw15wo9xNQYLuIEpWMIqRu8Pdv9Ote/2VcMTVHrswW+hJLPWou/V
TqCrxTbWlwWZq2FoePlqyrExlcZ31VJ9ozSxtTPo1u0GkwYlOx6dVFTX3BKdtgCwIDEEfWrH1WFR
5u491gWCQuNY6j+UulBLRu+MIOWlOfoJqgfvS6OuP9RiBj9F5Ogzsqgwekp5dp45MdOX+196a2Hg
2ciuGxHFXAOFs1rLbLMGYZlqiv0pt8CnYX+goI6Lw3KZgvScuBh3ovLWoPDVMQrjgPPEXBVw1L7N
ldQJh8BlM1/SuPqeA6c9djgbP4QCCbIojPdugo2rHFKwAUlAdg+oR1xv6TBtl7bLFDINLyq/2dXw
NWvq6oy+T/msdEP4kGhO5reo+jxlYfbr/ipvdGvIjjmO+GxCU8Hr5Hp0yNZhp+EAzOVQDm1QtE31
JpmdyPPnarbOSAfkhyJUx9OUaPV4QThmDMYWzRDMnNxu53RvxHT5BqNfI+3CQX5c/5hEmfJoyDW+
edHmD4TY6c0Y6X93TjM/2pNoz/cnvxVnwaEDz/vNl1hTNClPhqkipiFYFqv7V8RQJPE3qq2jNYpp
wjJuSp6isrfeLFbtvRp7BWCGug8tbRpGZCnXU10MNa2GyINvKWbv7MVqmfi4CvW+5zXFsRHjTudE
fsfrghfj0cKlhy5NX9aowKyoY83rGY/UdDqiXb1cFLupTpnl9DtvhK1lhZRB2RfwMv8h//6Pp15a
LnNWdGyOxNHH5Ni6FlruFEMxDG/bCw+V7hc2XKpyaFNH/3L/k24cYNrU6JrRlQL/uPZz1fWoyoqI
sftSsU+90nnDsajn8cXlT8XBLNPucbKFe7w/7MYZBrxD05PgISsIq6+JFgsuOnrTBVWU2OUlUyGN
p6ZCDSEJlenD5BijOA+6Ynyc48bLsEsy914sG6sOGoQisC2bclA5rlfdHq3MXZQQF03kKU7enH90
oEgdx0XvT2rt1Q9uZcZBy+W9c4o2dha4CDoWlHml1s4qZoaJ03hjl3cBagPu90ZVzHM+6zVNqrLf
uZT1zUlKV1F5cACKr7ZWqS5uuKjSzW1yrB9N1cWPdKb0czPkw8PS9XEQR3Z8cLSk/KvvcttGVQuY
xqKas3rI3BBeP2pe48MwTUZQopWM8PNcOsCeUqP9KmojPgNftd+O6GsYAd51w/cC2+6R9VzGxz5P
BE5JPBt8ilIlzta2uMQzLiD3d9PmLCXjk+IfdK41LtN147Hy2rELGkupPinT+Jg7hT0fGraYT299
VmBaTMsLNdc9uozcJaswAXqJpw+hyYNet9pFepm4ceO0XdDpofuNyPlRGLB1AL+CTrBi/fP9mW5k
WVTAaPBRNoGrvLbs60XqxuSRXWAjApAfYHD2ul+U04/7w2xtUQBEzEuqY/Oyuz4bjmjDoYyVLlBF
PyHwkBVJ5Ft1Oz/WrranSrkVC4DUylvMhW6ny7//I/x1SpViAbLwslPM+XPjmk35funCUD0gfGi8
jNSjZn+gtGAcZl7XxzGzqp3L5daEBJsP2paIZSM1Spq8OicKYtHDYGgCjQNMVQ8IAYR66nuY8T7b
SwnepYmM5i/dqMzixYln/VjnHQZgQu+0n1k9Z780KOo/73+EjdBMjks7iMQdrOM6QKFnk4vcaBqU
u53xWSo0oCBrdaciKudj0rSYpnoDam+vHhX2tEQvwYsly159+ljPcC7IFBEMdWt/kU5yBjDt0Pyo
1ro5+zRNvKcs7qvXT5a+MZBVClhS9mXVNGjcZgC3GjNs6qpwl1qvf84qGjgHT40KuCUZUA1uqofX
zxbMDV0k6ujwgeVB+GPvGSoqSHa41MFQWt4XS+gTDwkzTAMU4qP6pHZlf7KnaNf0ZiNsgDohYZa9
VthDq2eZWmpN5iKaHtQZZ+vF0NpSIBXs5T9maugfUq/Bxzw3+vzSz2Zp4xdBR0G6WAodpHu8PBLX
UyfQFkRWfcNpq8bPusE2/aVSol/312gjGPx+O8rmN59mnQlpVhaPtTfWvNxLXR18M/eS+R1ES2+B
ohr2zV5A2BqQME6bkYc1oXUVU0Gw1RTV8zpQEf1Ckrke86cmr5PHomuiPQzqxinjcFGnkFuALb/a
Af3ktm7MdR+EYWp9aRv7c1UvxYubFFEwiaE+JSLaywA2vj4uM2R6v6vfbPjrXTfTqDQznDKCuVJC
wIl562CAreaRn9hi/CK88T+UwaX7HUw1HgqyFHA9YhGp5tJ1RUMhKx4z+BPp0l1idBLhyCaeF/sL
eksvDlS94nFchKlgX9zo+t+v3knIhcMCps8tc+rVWid0H8KiESLQCgDGs9MYPoRI4lisT8Pp/lhb
a+zQUOex/jvFW20iL6cgwHEWQZw2w4dIy+fPmToUiO27LjSiOt6p5G3sI8TNcNeziNgQ7fXrFXZM
Sh1gUHgR5pp4b9fDpECiT2PMu+0ufSvqkAzPHYY98s1GRgADEMAI4A14aesuLzr7qaW3tMYS0DfH
2E70QHN5HN9fzY0jCSeY8jW9BQNV9lV4TlQvcbysbgOkgqtD1ZjzY9o6KXL0mXj9QtL5oolATiXH
XKUDSzV3xWD0XeCVlhB+lAHsyqrI/cAK/IJT5JxgOETHV8/PMyVXGONztswasA1gWsVItOoCCNzL
OzRRpsewCBWwgFq6c+VsbEwPGgu51f+v9tVSulnWVKaoSeH6Lv53LIrmqKWq+gwFyPlQVnrz9f7U
tsaj28DzTmYRVM6vN2afl03Ta0xNTKbTHblY0+XCGntPpFT6xwky8l58uyWE0XyAfGbJcpnUS13N
UcusJB/mgSKdnteKPzrzOJ9G6uBF6ieDVqWBaFXjs5Y4S/agDRR1T9EsunM0qCSaplBDw8f53tJ/
NNbkNFANrfSXG1rNfCpqFYn0aGzS4v3CeRx9RP3Dd1FbRv/EXd15fqp4FfjNxf2SV25RIBlU6tHZ
zWkE7qSNN2eek8ANDpIInDlNpVVU5ek29Yg5M01wL+9TrqhgMhpEs2pzuWDA9JN1+Hz/a94Oib4z
ZQnOOuz8G9GleAEBmZWVFYgUp8gnQEk838zcXTyfGkGznJSMNOexB8qzlxneRBq6p/ReeLpyg9BI
W0XvNlVdDKwiK2jTCjZo1LhTkIRsgNeeRTkOgZT3AI12jJSvN2zrhlWui8xCeW8cZ39upuYwKjjq
zZNb7Dx0bg4HY8F4AZHIhUTOuxoLO7DSwXLMClIjDM+uUTtfm8bAfjAOj1XRcw3e/3wb48lMEwww
70XEKlY3v+4UjaInrCEFpULpfYEHxr9xjAfcqcjZwh89o4Spfn/Qm+exxODS2qf7DEL2ptKBAkOj
pWXLoGrkPDRq2gZLnRZB0yR9MAPXOViZUb7VI8O93B9Zbomr1zEjw0SRfDQ2HGYw15+yMkC9tklq
B20slM9DBFDtkpaKhe1SHTWn+4PdSrsxGt9SGo2S0dGFvh6t1ftcrXMP2omn5bXfdrH5LHJQjD5Z
R/pedSE5+qEe/Y+6M1uOG8nS9KuU5T2ysTqAsa66AAKxcN9J8QZGSRT2zbHj6ecDpeoSQ9liV1/N
WFmWJZNLIBAO93P+8y867Xmjy5r+PFUuNeIzbhIzLb7pTeG6hHnMhbFBI0MwApyiPj5kqaTsdXvH
PVezWKs98uemkx6779bTOxW6pB12VeqpCo5yPp9f+iyqbP70+7f3K/LMwENd3YvBzVZq2VGPasYW
BZu79gxRop4hFdBHz8WnqeIyZSq9cXJ6K6C1q097S1qNb8+WTD1lSmzsVyrDLj74dH9Fl9YrQiLO
vAGUAADk/Q0nJjAmHAVtsQu7bQz4ULN2S1biogSuBtMS19WFnqRsYSZ4g2zyV+LZswXfiSpNEO2r
+OFI0cT4msCBLz1RRUW1WSbVVLcJMoTMT9o0vSobNcds0RDzJ/Buq/Y6nRTZVY7u3s26neh+npkx
/ZImukOyjG7iLYmlIe6Js/qDPvXXFW1je85ugbUesOExWDHnDYqruaw3qP9wQa30fC+LDr7DQkjD
7z/wX/cKFEiMc2iFGOX/olltJLoQormxk3dk/ykeTIGAS2i+ICYn9lSawQ/2ib9cYUy56BHWUsHQ
j7pSiRlosbJgN3qXjgEnPBzZXGYBhRGazqGUG6VxVC9OFytYIHDsSwIcycOpku+Er//4Mv2f6LW6
+r5FtP/4T77+UmH+nkRxd/TlPy7r1/K2k6+v3flL/Z/rr/7Xj77/xX+cJ19k1VbfuuOfevdL/P0f
r7956V7efRGUXdLN1/2rnG9eWzzH316AK11/8n/6zb+9vv2Vu7l+/fsfX6q+7Na/FiVV+cePbx2+
/v0PbtpPq2D9+z++efFS8Hvcmpfy6y+/8PrSdn//Qzf/XCk2b8lT37MB//jb+Lp+R+M7JKSy+a1G
M7TObH1lJbv4739Y5p8Y1DlwC9bcF9gZPKRtRWn59z9M909VXX3XMcKk2eaH/vjnG3/3Ef3rI/tb
2RdXFSr+ltdckaF/bfZQxtfZKORlcsZWXu4xQ0O1F02qVHA+WcULzl0839021aISz95IsW2vsFuC
A+tMuFdLE2OClWXGtNN75KX/VrvydinreQdVmdnNOmZ4vzENZjM2LU0/XqJyDqLcDoNeypuZtIAP
npn3+8Gvr3RUArZVpNRlpKt+6WrtrlEHAGf8ym9SaX8kh1t306P7a+AARVIL9niIs9ZL+Qmrym1t
ztoC+7gI1c1uGdrRnzQyBN1kzIMyHnqkYy20ROrHU8Vxww/On796pz+//NE9XcweogiAM897nFwa
BpGCRdQPN2QgTB/c1Pc73/ebyuCNuAXIN3QFRwd5NbUytCpWkqtkzhlStIpdz8kUHYmAqyme3cby
I2O094X199cEZ11RJ5ozPL3e311LWTLTinl7KQ1a7CmNwoGmKDHWla1yoWSq7jHKXj44Qo88mL+/
LIUgReE6+mO2+v5l56iZKRgSbY3uqh4dre/PIjIR06AdRhFuK2MKDV/aJSJpnEvdjemGuXqQs3SG
Z3T3hdhbEf1JUKhCNpuqLKlaSA92yg2HRKye1zLDpws2dDVc2XQotv/T9vRjF/j5qf+rVbFaHwHa
Ipl8293eLUp6kQHKlubbZqbPXsXEfQ8Pc5w8g4PkgyV4pPTibkErdyh9mBixMHgM3t8tUWGAHhoF
ES/lRAQGtPYD5iPQfZY5NHeKQc6P1xku0H3nrGWuABm9qCcl2mqiVu70NmvOMV6Jte3v78IvC5br
gjGLbIM7sHZH768rca02yzLIO7oxfxpI5SZNGdJ51UdJYMNTufq3Xw5ePw+HTtTO2o+9f7ksaqTo
J5FsXKvINno4wz6PswQlu/ENX1hj9/uXW+/qu42HiYiAbYFqnlIPsvv7lzN1NjiwOyJvlzhsX0gS
ls4DU4gqMPFsnp/tUdGyl2ZAHgQvQHzwofMyx6/PU/k2Gmdf46Q6btKIuHWn0nFcv1KWZfBaTONd
DpMkua6cMma22Md1uBnMXMl96A/2mQ2QP3hdbdUgqksosAZWqnD066mlTNSACc40BSbjZrQ7u4G2
XhrdfkDKUG4a2ZmxDzo63TF51jSPB626HyZ7Ku6XxExwvov6IvFT+DWOB2A6DHuyrJtvOuJcGAlk
N1yVMTKxjaWVDBU2doKgazYchS6hRqdJUE4oK8asYMsbtU/K5EpWtjnu68YZcZaQDRGDSpktzyW6
kXxbpKZunUunh0Fid5FyK63B/NwXVlxvQ6NcaMezMBG+0YzjRg3rhLHVojhfMM0vS6AUTSpe6zTO
jbZqhqXdWwgTNPoxj3+6fiPw2cc9XSepZzP1WvbUqY171RtF2Hkkddf3NPiqfT4OQ3Vt4fRc7Oaq
rzjM88W+dztcd3zAHv3Slm3zidtk4V0/6v1Xpi32vO3NKJHEjYd56LV2ZL2OJgmW3ogbJkLbPG+/
CHO2H5OiF0+Ac5PmVXUqTvAVXL60errMFPWV8WRl5XIhcaV6pa0Yr4cKNwdvacLsOTOcytnIclkc
r41gZXXZpMeboqqthxkOMqmLlZhvU1niuVQvlXq7KEoUBYAMw62T1c7NYg/cqHzQ59GbUqczsfTI
lz3JO3np6XnR996orvgK2rzOARa3G9dTXDzGPG6K/UWUU5julkxJvnXpqjCCx5CdmWFTdN6YZy5s
mVm1h0sravWTJk1GbFV5/G4oj+w8EHqi271X4e+2PExhpA47oUymOImZEZgniTPoYYsp/zikOyTy
6X0ZSt32nQgeM3EoYzZ4VWXL+xYTeQMfV9essc0CssKGuBDV1h5aEXsmQ+rOC5PU6g2vrBjJx9At
2kS/gBy/gLhpbUQCj6QxCGTRTNeRqpa631JVNF7N6WX4q5sa+sepyr8Y7DVTAJ2cnlfG2DZ57jx0
zwRE9M1WUZRF9bvBtub93C4Wj4ppp6Bynd3dEy3Xzj5py4nhLx2xgDRqS2YHVLXtS96EkXbWQJPx
xjoric5c0jH3B1dXLqIiDq29TjJjiWQ5EkjgcYgXm1Kv9XFnkj01bZ2iJsG+MUKWAixoKD1eylFS
nlqjZaX3VUPl7HXkVEGHE0vj7mZk9PN5CDipnOsSMcfjRMreEJR1YzXbuuym6TVs43Q6RGPM/zyb
OGpiIHR7yj/rPGQoATGOv6hMFAYPrQjj4VLv9Cy+hDJh4e/Dg3JqRnPcgpNFvXpdw5J/tNQudLwF
Hz25U9RI8aciKcvYr1isNokKMo19jC1ld8EScB/Veq7FwZyVEN8DpZapr+NKthzaOJaZ37tLcrOI
cMo3hh2btyXZGaYHi8iIfaV21XOyJZTIQ4jNnLBLMCTHBtxV+r2IcmsOBk1lB2HTrCzt0UItfmXX
0fhZs/pleAoL/Ng6LyvDsHmuhJBEcVZjn5XqeawPDSiKrkmrOA2NsLH3lUjEYPvD0ImSREvZ6LXm
Mee0zcsiU3oMFFy1zaM8kFHCyOYQKoWKYRj0n7u8t4iGxCbWpuwpLbP2jFjo47neZ/ixjWbNIux1
qB2bMI2IRh61qbtrMECK90WqTbVHSO5AuB9/zPBMe8oeZ0vF4lOba6fyla4XYstEIdrh1JgV52Zb
Z/q+nbu2uu2tGfykTEvxkPViuBME1p8pmozPcVdf0LySuW57i2VGp8grpm2ckXsgIiPzJxWr5ngZ
6vu2MsJbM56GyouawdqMJD/1Xj4V5UsY5+F2GhuCu8Zyvmnjur0njBB4muzxjRid4SFU5p7HOQo3
oS0CqbddMCrTeR4300Wa5i+VGUK6wXhQwl9G7Nx2EhO0NocnFrvD1tRHm3SNSN/EnYKLWiSLHDnF
MKie1WvqKQYrQZM5WaDWjbeM6acoFdHGNHL6+D7urD0oZ7JVpOs+Zb2reKhIryU0g2Sf1NYZeFh4
niy4L2BlsrWGOAJlUsWpIpEkTdUybNmAkH32YUQJttyGs71xSntaza7nMfZqVQSpiwusgdXKYLe7
2bWTwjOJBfdUJ8o9Mx5AjLI83uI8tA/t5rFZ4oqtqJ6clxZTIgqpvNjTbPeHTIb5J3fSp/1YmcOu
6Ni4pslydi7eNjMcpmUOanP6UrrVY5aFADNVHMxGwxGg19kbm6ne2taUnqdTWcNkMNrTrK0NFcZs
+GyOpoZYFCKR1zt2+Jka9lBiB73PSv2LM8Kc95VCe26yRfEJB+Y0b9Ns1xdSJf83HVWvDqvHkOC5
x7Bd6juDXc+nqXCuFahAQYHjDHP6/lsa1yJQMFBv2+bLZIdyMzT5dVVaBxdQbKfo6SMMzKvRxTEn
Lzils/VeZXneQeTF02eRc+/6oSqlp+XlcAhjFP2JFZ+0iXan54bpl5VG5AP67e3IiG6fmqF1MmcM
WcukMbAkhdLVUxsUHtwf9SlMjE5uQhnNO43ArYsUmUrlYemVbqQ+AkXLQc89LGyfzbKJb0t96JOV
6NxYmDbhNhbYUX2Vi1lsuwbqLa3L3arfuBgTixNHb8pLR2gnMnH3Ra3XvtNWn2NU5WSRn+hyUbDz
09qD01XLCVGCl4lZQfjo27MYCYsf2q7iW+W6rWBvM6dQy4uzGmLSN2KqnM8U1gow3AICJdzJh0e3
nKaLaAV/QZ8xuHZSdgMcF8xSKWDnjpzHHKdn8TyE3pybYWDK+FAny3JrjcZln9qvas/vkD2v7wkF
84dK/TaWsCIBRC5rHD/9oXRgJRq4eCvFl9BJ5cZcHEw0DPMyHqPhabJa5WAu8XUGwJF5TdpHnq4n
ykatlep6UfXE0+RUbsSSb43WltuitDe9gxjAbpugF5PllT1RlmOre4nSBVSD0JmtUd9UuTMEKOWv
Kzwxt7FdPEftgFNfqZ1kTj3iR4r1Twzv2Q2d89DKvc6uX0ieoGtV2ltlSA+dO2M6GT91Rng397iy
DY08JVRN39Rx9IKl9OgBPZH304QXRa4EIqmboGyb+LQmWAeeAg8GbKe2oQRvxsrx7UZTdzHI65ra
52zqtFLBIkzFd1udHx4iM9xFaUr41lwl4qmabfhk8/wNMDfZxIj+275Y8F7/XBeG5emhjh+USPyq
JmUJI9BnHLZ7Btp9sChud2Y4M/vtXJ2bFMSjx2bvePkSjffOlCQi6GZF7kq5KtRVMY7+iLX7QLki
lZLl7nZUqW4Hh6ijdnyKrMjgj5nx/FnvG/D7qZvZ9powdTAOkcmeyc9ynYgwukUsUz7Go9BxjLaS
hrtWRDgQYVrtZN4w6uqr3cXaQsRLD9eRUWba+HkilBX7LrrS4yjl1pf4k2yoT0R50OJWdzyLsIr+
yW3sJdmRRdC4B+T13UU60MdutdCsrjJV1ljKhq6xL9Q2PtE5gaH3hGKFwqU+HdQMl3NlsnGsWZY+
ZeVgZ2B7phsbnyONYAHfQv+cBKlhyG/cxtzmiChVRjEEH8rZ0bArDnu8mTPcT0DM4X7EW0iU9rPb
TyYmZeVsDYcaLvZFC6zHbVTU8C4lXmx1mrL1G2dO8gqnVi29UDuMTTfSNpwXbSw1DgJgR51FbbWJ
D5c+A69OrDQMaqk3yEJctUMo4oRUvrq1INENTV1rNwNJNQ9gHbd1UUeO74LXJZ5KsAZOoWWcDh56
dv59MAdX81CExd/qUGPM0LdmhNy8VWpGyFVDvonoleSgGUP1HBnGHIxWqD90rtXpBLQq7ePo2vDq
prnkLtk65goeDtH24hNNJ86S3OhUlMaD5D/HpWSlc3QRBK/1xYOw5+QhiQoWqqbj26o5E8cYDGIn
8WJkATnKl1A+t3Wbcq/mYlkJzX3j1xgOXcVz45pB1IcxZwPEBl7c7vJnO20c4Q2lVu81PZ/7A8m5
DdHgdvJcjOVwDUdqfIaN3Bzyvp4N1nbZGIGdu9ZjJ8Mu8fOyWXYZhisdxfZiT349go4SxOMSA5Ms
vfZ5iBP30Qxd9qPcilL23UyJMMyZpbhva0VQyLMwsWoz8vHGtJvqazYUBdtS1IS530/NfNbjTkV0
xSIH2pXetJogS4xx2KoGsm/a5Nl8VovQujNEUbdeBd+zIlLRqkMvc4jO3di9MrJzTXNe8yyW41fR
l5j1L+Vq4tCJQbsxc7u7jkKLUK2WV7nJyRVDujWGyrAzrS7jvBxF7ndx26OwMZzlc1hY1fWsIJzy
GyvKH0Jieb8MubpcZnA8qvUxqy0WQ9TcwXru6HxFbI2bpnNd2LnKmOubqG+XlFpGULR0yxIZmLta
5rPAJHDmjevJF6XFoJ8jNyxMyAtWy/wv7pJvJTK6696AoeaZnd22G2qE5clZqqblnLHh87XdMJe7
Vq/z+6kNNTRhZVF+VfreTNmJZXNDfAsNKsL2qvYcttooyPNS/dqE8Af8cFZH22/1SJjBiKHgEkzz
TEm6LCMRlYs1z2cJEfLjprYm5VM+OFLztEWpK1/mYbh4gzO12XbKlKnyiix3VhvCma7Kwso5C+Kx
Z6xOuoexpfXlvIjHNLJ9Q8+tG6NYUsdTKPHv8xk+gKe1Tk+r1iGJIBaLiMV9LNSyCRSGqIehH+aI
jMxIg8LfCe1QWPOaJxmn3bRd4D51u2zQ3fncyplKeJh5pw9K5Ra2Z6dmfG1Tt2qeYpHUGFgM0Wqi
Lh2ZoX0oyggEQtIaKRhPvzpG28M2r8KSIn8YlBuyiCfHUzGtIVsrJIlni1nceC8UKSp/NV5UqLDL
5lpbkggFwQh6vl/tb4udGhn5tewm1/SXqVXDQGbxkLCwdKYFQ9Z1qYd0mf085AynXxu2S+FOmN7V
wnkME6Bpn5kX8EaUh6gFWi3MXn4Puf0FrEqTTqVEx23aMFTfQ26lWlQgTowVZp5nz2FL8eZOqDv4
CuMHs5JfsEs4gfCeseDEhBOT4aMJxiDSbOnXl5rkvGybwsg2RtobmPKKcU9K2b9HtXpDvNc3xSgb
F3Uhju1bbCRjqlUD7uu2ZHdnlH7KEuChVJTpA+Dyl7sIM25l9UJ60m1IAUc4qWGMtozjnJeKHOHb
KgccNN/JNxbN+l9MLP/bOeS72eVv55r/D04smQr+7T/+ORf8ZWC5fZHV698O7Tq2bH+eW66/9n1s
qYg/iREBn8WEDpQce8V/ji0V+0+KFsz3Vho0S28Vc/4YWwr9T0bf6PxQ1SLAUle2w4+xpdD4FrQg
3OwgCsE/cP+tseV7dJnx4NtM1YJsSHmCaejRIkmrMtbMvjR9XKHb6zZ1tQMl9l3odEkwUI8dXJm0
gd4vS+bBFNrpTppcpGGunyRpVm41OW4cSFi3kZqZ+yWJLxxQ5TNV6bLriU7up5v7F+OWN7bev7D4
71fLfVlVeBCjmRm93xgwIg7TiuBBfwq19iEsc83260o6d7WB6alXmbXAx9A96AiKACjNvrmJB1mQ
omWn2oG837aFm2EQVB/D9jGs3PDyOAeIc+EFxp5FtQBWNyuv2ZR2Fyog5kXa2KFXzyZFnG6myzXY
DHHI1WLd1k4YEbdDGAEFMGdx4yt6+LXlYXM8qCqviDimm7ihBPZ0SuIrTUfUgd0hBgwlzfwz6gKm
JL+/Q29GZe/vEHeJ7QzbI5u5gWAd/jyR6sZ8Ma0CUlMESo2Cj2Yyq4azQYuSdh+PauwTvQdWWjmj
cUgivVC9VsbjTV3bVYHuLqEm4QeCXJ1jLShFrV8neIUXnFFWsZlNo/ngit8286Mrtpg2cNko0Zil
HV2xCvrqtAxgfIx7lNuuDPODCvfxC6czcUJy7e5VvQ7vEyuyOs8xwmif99E3YoGIuGvimQyQNJfn
+NFEjS+ixoZxaajzg9oY3QMoXp34fZiNFACgmTfoOqbracB8nUjmGbP+eZipyDgwLX5tSp8XPFKk
l4f0gN0q+fasbtQYa8dG/LVfRDb4mM9YJYV56fj93M05Krmpvl5GEnWAKKl2bbg7WIXZ8Z1djuFT
j5WNP4i4uOnQj7z0Km8jtZYUOANd9L6cIpw/psJRPsV6L/ez5rRf25U42hEZw8VXhcSSdBHuOSem
Ajhi15dVMdMJuZ2WXP9+Aa0b1U/jrvURw7odKiAMXcSmvMH3C0hpCilDEtv80WgSJiZhQh2ccksA
zcKEoHUpsmDUQ5riUjgBvrju1qaou0lHI7d8RRGeIMp+MOVwldipbQYcU9pdM0TT4lFwNZcRDLbW
F0YXWwxLovTcnYGxvWYJZRyMWj2f92G1r+k9Rk/WCR8SuZqDD1WXGkQbzuawzWKfeorujTCtBF5Q
nAdxnLFLl0r/kA/V0m2zrHK8ipb/vJT5Ent4saW3HZaVDgENM8HNakp9Q0JiBZoZzUTWkys9n+HW
5Wm1WaeUHXMVGLGhBobaAqC1enGqIPM/t/vKEls91+uLRZlUmuoxPsEnY4LdO2GouVlyszmLC37A
70ViXCW6uFRa+KIE7PXxvsmu6bvVgklVjNaS8rGsQ/tRzAXJEKKy4lu4pTJndqacqhXzNl+z6st0
stNPosmnM7Mw8hvGvs70wTT7/aTz+0dPqeAiriPFG87i+4+eGOQMikOnwxthcSWzxHDPcMVFw2By
t4wG8kgrbz9XC5P136+6IyOJHy/NGUm5ArlPV4/KsCKiHca5lKGLXlMJK/X0Cfsn+xQN4ylM3/xg
dn2zsywkDNQxfu4q9UZP+vhccRszcKl8vbFVyw+ct47SwN4uC/NlyH3YAqtYyR7Nfgn9w04Tr2cm
HYkRxKY97NK6lcyS6N2ZzyxbozaEr9UAkiWsZXK1ovw+qsjIreLW8IQxqLtekrwAvVQ9IdZF+HFG
yN6ogpAjeTW+UB6gEm0ZmPz+ltr6rw/y6hKBOwFKK/hsRw/y3JsFhb2r+aFipmeiTOcpAC+Yy32Y
abclXVzrp6l0n9S8UGidM3lJnu23uMAt3MuseADkHXvErjlSBf6/KNRLM9OaFElYHQVkDiUXs9o0
J0VRMXMcR04YLyxHXCM1rQ/mZGkvjFI0m9Cc68DiPj7mlj37QMtaMFZayONSqzWThXn+qkMdcr14
WsbTViqXaTheLkIqo493VnJHsB15gGrmSqYpWfUJLv1CvlRaT+f9aic7kiRzCuYc3lh5Pl0UJQxR
XKs9k83Kq2SknSpiBm5VRtc5hcxOB0qFkGxbBzGAzNipTKOdn/TOiXGcTrUnEpz0CRuLeBh8RSzG
jZm1dFXQ8Q/5MosztUvuG1F0L/acuxttxk89fDs3iBWMlw8ey7860xEOsR0jmVqrnyNRYp+aZQZP
SPONMQnv9F4z9znUXOa++RC0dN++tQDYouUSp02KzZGmxqpHNGuzS/q+2uaF+jJ3GtlnDeMxWZjJ
RuaIzeuaMczvV53xngb39sRgE8JxDTnWWv3U3u8hbTTMEBJUjo+hyB4b7DBOFfBnYtC0bZkyimI1
GTtVVFpApjrK0qb51AzZeOI6Y7rTl8RlvWEG1CkMAokg0g9dPzSnBMCD8BFKrzmxeQ9Az+AffHzT
wrq7qSEyB670rE/ZUKUXXSHiXWH3xV7CY/row1gf+XflChRRDkZUTlCt4fwZ79+gkiShUzQjb1DL
9Kuq1hyytJfxUZ8690wWjHO1qiHuxMShz8OrMwmEGLj4Hkgq6sVXlWPto2f9iLrKXeeiVgEUexTk
Ldxz319U7RRhqYpC87XSTK9MuxwCZSYFW7OHQ+Zo+T6RpctY+EmonJSaeTL1o/sBC+h9u/l2DfC4
4LljMsZ2c+wFlCQgHg2qar+uxy9WYor94A7attCjj+J63jw0jz4DTOUMugBGwWvj8v7tTu2cKrma
a+BIU341FLb7wBuj/rZt1lAfKs/JQsXtY8tYX7V62T7DoosekD9FTHsmZreDZSmnuNQkpL+6ufY5
q/q9u6zmwk1uDsKDtNDBO8iXHfnJovSqwchSRgxde64LKiJptAxq5ezWpZdV8qUEvMs9TU2aE8xQ
JifAIfLy94/WG23z6F1j/IPTN6lWBs7tRyvPsFz0QbDB/ZGqZ1NOc+FDqyvPxthZ7hHKApRF9ngj
GZYcljRKO68dzctqMO1i08K0K3wrxSwS/0NrA0VuviVsBL2RmDXlczQm7a2m1KdqL6u7QpZti45n
qCxvLhz50jDoeaBusIjCjKqO4RssLLJbIYdooaMF6Qg67zYIKkytdv00TsZLcLT66ygV5avqFsmn
qBLOUz5mzqmh6PbnsTOpqmvCcAlj1EXlKVUvTuHnVCs1B1nU0uEhyoCoZ6DvfIIfmD/Vk0akhVvd
06UN2q6O22pnaimvBIhlMVlIvi/pH0ToHw3nEfP66Mv/nl79/zWsAZXwp9X3C65xBXu6j17ynyGN
t1/5L0wDl2ZIzgIEa9XzrI34dy62Ymh/0jbAh0SBAmFureR+gBqmvhK4wb0smHuoB9bH+geoYah/
rpoVAl5hb2PUj5/qPzGXd5/SX3OxjzANYaAXQJkBDw4Zv9DUo/OSAQFNsJraftRm9gV8/eR6aMNm
6wwRKuoyqaBhI3P3mjJLztUe9OKne/Xjen5mhb45bvz0pILv4QgL2oN0AcEJVMX3+9OIRKWMIXT5
XKlyr7RY4He9bvKq5XQAj4BVVM1MoMyuTS6sQrGZwUFCCBZnYJBSwSE6nSxRPxSz+BQmNZh7Mxnj
nR6lw7JTaozdtrK0g3ISH3kcHdHYV2gSZim8Y+4bLbl27BjaQMzh0GM+KsQ8FfsZiwCxbZOaXmuG
+vOEdKjPt+6kQETuwkVPDpB0tex0ZlcN/d/fx6N+hE2OTR7mlgMshcHwsbuIkrlt3uhYK03s1oWH
t5Im9qLKhQPokzGoz6BmopCPEnfcZLEK+P/7C3gL03r/Qa5qKrrhNWABr62jtqShLcSUzhhJ8yJU
IHCHnkGCOfcZaV9anH6GMGdtsahKHdwEiwWL53YYwj1Gl526m+oioTEEL5+3umKFZKMqapoHBI9D
vzKTNmkxIhzH5oMa7LiZ4r7RRPFYkruAaRs91fvlB3EsExoaFqZC+Gx68bCUkV9M7uRlRs4G7jWV
m4KqhOagXBXm7JpUKn01RZ3XVyK8yfR8bIMORikqBS1n1KukTdI9fHBzjyqp9TJZbphdkF0BHVKs
3/+J0e+4iUjUcOl9nqRsorxz+ltVVtm27lU18lW96QCF9L7S9+mi6PFFvUxxupuimqmari7NFODq
qiF4KxunwyTJGPUPGsDjcpYrXE0KsGbBUhQa3rHPM8tcx0lNr3y3siJ5ib1bDdwUdytPZh7FsrHq
GfHi4GJBb3NUgkA5ObwkBTOvfdnXnJDRmDonSxX2n1vsD7dwe7LxtLHyz2mTKpUnpkzeVFbXkDSP
DYuyKRkFmBt6n1ANZulGJsyItBguIdWF1g5bAhHeo7Qf722IDpan9uv0TfSFE320jo46SHZqDctM
Hr11XI3W7egDspdcL+fehoQYpXXqE94Q9V6hquAmo1pEkOnCJifGeTTTYJx19TF2BuNMYlMBH7li
hohDTKrbH1wWsgQWxs9PJUahZCYwQTFxG4CdfVT+NW43whqZMyibVW4ftGpsDmM3T+nGhfhQfk71
guH1ilz1p3nRHcqE0ExqFNxi5s65ImcnhIkyTOPBrvPJZ5q2bVMpH3q1H+9mw31Ce28c8jAZoTQX
vRavNm920Eo5nbldyfS1xNfA1svLBOy8pU/syhPpFN3OUGWKXsxR76qh/ErUGgajdn6fR4u4mBGc
QgSY5zRQ0PjCTxgLP2zGAH4sxr9md1vbxriV+fxtaAScv7p8nlQ5Q3GHz3s6KkRHY05mqntdxvmG
+VFxinEMV6Ko6rZsOtSXLJf4ayYhintDw/WyVG0naNUpBq5LGguoLW+3uC9HzJ/6/mSeppsFLekO
dAL4vp7qW9z9bqFwaR7WFOo+n9Ll3JxyrAicsMxw32nqXT0J50XBw8zHUT4+D9e8Y12G4pmt9KQ1
pEnwm3D3c6VGe6vUy5Opgf81RDZZ3FOn2ZrPFH4oNnmkW4+NgEOd2cotLgQuxlpdeci1OdppnVps
i8SWm2Ymts3uRkDqSr93wya71GuI61rCzHdWYKVI3FWVpDybEVo9Afcrz/jpoHYt1BTip5p2i3pi
jWK0TlyR9a9T3zRfi456eGpBJ9ts1+b0ETihTUEDDnVbx91zorvTVu3LV2PSG6YGzURU55S1kHVm
VazpqzL9rEqthrAEmdeCdRCm39qutb82jDavXLMXj3IKnVcyvMoOIOP/kndmu5EjaZN9Ija4L7dk
MBaF9i1TuiGUKSX3nXR38un/Q1UP/ipVTyX6boABCrVLigiRTvfPzI5JEbpTpl3bEGcP3XjFvsO0
6/nkEv48UulAlp8Jlu6M2GFwV6Cy8nuIN64J1i/PCnaFynCeAxe+Y9YsT+k6JCerZfxykGTSrwXw
oJBB1oBRJsBILWR7skbf3dFe0RxMJtDP1oIpqVmtc5EmMg4CaV+kZab5TFAq+zCLrDkBdqqO69IJ
Vn0H83/Xi5+iTDlMVk4zvIF1HX6Y0jK5QKW97v3cbB6cCUPBhHjuhpKdDZYcYMVvQYOtbs40qHYT
vnwffvs3TmjkrbU6x59BvB/viKnpLdPxQt76wYzJjDyUH/ZzRROjW9pzwZ1UNuO+VK43nLJR5Qfm
IXZICuF7qjnWA/3MSayJpf/BwloepW32rwDRqtteYITydbRjYylgRLo5rYM1WYGSBfaxLwjDqcVj
mJ35kO701SyGUDNL88nJhQyzYVMTXMUtG+CCPdX9XF4uZb9epXhFCE3oZWRm+VXlkGMPMjs4No6r
ny3hNVFOhPcAp/VHp6/zE7IPM2Xs7+pC5u6wF5TcRHVtVxdVIm+xtr9Msy32SveHE56fzImQxUmY
moZ8adcyvwsEMdNAlsadT37gHuebdjKFbHaLi8Fi4PR7hD07PCrEegAsHkIcm5pb/il/LvSmOJae
cETYCM074RFOHyvPUz8EtpfvqBcJatQImKKGNnS90FZ8NMqJP6mMtOLApPzdaMsxRwMompepXMRx
0fBE8iEtxwQ4QRlOVcLpz2LM/lSu6s6qivpGMXD7EazpxHB++lHbzkfQ9+DFO0vLzkAiqgdIOOX1
bBbil6I8lb2vVbSXmp0GByib2XH0V/dorha/PquUvuTYLpso4Tn3VI/r+5Dn83dbm9p7AP0SKJPl
X8BYV1G2bh+C4nP8SVUcLTJ1nUWlznFl5zVGHasC+0jqICHw9LCXQ2pkaWxARcN8pOUqXEXOBJP+
0ebZLH3rhkHoGjperS4tWhOPTNbKCzPp3owpEXd45IsLLDHqgKna27uOVl4PyqXGTQ7YZ5ph0yi7
5LKSg3la/GIh4yCm274ay5tx4qdJ/u80FlYelluqeRBqiSmWrQ7pSA6GHZj8lpfNdF0OlFUeXCD3
zj6pRprEljLvb3zyCGE+SBC7tZOmHzoUWBF2Ous+XK1rd+QgId0piDX2UPw12Ku1+iBcKa5qv2ni
HDbC7VyIOsqIsUWjWxSYuJdnzP/NzmmnBAFFud+JaQd77FM4UsqePMacJLKNRr2wqPai55ODlbhL
B7O8wiOd3RvSHE4FRZMtuKEKNwpGzPxENkZ/7jmYXSat5lLlzFMvSzI8ofxo81ARgokHJ/eORqu0
n+RHP/KgNU9JbvoX7PgXFbqCP3kJKxooYTlAyMkLjOycA4Ye0aDEG75Xg28+MifQViZu9rs2WsGl
n9UzIRDmiDf5bO4393KBTvc01o1xcITuPnbojftJdfNpLVvz1QtqRsOAiqNsWo0PaK5c/ovZ3CYM
lA9sQtWLmrv1GvvdfI0sSUyH2ffJ7XCoh31XEoetOgbS+brcEJPuj2Lqt9SFYYasANYZcntKqKr7
JtYguKA4gHQUkJj2sktskK5ZhZHRz8tzXnHqWrlODoR/mgu7scSxVoLBVlKBPMtN86NzbYm/VVZ7
e1tbfFFDT++V/0gP1DZdhQt+kMpkDOfb7QN3dnVeCXkBHhjKNPLZgYd2Yi3oaKsdL62jPU/Ool/n
tBe/KKv2jjjgjDwGDxJES6JwQzGrXeMeq+ejnrTDc5/q1ndNKlZ5zyrkB5Q079ZtVpzEYw2oyFZT
m0bczW+msB9qP8c9zENIeVPwkJRqeJ1FlT4Ion6/5NqWH6CisztmrOXenTT36I+Ya0OEWwhvHfbl
CDuTOrnuhIO9y94ndwVQUTp0CSY6ekIOyawdsvJq2n5npk0RDs5CnlVl3uXHAsJ1WBbcIhbCxUOb
tyMnC5vdhaJP7lColRG7UCAuLJGnd6YJMZQbq8zfDWYXZxPQFCd3AB4/Oz3H5WmJyY4nmSzPUnTa
HfGGTO400krYM4PF+U7gwIlq6gcehOXg7W/zxeFT8d8zRuf+jlApK4CdEWVS9MffOm03ctSGQXCx
ILbeaCQDyPI0Gd4rbqxqFwTc9ftZUYlZi7K9BwROoW+gL+8okgCBVb0M5h6frvdiMtDzQt3ApxWy
/fOfbJIcNLFaQZHQiMSPtKBjTPtAq5W6wP1W+M8EZzF0VDOTdGYDDne7xKUFfrZDMpB7juMoVQmJ
3TQcFDmaO5F3y2JxhcLkO/YpEcQwIfjiHrHpLrdcHWV6CSwvlfuid91gJ/VFOHuTpAxOA3hTx3mc
gicjm+t305q6o+Cw9yvtgbSxt6inKzWv6W29GiXksHnGaE4ibmbdCeYNu+BiPZyb5ipDj22izAje
6dqgb7ewBFue1OtfePJml51n6Ec9L4I0KlROcmJGTV52+jjx3MCm6R4SLe94illA0bC/oBgMxWxH
5cT+ZseTp32p+9RTseE1yZM7+COAXH9du6gxK4DvYjU8rn3N7aE4BaJ6n6TlP1U9sWklB77xvHmx
+Z6t9pbw2KoitphtSfeFlz6Wyk7e9NWnC2OxtPqALUS1UUVg8UnmpWwO2MW8l6YcyjFSmjVNByNY
gmGXsy0fIj3PPLpwSDCQemFH6L66BBwI2HkTPg+9Hctrbc7wei+a0+CQJhro712shveKzTZ7EsbN
yGoaNOmd7DEHhh2S12XVCu2a0S+E1e1xXUWLzKW8KJPGfzJ6SznE/QIHTW2GHRTRHhYUrw2izyW3
cqNd6Lo2Twe2BzPDc3iOIBv5MRQvZ8NQnWW2TkXUS0mPOMKo/uyPCBQhVlPfZBlFIcXsTN6avXvv
tBF0LcD21GYR46NX2cvPll57z2QsKHDQFL/R2O9mR+69ns6KsJF1NtC2MAXsyqGq3NmdgUpJW1vs
BpQ87KpKJ43XlbRUOcQzrjQIiC/ZoDS1S2bfwvDSuPftqi5SN3NvIXGZF51ZaG9mZoC7meyVD6yo
ihGkbudqYUsw7iDwMj/gK+XRULvwYY3BDr51myfdb92+jlu1DOd5Tq03xeJ93TJX/xUwi0SKU1pL
rM+eWPKywR7Doq45c86DKbtD6U7zFC3Zil+ZAsKFXsCCSdVe2aJrIm3UGo3sglOP8T/PZb6qK1hx
LI9DBfQyzGdMcr/YAHrcoKPAXxV6fUcEZc04/eQpeZayCLpDUBf4TitSCWQp6QN4EwV08gjj0bDw
iDaDKfKqKZ1u2mTV7BggE9KtZawOyS7HJGax5tP8MpuqciOtlPVZX1Jy+VMmsOi0XP526GrkCCOh
99WFrCpbA4xmBwsntRlGpJ6twRT2E0GNbb9QOlEOO+q3MJhttvGXGQNFdDRXQOaFU71R8f46nOqb
3Gt1ztAgRYv0J5pXTWdcMrYfiyQjxktBmrY64w5cARt+HuhlWLqrMUWTUxpXRIKKG6PKba7a3Fa/
Kbn525AW2NrmlWCaDkwA89SXF6eTlZ66nl3fWPfFU5pQlRUO+hoQxK37WlzKlOaWyqYMLp7WwmkP
XkW9ZaTZPWezf75a/uqf3caLuGdhH20UJKbeX7EnaWeaRBOwZRiUDO56MZxrAhRxir1nv5bF73oF
v4iMnz/OgrnkgvPG2PqVxmo3gK7zHO9Msthvk6a658kd16id3ODtn9/Yf/xJmxUFAwheuq9Cdp22
WtGmC8a3PMiifAn0i77OZAQi3j59/qj/SmZ6bGv++Irw+YvG9H812P4/aJvFGfenj/tv+tJD95b/
BQz0+f//IS7Z/yIAy5WEgsIAkuE7471/a0uG/6+tJQjBaatppfyWC///iEvWv2j/sEHmYdYBQ2Hz
n/4tLpn4bGFmbV2ZiEHQ4N3/Rlz6wizhimddgEYJtsTeutK/tqhKWARp1qMBO5Wosf2kGuUI1Gq6
VjQDmzusaYn/LZAYE0NPwEjcKVfA907pjxjiaU4q3ISq5t+YiRMMsV3VpFSZZ/hDjNnRs6N2GRL2
sbpXg7eh296//9Nn/R/0KYP3/nV5sxB5YOJiuNxQfF9dDN2ij+wuxa/ZMXxxxw8VXTTC5adBcuIW
Cz22XRnS8LLGBv7WS2z/6wGygf2RBGaVviRNMlsHd6itOWp9Ghy+seFajR1iO3yScmEWaQgYKG8z
O0hilD0pKAyeS+tGTudxTheVM7t7I1/N4aHb0t0FZ/j2VvNSwzqQCXdFTA7LGSH9bPQEtQIXwkYL
Cy1qeMzCtaw0z4kLl0qxvCaGGOVG198iEwR+lJkaUBC9LwYRktBXSPkFYa8d0RLtKXMX+r7TOk+G
w+Q7zS+LDI41hSQz+uvcyPsXn5Zc4zwpmjYImJKMceXmgEXhZ2wrkqJjfzpjFY7z0TOrXddquklW
MLskSGqbcdXI5V7qXZ2EluqWF81kELpTo5gZcvb4DffAMQOX4SuAx7gqi/wRka1jzaxyeciYmm32
3IHPkahKQwkDvgr1yldrbA06JeRjFrSudsdIspv3sIL0PNKzVr8v6t5wrji61MvemkZZsjkNNrkH
8fNl0g1zjjQxEvfKFjG8s5ol3kPWNEQUdcfp1qM/60JFhVTyheNEVe0zfzHSqMOgusLEMPpy79Nq
w5yyN9KUB7kRkG+bjIzhqphmduOed815sLfuvbUXOZ6onHcxFWb30tKkHJxKmZh3kj0BFF2gaBfd
ljmKybNkar8Ey2BHHCNUfz1llAeFiRztZeenAZsopBGdBJjrtm3IFnC98MyevHutV/53AnBmsBOC
rPjOcubsW9Z45NYrcHt27CSyGU9aOioZiqKp+xeZ18WvlgKBNGwbOzXeW2dQtwQZ8ZTNooUYyBbU
fjN6RNILdgcy2SecFvxoIvO3xOM4F/1u4J7KYozKafZEOlr+oGsRzF9r6hN3UrXqdJ+XSTdFTpLM
5g06Fd8sVQbfzObcial14CBFOp2pVb2RMGEmcnwHZnBuVc8C0tvSxzIVBJQ1Bj3nvN6TQnuo7Mm3
T75mcLNNhk8alQEw33RejCrbEa9Vt8rUS5pA/7gVp2kQzDCLQvAtOqcZ1atqiXgdQdesjHsolVMc
0Cerzep3G31wleHEE5xdt1aSuyrCzsmC4JnOYVfZdB5zSMa3rLoXNu6TeVMxuALU9Hm5rmafON9n
goIgSLSSpeGPi26QWR3sfVIvsGLHtWnwpG9ijOVWJcbD0X/zKB+EeJprPRe9SJ3v5sDe+dRQHmmG
6eJZUecU4x2fCaOyPFvsF21KyksH182Na0itD6sis38oTdpT2CTte1FW6CSWWZxpXh9iMZrOaYZl
FblNN1U7LMjimNbNr5Qc2G5tTDfdu1pdXnuVCdfZLjla7Zmpz4wPksliF6g7Mm6KRP+mhDGz9NMr
WKwFSMbO965bT2+eAkF4lsdB2r5KTG7nasnhfCxaw6ZhLmdctU0CdbRtq2dANcGpd2R75cDdkGGd
dsWtxZ4OvAa212Nq6L63Taezp0o5D36mUDpaqiVJc+s0F9/5ppxn+EeydcMh9fDNds6ItxJ/MTAt
5pB80G0VpLsxMfMVunqamyEdoP2uM7zlHseSBq2J0/ita9TtpeF3/A4sbX6k76Lf2mMJzXuKURLk
HXAWE/nd1Bny+6XLSsVn6C83azP3l6ls4SM6BlSTanoqvam4XkwyzoUcoHm1LWNsJ9EKRFGn0U6i
bpNvChv2vA7paern4ZJ3X+2EP88vCpgIAcM8OZXMuqOumttDV3Lpiqmzxg0k1FysNjd0LrJJwvX0
DcLSQQebJfC5cwtDoKWtZVaxmlXZLzLe9QMrdp3CJgiwcGHc7Q96kCJCdV6d3cigD3Cy9/2wB05D
qrmy4aIw8uNUFBV9XVyuASJSRLf2/NPPKiSM1cs7bRcQ9X9r121kXDfmKxCElvGi5vU/qPlk+Et3
B94q2btkm9NeCytEzHLnLdNEqNcuzLhNXfd6rarypDMNOrCSzJe1LD0G8XZ6Ydp+j7/TW1/JTzKr
ninu3PeAE6wwpQXqB49GlIqynxhotcV0RBwcdhvVi9Q7+AKCOVuy7ljVm7osqG0vEd1K8a61yv5w
M/Er0dfhKq3adDexm3pabGB5vl56rxpE/Hxnj90PRE4YEcWSJ9Gg43dEDBQGGJfR4UeVgXcuEISD
s16J/t62l2QHsEzhKqUn4QPn3PjLL8b+lhV+0w25966hhk0/DWPyHuYMVN8gDa1CPl5pO21sCiiG
yqwI0pv+XWcu3huJh/6u0NycYXJSx2Oert9KQzpnHLoGq02XXPlVCSRJX41vTInKvTmO0x345oDx
IhRs5mntrnZpAn2Z0IFZP7xgGK9rM1sfVyZsRdTR78N2bBw6cSypWwte0GA5vZtUumVxURoNQYAc
gRX9UCxXYDncF+it3OzmKoJwpfVaxpptmMPGxKp++ZNElipkNz77g8uzn+XAr2h+XVeeJ8nahllO
ABs6lpgjc7J5GKNPbIdot7G8vcwLpfY8DcpvHPwFQAnahM4ETYS36/SgOqAsMjLpkXKaqO3bSb9b
Wn88UmvgfNRF2l6sGYt7CLlVuREsWKyLGVJrFq3mktcxMObZZtDI78B/IkC+jGRuZwTSsPJalrm0
cPzvZs+LZnDiFM6udpRrHxNmqNVOGwVDADZB5a61ubl2htF0wY4wqvaBjpzpe0lWncFitQQCec+k
yCRQ016CdFoJHAlcvcPSsXYbmhcQZJ9Nckc9MPbLzmnnfFcmA+zGESOgdi+9nDB8K2BMxT7PTTLQ
rlEZr21uG6+z5S3qdg7oZ6pxPHYHJ2crxDNAB/nSSNFn8QCVZr512Snll0aCN4n7fzGni9SZA8Vv
YrLKy6AIxu/5YneE1KBiXMDvbQXBZovch0YlKevw0HXvxHuc6qCDpzIPjOqwUnvK4vFRkSE7Mu2u
00MhJh2OC5mcCOY6530pHQZDo6Wza6VKxTXuqt6ujDCnrPHWkR7mr42ifJitMjjX3Rz4sckGb6SC
TOr4rTh3sJjk7nlJOoe8GEm0I5mn4t6cFc9Vu7OdX2yOrl3gPz2fodl7F4Y1KgwPdPUAEuqCUXFJ
5lq91xJVnGXZWmdYMp190OdkLqMKW5x9bmvF9a/BDoKaoUnCqBn7jBcISPCZ7FX21yXPUCeCa3dn
J6QCdvqsB8wzEDVFqISlqAvQ2IqFW3GRBTli4WbHu+3EnGfYrBOrzd6GJp0eqNvgsbyOQ3k1GLP7
kRoeJgQtW6LEYbeFJudq12VVd68BaaIta1Xx9Uk/uwSu7U7WCMiiYMCyNLgtRpC6cD3W3F3CbHS4
SBvoZgIcGaF4/BpysyngDuoPppeaVjivjnaJDOr3u3V2NOOCg8/kMtqc8+dAFLQ1p0Hjf5f1kO5y
x15ASWe5/9xbelbzoll7IqYL3akQmXVhdr4PX6b2uH0Ht+FlZlZrPvtd0VwGjeLzXywmQJEHT+XS
Fdv5LtVn+8maiC3YTP4OJVr5q51bbOaNqlXv5mT0d34PMZt3nCX2adZc6wSMZpQnvdKbMnLmWX9N
RjA/ofw8BGSVoUzE6PIZ/4XPGCxY+3UvVrAkxwlYDwlxzc6ob0CnI9VmJL8sR+ZnPdcVzgLPBw3h
T5fB2FAv02tQFXZ1Zq3WDgISPZ7s/kZkVNNav2Ug9Z9nY5mZ47nz+uCJwRvjLKitc7XJIqbFqBVv
ovJvpc8VFjaVbYCeYbFwjMEyI0hF43Ew0+GB7bcIMQ2ibDFOPiKdcSDMWkxEfPDlFfnUFqiXNsSd
52WnDG3H2UQefZN7uOnw21d+KsJy0Ostkoc0lG0ikeYjF9nANT4Gu7Z/zcLR7usgH14DlQUP6ZKk
scfzFbeMVm80nU2X0j8lKm7fj+RTt+o2CQs7bNMR2lkzmt5AyvaHfli8F2NoLUHdGGES0G6wf6QB
WMVt/X65YdYJqyxrp71feqAFgk2Uqz71OWuT6oRpNxfLJt/xsMQ+yZnSZ4Q9Rcmn4ufq6lZn53Gg
7uhbDqnnydBM92wOiGw5YfXjWqsju7flZqty+e58qoskD7Kz0Y6rFbM5GQ7uJktSFEj+iKu9TA/K
VvMJysS4z3CYPikSsgcc6cFzr1v7tnYEwrOJHJpsyuhaee/tp1haJtlmeKfT6OxvsuokUHUisG20
5QSbBJu3yjzx9PmA9JO+u1qPDyAzrNhnUW12wSbp4rgd4Ed4bt5Gk4OUElHzl92zSlbIzXMdyy4P
WCI6rk6e9ZucbG3KslwK+Dg5As1MwmPHVJWtLTCeqObgF/WFGG7rPG9ifJjiSiJgYzcJ9mKZtNPg
WtXZLjTzKBI3wu9V22iTWv3hF50V52CFboJPudz5lM6LTxk92xR1ux3HO9hu5cHrDO1igIpYxRAT
2VnOHkoCpxDdCYepB6JZBSucCK1mf52MFXxMvy0u4NiJOxTBtzXt1AXbi+lYLu5wWc3oKL7l2zcm
raTPogYiGCt/QO13eNB/k4VaDtmnAcEwpyka8EHKvVXB1jS5Pk9JN+TWUTUy+GFjVb5vRn3il28l
CPv4vqazIauEiOunaWLa/BPV5qTwDHY1rJMBOeWhy8uD3BwYnrSrm7HruvnCcR1xO5JPY8kyV5Z7
bS2Gd5xh2DyoSMTxUU/Wt2HiTGgPs9Ecys0lkpQN6kzBroO7d2EmSpc0BxQu45U9+WCnOki0fH6w
/Vo7sRnH2pLpThJZXQrLSnBsijuryex43DwufWK+2H1vnJuizSPk92nv9LJA09C0V13pHi4l/DNG
UUBFSLT0hJw/U+2ldTF7FJ6tSJYi9Dc/DplPzgYGtKoj4B3jSU0e0hrrglPG7sRrVq5hfOv8hige
qAvFOCoob1N0y1cnbdyK0/nYPi4qeRxGxIrq015EWoEbBwMNtqOhEbVDOGTzJGHAlLdoh1pyszjC
j8QggudGrwbQjbo8LGNarnuVShuOzaQvu14V1T37wXVvfDqlvM00VW72qfnTSdXiqVJyKofdbK0k
5bTqIDYDFjtPvFj+ZstSou/isUYv4gHY/5gNAuSZgydpSETLEWyV5pX56f0i6JOc0EnkqeWQdFcL
sfc8KlF2XrpUP1BbOshXlAXAXqrPAEMXBKokOxqb9QyFNTvCmOPxx2Z9JnA1+x8DOi2RMkQIZzd5
y8weAKrIdFCb7c1bxfy9B79ybGdofbfLUC77dvPLkV99gJ+mYr+sq9t6yU4z7/YwazM3ur/57uxP
C976acdLPX+Ucb959dbB6b/jnrzuMG7GsBjdSFle/j1PG/1+GAp8emtpMkDT85cAZN1RS7eUPpbB
NkFBL5g9LLhbgAoyxtDYbXNOJk8i3foSMmZ54jjZHKzNn4jvzNiVm2cRONFuarGd7SY3EQqUodOc
mPVQFTqay2nObO2evlnew+aOLD3r3tj8kgz90ijjMbUn12JfJfa0XCKxa1lsrhPmgGC0gJCtPqxy
XFxzfq0PgfGSzOzs5NhiVJtLrT0HrVDM5vB3ehl5+h7Hp1Erue/NKn826b1jY5XAGw6c4kIF2XBF
lM+9NjGSrgi5EWDdd2/zmDrjyB0EJ7C5od4ntKUanye7yfJLzW+m59F2tIu+8acX/9Px6liYW24L
9hHqtXF8bJfCm/VqNyVzMe84D7mMu2SewvPqavrEUfwByNzma80wFQVJUpeq9+Mj5aLsAC08KWu4
bJOgxM71/pBZRP/C3krZpQZTq2thjt/9aentGV0oA2uW0uJw1qC7MCHOkVcX+tYeeeIOYu8S2WSU
JdvUQQRMGQ8IDiP1jmRt352nqU2yXZuxqQohj9ES7ChDgTGGBkiZ0jSwzCjb49DF79Rn+ASCWIT/
PDT/TxNzQm60Q9g6aoX7NQoAiVJSDvaBbLhc+PWsO0fQzODHlhaXm92SWWegPyzXXql13//5Z38N
tFB3APLeIs5rbO2UX0MZvivG3mjXN78dm6s8sOZDuhgAARm67nKjn4+tVc33WlLadQThS/9Nsu/v
koeP4s4roNuAB5f7tT8v85xMUy6T5FU3siym7d1jgBjk+fIzwdsnHjvo6KDxUUkZ1WNH/lEUhT3u
ByLsQywHiO5EEce+2C1OrspTMmtLdQaplZgHWmJrbUe+tle3LTFP2h4XjGW/qVX7WyYCWYjX7aAq
BQ5/2Soi/hw20DLXYJiNQwV+bOkesiFjDg5PCPKPEEzn4omIbcVWqUTTyeBts3GvjE2q0ZR8tseN
xboOGu3fxqdqQ7LUrX6DN/lPLxJBV3fY9XCN8Tr/+iJhtc10BPZV6EK6FYfE0tz2jLbM6+LBfTdl
Mv8IygmtBmoRH/KnihSAzh1is09NN86KNGfcA/dnYXzorMFvboK/BWIIajhkYeDS0LjhIoz+9RUy
2M467Kw5eaYqEPd/3HSjOcLrNDpmVNesGxvFIGdev/OIdrunVI1rdR1gY1KQXMkhczpWJduHqm+4
XEZlcaUkvTKWcw2jU6bhJCfX/w1h4LPL9M+CPi94Q0pxF2Gugr/0JRTWFc5aBRmuFxPQmn20yqXy
Xyvs7FtUlhv7rcbQXu2kltnlVUozONxRcu3Fdbq4bXZ2CJA6x6rqIHcPGH+rPRLYmO6kM9oYRAdc
ol2xqUFMArDwEkcwnx0Hbi0Qr8oFcAYv1d737JvBSNccNdhL9/5B89saZBm3wC9OTMU9qjez1rxH
M8FW7mtvXYYF6U6OmfsYKIA1ISagrv3N3fGlsQ48ES273ADYGCBtk97+sritCBM1QMsUs1ymsmst
9znazBP0+Chnz9TGjdPa1tU4TByoMDGZy3kN3LS8wLHO39sc2m6Y/o/5IWiQaKPGcCBxs4iWxVl3
F9/e167uaKBTbXPc9VQ+WCEV63ypqfw270Ov0clw+cNc+G+dW5crDBiv+M6AX18e/5vFlNAClg6W
EXu7GIDLfE21ZBKngl1CH6h92cTsoNMIoHd1qvW6u3DzgXmADjQd9+1kxosW4Pv55xfw2Rjwv5ci
r4APmaZnRyed6ABy2h41fwo+rZlylqbAs7Jm+dju3dSw2USuPjOFPyQdPmbPPgWJnX3PtXZSQIqG
bWU1UvOnkznYf6qOhDWhCx1ruFkxq9zXlpxfm4KHYGRxrjlhCk36mDYU++DMJXWyPYfdPGycVatF
WJuJFjs2g8rDb97cX59V5OJ1iGO0iBhb0pOgsvnXN+cQ6tcTd3rnZNJfMWlpqojEIK+eCUFwxSly
TsLc8KyLxCuzN+oMGSd63lAmMQmsxIpl0ExG2AK1uFmYjO7EUhQPhACnBU3JcB6CeSnOwBNZU/TE
aQoQiibVTLoujatc+V7ESJixub9YRbnrwCR0zPKcMaaxari3Ew5Dv3HAfAnff75jrApkFW3+nl7y
LytLpbVeBS7/HbQsupqF6sEZoh232RmuhCbyGT2JPddYe1VBwckPTsvclT05x5qptzL1GwPXF3F/
e0GkFjH4Er81MMp4m2fnT9dXbds5mwiAsZsV0T612PQeiiJoKIKYjaSnpdFdnkQvQBY6mPfzWDqL
n1wGGKpzpk0T7lCJUF2ERuoEv+iYKKa4oGLl2rNKy9jPXVn/gsuEVOl0fX01i6avHnTpK85Xm8DJ
QtO9mN3oPDoz83ryMjrTu89/q4HEZFivk0WIllTkYpdqflntR4DouM2nHoOXGDm+OWNbWpSuY9/f
LbUxdqTeRzjbyWrlOaRqtaESRcO0rmJTnvEtpb1ENavIRHyr5ZtVnwqkWdtWeiRG3h9JeWJVR/bn
IOkkMxWHQHU5KJRJq2KrqPp213h1YJ8a8AJI7YRBLsF1Gk9jsDARdlrOPnjgBo+0ZB1c0bZHHRnV
NFUQWxM4d1RB3O5EHNxFCxdjRm76vLf+f/YJkTX+0/ryd58QXtO3Mse69Ue92GeH2PYlf1iFTPNf
jC0wCek4t0FLbDaWP6xChkvvF1XLjJs3Zxp+oP91CgX/olmJfRbWF8sgIssX/dspZHv/YlbABJRS
aloSuTv/K6cQhhrutD+t9LygbY/EsYGcK2zJz//+pztxHJdyYM8gomRAenpJMsoqwiZArCCyZGCS
6cxN4KDSijtv4PH+7hcJ2+yZAxeJ3CMmYFBVS4AbM9Iq0z+siVW8LiJvTpxG+pdWYrvIayP4ntaJ
eq6LkbokfX10kFVwri9oKqSQH1c2ZQeJJBMtnE8/qqkrzgKi3XfpiZWyrgIehEgva3/Vjnpfqtgb
RPPTtJd8JxslnjsxYmbtHe0OR4N2yUYn4EjPhn7veLI+mrDioqV3hwt7an4M+rPgPZTpK5zkfV7Y
P2XR3DJ8yeznLknqO8D5PJisWpzWFEEem/V7l1r1A40c6kbqMxQJIrfTNYM550e6CPN+9tr/oe68
ltxGtjX9RNgBZMLekgBtOalUKkk3CFl47/H080HdMUdk8ZCjfTcRipY6FKpE+pVr/YbMQxyan/JJ
TRAQt0W2FYEz4YAwmFjPBube6c32EKtks9A3A1lC/pB3wADqmaNGJa7Y+diOQ89IzU0doMzvAMze
DZwEn9AJ1x98zGLWmNI0vMS3PezqTTbF6gq5lfkhn+OXzio5FJQqQHPHVEP4QFU5HDOBBhQMtdbF
6wUEtNH4W9Dva7MxvuMD3LntoAHgQHf/vkfS9c5PBIJM+lL81KMnm1yn20oVoiHChu+GxPkoIj9E
i1S1jx01G6C0Ha+BoGkO2A6NVO+bg5kBC1NryC3INe+JV8iImfkHBbXfeycsawDn7bi1DJRBRsFt
Z8g4eB3mHN8Z06jXFRLxL3FkfK7UwHgCRuGvlcqSd+Bxyq0fkaYcbGRNFkVefTvl1XfwTvlqwBV0
lxA7HESY+Z6sZfG1Qw+6KSfICXH9zlQ6cT/IlqSf0/4qHcEZmJad9phNfgL3pQDOz3d5SoVJOPwQ
9TiPRj8zDG363obavx5Bke6giOZb0HIIviKju+7bsf2oDdbwcewZuD6Z1FfZzC9oe/dH1cqCY49w
8KHMu34jUDSmAlmsyzKG6FfxsrOHCtEFpPintRjFcIC2JDamDPUvpRyq7aIF7oZ1qd7PIWRySby7
7YtKePpk+o8xSf770uHyW7VVnOWuEo+fczFOOwOSxGPBG5iLYBpxn2qnV5V/gpxuFAT7jNtgRQGQ
6unUUoiPwFD1lWE91s4IG6pNnOIjRe9pndTDtMrtbCJ7hIJWMArrQA0GXHQJ8ZMw239BCZwVHTcE
yiRENoni1N9J8RTYO2mzWyFt9aIHst77PgboaLTbEJG5svaaWstNECefB7gAK+hcUA7TSvVSCokj
sQM12HJwfrB6IBAg197MYwcNpChcidwalf+8WXOjwvIq53wb6rASGrTo4I+ZX2Y7jDtPJTT28I7R
2CJxCAW+qo4ZlYb9YCS4b1hoZyLWbKKGR2LmAwZBVKLCuXnExqN+Jp/fH9RFcTIsktgTOHYcDTKS
R+rNcUXJyvlAyrU6yqBW0OXXQPbbvNJWpi+UfTcIZSWKUuzyodO/hvmMfQxeUHiooMeZEits4C5U
Rxt3nGcFlhQvef1OzKBtbDP6jK7Je4KLzwosGA8dCfFg6Up5F4ZBuFeS4BknD5w0TPMxzHG6sq0a
eyS29EoMo1xRxepc6HsZGDi7dSkRQZNF2ZvvKZjBYkjufKRJ1mqgW9/0ZJpeRiir6irTrWc0dZJ5
hUnk0fd9oIvdgH4hFxGqUY7OnmgByiPTPHoFSKn9ZKpPgRZ/i8RO15XGmyyxUTr9S6DsTJOgyCyE
CTXS2oxl9Q2SsI4MQTjcTWGX7MIqS2LqspHyXoAjeCTpC8OslPsEWz+0LkuULOpupQLTJxPXl15Y
a/6mh7W4B4jRkMYcXpXEiD1VzdYU19bkDw0D0L+9roP4CWL+ytAsxZUi6Y8BXOV9Z6In1rW5QEWp
oRoQPU7a4mZg9MJrZJI9kPjsnwZ8C15Vvy29Tihf8FJoV2Ng2E9dFssN5VSwPf6n3LD2lRjaXT0J
5zDArDV1+6Aaon22ZgTAwqTbKoO1t9pq0waKeqT0Um38KUBlTg2whcNLvdgEg3IYpfNL4qBriCTx
6kqB/j8GX4EAlZ6iDdpDHFXlQYcX7FqZAUi1tufvbU+Wym7Yp7FZYuGBB0lATeEOqhXy3cI3jVUG
HsyopvIXjMfPgBsAMCqZ+KDkWFOoqYQ5NA4/IzT5V0CVw90CS9zNCIB8hm1n3zVlaHkKScSVXunH
HqV/r/BxQVl1nFVj1BsHgtdxDz2o2gRzUt3Bb7mHQTIdiE2JEbR3bDIM/UJAUiKi2mPND5qdxI8d
3gCOiWaGV4he7qeZQvgKT6kGWKGdbsde79QNTC2qi2mBiUjv9y88IsodLMNha0HieCiG9EvRCInj
PFbZZoNErBnWv+CepRs7dGpkapzCfk7gKa5zG3RCU0UBbpuNsl1k6PSVSv5sSV4b7ytcgx4Cpyuf
SCjy8KBQs4WUm71HyV7dDhloyG5ufQqDtrmpqq7cz1NaHEPNn/ZKNARrXEAg39Wx8kI9Gc44Apsb
tBO47do56locFfT5BZhDXKwoyTc/dXsi9e+gT+PW1YAhDvfEt8Q3EFpXWv3Am8DBKUBpP8Zz1z3F
fUSdoJ2GHznSwaTsYR4fYzUN7rM4sT0TQcRg6O9I6MiNvthMIkmygTxU7dV2wkdHoHQVh89GWeg/
kgHDZpMre5+qkpqDbMEuNzpqixhAUUik6LviZWB6KoY6jyOcqF1FkOWGirB3PWXtL/B0CfXsvbCd
40hSxIQPlujKxqzUDSB5qmlGBYnZPyRRt6/iHIGZ+NihPLSuZg7vAeuqTRin99SIyddM8lD0pb5S
EPVHhE5S6urSu8LOyD811PW68TA7fvlu6k3rXeeb2WbMhiUNMX1XVIUCJCzoBtmEcXqa2mPUwmgq
oi3QGNeKg8+LBALp9+IeLbIHigjzulGmY2uA8itYyFvMt1+1ZL6nkLfSKTivTLXGcXxAV7im9I1m
opNMAupPr2xFA2+kQDBXTXeZou/Tac5deGhu5TjfQyQG3TBmEbNHNlFG3KfUnbMN7YAyyvCtUr60
JcUO9qg23ttcZa6c62xVO9P7aTLeA+/amCMjOTYa5dtYv4u7BBf2esZDuvhgh7akLaKuoDjavPO2
Uf7oTNDH0HbeYqYXY9ySwaSGqL1qJzVz86D/UWticCVITQx3QMhJNMomabuBRQwOBT7bIwH9HezS
RwN8t+juM0LvVS41ND/U7D01KPrQH2UVL7DGceWnrWTTcNCQY8cvjwxcKUOxKh1/Rvw+2gJP/pAo
kKJjo3QBo0yP6Hb+CIfxOIZtD9A+Mz2Ehin7SC9Ruy8yL56LNv3R18EvP6m8QY13YZ5AW+3rbR0R
sUzJJF1pRO8Ah3TrmQf2naKa5Ub2BL9d3wHJbJG0VLODHohN2EHtr8IOvy2I5IeUyUeWwbCfHeab
F0G/BpeYbIL+FeyUsio1rfqIusgGx42HxWdmhYUEbgHoz1OieMF7DzucsvoYWOIQj24/cqZORta+
Gyn8+xqg0E4vDmiMjo8K7javYjk6lX7tlN+UVn5AyAgdqFCjwMVutgl2MBrhUO92dV19ICUmPOBt
OSoPxpoSbPyQU3M9KFpOrSYMUP1k5Tmfygpd6SZTxK8UctQXXCgwwFDW4ZQdiPiZ1KL1qqABZ27i
rT6WD+C1HN4XY+gaqU4KLYQcyA1g1T976cyboKtSIHmsdOikG4mrDZIucU8AlysPAKtKaozaN3p3
SBXlPuux6bPMpn9U+8R+aSnu8DGj+oC6qE9gNNsepYV6nfBjXeCHBtIAXfOqxRgeg517zLRO24So
nm5hlStHxajVtTU72X3lBOaLnQDIIngpt6KwCq8t308SM87U4bCzXVLM6wZEdbTIN8ft175NATfY
7sAUzuRp7wAPrbCGW5u6eCj86FBGFSrKqIIfGjvaTn38earb4jFuDaDuSX9IQDSs5dQnm2QIoELb
ECgc9djofbUJIX3cE5eYK2OAEZ3LccO+u5+s7kuiAnDUx/kewAWXHnqf+z5O210DY3rfVfYT14AA
oOAfKQUUXoqgJvYtGm+LavgJ6RDNG7KMUPr9AzoYBPu1gv5v0JPXrOpxC6b9nszq+7ZK4w0vSZPt
XKKOSE057bHInTPM65A+8B97tTU/NdTveaBTSbQUHXiT0n7Do8lc2xJcaZICziTVvWnG4gNUHcr+
sPNTx/zVa86zKJL33IgghiJ9xT7d2yZAz1qYKt4hJRIpGVYmUzqBdBsyLl6gttjQ8Z2lU8vV0M7v
sgFVDCtPv4ogKTnKJsVNYqhEiY0APyxzEr48+5FhctFQweA1N7Zq7h/ypACWqfWZF9iI8QYkyl41
0/EWitShMQzXSIB1+Qq8GDS4Pwo00hBNNg6IYq+r1MFhDH+6zpELIKwsiCE4WOdQed9PZghm27hP
bcvjAPPdhtIZfmEGVELf+ozigcZ9Y6b3NTlyr4/QaRfdR4KjR8Ck/hOuZO+EER2NXP8Mn0Z305wI
KDOES3KXjJuINWCp6queoKye6jmxuS18r6oR90jq4mPh4PGCWpF6L020KQl60y1hZ/nTjrIJbaEK
8SUduGpppBnve6P70cWazSoeYamsGgfpyylX4k+Fbbf3htV0W6tK4aqgicaKx4boK46fYlubep/z
IkrSg4gz/5My9/J1nhpYwVCoj1GMeFqweOXguFhgxhLM2wkOw76u5/JFdOwxP2tkxzIcgZOraKM8
IZ1CfRzI9Hp0MuM1U9JB33RO9CmMWxIDM6f0Ciga/GFKGtODWUlwE2pqfiiz7ns3Ntk+iIvsUBXC
WCN1IEh8Ex7nSl/jjyjQawot9FEinfRk11qu1RbWO4EEA+CdQt1z6kUfUKCJN7zylAdnnhbwSotK
kuHrzUMrRY4Cj6p8Hfykfde1Tr7UN4xf0P+7Q4IQ/j2Q2PFD1QT5Tg2QFROGMeerik2KVmpcvUb9
qO5aFTgFmxEQGcRPfS1QPKNWuSiwNHrmP2uA/SXahk3hmWVevYdqHn/pGlPl9VUbO0q9MFTDRnlf
ONV8tHkOrEXDu74uc8OTGWAOM/HtDQUEdQuCXAGiQaHN0qwYC4YSYzm4ZwSPNdBBZ9SKY6oAdW1k
Y36rS8TCSbk6B0YxAoRkgSPSm55G54aNCBct9TA74xofcz2LvNKefLkCPjgyx2LcDI6sN1U32Mck
GW3Qxf3QENlY0bwKR4vCDLTeRzvEFK63bEWBZNL0x5Qk+GdwL+p9HQDlgk+BanuVVIckQJu4Jm29
F/mIZhNUoI2ti/jF1IOvFfm7d6M1fcUgMQEiaSnbCpTH3vCxX0odicp9yHGVVGAKmUIoTIjqJmqB
8yZICpndZ0QobqSSpvPnfYH4Qd/Oa4HyB8CMDXwcPjb8gOINbglJ6JZjp/0wOgsZFX1wXFhz8w6i
jb0zwIVBN+vUvYOW5+e8ApGO+8Iad8RmpQSSyJJ8mvIEs6111jro44MCbXBXK7rzvVCLcud0tfKt
7KZo0xaigw4IbtNrHV282CCnn+Ew/IwVvA5zC4hNngcSsTGSST0ZmvUw1sGTgtcbCL9RcTVkZneV
NfZPlBCqdzoKX6+cLumr0xvRhwCq2oMKWG1biEa+97uAMyBF5eV9TNV3DxMt/ZhXYGT0ACxOC3pu
dmFFDc9JqhPRUf5UHMIrMebYNcfZA+AR+SoxvL8fbXhwqyjQeYEVfqzuMXrUHqlJD5aHeW1yhzJw
ba1jXYkpwk/FU6COxXudrA1pATwIPuPGiSBLhAzMp4FrCzdhjoTn0IxBARtIs2mkmWQgPORY2mMq
Y/OfauJfFQWumur8/8shXuT4/3fvnefh54+fpyTi5R/8WxnQ/6OZVLRxpJcWZ5VNDezfyoD6H6x4
8EQybAskDxqZ/7cyYDr/USmImshYayr1SwH+4t/KgGH8BwV9a3GIsiUpfUjJfyFQe4olWpS6FwQR
CuL8MEtVfwu+/1EW6FIJ1n7Afwufg4kgrbPeofnTuDqw611GLuaXiAsT3T5MA28Un09p7f80DZJH
o8Sh8w0LTfrP2qBAwM9pkhKRsZoqWyb08j7qm8i1Sy0//DEdF2jGl5uCc0012DAZ0NOmVKGHmphz
gzSsXrmYwmN3WZWVq2DbdqNXp3WWf3qFuOBShNWWss6ZZIUWpEktG3qlRaF+GDpjcsmuTDd0Fy5N
GzwZXcNhx6aIf4aS6LIgiH20onBSR96wRUwPFLJaHrour/Zwl7BAHpsaEREiVO1GD5ef/T+VpH97
aIG9MoW2SP4tI/DnkoEak8ZxZQDYb3mcd3qdg1hIi02fSWVdoPZDiGl367+fQoQmIIFTSEZq4my1
OOlATtCk1ahNJ3AR07iuuijflQjS/COCwOnz/yLa/LuDAuSTCdYNYj/ynqcdtLGymbTMhAEsCLVW
dSflxjRD651ZkyvRSRG7oZ36nmPX471fkoS43tULS4iFs5wHgu4a4mxy8yhcAkkmtx/r+CgKB/w7
k9neUrA4Fcz4p58CAt6im7EomJ6106tQLIMYYSg5p/O+pPpDFGI2d6Qyaupeob273q8Lu1DwyAI8
oS2ALeN8XJUxAd+JqgBaUXJnktWitEL930AZ5MYavdgUEB4dndzFSIfC6p9rNAV1JbEi4O09VN/T
urS2gZ2270IjETdaOgWZ/DOIFFB0xyFkBklzti79Hv4W4i8M4mSXPHpiLVqbWaDd247afOA1PeKT
bpThRzXxtbuqJ+y7PqoXtiPFYw2BCjS+kYc5m0XkHjRYBwC9wlIoHxyfSBbeyrSv2mx86UAwuLbv
pDem8sL5wwrVTDR5LY1r6OwMQEeIR45gfAv0AlYoCYTrzJbGJhhJdiel0mE14xibsovqX9e7e2lm
JVrcFM3RegFJdzqzWR+NHX5cRPy5wMVJ69CAShNMfSvi3OtNXewk9A4gkLpNdf5svWoN0A5uQH0N
6apwtWqO96M5at/KpjfvM2LNpz5VECVDkhx1vOttX+gmp48EisY7WbV/KyP9ccjyiI8DtTRIbpNN
3eEnELuNBkk40orwxlyeoYZ+L2EJQgr4gmGo4KTO+gn9xko0lbaCGsSyU6UdcNS523CVzqgEp3cA
c8R2aCrzWWaF6mmx9UNB5uHGsXumJfTvdzDOxMmcDuAUTqdWteElziHfgRAAy9kPX8jcOl4ULgoP
ZYU9PBpTax3SGnzHihKU+vP6oF84EAnR+BDsVFTO/mVS/hj0FihXoIY6ggV5CzZJMZKjTED0mPqY
bxJZh39/p0mk7angLwEiELzT9soccVzdGFhgCC1skMyULjSsCJ6eYt9YyxeOKZ0wlEgBIS0CvrOu
zb0CMh2E9Bo7uWBdWD0aZ7o2Dc/m0FGzzQyTJ09f/rTKIX2sF77J9aG9sJ51jTCX69QEHnNurQd0
Qm1yJWWNGbiIdTqsOTQFJuzSp3+xSX9zfdt4DoISN6nHEkafjSrCozlKcvra4gp6nHQZuZbfwyEf
wmaTIosCu0kNvERvbeTXwsq73tPl6DsLj/5s3jzbTUgs40syKZIre1myuFFS64ACfr2V06X6O1IH
t6n9BtXxf78dWv5YqmRIhzKcZOlhPBmtpMjMV3h70i0cDEiAlSc35OcvtofSETcMGuzI+JwNapqT
XEsp15pIybpO3QwuqRKmc4i+OtRBbnTvdLn+7h4WQoA2bcvSFnWj0+ZUESCiaXWtp5aNuopFEmzm
WXxNSt3fNL2qHXWnJAuBlJ0L+Uq/cSKeXqn/tv7bVokdgwnN2Z2udBrJBeRNPN9ARi2UkEkSYTYH
mBYII6WYhgHjlE/XZ/RSo8sjkZUrdB4PZ13WOhRChRZDUtDibI9yT+qpDXL2DpmuX5YdJxCeuuHG
tJ5ecb976qiGyh2ngUZ+w0XwqUzYSVLCvq6MGWnSwtihpGmu1Wq2qDVZBZXjAGflYC7ljUG+sKJw
ZzKQ1iZwUnkEnk5x51PzREK29rIWaYtWUYI7pFIdOLuWBodgVm9cL5e6ijPZEg/SYVDXp+1ZIXxC
IYba01SAuMBjrINlDBjCj6aJ0GRaxQtnq35foiVz45y/2FXMA3ivEY+C+D5tOg2VzPJDpnayhvho
5RRowrYdP4JBsLx4Gm8NrSb4gf9zBv0zrdQkOeDIl3Honx2Bao8ZUx7oUJhL6WzyDBFvZCtnlPQN
ssaFZWLxUApLjVaz7oQ/IZk4TzGQwL1EgdfT+sG6FTCeBRn/fBL+M2QZoD9AKzm7gBJlBB07N7Vn
ZcML+8veOAF5BsQeYEU6AqoItYo7WOQQeVWsBOJhkCQqw+7GyXJ6Ef3zHZLwH6w7yv9Er6dzYUWZ
1PuU4srY6dhyOdN8oGBku5pZRDc217KizmcB250FegmdAS3r06YU3B3CoQexnAWWc68PgkIZqMVP
18+NS4sLiAtQd9JEyzPktBWNmy6EF9JiO6dlOFE6KcZ2k/aidiZ6b6gN/F1o+s8IksYCVI/+i0EW
4LTB1g8rC5Zd6+EMmm+6WR1xzJPDfpBxuP37vpkERyYqkwLnnbN1DIMPAHTHZKXYPnilauU7DAwW
N8XOAVwD2OZ6e5cWBwIdGlBK0kQwtE671tQT8ANpooVV98Oms4x2VyK4sPYFXJvrTV06joj6KF/i
u81/z16oKGKSPQnD1msLU7gNJY4PRWMnjym1bsxxqLvFWopxRDvicXK96TMXx39mELKHyrufX/a5
HfuMUJQ5mZhp25lp7xsHwe0xgvIxWX27EQriS9HU+N+nKMSoOZ0dyi2QuTZo3FM5ChHBe2xDtcHH
B+rs0UwxBUHmIfT3utbWIBqsyb6xky6EAzzCDMMxWQ3sqLOz28fQqRKIQSD8gqQpdrN3I4Kc2Kfk
4eMYjN2jGinya9RM+Ubmo7O7MV5vj1MH+DakPQ3NGgiQZ8siNeKJRCbUNitMwJKGIFU8wFkGKh1K
AfIeMKEIVorfOF/LWjHdpoO5sLLxYto6aV6/QPiSH69/09sR4fLk3b1E9IQLv4/bP+I/vSyrvrWS
0vNtv91YYWevwthqD7MxiC+VOskXrJPsd1ndTO+mMjI/X2/+7epd7m484y1ytwQPZ0Fur4NadYqG
hAfwyrVRJWAgHNBaoukg+haof8wplW1tqvMbW/TslbgsXiRtOL3ROV/c28zlPPyj5zN5FEvvIKww
MuYOsbF5y4Wlyi36COUvS5nNfWMOwXEEWBR6sjfFoxapw8v1AXh7UiwEWM51qLCGJAV7+hWh5Wtz
kS+2zEppuXoqNHYqBoDUZab9f9MURyg284zh+epjFxf4H9BUMuvttxoAvec3dROu2I3mjY12aV5N
Mkk2S93Gculsow0I2EtUyzHJVZHHw0t+gDQlW2Bzkw8kcc5ma1VVQJmI0BwMN6739NKi5rrkBHbQ
AiUmPB3UMc5gKTghgOMkFEffDO11pAYqKiVIHifwxHa8YpVdYuPcoefaDerhsnBOr2uH5DIxMJO6
XKZnkUHsg6PBOaYEDmvnD0HZo389h6Y4zoZa7PCZ/PuwcNH0pZjDSNPc+UO1n/oWUpSSIR1aB7uo
Al0EId5ArMQa5yPs97G4McDLqjzrIpEPin3LSQq6+Gx6fVla+PY6mYekCBArLuz7Kc4s8nSNf4xL
EsBIUyT/xY4VLCVSzLTLm27ZS3/s2L4oY0QOk8Kz2tbfYs2e3I+yAcGNJtE7hXrwoUKtXnOBzTRu
XLTJA+ZEw4/ra+vChuWmsyEZklzSSNSefkRjCwSbAyA8td5r3xCkybbSGjOw+nX9cr2pCwuJ+5kK
ELU1Uoe/udV/9Bdm+rJMa+rzSRf8bISTH3IfE2fZqrVrNPFc3ZjWS2fiEmPyrllyPDB9zjqXCvSh
7bzyyAGjXqlULfqOtp98QNXKn1YqRrJfKs7S0ovIAW2RqvJbVwa+lXrXu35hlOWSZbKXxLBEJOD0
Q/ibXgGgU3mc3XB8UqemBjbqmit9VPHd641dWM10FVaV8dv50zq7lmdb9hVyW5WXUOK/77JMPs3m
YOxwh3jH4Y+bjRKpu+ttLjvkbAchSU/RBDFo8mjW2blvoNo1RBMdDJJKexp6w3c5ubPv11u5cAxL
y6KN5VlOjvusZzG2B5ExGYDTAWetJ3TiDn6CX8lsEY6t4WXj3hGPOFNtFwbEf7F8CX85Iag+LXZ7
p3OYS8ATxmgRb0u/ucvKqF/3Ye+P61wfta0ZFvO/wIH/NWN3YSKJIpZKJrl2VvB5d9sefr70S8+2
EKAtkS9B6tIaPkNx/6E2qAivgl4Rf79U2Zow9VDkJbevn102aa8CwZlI/5UWwl5Z4tgPLdyk96ja
2Z+uT+eFA4FACZkCSaqXN9Py938cCLJstFJJLOJHiYhaWSVgEP1MOWrRomdpFvmNiOHCPapbjmbA
UyFass9rUsyVFdt22njQYRBo0NkYPEYnax3J0AQCWgx3NXJiXDStP3rzNFk3clmXPwAYESXqZR2d
ddjorZCLjA/oZj//gpVId4cgL+YpyGLdlThUrozRDhaV5uJTXIvXvx9uGyiDgUM98ujn7+64S2N1
6JoGGjclota3q3DVlJSl+x7nMw78W0zzt/mWpa6J0+kCZOAP9tn5a2Vk2Aygra49J9YuSgAVBSN0
LFUZP+RxDqY07GA8zqC1RiWLP06dEuEBg0VQpdj9DXfuN0cUH0NNF/qoqgMtOU9Aq8lQIXUOcjqq
hva+HlHQhFOtb64P8qVWeCZyDMJ54sV8dtL7TpJPyWDarrTSeRO3MX5TfX2rNvXmPhFYMAuUUqgI
U4g/v08K+ihmJDCAyoUZOpt1ttdqY1i0ooPd9Q69bUqSFRS6qlOlYOTOjr0ysDjaTBXOhhPknwd2
BtCxxoLsDQD3r5si2sMRfYm0VWAip+eBM2YtKbdJoAIfzCBIlYVFAjcSsQBMR3DlvN7cm+OHhD1l
n6VmaupEYGePNaO2bWxzdAlHzPwGub33jAHmSA18EHmlQbkxkG82Py1RPVte66RQOIFOe6clUyBn
axRUXcLQjXKzesCwr31UB6O/xwqoOQD8gTaGldaM0RIYvu31/r7NNS59ZRoNFHZQFFlwVX+et9gH
LpoUHcBVDthmHWg+IhoWnmGvmMt1gBP1Wr7qSIFSCcuqHsxcFU8ExUiPoCqaYCV4I0BbLrCTqGH5
IJ5UCI4AASP9ePpBQ1nNiZZmsDwaRf9i4+OzqtugehJB+n5SGgy8yqb9GY6acWOlXZh6QlGNDLBp
8Ns5GilrzEZpK+pQKY5fWNhI04Vs2x7BdSubeG7MG2fPpaEnK0FqgroJ7hjnkajTzbIbO9yISaOR
MIGkQviQzTW7N007KBKNUfK8HOGM9y7cBKvBxgx757Ua+9C7VEF27/pquLCv+SKQIJLK1cLBPx17
1A9EhpiCisj4FAMZRh63VCfHY5e3N5p6G4cvcBqueaaZ9Dv332lbQuQahG57gpdD7iG2w95Dlrw/
Tr2ebzIccVe90ufePA+TG/W4T/lT0/z9lBOdOrx0FnTWmxnoEU61+lxObmdp1b7wURISyKJ5JcLd
3oBv0Y3T5cJ2J5NIyR45JtxpzlFEUZPiJJgYqiv1sIX3G1b3GpJU0DSQZNYaKStIiU71DqDIOGDH
2iv6jWG/sMgBLSzhDhlp0nPydNRjPyKbOrPIyYlhiam22Kn6ULNxGZt/DoWDwOP1JXVhO+O8QkYa
tWWpmee7ashEghCCj4Cfog4hEGsZHiQ2A8Ya0ceqhvCHcPoK6Q/UqTodzb0bHb4w5Dw9uEFUYhy6
vHzfH/FkGBugBOxQdRXk5iF6zi3yd2g7bUuzK40VTMP6OS2Fv61EP69TCEc3jvgLe4oAQ2fAbQGs
4HwA9DSuQSbWszsMnVjFHcrWhRagtyixHbw+1hdiK10l5btgxggn5XksOQZ9mjiourkjLqaBm5QI
zg6sfcw0sdaGWG59bnJZuzaClbskdVJoPKjzYHKNYfNgtOEN+a63k8+VJsk7orBDtHCe+pxI82nI
zMBr0YPyPsCGYkdEi9ZBP6eHPEcepgvrHvWp/NZQvA25yEwtFuiAEjlcznOOCdLaBvqhBvqTerRD
6ac/KGzJG1jZt7uJEOi3GhWry4DMfLq4MIZsZBnphsu2Es92UIltXIW6G0s4NAn8zeDGan67mGhu
EQhacDeGOC/MKmED2lkGJhYxCdRGf5w9KbH5ZabLzfXFdLEpcnsk+rBTI9I77duQdrZip7npchlr
a7uz2TdNaK3tEYX3601dHEaiDw4kB4P438pbf+zROagjRQt9w0U86G7s4mATQYD1etuHqBjF0Y3m
Lq1KYjugwBTLlqzBac9UgfWTqfG6E1NVfgAQDE0aRPW6RRDvfTnjiZpp0t8WJvIL/0VHLXJdbE3B
6/1sTGeqqUhMD4xpBKevLyWy/QOsqbxt0h31klvVmIsDSz1GXXyj3hbTNbuAYE8eDNPdeNhZJsKd
TmDwrkv9fG9GZf3jev/eHrYk1pbNDqpnUfE5O2zjLIhSLaG9wWQARYB1QDgZ9d0ww2IOnMREprmE
olc7yb5FbO7Gkr3UXQqfpLkWqUhDnG1HrIAzmaQMrygnZ4dag9wCaQpIyjv6YR7h4Vzv7jJdp6Eq
WkMqsjWmsQC2zisA5TQkOODUJkYIcX2fUsN+VhpTEju2viub1toEZnArPr7YKE85eA5oTZKyOF29
EvOJ1MBmxwVxCUE+kMU6jAmeFmrUblL6ajuUOFZc7+mlibV4VvJm5+WHEt9po9oYS6eCxeg2uKDW
6w6LjU0DJkVfaWFv/krUAP6SqkUJ4Jgoh+NZW+GH659waXIBAJIq5RblLl8+8Y9Dog2nYW5DYbgo
UaC2MMremzXFd0tlRsana2+9jC61Rx6KVxnXCMnws1PCGe00zUgtuoqQ03cV34YNaM/iswayXq6a
pEi+Xe/ghQOXtBc4gSVHYIIeO+0gtg1lkXVSomWsYUoXws8yCHm9wOq+X2/pQtdIFUjy7aR9uEiW
y/OPoYxbpJ4RpsWiBJh1jBg6zLTIi6BY4aADS++vWwNzDeKaqATQliZPWyuSVBnnSLVwosDUtpOk
JCxsydCTxMSpwUH0RtDxtnecQFBkwOkveYNzb8u6wvbCVKLAGzHX2lhc0OshVpR1ttBDcXLvbwQB
v/Ggp8eACVqHCi+xPU+Zc2vBMu1tZDh4LNT5JL6PemR/t+cmgyTcqw/qLPUvGWJiTyEyr/uo7Kpk
61tOuFGzaLijFKFSaEC3J7V9+5UAlvfu9fFfZvP883jd6NCmCMSZidPxd6RCTTwPfdcUqbljZ5Yw
QNEdv97KpVFnp+ic/VzkxPunrTSIY8PFwFMoigcsoJoC7/jM+pBZTrNvlfbGCn57CFKS44JxwAxp
YIbO9oqk9kfk2PhugkEfUpqKs3b8AlGGIB83oWHhPBfmt3CkbzcoKSHiBmaZC47dc9pFXSL+GZqL
8x0OH1iaZ3gKJIEOz9z863INoR1RMyEKSLgl0XbaFFIUM+5eDe/iNBwPbWBZK92sCm9OsaZOBrU6
zgWWK9en8EL/DN6GHD+QIxZA8Gmj8RiOVN3MCJidAbZFxf05GKzuOWvb9kb9+FJT1BYtRC/ZOPb5
M7TK7CBMfAFpfdLkr9I3q3xlwhVgK0DE3F7v16UNanBD0w4vQf5wtgN4+ZnDgOKAZ+Vj8bM0+/px
GOYOV0hqVFs1kyUXtY4a3miL+rva5YXX5EGBvXaB41/bctU4g9694Ike3i+2jN71D/wdcZ5tUYNk
CDB6dimqiGcfWKQpXkEjHNixR05nVWsyOkSiVB5RfFs0R4e0XEVjJp7mQZQPfj1E9w02E9sKI6H7
ShbTIzzwAHwFmNRRrX0sqfO6exRKmH9GYE2KFVEDtcxKGW+smd+n99mnL8UvyBCk0imAne1EXEEK
bLPa0OvU/Lko1XSP4WS40KTCdY6o+v/h7Dx2JTeWLfpFBOjNlGRVHdNObW7rakLI0nsm3de/lT24
r8kiijgCJE0a6qhMZkaG2bG3n5T9AHtNo/uTkw83hUeV4QThfigqPYZch0br492880T4OmYJ6QXS
See/uwBJYsQqOMvMIGN4/zmu8h6VIZMKYg7P/2dLjcrr2w1yXXgAaFzJws723kRDVSNIjjoKJXjz
SU9646UR+gz5flU/N2Nydp7vLg+zbpgBn0vxzMbfbu2h2CpMC2nXAP0r5AcYVwGeAB5hhcs1fLy0
u1RJNvykFcYRDBBwu70k6FUypMvMYJxaC/oVqkT/QBZjwZQ2CHr2ufrklRD4QdPUn5g+WCWk1mQR
JLzgQffxl0Iy1pdNawazItwLY1qohNK3DkxTiM+PV3kX3WKB+0cZ0JH98X0X1xiyjlIUAxd2Oq0X
JWodKhQRvI2ls8KrOEF6Xi7150RHoNGNyzNg+X0hGPsIJHOFmBigT7Q7QAkWwQ1l2GekB/FHyDQh
cxuzp8axIbNs6J+nIfco6q8pDGhfIXpb3udO0z7FeTSdhGvS2OZCyx8DqIeRSmrTtLW3p6sBBaE5
MdMvse6h49NoTlj11Zlc/cElJVjgWMH3SrV5P7OltsmoR05tBmD5x6vwYGVSAC36bjN6YV4bZ6nh
4arI1XQ5LSrz4e2qFgZEnBkYc2DQUXieqrh6J9qxONm7u7BE7h1JgwS54RH3oac2lcBEpt5ETM+I
/kKclTQwtas/cpomCgxzuvlpAXF0MuB8tJdyiEejssCMurnLjDKCP82UaqupJnlx9KpEtMhu1OsK
OWp2GYzurDZ0bJHLQm2PYvYeZtfp7WjDJGgE7biig2oiJ6rGUDGUxgpCPUO85/EFvf96Bs8iuRhF
ZMY+9q3NUnfyVa+wp8NAeLMyd3im3Wid+PH7r4cVeowgVTzirv0gDSw/cUJ5mmEopCk/6p2bwZjq
LR+mRhQAN2HORHhX7a0THOH9ZhJ0GWRH3AQc0B5LRxbEnRZcBZNxwicRddmTCS33JXUj9dVyi/lk
mfc+HXsmFRpHd3i4rd3zQdcdUvXeAzQNJenFdGZ4ID3duXgaon50/ijDWW7v10iEnAULMo7Z+hZM
M1QC0bnrgNfb+ZYlNpUJHLURwO2I7uQwOcEMKdWl650yXMAk+7E2dtdSzFNolfC7KLZifFYtsLuP
D9T942Ig1UE1g+4Td3XvcVEdiho7w8lBxpRforZNAlUbnBfbgpr8samjz8u5oixPdAeBw87zIEQ4
wS4Ha0QsBit0GmMOOm1RnnTLGX2tH6aTaPfQnsXeyoljmZhuPV1fGNoEZpTjxMG6xErJBgq7eCf4
qkzI9stJ+nu0lQBHuJkWmCRCoK09YU826QIkDrmrCl9TsyJcEhcuRU0/a84fuQE5t03pm0lQsA5b
U2mv5LZRYapzYnFBVGoMjQrpmbd/MLALFBAJaakO7+5HPC3w1rQISkzM+KIuWth+glguEl7ZH87o
aCe+7cjrAEACX0WDiE2U3/OnYgzkxrneOBqDrX3fEmFBtVXklcK0Z9e/9Ex2B71W2SeH5D7ioYzH
2rgFjIrQldoa1ZqF5q8zmGgFaqCjlcwTn2bJyKc6EwlIVc/dJ1dpy/+YyCK9zLk6//p4k+Wn2nsC
BocJMXgvmd6Wu/LTqmFzWbwcDFiwpEsSFqpgKF606U1TPO8r+W5DMlNBe2Q30y+PLR/dD2q1BDg8
lw7L31o2ZgQ07Yn9doumvfbm0KI8BlOmFw+DL3p0Ix/b+zFlv18qLV9oHDSXV2wvNFEVlprbMAsH
Zu9NkNGiY8e0ZCzcvyaXxDfUy0KvIAiB0jO0katR/aWEpFOdx/pXLaqgzTPLBmJQY660+FLPjUNS
lQ795M+ihpTOS4ppClyQed/71Nb+gVY9HoKqRcjwCcR/DiV0W0FmT5su+9twhvn33J7hUqQHAITD
gli18pt1bE7gDQdHTM4GgWnDLxB27c71gChnPa4MiEM8Nl2T3Ib3GLnxS4pkXZC0ooIg324DOA1L
H72RM9zQfU5NQER5HhJ/SQxEX2L7nT2j9xorctGQXlGgWwwT0krYA9U/4euEOVBknfgyaIBSfdPK
2Y4yNfSvrbbYyMYPqQkXnRnTJocPESW5QUSfrFS0ka9T3p79dBIE3qC5ysyPab0we5SU01lAcuBa
aQ2DefpBbkBqsF1CtqyllXQEdjAczqHmLcWXaUbPi4R8uTw+pUemLDrGoBLo+YG72ZpCiKxpNC4k
5wbYJZ+OVo3Wr7waxXBSnz1weHI26H+mdg9iheyQhtQJQYAltNdRb4pfV5ka+WSByMCDaJ2fZqte
r49XeGgW+UOGUKhTEN9tV2iaMXQqKSt0W3uE5NbspQrhJOoUUnXR/Op5qXKJzM49sXuws3RPpboL
8EIKEju7idtXc8LvCdTOKJ9yKZvUDG4rCcf/fLzCQ0ty2pC4TqIad0XDoqz7YV5yMubEqQAEz1Bg
mm2n+6Vjt789tnXwFPMy/r+tXZQxV/VYxegtBklfqF9GuHB+a2Rf+rGVwxXBD0VNhaDRkhIiP78S
plq70L81MHtocQuKu/U+i1qvkLWNzmaljkxpUoKHhFROX+xOZVp7kBiCKAyMBjV62IrKK1Cd/ElH
D/v58aoOTiJxBY0QWnikiXvQ6Vg686QnEdnM0gF6gsviqrjwieaQkt/yrNU+L3Np/fex0aMPBrZN
HgyaWuTA261MUfx16pEPVqAJEajpyBivDmr+sZWjXSS9JqBg1IuPtvtglE+FvbQsre86/b9xV/3d
VLrz2W7zf3HWWQpBCuRTVLh2n8twRgCq42yg/Tym72ur5RXR4xi25TVSTr7X0aIIpxmlwxeTv+xs
NZIxAqVOI0j0aQgtFdjdIChq1styNsR79JUIpqF1MZj7pl+z/UqIP09I6+IbNbT5rivqHjdniN6M
dKSWJ2d2mbRmlzj0WyvQdrqTDSNG4AzdH0R97aXM9fWqs6BgtMfo6fGhOFyUrI1KAULSzt2ibMVb
zMYV1Ccolb5DDJ5sKyqcSA0f2zm6V0zw/8+O/I4/xZTyxdENBTvGxJwWUmcw85rIbDooQUOJ4RUv
iFh7J7XDg3CSxIc0mtaCDkPDzihTLbFdVCtGewZN/SjqUxgwl+HaJo7zvhjcujnJT462k/yEao/l
oYVn7AKrTMv7TKgc/Q5JuedhbX6vYlU/yeqOjXBI5HQLw/+7V2txx3LSbXSJWpivX7w2A6qv53Pw
9i8mB8xUymbUre7aXFqGWMegGwFApvQdzDNoQRdpF1bIRDMj7L5OXvTPY5P3C6PSolPcAf+ImuB+
/CDTBr3RJs4+DNF66FmN/VkbDffrYyv36Y2s52ig8GVnmKnX7VFEAVpPEgZtmSJxituU9eurnqXu
h6qNmqBEBdyv4Z0IqhpJlseW7y8BliHJpKCMs2JybGsZtohmAlbOh3Or8pOhGOl3QM3iFZG27tkw
owoVAEDNj43eXwIKSbLyKDG0DGLJTf/p5lHdRGCdy8f4FYzQrWK5zNGhNGJaw68Vr+j135gDzsmE
0I+62daclsY2rD3SXA3luuGlXhDxgIZzNvy5oMF8sqVHq8NbIrKJswReJP/8p9UNFny69soVz0fB
tBWwvNBOkPCAnTv/lotSOannHh1R6U3kXCSByB4ZjcwiMzkxmQu5VSzpsqcnNXHNkxbs0UEBj0Fh
6kfhZl8CyzrI8BhBBGni9ekHEt8JfZYsQ4hxGiDGbeGXR+8yfPzlDpZGFwlCETnwCFJidzoB6XoD
A9l8OSWeXgu9SNC0wcs8tiJ97jbjBvtF6gnK2cLGPhA2W8cuhwIrolwA2joVVMGm3X+E8Ct/czJD
nCNLKPy/VFP3vbiJQtRol1x0PVOjUDFm+LoTVNy9takDzZQCWRZqhY/Xd3Agbdr0slvFEblrAFbt
mpqIZxGQmOK/Wh67LzS1qu8oGqHVGpX5SfwjP8p2O+W8LEgLelT0OPcoXseCFb1cUf/Q3WX6ZGbT
fGHo2AlghomDAj21QCmV8mWO0YlxE/2MtPH+azIcQeyg0qNhhNXaRStFMhaqtzhA88t4+s21I7UN
EQgtL2u9xOJkaw+NyaIFH9Rm/HqX15TTOqtirZgIbvPu1qaL+a5bF/tGlqrdHn/F+wkIGGhM98cI
PeVTaBq2fqVSoMmvxVKGyVSMDP+M80XlSly8TCyv8TDn76wZDqQ5sRgMVuZ35uh2nx7/hvv7iF26
VfKVgjtmDzwARaPYxgoXDly887Oaas0lTtfkxF8fWpFvLQEn4Z8pN/0nB0o2zhkt3DKcdDE8pUS5
ICuo/T1ey/2tkIEKozSyuMeq9K0VY+hmJa8oohk95W4jXcdnfRjjl9RGBg/BmqE/+YBHy8KHGXT+
LWYn9+jv2OwhSgZOEK6t0X0etNx+PzZufxI9Hy3LARMCfkWX/Ja7zSszB37bNanAy+XIt89QABQr
0qeeOpf+oMVn9u7fBXbwJ3vy9/z0sZaanjKTKVXoLMr7AjzUd4hZl6fUqlHYWt3fBi850ye/WyIj
xfS+JICOct3diIQaIfdbxpLkX+9Mf8yEF0ym0z0h3KHBDV2fwfbvLjn2GAmgCoVOm0z5t0t00J7r
h2zkpChJiuJJQ+PHAN7ArxzCx4dyrxoN3SC2DNlG4JAwO72LBGfcYw2Rbxn23bjAxz/N8a+cpfmj
s4oR6rq0rGi6LUWwlMK7tI1n/K6mmQ6Vcq5m74Y10b+tugGv6JJBiZujnwHj10hf2azK32H94PeX
Zf2dpL5/0uxu+YUK9ghlm9HOvlJ3J4He4c7hs2jA8MLSLd3uXNVA8zxzncK0nO13k+qIizWS7Lh9
r5x44rtzKDcOMwAyJMvoHocgZseYJ1LvsLCX36zJrRDBKJdbhS4HqPm2z8bALNIz5rsjqxIhBiiN
f++GACsvIaY05jKsFW25eOvcMP+ABHoEY861HBQVmL6uXR4fkqNdpVjCADLsjYD9dp5rzTMRtbZS
hIUFD1mX6UvYQ8BJnbA6A3IfmqLhA9YMLkHyu+0HnNZ+cWIQAuEAIsxHlRyFsnSKwoTK91v9MR8Q
Rj0I3sEIyMLT1hREl5M5uWYRDlPp3hy6auFoIbKm5ElyNbwy+s/jXbx/T6VBYIsmIwhQQuzRF8pM
qU0HuhJq6FJ1vmbW3hWgc/EiOqV+N8Vr/6rMWQ8nb17/lXqdfnHUrD55UQ8OEFaAfjC3RuNhT+Di
laAH68rNQ7gYnLBLjTpcZ7PxLagwPniR1/p2aVYnRg++Kq6TmJCyOg/fHt3SlwPDiq6JcnpjpJcI
KqKvq+b0tF5ASjze5UNT1KcgHWa+g7hs+1XbiuRymTAVI4l56/sC1TBXFx96qyve7mxA7EhWUTnu
dNekh31wNI1KwdTYesh8rO5VgVApqKvurNxxF+IS/UguO2C9kDuTwm1XFaNkCUwJyVvCZy9U49y6
NXCVB9aIpJ1tITOLTpD51EnEAqRSZ2nR0aYCzJZUXaQSFCa25lsiIluN4iLsEg11WqHA3NqoeqA1
kTgp7By8tZKpn6NJhwAnsPPgK3rMLbKZRbgao8oEWdd8KSKYqhAqrp600ihuj8/L0X2gcEr0ZwNt
ofSyXZohKJLY+VyEeaw3L6VjtQil6tUV3p81yLWy9LMka09cj1zEJmORn/Mno7tHN13Kdexg0Qzn
yBihUC6L5QtD3fatrnLnOTcQXvRyR0P4wUQM9PGCD21TzgJ7wdsPbHK7YFebl2HUV9KVeTBe10od
fCJDEJO9kQRdJX7PvUp7EbN9Btw7OkRUjiUdLoyt4E22hr2lQm03TYtQHdb4aSH3/ZapFBBwV2ew
0ENTRGs/nklJ27Q1RWWrqBq1Khgp0H5ZS9X5Uo8OA8tCjU6qFEeWDI9OLrmJpO3fLYpNm02m9fIQ
bF0arP2qXKa5Ki7Z7HTXt384hkYZeyfYA5G4uxkVdcHMVnE3UIRWz0uZda3vFeXntu0UdDSZWOaR
RHBQ7+Zvjy0fvVzUIum3YB4Ze1W6p59ibmCnEBSiwBzGq6KFuoeubtup/bOLrlsgunlBhCx1v49t
Une+LlvpIzW2k1D16KbSLGfCCrfAq71b/xKluayb5OFgZt6z0BO4+swqQXiu+l1z4cumlXNG63aX
QnFRJdJEEgOSh+67Uk2ql2PcLNhMGf+czV78Au+Pe1JQO7qSDKVAXSTrGMx8brd3KONlTnovx72K
+WNl8j3dZY6uvJa/OZHVrEE7OM2HxYbO4mRTjx4WKfvA3BxgSWePYp6qERqjrixCc9S7JjCHdLrM
fR4/WVbefc+Gxv3d9eI58TsExYN+Rezt5BccOXw5gQ8OA3oPopLd4kXeJpCP5qHNIxeQPoMNSUQW
TirVm6wyzwb+j26sfEGJ3gFUU9nf2ksLW4sHBXtWZhUBovRrqLUo3CFEXJzc2KOlMf5D0k91iGu7
M5V1s9OntUHY46W676FXyih/1D8VdrVcpn41T87R/dLwr5LEk64Z1cV9K982O22NYrSSx3n6HHe9
eBlUAk10xts3B3RAMCjJSF9Eb2Qfj6B3WXee2edhmTXiNqlcdqDy47XsRvPkfNyTBki4B//QjZbP
9N7veX1lUgwuiViVdP6v3udj65sihXgK5vr1y0JT769pLpDs80RKU9wSv4x1ZaOdnvODpqk+8Yb3
fogfI3lScYlMX+4BhYWqOOaw5vhhJS2+1pWFZHZh9eaTPVGuQsKx6b/Foqnik6Dh0C4VFpiGXbAG
+zav0OOyG8YsD+FB/XNWlPQC9MB5JyxK4WTbS1gKy/jy2PMfnSimOagSSBLAO7C9R+/LLNs6D81J
K5gVnPKrk03q+8VAT+NfmOJVgysPL0CetL2X6yRi/lI+cwe68Wq5SCR6dWsjZNKd6U/d30sdrAYH
mBdbgvt3LqdHedASJqYmU6/9MWfWfSDGDds4Vp/Am+nPb1+afLVA2AALBbq5XVqX2kKvipbbUlkf
E7erA97y6uoOyXpi6WhlJAqcDgnWvHuvlio1XGViZYWdSm4ixhbWtoxRgE/7L0MxVScgOvnLt4Gs
hIgQNTOQQVa5/2imvsSKUztZaGttex0dpf/Yup1+Aok8OoXAXiTdv5xl3zfoNUSHrbJEKRxq09Gn
8mFfEKJtA4HPuTz+VEcL+tmU/Ck/RTpVag5VMmDKrVHmzIcou0HgPf6Lq0weRSMSPD8T67sYfOYp
1GLEbyANy+dXrxrc9ygFVy/WOEd/OHQkg2Y47csfnA0pMyLZV/BbXOft0uK+KlWe+zSki/ZXFFG6
KVfDQQOD+bOFmZ637+QPjm0gpST90MtszUWwUrk15CbwALT9tU/s+RMzUm/TPYNBGjDZj0IY0T7N
iv0B7Dy9NJMWK6Jsxg6gcITyZ9dkv82JMn8AXnrWkTg4i8wlUFcgEuWm7WthMPCheJ8Y8izOUsYd
3Sw7SeBUzk5pR45M8eBRWKCeyeu3c1NCqM1M+yMNVSNt/DhCmWWMtQFfTOHo8bE/emRlHZOJKmIV
ot1dxmQkOdPeON2wmCLVR7pE+1OLFLPyo1SyqxToobmIE4TJ7Km3GNakAAaU4laJqgqm0ha/P/49
R0uXsASVY0pqtW89mcyaT5bSpZCyK+lHbS2i9zg9OIrU+Az/ePCsOrRI6VbSqmREdHctesSv7HJt
0hCtlMI3nLa75o0Aa52k3QhFkYa+dO6tT29dIK8P4ADgRjAPwGi2vR2JThvPVXOGrrrUu+iz6Px8
xiFYWZqdpKj3995gtBh4GLPvdIL3Gg9A+p1GzdM0LOep8NO+HS8A1tBqqZnq9zS4dR8v7d6Fgt6T
lVWKfSxyn6cxKQxKbIBQf4Uq7ju13vLC3KBye2zl/oRIGj5yJS4HLeY9pEPks10w156E8zAZYdlm
LVxZPRI7iL/4j00dLYhZVhIzOKvuSdunCrK5SlPikIhdAfTGpPJEmT98bEXe5u1TigWqwuh/cAo5
zdsTAecobcExmcMKSqpfVITjr7YF71RHbnjL+d98J1aqX/p2cd9+QHjEqS4SDcmW0y5NYfLcmT2U
Y0NeYKRcBk9ce6Nf/q7WDLWIKl9Ozv7BgSQaktMNsoPC0MF2pYguRb01YC/qygUIVV0EpSriZ09v
l5uNRPzbWzUkD0R69F9hbuQbbg0WDcLkWUmE3GdtdGsY2oXkdNWDKO2sF5pV5ouRiuwkaLn3KxKn
S7+QPAFo5n6OY8wNIvN5nkMm56uLngvn4vRoXGm2UN7Zelz/kqJtdhJYHNyKjVG59T+FL6regZEA
AEEn1I6Cul3dV5pQU9ANRfz58Xk9XB9hOiT/3Iy7oeQhL7ppbDiviOMuf2jahGyGmyrVNdUXJexL
jlJVO2+eHiMPZBCRK08tGorX3ac0IRWq56SYw9xiSoWu2xLOcJK/EIN61Pcs9+1uBnuEaIgJyERe
bvhPG9qI1UM0q0LO3VnagFBnuJgwUAaTkzknb/CBAyC1+0EESN+Lt2hrKoqUfqwFyvE9vZvXFb6F
SxcZDBllWaZpT3DhKLdIU6v3tTFFJ7YPXBztPdkNowxDUWR3bnJ9zkTrrRPv3fSlR0np49ya2dfH
J+bgcKKjzOQx/EzEGvtyCFGTVqHhOoUiMSS9okhvPO9NmKdLe5KXHBxOhv3oWUrHBg3BLpzx0jxf
ag/v6VZ057t8XKlIqtVLadHvK5qs/49SjsWJ0YP1QXpACU/6UY0Hd/sBF1VZKc2kU2h7s+cnVaGG
cK33T5kz9f7jrZTfY/tYMMnNmDgD6pRfYFrYmrKtPtK8iXF/TmT6mwIQLjAZkfpMFa8MMwr/J5Wl
Q3ugNkHiAD6i+rG1t4C4aKaOeMhcLPelLOb0fVLEDfPGc1z+0XqiPDF4fyBZIL1ZydNG0rzvOPVu
0k6zto6h1qGREiOQ85r283DyEh1YgXlOAowkJRAUGdtlJcmaG3qriJADy2gzMIgX9ImqE6d8sHkU
bRhlBIrDqdwXjNbR6IXGqxqOiTEZRNTTeIumOP+udCJ9XbUuOqkCHCxLjklJpgjqU7yz22XV1lSn
NHVF6NWmemucUbkk50P293eMsJVGBLTk0s4eqby6et569irCwerTT3E3RC9Kt6R45kmjnCycT1Cb
dCdf7GgvYaAgTIHMSaaW26WlqSKIVywBpql0/4D3twjibJ6fkgXa7Wycz6hv7u80GRh1R0nSyXjA
HqrZey0zX005ogNVIpSTpO1LZ3JgqN6ewXgPvhr9FZBN1NsYxdyjfhaReWs/VBz5amxf2szQbnlC
SvLYcxwsiFsMHIxLTA1x/6CtVqZ0rsaC5qgoPulZN1wys0ZdMDkjV723BF4EvDUD9cBkzL3PoFmV
OENWE4u4avfR7FXrq1eWq85wYuslJ8v6MTa+9YhY+/GVIErGBe9eT+i2xhTRvDkUaVKPcIFXEqK/
pq7jw2tBerXSZXkScbmMN4uYBvafJbVgkKoylRS2Ua3Cj1Am/nNYFasPcm+ov03TsvypuH36dUnM
8U/iVg+gXgsT2tNCidnwi0k31vDxB7q/VswAUmCAKkNyZuxRIiODDbkRp0OYxtRr/GQu6285baOY
MTnX8CFZZwjLm07u1T3HCyE51SGGCiBo5cjvHi8Pj9uXSTOEIwNe3+doVWA9Hq1VuzRCLMMtFZN9
NaXG7rWbGD63l8j4R3G6xvbXPDG9Exd2f8+h3SZ3lBAOONb3et1zEhf9RIcB7vE+fe3JlC9LXKBf
NebDa5468cl7c2SPnjSoEVrjnFl5OX+K80yk3nMtGwi+SksPSrhxL17L7G0CdtIX6GedvAn3l50y
N3rkZCU4mLsHtR9pqxQ1cWXqpC1Yh44bWOVn0fKRFekq6djSc8dVb1eFACgwbcCY4Vhl3q1GAvdK
S6o7ObH3F13SEklSQx5s4pFdcDCunVbHyMuGse6mF+pu3S9m1Oa+yh18MzpEmiJGZRicRvAeQ5At
gNkLryX8R17Mt9Zy+q10EGMlJJ+f7KiO//P4Mh4tDZoK6Jfgu5TM6NsNbOBeY5KJuLgxZzfoICXP
fL2q4S8z7OLPt9uSgQjHj+I9JZutrV5pBAcGsqqlN5NXXr/oQvEpfz8qS3WmMnXgZDgQxKpSu4lA
Ybeubp4rPEFM8qYK9UmZPceH7a72G0BIz+1izYFOmn55vEC5gK2LhsyE2BhFDt4FgOXbBUZaO3uD
Kl303ArAimnypcwnIcUE3C8LjGHPTTQ6134ZtV8fW5Z/894yzM3gigD60fTdndDZi711LfiMoqWo
Ctsa1CP4/8n947Gdo+NCdAxXlxxJgyxvu0K3cBwBRRdpx0qFuKSP6BeN26AX28wnm3nksCAawg5v
K7npzhQNhGVSlghqMy6fn8Eqd20y6Asyt3u182n87+OVHXw7Qkl4YmS0Z4Af3K5snfMUrViZnFaW
hk4oCE2Rek3rj+uqPS0DesRJIjx/NNYzorWDsyoDL9IOrj0r3oV8oDM0vexy4oh4zZmTNAqkCVKw
AoY+KL/SIqz82Wnm2+MFH3zKjdXd/hpFvKzrRKHBgPwHmcJiedXieA4aT5wRuhwvUJafJWUox2a7
tyxaadUFpzarcXqdTXsBylJT0xC8wWimT69urp3pW8i/dHclZFMBsmJJvG3tcZJOVM8QcWiwAOYq
BNFxF3+IpvXteGyeVDqRMqIiQ9hTkhbzpEIgm/LMefGvQ5E5n4vVia6dIfSzsdMfk4P7FVHfo9hN
AIUgotzmn55wiAuidahByNi9W360kkI8j3FkAh1O6w/aPCt/DUs3hHrv9C/wQdefjSkf1gDnkH9e
LQvPPhS2hcCG/VecmFFApNH/Q6+V6mthLUjDxeKs23h0q5ikI0Wj8Y3I164SGsXTWhcNL6eerJJg
CmrwogNcWQMyCuFxri+xqNYLfX3l5CG9P3OUmHGJKu6Yzsf+zE32YA2540BjpTbp4rdu3vyiVmo7
+RTs00/aurjas2DcJz4xfH+vKMeoZG+URFGC2KMYxtEAMrJQ/B0W276uQ+u9kt0X/jpG0ZtdJKbk
HB+kznSR9oTV9qBG9jzjs7JFqZjhdcYmVLrJ/mgpddv7eW+c0RYdLk7miYBDAMfsachVpe2gbBE8
q4M1hWnq2dcSGQ0/1Tvt6bF/uj86LI6+Ksw9QMo5PLvTHgk9M+FBCsvBMa+DvuZ/50rlfkSwt780
I8N+1sAgqKrmZxD9+5cHy3gqmnMUT6idbC0bsdG2tsedXpp1Drx8jt7VJS9dEk2QHFR50315vNRD
g4gt0bqm4gVkdWuQ0LVdvFTGyq7TvjqM8PlFndVB2c36NUkBBz+2J9+yrSNx4RKlg0WTQmawu62N
TQ2hlwZ/XCKD/pJ2xvTiaTDwLCg/hfAzFV9qwBy3emxW31y7399s3XRkPd3gB9Ah2SWysV60gp4g
+Z9t0leOU4q2vlG6+DCvG4Kc+Y4rI2bV+ywVw0XT2zPU2sEh3vyA/Xs7tYpWTs4QDi1NPNojYEiG
cnzXW/PZoNP9I0RQQeuK3wugle7z9svOWu54pVeJEL3rPoQO0gxUF+LWxzt6tCC8HReSSiJcsfsD
O02W3YytCFubln204GiWSKAEn3lvFtCgCEEVndYE4YokW98uKOUPG80UIlRzJFMjzcz9aoKnsFlK
NUiUUxapo6UxSkjgwMqI+XZh2Vh1c2M1qgitPK6eXAVHmgz1+r4BqRk83kXt4BrKmhvcHPQBEaXa
nwtDdkE7XYD5Y2SZ6Isetp8vivMHLS1v9dECtq6oLi/VbdEZ878kcO98dEVilXTaBAxDoCU0caHC
XH/Jl8h+59RplkBBYC1ntM+H+yIVHCHhM6iRyz//KRag70Y1qBhEqKdD9yRG6KnmLvmaxoV34pwO
CifEiUiFQTAAJpBS9dbUPLqx12psi1o3/bXra0TqFEq6TZc1l7ZLvmTMS92QzZm5u6obuN46vDCy
1Z18n4PPw+8giKDeRkKwf3vahTFcAVFdWIvCQ2U1XS0f4jY7ILU1mFeMnTcnO7xzNhtMNkDouu+q
JqjBNWUWT+GcpOLZcUfqleNI0c2KlJO1HXhkBgfAn+MuyBv37Q61rAHlLdMYVraBEgEzYs9rVmYh
UiNDyGghEJlBHZ/aNVlDo0zPkJcHp4k6N9U4bMusbnfyhc0obVq7dFvSWH1xC+OPEvGd/4zd6SU7
cIikc4AguWVUgvdw7BaKlkpNI2icq8a4iCFvvq5Rm56QAhyuB6A5RWb0k+gIb4+s1RZmQm46hrBI
rS/ZOk2XpEg1iqZKc/LlDsIUajVQYTDvAsh7H4O1jleVdGDG0LKT8ptY++qliDzjs6bnuj82SFNV
qTb75WC+vSoFyJtSCnUpDaidt3MBjsKJAnE+hmXRaiEjN8S6bZ1dlmQwTgKGQx8g2fzoxQHnwfNv
NxRyY/iWLDp/3eC1V1Ur41tZZfVlzpMvQ23ln0ZLH97hi8pwtNfcF55b3wS50cluH/kAwmoGzJlV
Biu580WacN3WrYsprBfY8fxi7ek3qVoxf08qE8B0skCV/vhZOEgkQEMzP8wUJb1dY3c3zEW3izWj
qeu1Q0rHfzQQprKdV3dBZmdGgSxQIviiHhs9uibyw9IIh26VxHm73wujhEK3BPtN/uQX9qx8NpY6
+/TYytE1IbKWB4hQjEnyrRUnM1LL7FDBM4bYukTRWPvrkrcfZr0+mzA/3EXODc8IhSOADVtTXrxk
AmWvMUThGAJFLWLENhVjfYEL8u9hLsdvhWqelQCO1sd7BZKCE+Pydm2NmqVmCbuupxBijplDKfo6
VIWtfxCFdfYgHy2QQrfK6ZRdhn3frujWSJ+SBZejjYn7bFtDmn5uYZC2vhmzfKXiGrZcS5+Ks87Q
0Z0AfUpZAJfG67GLMad1Mc0BooWwUeGnjwniw2bsxVWk2nQBU3jG0HFmbxe/R1o0G02GvbQZslBt
x+RStF19VRfPvcajccYqdvQVLZTlZaccZO+evELyCY1iqcdQAcP2Hck9FLJFZIoLquDpSZfkzNbu
mBoz4/+5DgwACIp+mRbLe6kW6mH1kpxh9A9NUSymtQxJFS3E7eGMB6OFIRIAgNGU1rdBDGmQjKV6
ARH79hk+OrwgNmi7yZx6X5LIR0+Zap2zWSudd4Pdzr3pHSgAj+txfexSjhwXfDgIJErsG42F7ap4
gNzK0scxZJDK1C4V+znKKYQzr3x0CMkGOO3QMwG+3rmuJE8ptZsuQalpp7+YSmHTVbCyl8Yx4x4W
4fXsfh99LincyiwkuSsDT9uFuYjEQ1gTA5glQruqtjCvbYUeWzQL/aTycWhK4hsQbD0YFKGzG1f6
GhHoqkt1yREN/crBENQErOzE1NHnAp1Li4QiKZnjbhu7yNXRAE7H0IvG/rkit/uiKKdqBYcLAktu
84zS9d2DlWDoWt0EGqGwZoriltklAlj2KGo/rZv85E078sOgzP5na/edBqM23MwBwADbQHFjlMl9
dZTZ/X0oGOxU1MQJM0bL/sWpp18HywLwcuqdMkj8KRsrsmZoRYaLorRR/11qHRNc8eBGJ1HB4T7+
GMOVg83AbbZmrKLIRDVx6JlwzrJnrYjNlyTu++6m5mBMH9/kQ2PMYUmshsQg756VDohXHS8NOcHY
m5FvNFbysgydQqqn4eX9f2ENQAD8lHAUIcm9XZoGgZU65tkPGEr9wY4m1EFm4yUuTrm7jtbF3iGr
A+ZJjgRsLUVa5mgKM3Zgh4o4VNeoe0YS5Fsy1soJ7PgoNSD3IIUkS0fEZxd+2Gvb2VXKDjZIXX1X
ZpgFnFrPJfN1ehmHQfWrWSmCdS6+P97Mo0oGMo2wUMPfIpVHd5cgtj0lLyeyLHi011d7QuS7tpb6
lokRhnehWLeiNOdPbTOmv8KfFL12kCOuAWzd+aVO6v5mZ7HxmxqJ0n5X2En1tzDG5Z/HP/LwO8je
AD4cqpD9YYZ/vMk0j/fPUyfrS5ZMoGsLJf7LG7Mz9ZKjx4IeDSgLAJOyF7H95FbFYGrr8ChVkQdB
Lf7havcLDP862AdUvc6Gqo+WJqEtRLogE4Ccbu0NlZbylMw87fkCm1hlZ99NyYFeD+6/SQKZKKSF
JnNPKC+3pri6Ca1Klma3GZIMyEB136HU/j/Szqs3biRdw7+IAHO4JdndyrJkWZZ9Q3jGM0UWUzGH
X38e+uIcd6uhhucAu4MFPOvqYqUvvGF0o0xhJ/If7oTtqfCRA4LedZp+1ZvBICwMQj9DJleIEPRX
lZlZEcaG6e7j7XFuzUDBbXkXqBXwpscTG0cvFfZElXjcGvjCxMN6rmzqaKXIMdYOxuL7xwOeWzQq
m1QNgGuRMJzcd6Pd9L6VyQH1Mlu7FoWJIHQ1piuHtE8uPFLnnl2k51A5oHCwpSbHkyOZ9+rFZqx6
tMfnPHd7LSYdHL0L63VmnK3jCnUMCiM9qZN3yTO7pSoRq42dyUqvnXJpdkXSlN8+/nJnRwETAAyH
POtdpxVGTzliPEwtsuy6ej/WqXktMnMKDv+/cU72OhUckIk8gTHQrDlc/FkB3UqzC/2793YRIACQ
Qfu1x2nonuYbjh1ko4ERbKxMK11u3KKejbBWBdfS2BT5m95n9Y9pqdvhyqoLg2RkSGHb26BKfuBr
ZVo7fXG6a0MXWhqX9JyHsMoKj+vN9PrvbWUYWqhbafa5z6rCjBNVUVxoDQRNH8Y2r7ZrcLHGcEwq
a40GeLQ5ZQZpX/sdqcSurfP1pV2K9pJI9JkDt9H9UIkhIaFqdlLimdwJ6JiNla/wfWQDymz5bLn1
eGXXskKmf7nEbzq3awgH2Te/4OSnnYQ8qexAoQcRI44ry3Ca9Db0eqUupcdnAkJKczBrCaUpiJ1W
HsyuKeWodLo9bQsRzQT1T7Smx7UqjcPaVmj4kRZd2KpnLpONVUEDmgIk+d3JC7DSWVytno+po+lx
Nck5f+4YL4QfYP95CE85PNgaPygiEIUe3yVDQVUFF+ye7Zo7FMDK/KtFX/hCLHNutbYWwKbLubH5
tt3zW4SrNHM0NVHRtGt07Q1k6STDiep4/PERP1do3MIWWvebnjeP6PE4TtDndmf6PQrU2aDHrj+L
T2OBq3lUVZn7d9NNcGGathPT/dRW/WfM25e/pOtqxs42cnxOPv4959aR8I2yDm5H8BBODgWIRSWB
jXLlWNSuVmGYVyBi/62M/hI4+txI6MEB3tq4FXDkjifeTPqsJysO6T4VsW+jQbcLidl8DhOMRi8E
2+eOxLaW5BCUxmAXH4+VzyIvOkvrYqPTPOPeFJ4HmHGUWh3ZSNvmz4HU/CJE/G/+6+Pvee6SoYTK
LUNHhcfiJDBduqLtDFxu49TRsRpZ+gLLHfx5Ho1AuBHM9OU/LCANUUi2Hs1R6PLHU00dzbc1bSSM
KMw81DzNQ1oZZX/lmurC3j07NwLMjcBPNe5UdKHA89rOJ6eP697ur7FxcqPEScfD6Krh2tk0kD/+
lmd3DEBelOBADtDqOJ5aS1WYyJY7xu7G5DatNQsLncC4sVLjUpPj3NRoMG/m6BSRgNMcDzWiVdSP
KAdAIe6cwzAuMkqVl+29LulfNca/ELf8OlcnCAUYvdQKtpIBEeX2g367boj+JlROYUGUNHmichz8
IOzn+VbN1SrCqezmL9VqL39bWsPDSuM2fXatvLp0UM594t9/xsmhpD7X2YI6fDzyWVDGh7iJXrCD
Gkoq/sOLwXUH0uWXbMIpBiRNrRFbHDg0CLYNUWZXBihO2e2bdrZ3H2+cc3c5UsDb+duMv05fekOf
JBppZMDpouVRbprTHaVX/e3jUX7dWKdriAkwVREKKhsi6mQNfbvtZm0eYMHWnruTk7HsrcxvYlD/
UI1df7pzLFnfpRX4vLqc7WsrF/0BomlbhpS/5n7f5oMHp4GiywHsd/1SJY5z3ZM/X4jHf6Hf3/1W
Z5OXR/2TjX7yXpuoKFbIjQ1Qy9r+n1x446FbK0On39PbEGo7PJPL3OvGg2nm7Qv4/OAtta18jzev
/JEpyyjxp/Q7Fbdqqi6s17ldSBOTdNJguUgqjz9kpdANMqiBA01tvSxqpsS/ArPpfO+g2164VM7U
LBgAEBIdBeQfTuXUa2qanUgWDp5nkSDPpdjleJVEawY0B8Gknz387Cs1Z5duzzOThO4ErBiBAohx
7058W68rARwF3bEV9a5vZg66IwnqYsOa/fzCDXNmnihHQ/fmhqFte8pFtdF7nUYfLpJMfDt0B8TV
K3vywqlR1T2wX3Of5fo3c566C+nF2XluEm/U4XntT7E6XlfDHy2gJ1GmnECaOOWuQdryoI/+JQmG
c7coVfgNQ01yhsD59lt+u0UrmEuLZTQc9MrKrpplMMPKU0MYSKyOtd73IiPppiehccVoU4b1gLX8
sa0TI9PChPWL+BsJxOlNnoCASntaX5jRqdvV75s7k851WA0X233n50vKBmJjs6U49eH1fNmAyqcM
O66G9uhUwnmGA+bfBBPuKXra5uG6Ll5cIiUfetbi7XyZXHoyzsRWRFX/+xtOEa8+BA7SEeTkldm1
b7NOU9rFc+QzegfVzTRnwVMny/zPcwBiU5rTnBvynNNT2yVBqpUl8JGxG6cQxQ3zNiFsvTDKmShg
ozbQsqKYsHm4HG8ngUgrAGJGMXB1eBGprGXU2L33sE6LvktSKjUXbqMzLxXc362tSm1r6/cfj6jr
WTcknc7HtNNlDcug1evQTAP7n4/fqnOH8vdxTuIbKIMphsrUIumAqP00l8muUSBvpnJqLqiAnZ2S
CcoHMxOSw9OAtDDEKnRn4DygihhLLBQiONeXKpDndiH6q6jLsBUxGTkpMLkW6pVKslSDTZgvzGSL
fe15NyxtE6fctVfl4l4iY539iij5bBpn/PO0zeO7NWqdw6+Kbl3d6AuC1r2DFRkmCumF6/vsVtwK
B+CeEa88za+NFdhE39O3cmu00CvclI1w9bnfINwVsai67vN/2CGbRJEFHwXA/8lOnHx0pMVMzGQ1
Vomy7GhHspz7Zwv7zOv/MhTxGQkLEORTSpaxrL62bD05o8P+Ll2WOm586e+82rpE3D63YhhYobTO
fylVb6/kbw+E3aIkb2jbZdXUzevQrOI7lh7O3VQZycvHszq377dIfuOII1By+uCSx/feMG3tJF36
L1Coi1cN7YIL++LshCiDkdUiDkfefjyhXtegmvS8eFTxtD3uHk045a26mio9uXA3nduCsEtAMaP1
gH7jyY4QuJTMhs9DropB7NFa166KVuYvqzW0e2S6kgsXx7kjDUyASW0aNnzG46m1UNEFbgUkCPbc
xGrQg8dUzHPoU/XYZamV4tW7Jn99vGrnvifrRTUUFBIRy0lc7EpNqRmPlFiUuf8CzX/CIHxQt8mE
ovrHQ52LyH4b6jQrIXfOm1xRatH9tJz3WZppD0XtaSp0pzSIvN4p72evAh7JdRfEHw9+bjF5N5Ey
JXagZH6yb1YlM1tp4LQ376B7ss3Hwmn1WDeX9T4z00s+7OcOA6AuWAZbpQd8+/Famrglogo7AQu3
dchCtjPvtU7/c1knTNZI7zZuGTflafjXJyOh+6T18SBS49rwFaY2+UVZp3P7kv24SdNRhgBKdjyX
NEHDCe8v9uU6LGB0lmUnC0rGfeuYeyu3cPVIkab+eL3OfkCAa3RKgD0Bmj0eNDdLU4qOMiHQvfyg
emwooIRcaq6dG4UrmG1PSRLUx8muSBAAsdysoLExlwoYAf4yS5+Uu4/ncu6MEa6iWQL6nFR525u/
XcLzCgfXGdn4Eo3Or5ms5hBSzyJCL3f/S0C10dRgivKyGO+AsYjvF4NLQcNTvrOXTl3CrPEvsb7O
nSZiUW5GCxozAcjxjDZXd5kOOgQhre9RWre3QMApD6rMy2vPq8WF03uuakwUAGJmAysw5sk7RjtP
B3gBgxLbZDCa2RocCi1z72xtTXdTAozfWpWzb1aphX3uVrjV2clhNZdLXvLnZk6nebP3QCKOFtLx
zPtpnMzCm6aYttLw07ILGZVAXXA/w4bCENL+9ud7Bz2zzUkEh2P4AMfjzR4WG0PPeJXZ11eendY7
11bt19FapguY6nOHgc7oBp1AQeG9i3qWLH4wwWtL5zbYi6DLv0yYqB7+fEKIUBFlIRxIIHkyIaMo
UsuYoUKpxNTCypAiXjSf6FUL/gOXDWoOXDZ2ziZ+cnKH1O2UgrxD30u6fRJKJ6nDxkjGl2KZlgvd
kzN3JC0E+ubAdpDxPC24d3lHeSzYpMRSx91bsqvCpVDTHpW0FjqD50e0ZS/JFJ55UDdrT9InVPs3
W4LjvTEmQ1b4Rj8hvqDJ76b0rau6HYfI6tr838VqV5ii2VOQDNaFnXLmQqOtB9KQ7jap/2knXQF/
oJsHP3DUMnNP5/5nN7bOlS7Fhejk3ZakWLSRHze2jr1R9Y5n6I6YpmdZStEtLbpo6QAK1DRdnz/e
ku/O9DYKrxsLBzSJZtDxKGneVFTvC0YZh+nGBVnzUGEVsic4fE5H7Y81zrfhEGSAg85+IX07Hk4U
1tSOivpanfr+QdOHNtZGW2LOalh/ethoHBIaIELFBcKbcBqGLHQwk7pXcRPMw40dlGvcLbK8RW3r
UmC+/VVHBVaGIvanUYkw7+YlczwrvRelVwrVAHOYNi8J5YRe6+b7pdKCqwSEb4h6S3OtKH6HUzD/
sZbfNjw5ISKokMkoMB4PXyLvVWcd4J8SwaMdlbLmWZUbt5RQLG6rhsZXu1wKUt6dg21QmqUbfp+n
4HTOSm+xFStFE29+R1EHI31fa3h7Wlki9h/v0bNDkXMDaKMQzvY5np+78uR2jqVib/XWQydN7haX
YF213nLhsX13lzErgge0JimVb6Y8x0Nt/lUu4A4V64HYWvZW0n0z02qYQ6Fs7am2eucJWkb65eMZ
njnrgI42vMCWRYKMPR624ae0kzBUPBs1cgXLSHQh6v4/fMdtWiQ7PN/ApY9HmbDmJfVln1RjXx0s
RzNjP/ONsJ9EsPsPE9owAlxhlEhPTW3F4mmBnTAhU/fUs1VySKmmucgNfTzOua1BvQkMJ48duumn
U+opdaeFrRD4ysqd38h/5yEAmDIGl/pK50bayHmI9jEhavnHHw+d4UCjTFLHrrH6Vz6glbCRgX43
Skf96RPDJqR/xRqBe9hAo8dDCTaJNnlURhyVTVg5T/rBX2fe0s4urj/+fmeufxoiEN7ZFHBkTpmW
bIFsRMS8ikXtDk3YLYUu701ivOucFmYWKc9X3/58SJoDIL42CeB3/XkM4qyMCeKB2k3ZDvqoHcpu
XkMD7+xD5fuXmuTnjvTv451ECnORsJgj9qDOYNhRrXotkrO5XPtDYqHXkKYH1eSXlI62JTp9EShl
sPkNXrx3NiUVz7XT6U0Vm1pV7aiJ61FBReW2LdYWoVNT3QkUKSJrds0LJ+/9dOGRbvYhpI+w4L2T
6XqZ07qq5QarkBq7LsRqxVMP52MURf9Zz6fm2jM5Kh+v6fvDsZFXKTGQIsOjOxW/C0yAK82IQAP/
tOhDVNrNTB4RmihE/PElxm7lP5QzEFliuOPDMdREZuxlGq3F7Lx247yEs5OUn8vWUxcOxy+R++NV
RAgUbgl9O0AWUJGPx5KOW2grMwORufYZVhOdL8NKq/NvxVzVMAIxCo6arhR9NMxGdw/cnMc2h3pm
8laJ7Jub5Igq+DbQ2AsX3/sXg6SasJCLAuqLf3pwm7Fuytx2+QyaJT9LinORjtXKl4/X9f31QKcJ
bATC1pQI0JQ6/gD4RfZF6hPYSN2ELZ5pTkj3OHgZcvVmTr1/oX14blIMSJ5OpQDY9LbNfisWrIvb
2g0Vzth3e3vfQgFvHvEmdy9pG56b1kagheuJiMm76ib17Wpl4zSQjxuEx/q0yENwpiKsgk48dIN2
qaL/Xt8QFg9JPBrdYIPYuie7FlknnZIbu9aXqbiexVw/2PVSX7lsr91iO1oemrOp3cMesV+8JYFF
iJhWd58MwfAtd4MuTvKg/ior373teuHf9p10/7XL2vmimtTGTVeK50IZGe2r5iIY5/1txq/HQHcr
ziLzcMoA8RJSZsvOWni4feWFWpDrT81qFjcW5psPgdfrd5WzWG+LoQUXkstzSwVwYUOnEfwh83q8
JRb0t2Z/tAite/vfYRbBQ7A21S7z7dcW/O+lquK54YAcQb+l47gBmI+Hs6osSPQ26+IFp6KflebM
VwMuGGhBWH44lPal4s6Zi/OXqJnHrUkQc1rSzyrXrvpRaxHqMMeHtG+NkOqpfa386ZLo8JmHgaG2
LI8MgNzr5HDpdtrrOWY5cee047r3m0HtKp0c4UYADr8prM6PO5FlFyr7Z/YO8BqqmNyi1DRPuzDG
RMWBbm0Xy0IkXzobpt4Bol433zrW4ivqp13+LWtlfzAUCMH9xxfYtl4nNzgRJjXirQHEu3BS5Ky6
pPC72mxjfRqGNznYiKn75XzXGlOK4tpgvaJJUOERYU7Z81Lll8Y/N3t4C0DzKLPSW9v22283WtCt
CcTrrotbseRvCr+N0Euz9LrxNBH5mVxfFjVMV6r2LnUczuyszXWddJRPz8t8klJAIHSMfh66WPma
FzfuJD6ZukhvgSwUTx9/5LNDUY2hib1VKE8hPD3MaPomNRIwFQ7G5SrscAC+F5UZGO+PhzpzPqn1
bHoz/lYSPW2N1oMBRx/1jXjQsaM5rFo79bzIDhBPo1/KXWemlxLdj4cEQHW8hL60cGNC4hPnZI/u
qOsnGdmg42pRtmrL3dg585/ydFHK+79JgkY4HrHx3EVqWtICVl/XWLgtXaF+We+c3Lp0KZyd3HY2
6fr+Ur46HmrSOiNL7Byh1ny0vmbBUNyto9Kwpl4yEFJF4H76eAHPHQiMRShmk4RyE53MTaWu0tcM
EdPUHLIwqav6OhizfzIzaz9BgV5uvM4JHlBBuMTuORNbUKoASbr5c9CdOomL0TjoOitr2zgZchdK
YdlGiGv9eZYIK40KzIYG2lrpJ5fs0pSD5ZJmx0JXP+qqWO8tw0igay797uMPeebQ4d5Hq5QKF/Ic
pwXQrlP1KkbSKDfBYRJtviaeJrwikL29hPo5c4kS/TAtenlQkk979vZimB2oyjJuLWvootmQzW07
QP9DGEjrbnyUtF7TcapuKrvK7+QAwO7jub7HPm0tKsanwEVGzOE/3qar741etWET+MtnLH2nn+NI
Fa/RavvQWhRqjNT1d4L4J6x6NzgQrV8yMjxzUqBTkrIShPAb3smKSX2Z+wzrdrucir0r7elxagLg
yfMuK4Pi6uMZn9mtv6qWkM05KmAjjyeMHHo3JzkTRrwivS1qN/0yDl12YZQzh5FRfhWddIdE++SN
KAYj9Qg5mBMWwt9GPXfDwCqb+8BT6jbH+OCZmEUR9a2X7p1zW4qQDr45lwHSV6dh3ewv6dTqFAGE
4VylrfLjStJKEpmcrrqs0+ipGWY8r1a99/y5eP34855bTKjGNLO2fhoFzOPPa8q8SJRNTUAa1sqV
4701hBV7lGz/1bXUvJCrnTuqtHu47wArEsaeLCZIHjutMi6FlW0zh3VXdTdmlWcPK1X/C0fl/ZLS
dWcUOi4mcdcpObb2g1aODXJswZQsT6nrJFGJlUYIas85IN2uYpElMKASfsjH39R4P80toyKttxEL
And6sqZNIrohFaqLPUdg9JenTrYzB63losUHvAj1xbSvvHVydp42+s1O95b80I1Vku/zOrVDvW9a
GWpuaaEQqMH5Ge2p/3HhR27f+jggBPdLgQIjdCqGhEfHK++7QtbZhJBoO4vl1ly3l2jI63Do5woB
LL+/W91nWvpxIOwpDfXZda4yq/1jCBsJBjgeJI42DjqtkOOfgbSEq4QYkL+qLfe618ZvosPKaxnt
Ym8gg7qTyXqpVvp+00PV3tgimz4VRJztz3+LRcVq1plIOlhOONLInbbOoxEW6GjqB9DrKEIGfbvI
w8cf/P2mIPa1adMB66Frdpq/ASrzrGIg1R5wIIloPopoHt3ksZOFc6F68AuxcLy2HsmpzXXJA0wn
5GRth4UjEZRIUSVab+Nk1CTlGnaJFZihodLpps9QJT/gD9nUoTWBhYnGyp3/WltttHaBJRF30VfH
v/eHti0jzRvGb5PZ4kyh+Yv/ihquWvaYD4s+7Cq9e6zHAk+/jz/X+zVibRw+GEISW2fzJEoB2Vsn
hWRTDrLQI3tyvQhUlPavqNMCuuRYvnw83pnlITshhKDIRd3lNDvDOZm/3svb2JO2cNHDVMHTiuTh
S+tMfLYLg72/nACtkQvSw+Hi5X8c70CVS+ksrYfLeaHXzX1uWonzbcon/OuR0Cj9B1AvzhRq+PH2
sVZoOE865SCTvUffXO6LaROqXtpCfTXpH3ZhXbtmGvp6nd6LMqNCPoxpQrlEWx+soRyxXwhU8KVR
sLhD6miYMCST732Sa5W+rMOqzFD3EKDfJ9JJH73EH+4mX9NFXNfEQ2FTpLSR88JCLhEEYVfvQBk5
uBcnYPuiSRscB/dybP+uRphfSzSracn2a1pJ7B4h0IqbMi8GK8xrxMujoJh1OGHowQW3+LsIiVl2
Jsd9rzX+cDsS4aVvLXhPnAvMXphoDwZo31pCTz5Zc26oK1TK8MSojKL1KIq5/vdVIYL0x/kVIAhK
LaCtqVbRfzheIQCmZmq61K2FlwWhwJc9ckZRIp8cBLtiSb3dhS3B33d8ZGEgoST8CxCxURaOx8Mw
xTU64N0Ahov0rbMbtesRXvpUTSjLfzzU+6NFbkqOio4SCQAZ8fFQ+ACIBpJnE5tTUx4S30hvvQU/
TnLH5RbayaUE/FeP63huNPLYVVx820tzWtux+sUC+wSCd0kc3EwXs12/mnLIhkPO/+Gusqzkrw4l
XhETwSbiU7HUdhnVFGbWyHOTIPlS+/P0hac6q8Oc7m9ya7et8bNWTduEPC7N16G35adsrqmjpJlY
/Qckn0n0m1FM16UmkY8j2zLnqM3dRg97MwtSVO0C59XrLPHm4LP90hhtlYSOWzpqV4piFuE6SOe1
TcuhjgDFqL8rayo/67LSvvUjCDk0JSb/NaX+WIZtJrprOrfFGmfV0D4Jqen/gDVHxlsFiVxDb6kI
2LfV+GoO9vCK8Jt7U3S5+c8yYlkSu/aa/UV816qdMePxEqoC697HNfVLuiOy8Z7SsehesShaqaNr
SVdGqoNaflvmhv9lhWAnHqou1Z2wZJ+qz+uQTuknL7HsHoGDTq5FbAq9cj4lJTriUUDYxcFDL+Cm
8IP51epTp480qxnftLbMOphZbbbsa44AGpzIB6HLgFVlHg+AyUqqGkn+VOSb7bRtJMPDhE6THg4V
6nWhMVIj3dfUJl4GTZK+VviG9JGb2IsMB2g/t+sQ1NOnYV61nRB0wS7s79OrfBNOJ5KlS87ZhaRx
sr8njhloYEBfs9uqG6MPijuYIdKL2oU/uDDYdg/8vre3wTyeWoIXqC9AI48PU9/Dl1gGx8AAVS+i
uRi8vZ8Ml0A+76BvW2dj8+3jZdoKeI51PAztd7uBzadHhqxSbVf5Yr6l0pTsHMG9G7ZmMH9OhDPc
umPTIZ5b+PYUFr6uyciojOYSshVv123E44kTtuGUwtfcNMJPsZkoCJrZvHj4T1SEdS/eUGgjeDEn
aNEpdzPn6yTwuLU7e6MCGg0yCmJyqvUKJRWJxGnVzD1QAlPD7131rXqdsX63wEtNKSAKUU1pbAZt
7oWdGlp5lWDbQGVL9boZASjpkyflyNza1Z1ZpmEyZ4mxy0sX140OwsXOSJPhUzt2gn+7SLcrJyi6
0J/8WuwBKq5jhJ3kUoWDM3r/TnrWVIfAGrNiJ7XAeOKm8Kpd0c/BY2t28/cyEfYaNlniZIemFv2b
kyn1yR+a4MdoaxzxNOn46JNwuzlK3dr+0agRUGfWdMNDUsCoD0VnGcNLO+brS2Iq7VteC/fBQ1RM
h5XWiikyHIFoaVOq/E4LAmTo8qLCH9xuzPpWpuk83tn64L/VbWMvONK05XWXrp2I8jVt9L3e+vM3
Gn/99dLOEkBInhgvg+33TqgNNVKPuagfaSLVMp7Fij1c4/t5Eg6DX1uRMD15DxWc3UUzbXmBDO/d
YB1AeIe+ND2Usk4GP8Q0CUeHHkLLcCC1QoEzL5b1VhRlBWQcQ5TIQ3PnO+eBX2gCBrgZ9MER8GlL
bIdUodXTvhH2AjHNn+VnF36MEY+505CTpdg2hq3X5ipOxjL9JCqilufBb9rvqdRRgxY4En6hw1f5
4ZyY07cKqUkNOORc/dT1bnWvaqSL1yjXSv9tzkSrEfF0Io+APzhvFGuXz2PR+w+pjw9stGh98PfK
j/88twoDBzQ43G99bcgy0jU7+KLPa5LuOjdNVLxUq+EBG0pMZHozS+FnMImkjxYvEY+DUaVmNPew
iEKci4UEk2PNWVi6S9C91qXf/Ry1Ql92IOLVA/gymg5WZjh35dqYeRwMTWmFbQP5F2Cipmtx0NVy
35YaelEtWhDWnt6i97Pqi+UfkniPv7oxB6u/LnwHcvZaGMO/JBVVu0v9ef3iwFpZvniWwMIUM3at
i7KqnbS7aWmdJvJSX8p4zDz3Cf2W7PMAG9K5dXK+Xkj+vNHm2i5DhrRys/LAORLPrTX6+IlV7dpL
3sR+vEObuQxuHGHXUzRmszvvNq5dGk69LKpd1bj88rRaRuu66ubqDTvcbg4bz9MOqexxEECnJv0r
m6vkoZ78psD6SOlvDrBWLywtSzwNE27LkB1MO+ZAkBZqk9N9sjWnMCM3Xax/xrbw+tAeYOqEM2ot
D2bqt2zRfCw+C6jI5gGhqeI2HxPfufOMBGCkWGylX+OUYTuRlHnmyFBUXmVGDhazd1bQYL6kzSbn
dc7lc5Vs5bU5X+eXBAe1BFCvcFVYJvk0RsEM7mq2TNUQhxg2Bjk1nLIHl4RIXCVjph5h5bs/VDV5
bdiv2LlEm1tVu0fLZhhDq2VT3djSyj8JzRaE5dagvK9dLsxDOWUkUY4orSjNXDE8DolZZE8mBr9N
1Mm2LpCmpYUbkhoZfqz14/zsWWbrxyjQ+D2Srmr+7NF4qKLeShNAOcIv6tDF1HwMjVlmxV5rqxRC
k5+k621nT21xU662/FtLSFuvCynqZYfhT6rvGx/90gggsxfECZ9sDf15FrhFLdr0jP/pxty1s/wB
bXKQJCaaNs0NlFNXZQeZqDoNa7EG5f0oXPEvnQrP2wHkX6y9Zg8IC3jFov+YJ7q6IYomkxO3Rm79
JOMmFqoXaR3WgbJjtAkZfkKRpEyiRiU9mBxv8oB4m7Kg0mg7vX6jaXUgOIqrNUVyhaZzb7LtFH/q
B88qNb3H0TPs7yILpuxqVWpyP0EHHop9Uwdpua+KRn9acmddNu3K6tGbUtYEd6AUm5SsWNnWZqGu
pemUP/RNXibCoXR4ssfSTw+42VbzzTLO1RBqdWm8rmXbczWbc3ozIvHp0K8w6zdqdvaIuFQ1veYL
4ubhtHp9jwkcRtFTa3Fcajgozb60c/9pbA3sW2aj95wYIPHq74oBYE5YZM7M4F3l/9vOg9OCPWiq
V46lPob4vmjF9WQm+t/SXht1sw6l8YSrhjXsZFe7NzkKe+qgiqLz+Uh1+5y4LtGj3pru+jS1Utxq
hKhEFgnLIjq0tK89oYoXLdP0jgexK39k81iboWqU/hf82swMk2Tp79uEbR5PM/peN4hadTXIf9vJ
9k4aBFfuPK4QlnCrbcOu0DHLSad+DCIF8CceKvgjMbi41r4N0rZHUl6quQHh1eRbeSxYvjfjhgcP
jL7/Cj6gfyxSY+GtbFv0HfMh0dVNbSheTJzGsm9EmTbG80ZQ15E3Ala+mbIxzSIbP3BFdGBoN4Sp
DjQqdv1aHLDgq3MIu9lgow+41CjMO1LZWED31mvbNtyF2TpkP8HtCjPUGrsQ182QLWZYW2NRfUqa
Dj5gvY5mcy995E2+rITe2V1NRyUN6a6sAcaXldzAL6nxmK9GGYSuVSbDbuFYj5EYjcIiM+h9eLzF
urShOy40f4bJrHdA0daOakfXLVeJLZc0Lry6fNULKZMwb2r12Gm592OwS/416QoHPaC5XR6VhB0R
CcFNtVdZIIMQHIH8mmlSPdFRtvvdmBvevEdPdTKxrMl7GfE4JYjeewqySO1OpoxIxdt9ocRCEUKY
qR6O/szuaDtnuldGs46geGZjujOMmUxxo5/YkaOa5BnTbsrmhlDJs6YZQxUJEDU/ZiEDKx4bPUEH
Xuks06K37YPR1Lp3mLI2a2+UA3nia5ZlRHKeHJyvndS1PsLb0nvzV6ofsekUaEd55pCg05YV4h6t
98QPKSIP072T2oMXrvytQARr6hdBb2pFONemReFDZJq9xEPtTzwrSpck77h38o62zDwSpTk/esMi
sf1KdPcTiZV/3ZnDpEUVo/3EvVQgeyxQ6Oiswir2tjQ5iU2GBfQhF4OZ7XUq50GYqDb5GwgBZF9C
OD397OWqs3bKtdRXaXhFGUp7NO4Cd1xZltKwXlMKDMibabl2hSSR5seDOdrWgbu8ufM2kYSwWQz9
HwoGDv6U80AoMPlJ3MwFYZNuJWlyNftTpkeycdI2Us7kyBjtCuMnDAVtWw1hsHUNK4/zxPKHPZou
1bNVOwIP0cVcVGgFWbOGJoz17zBieTfyzgYdbRS4H/BKVHUa1UL6063FBSVv/VHONWe5A2uChJ53
s5YgscNlatpkz5Fsm6h0+/Xerjozif1BFEuYAZLjXfXslsIGALMpKsZBpYcBmvIAD6OhVy47Bx9h
MfjjVWZqhrc36sr86vwPZ+fVHDeypum/cqLvMQuXMBtz5gIoVBWtaOVuEJJIwXsggcSv3wc6Z3ea
JQa5mr7roKQkgMz83Gtq2sAHBH84BN2i67eUR1kRuUbt+ZdpgSdjoMflfFVaoijOSoNgFbRWhvps
zNTkXh96Y4zSadW/4bnW6/s4Mfv+kJdz98nVF0ZJ1BDJjZgppMIuRQguEP7cYqw6KEYGo47RUuLU
3jmZtQUZnVZpdaBxpTm7jompjli7xdmtU+LNnnmNlgbOJtaGwQ+e2RRzjYO3YmcOgU3NQbcKP4Se
JA8SSoi1xvAQ+4L3MyAx9HlIUPhhc6bKC/Up9Ugoa/G1GMyxC0tcgriM2NaEctonl/3SoZ026AMg
LZNhlUaXwu1UUJjjcFUvZSGDrnJXMHrOULah17NvQ2cthbW3EzoIQSx8EON8e4hbrJzIoJ3b6fuQ
Z07N1VP5H3Nn8gwyyN6OswDfHCc/xM4M4I/JTuuRhuHHGRTAmh9JnG0SNduRXtDNifWjrdEPC0z8
o4a9p3Vt/uDVi89EA0U0NxBCLhIGX0trv/LdMppcqxiiBmyhCACit21YQePhOvN97Ef6VauGQ5ll
9vlqLTmPgd6UcahEUdmh1eTYFq1WXawhzMTFCK16kjdiTWdU5sBbPHdJ4pRUBJl72Tcdzilm7dUu
IRBJqpuYa/zLJEYiSM6+XINiddZLbgbSaqvpSU1w+DWf6yKNb/uq7j4Pa6VVl1YhlYa6nFiiObWQ
rtkYK3GY+27xqEululDGs+kwVfL8izxR4pYvYlhhTxmwh3NhulFWy+VjkitwLgWINSO0ZWzl4SIS
98JEcMXhcOntlZgVwb3PvDqDy8ZkdBfPjl2SbLXaLu+1SYX+0Ds/HbEK/0K0Y/oxxXiErz/J5fM0
MZ3aFaPWPzW2T1vLkLZ7ZjS2NENvsKybxTJUTcevKy+XQh8AcxZp+2A3CWmmTHI+8zxinhQ6HR70
QW+Z1RjWSxtfmB1CdOEMwdTaZUtalaFMuvReoiPcgXftgbxkfjalF206zTG+Nc7cBPQ1x/u+WcQa
ySG1m3O05cVz6mZ2scvGlnLcMebEPSqIYM1uyJxxDvrC1x7X2uybUNAwbA5m1U57x5wqLxC1A42W
P0FXrNKpBAZZNVOwunLJOXZ+m+3YnvZ3Ql/8LdVyxKP6pZ2wD+c+rzB7j8cn0Y2TeeVWazlElj86
zwtTEpxD17akkiYxDYYiz/Ld7Od03AqcgVrCdsUfWS1syZ4MbTV/TF3CNtbzfBMmgAMwMCHJ1LOK
s/Q8yUenRZ4EGZhQ0hP71Gs28Erc4CsOml5rXIzDZD8iEun9dA0l8LUwRi/d5XIZ3Mu5ssfbenLS
L4i1OeUuk/pQBDRuh/V8xWvvGS+A8cwj4/JxHtXLH4Ze6DPxN6OnMPXedG+2c5YcRx2y3dGLrZkD
qC/1z2o25zwqSMwKGqG19XmpS/ltcvNGC7E40VuaMJVPE6ac++W4cd3aQLSr3QVC2rILJ29yb7Ve
MCVBMdoGCBsjZkfkjpvLkryKy6XpzQMsFtxY6y6x3AANouxniaVAGsASQJe7Bn3+NGJs9H3Kh7Sg
jCrqcgdoaiooZ3JiEdsf/7ll3iqedElltyMrK3P6ilN3PbuxzdfACI+ekCtNxgm88nmvd1J81lvJ
kMDxczkGVta4TZBzz9RRv+jiZ+c41BMy20aeaC5Qd+cZsGb2F793VQ/zR4gnSRYmJFD32tJqI4nB
oh07BjReAOetJzjLielsgWhFYMUznrYDKf7HruosrNsXOT1pddJdl12W/KiKJv60qCz7OpEt06tG
BfqxM5BrDuM6WR8VHuY8n63BZC1tTwUWuiFJaJZgA11qsywwssS86hU1DmRTaJuRWozkIPFcvutV
M94pL6PdMrRDXlBMd4TFngb0tNNSIkSIsnf74LlYrAZ20iy33Nf0EPJFm7+1mt387Nq5aaErZW4f
ytUu6mBFuu8WQS/rPp7i4oxqYPop1tG6SzlBz0vbANwraZ00lPw6rVs/tRzoQZ3uzEGMhq4X6NSg
+NrbynvsqAxlkNJu+GYYQ5PuQLW4edS1Duk3escDkxWx9jf0cVRJbj3mMmQoU/e3ghI0O7f8FW5A
blbWlz516pvJNOU3v2gLedmp0psZTc6uCPTOSdrLrE+9OqL8Rg978edmlw2d35wVjA6eMlr9Fz5e
kPU5opLuLVplm8AcY8c2RPrLGyLyl+p6XVp5Gxcy/w7LfL5A+y5OQ3tMrcdsLHwV1HVNA3lilHvl
DmuT4N7kIB0MgKsYgmGqxaeqWqaYG9ThypmVIz8ov6T7b9ha3R+5itv9aFepFjhmzGW+EM8YkemN
pocVd/btahC2YTaP9CZBxgk0nXSjoVGaJ/Wd4fSTOqe7Yd+vZMtM/SSFc7QYOCsFCS34lY5juZzJ
ip5pWGb6wPbpNdr4VYUFXpD3qjbC1NP8MlKjtVRhP5XonpmA7D6UvYXiV+L7hXdtM0L8WeKI+9h0
FLycxS2TTlXhnSVxNeekbHo333IaaA5hlzNdD0le92hRO3MVlj46uWFR9NajsBumFyNeEdv8RauN
yy61xvOURkYczD103YPqk7WL4qx2S0pqY2HoOa/tj1kt2SOg3KbboceX5Ls4FTgJDP1kkxgwR/8Z
z/NyqTq5PpUFd+qV3hgzJxTu93ggFZbnYm3M4ai6Ujs6Sk8mBkPOFO+r2ffrw0D+8s1fFmpZq13N
fRtbXbWr7C6/xUdW+2C7rX0/MEvNgqlz3FsYy9WXLpu1LKoLV7TBoJn8k4vClzx0hKwpDWc7phWw
KEJHT90oQouLvNilY7xhjYdxc5Ws1fiVpDb/lE4egdGNtTbh/HvMsYD+Tkd6I+sEx9XigBRFTrXl
Kr1FhlGvEcgoOhIFX2Q/YkuKIRglAC10xZakZCJjDlUAZ71ZAqD05iPpiXNnl4s7hFPpLedJ0xp+
0LpCOyulGu2L2enmMzlVU3YslZk+ViuNpMsUncdunyDRm5HrS0oU22rFl5XCJY0EjW7CQ07D6ji6
XuyHitH/I3JAIt/DPmvEbipVl+4Z4ia3IKZKfFUMmlNtY/gHsPPTF9Et7lW/aAVDtsLUzwD35w0T
pp6DUFR+cWkwzxoDUxbZjWYaxPZ+kkMe1WMdf0vA/7VBJ3suRpyc4YR55WpXgU46dR8raZBGlnUx
Ro6Mh09rWYOB7VtujQDJxf4R4qL2I2cD/BhBNqQhM4v4s12Y+YdhJIMI17mzmI8j6nKY1p4eX5q1
9RRJJxlwPZRVeV7Wk5bsDX3Qzj0uPidCIcWud4N04/pYDOVahQ7mCVXQZg6BZxiEcWnb4+RGqBOQ
e1EFQ2E23Szd+72ZNGHad8bZSqOe+ULTTYecyZgIpnQhdXUqOXs02buxpn/m2ARqbluyjQR0n8/1
oxgW+/mV2zc+6ZFYzacKTMb3xkb4NSyM0iAnGFG08JOMS3tCOT5k/Da4gd/E/Ye5WjNjx8moXFQ8
FFZ/tj8p++AYpZ5QRKTrp9ESsx4Wymms3ajR8yGbMKY8dJvF/tSUYLovUuyXzKAHaHKlNOUbYedX
xge5bmUml49IL8CaNg8x1iAbqMQ07gSJ9BAwUmOsW5XFudySnhDRMe3e7RASQSgrNz+UVDv1bWxW
61MF6ME7a+x6evSyLLlxOm+fJa0+HBfNSHu67b1JX8BWhQ3cwPevRl/NnxlZeO0RjlR1QUHUPWll
ws3QLyZ/o6g082ad18Ent5QjWFHKgQ8toQinKm+ldxuTRNDUce2SkrOw0mgruOUuaQtvx8Wa+DRv
5qk7NoC96B61JeIXCk/48rIvrZTL0p7za2XHy5eOsH1n8XEysFyj+bPxUrLeTS3vcrT8ZjnwjM0H
O89b0th8iemUW/xMzzDPCpAiBv61ln5JOeqyzQOsLmx4sZUEE8iHvbXmmN4+rX3x1VlcMgizj7Mf
YCOQexpR/swDF4kO/4oBL00/r7ZpUOFvI/SdYocKru9Sg9AEzqT/kNZJpQeNg2YYzu/OmERN3Y0P
to9n2MXEYGOIVAl9jnLYgZ3bOmuLYwjO2N9AkxTtXmnU2JE+5wQbs0+T9eDTdH+EHm1tbWNB5aIk
I6ejoms1BeNQwCVLeyMBY5S4lR0UuefRA9KIHYQHJ6kje60RFSTpM8p9thZAISPdm3y9C6xuVmIv
rbHSrit6zxjbtkU5ts9t2vfp9ZJ4M94FQ1aQ8OBjaSlu0cwszKgsFw0AikyAdPbXU8Z4WoXOYHXT
Yzd13XoggWkTLchjC2yTvwDeRJjOTLV7c1xsDzV6swAiFSSVwz0YuZ1R53dW4nQyDnTkRUskRFVn
PdiY79bXXa0tOo0Ygo59HHQHWhW2miZZdq1r2ic9rebqLF/mzt3+XpU1Fyl6FdO9Y8iVVEvzVq95
xmDUJLVh7McaY+vDZAimRhMzZf4668ZRLIU5X3U2TXQmBq2sfyJkLdcmZJxMIbbvWyeJf8b+6uIf
bedDeTHU2ON+KnBeGZ88g9h5rXtN7IQLwvPLR8Ytvf5QSYdcKIx9pzK+NFordGdflswIj7EhJUPl
wVq99Ulbmg3QQzqXfquBzhYHlumZJiabHbciJGJO8NmyNZ3DbbiJSb+sQFIYgXyvtweknhoACnRg
mKig8lDwdiBPDJMrjlKsk3ZfCbMh05jmVjAsiWWvgDiPeseREuAuvO9OZznu98nxCnc8ZMxJkzSw
FydvBzpQmV19bj2izJNP6RpHi7dY2cWSZeX4QagOcewQ3huS36m7xO7F0kPZOGSWlNWlToVuHzwc
NuaopHW+3jotv38T6B6jAiT8cfB7SrJkKR+cVNeWr7FaCBvMSpR/7NnfPJpjFP6Btvgkz4xREjJT
3WSUQntt7s+VNiHq7AxuIY9DNeMlMtZlNhMqpyG/BhCVdvtmdqfmvF/1NY+kqKziK8oecUedO3h9
RNfT1o89UJM1yGu1GjtLU5XLLINmS6iEXXufC07MHZqA+XI5KEE1s+rE12hcRmQR0HtWX6ZkSZ/7
ZTX6M4dLoNgtdhF/0ZK+0YNEk/MjKpuJuV90v7jLmsqaAtjzJSZLhD87QsWsaL4mQxG71FqWvxyT
lj8UEjdUfJZwXJ4m0eVip4N1VgeAmcYjBCR6TIKevR9MPn24AFKNdsMkNSl3hZevX1XnNnfwoY0H
5SW6S8E0ZNHQpVnNEIEcMUg76LYBI5T0qqb2vvFQ7wDIbA+VCGInTr+OQzIYoRT9KIOqbdXnylzV
TCIrdX1nTGb3QyFK/nmeiuVcI9kvgcU0ztk0IHhPkeZEmsW5wOSyOLPyvAMzMK6XjIFkGTWJtC8a
Ts8crObE+KZVMQa9djYXl6WLSeZM2UAZabVtFcjUbPEIYDDOZJ4m0PdqNZaHtmld2qduKetdVwJv
360pk9+7nBvxQdf6gZ40GqaYQwg3Vcw1LEAIpeEA+kh5uw9ZJwBNF43sP4M78u7iojKKfVLHrnvX
4Pz9qcPQEsCOvYgnv5GFohkjBrWLlajqUMxLEfWJv2zaDoWLUjOiYWU4L7jgXg6jMSPXUXbVmdTn
9DgDZm6uBFSmjJJaEL79vqaXgZwc8xrEJun9zKaeXkJaF2XYTnGe0Hse8O8l8NcMPrvYtYNOuP3X
LiE2RYuqwHPklO5E48LH+XZaY3WkrZXYu8EbqvQCNJVW4WyYVWWUxev0uAITGCLKSPW9coz0B0L2
nhfMqVguKoSf5F51Xfa1H2fgyl6a5jdja2eMLk2vAbeo1pEpy2j2F9RLlK/I8PtXG70hCY3KSccQ
pA9zGIarTHtHWeN80Fb4rgYYjg4EK1naWtDF63ifplTGAV5ciOe7ZDr9zl7UcjPmlmx5JYvQg5Qb
aA2S3i258QwfwFUiB65z30da/WDQ0vzEYB/kgywQpQ7ZljSu8zVrL5KFFCuSUHckl9tmSijWrPtS
dJb9oPtLXAZc++wbc1Cjeam1fZ8FOpOgz0kyOCU13gCkuxn63NtzGXnpHjPVdD/prTaFLsMrY18a
/nArhmTdsH/CvGqS3rlBWgeZ16rhEg+0tfBUlGZK3WRAc++trOuqi953mjSKbZknYQfoYIxiESce
sx6SjL3XMxXfWgi09aWYkpZepiG6vWFWebWfWtun/0MBSBN2XGQ4KWP6WhN77bA00MH5BMWiXned
DvaNvlvqJpGe+hkq6a41XDBJUc1nI1+9LFptzfvmNoNnhV1XLzLicKOekFd1hb/7Mvj2Wac345Vc
cLkKUUKiy+5VVX1uNhot7NSgktuTIJgfOyH7Z+5QhltFpm/NIjrbOuXnYnhhn2MG/Zjn/XrMgVKU
9GA1RrPAg4rHPu3Fg7EgTHxhEO9u18pwyAfeBmn+hisDLY6skofqkU5Odyp6VJejmkiq6MO2eb+v
llScyfzdVU6psIj8IneEAjjKdD6aRydIeIqUzqnW2gvblh60W/L1RWOAfSrAdCzKSsIMNfJ3Hu03
fN626C84KIxMOorbz/8Gv58Sg0gUI0tt4zJ8gU5yc99gMXCoGOH/+VK4JgPWRT2KqHJK2EKBxyhV
0bpha4ArsLxsPCROMR1So6vf0So5RdVuesmbS/svUwiU6E4Qeunc1hw76YVx3tZBEeOWULhVdlB5
7gTttL5HYnhlg2yAYTypkTcDGXjy6QrVrjEQEh/8gDLPylUuZx4X6Tsv8LWnAtEMp9VE/vS3DQKZ
vXKLJfdDIHwYzs4gwK3YKHalFIx98168A6d8ZW8Y+LibJPKwJZjUv9wbJgjxYYDhH/pO9z2z9WKX
zGDMs6l5Tx7ktfeHNCJqVVzs7MYTlCgUua7ttMwP6YD09wAC3KuStPed9/cbYW/bFj48PXaEg77C
KU+3Fb2gOuQzaSNN/KZozStQG8au9zTrg+w8GeZlGt91zmJ8ZLI4RSYYmfs/vkvg+ID5tomZMGq2
V/G3A0dp50LT4KUOPdD5MPOBqoDSsqw/9SoxIHdtW9Kjc4f7s3WykJmnMLkxPIWl60o7wGIAPNms
t+andW7fk+38fatYiEAy0wJ6yz3pnxw4LTUGRieU8FpaLN+ZnzDcVGgifIZol73nMX1K2NiebOPq
OtYmO88TvnyFeT4YMWMOGl6u4V21bv2tY0q9J6v5QferCuFX2LsikfM7VJ7fL2jW3RQ6OH8bpPlk
XWfxeo2EnvMgpNi32HWF3WS7+8pv252WOCrUjcrYv71fXn1YHIvZM4CNIeC8fFjAJIvdFcyVRpoZ
cNmBuoPxU/sFw8FgtIsuMo0OJCni/n98/HnczUhk49e6MIBerlzbHQZB1eKHsbVWH0utqu+UVdJK
nZe5+vD2U/5+AUDhRfF4i3/Eo1PhmMwa8lZ2PmvViXfQZ9UdjJU5wturvLZLBRUt1CLOv3GqPkBZ
HtNGdblAF9HDGG6YW011daHAx78TgV7bK8KE+QWZ1N1mQS9f3lr4Q+eiwBT6oLWul1HF1zbYny8G
egx6tNZ2PAckAbmI3n7E114k+ne4oOGoCI12ewV/u160XKf/OVHZrrNZfS3NRFS70h+teff2OqdU
2e0MQqx0IXQKtMesk9gwaAbeB8rxoRJAFUQClhOXj8aOiQT0SQAMmM9M4qkHBHk9W96fWlVuy3ON
C5fJJbqop9bvkzQZzzJcDmNEskMbsfYgN10M5+YcbUN9fE+B77Wdg2bjpsVq0bc/1ddMEeHIFTTW
0Jt0uccD5jbGNGiHP5r3TpB6b6WTF4uC6JqpjhebOI2IysrA8CEv4l3VtfbZ29/w1aU2j1YT2Qrk
xk4OOO2sOOlj2w9tLbO/I1SBE7qVtR/bLH3Po/z31GWz1v7vpU6CEQmGMzFo8kOZ+ohVm/iJJvTP
Ijy+BYBMvCXffrTTW9MUJC6booP+S+FZnKxHcYOY21RM0azNxgH20QI0S/n7YvMOsKxF7t2EFo6l
yuGdm+z0pf5aGWEgOIVb1D3lLubmBKfRNKfIGwrvZ9U0/lnB9BdhfKN55wy+thSKiTp3M2qDwj65
YxyE90s16hOkWen9BFJvh9AiHkbZa++VCaffb3sq6GKbPvDmxnB63spy6s0sAcWqWcsVExfjY1/N
fcBwwrkrvfI9Vtzp7clyGzkXpRgwiwhenjyZMU4Yn3i+jBYtAyPpeAfxizQBh4KhadPwezC9e+fL
nV5p26JcJ+Rl9lbo+SdJaCZkN7oNyEyPIefmmFMcJVIkjz1c4T0Zh4ho8jTn6dR531K1zPd/vGVJ
afiKlEcWz3xy8GXCEK1X1RhVqh8PY7FvmjurSqabKvVExKi1ATLSvPfQr+whmPk+0mY+uoewpl7G
CzmRzLPIGBV9zpzGMbU1JEN1fiZ9Bpbg7Ud87bNubHzb2wRw2UwvF+smgCHkZiNEKSsL/cqZr5s+
HW5iQ6X7sQNsprWN/s5nNV7Zu1CmkGlFfhBzj1Ol8jJzEz0p2hEkem9em7Rtmbp4zvi9HBv/2Ml5
fnDTtTjPx8G8pcIrP9EUtqIOxm6H/w2jstivMjpT0DWiuImtwMBc/L0M+tXfEoTaJiAIxvR0yy8U
6bhK54CSdQh63eitAbtEHPtSG469I8ofb3+L13a7C9UFQjrYBf00u4PsWVeWM0+RBSpaA4OolXFk
gWgCLLPUF3ipZjvYS/FFkZXDMUbzQu7f/g1+qT78nbW2HThyIwene0SRgVC83A49TU5zczCKitap
Lmi7VXsX//Ojm2TFrh3UGjbDKK4GfW0jUTbAuPnCUTdNBaMUAE5v/zqvbU6sZjzybMQi7FMpHgD8
SdyYjJjXOa0uKjWqW6lDrtBS8b1oE5cZ09K9szdfWxPJB3JfRGKJVidhai51fdXmZIxgBuWhrUy5
jaJG9zZXniwChnd0E6rYdt+JHK+ui1nAplQJLOHUEc1gCr6mtNkwL7cc5gdjvQnHTviQMk1Joc1q
errPi85+55O/ui7ihtstB5H79Is3Y7pkk6jHSDdL6+jmheMAKx7zixjW9042ymAoApnsnXtne42n
G42jRQhDEBsBx+0s/C0pnoH3TqYF0wPBTPmYZcuwMydHPL69gV45URj7QBvnAKMXeaojAJa0FKO/
DpHTN3nkozp0Bi0AEMWQ/IS2LMPBXMyQ1MBCz3+yzt5e/ZVXC1tTx8DTNkDtneYd5AmqL4yUrVTm
zkXugJr38GQ6kKEO0Vib6Ad0w3uCOa9cWixKN4WsYGOxn+xfIhlKsz4xa5qYIaOcQnRWNNULN85C
V8zyz88oUkfmFqRxXdZPY6Q3bILLjjdGdqm0i8EZ+tsUZG+z1+FGZqFejsle+a66+fN3S+VPSseL
NbFifrl/RhgTAjT9GGnTOh5UY1THUbR6BMvWuzHBq0MQ7NXt/2BRm/aGiTTKlju/XLSthkwvBZHZ
KdLmYrHpe/ee0H4kbbsc9Nq8xlhXFe+clFfSAdIAtrDJezRR4H+5qIpz1ynteIyauBpoclvT/YjH
Zkl86KGgvv2EryTpGFvApmbXsthp0S9HEISTnEm4FNxiC/rYuZhX615jjhmMsLdDC43u/Vis/ee3
V/7NfJTQwyAUB9lNOGuzvH35nHq9EuKVD56ITgHzCdVddwwhf0LAUPu0tbBHtdpe/PDauIW7DkYZ
MIdm6uclxt+PTGMAJJpzne5ANcEXePu3e+1UEZc5WDQpKSJOPoKQs65xcxMXPcBqHl7pkIcS54rJ
uB7EifxTZb9fL4PeNR1YcjK8Ml6+DJV6htt1lCzpRM9ajKgXmDQnD5k5mn8eADZ9YHCjYlMvPjXD
YVZkDSl8sCgGY34g5f1Yc8oPXDDULn4vPvhmVUR//joxxEX3Dgl9/HdODhKUtsYBxD1FomroFRj1
9GHOahX5McASG6+3u7fXe+0mRmPP8y2SOQ8XqJev06t1fDdVLSNpx/pxSScDDv0wPsJ+NNCeruJr
p2mK9/oGr20ahEzxcUHyclNNfLmqzFJ/TuAURPUkrNDxO5BlZabtAAZqmySB9c6XfOWmsEAI2xbf
EzOQ0/VajxuYsfMcCZUUV63I+k+9aasD/bTiy9sv9JVHo1OOFBzPR8vX2X7+t/AtVnqd65rPjCGB
X7pe50IjdiAgahPgb6Ti13fSslcWtGFZE8SZ9W3afi8XrBsbBgpkiajoknhfO/NzZWfmEau0FvWj
pn1ng77yKpHTRNeXCS+aEqdlEYP0ibmvPkcDl1YEsq84gGuwQZc774mH/1J1O0mFtjwIBzRkvugm
n1x8Tgp0zMmWJRrzVB2FhWpBl2nTbT7lxs6Zx4HyU69vsmnQz4cWfo0Y/PWDPk/J1wwl7O+wum0U
Dqz+KDdDFtcS8X0S99O1R9F3zn7IjzUklmOSFON78mSvFQzwFChSaTqK302uVsPCQhP8WyT6oQEi
FEPEEuYiLrCoqz81IDnIYtWSfPaJx2dNl6E7AlRIex6tJoMUgiDAsHt7b74Sw5gGMCYzyHVcBlgv
t4quNQij9mwVwxk1wEaVt6kvSVRZQHS1hl0cV80fIFc21jsF3Gsr05unkc0sAqWi02tGTPjBp8kS
5br7hOGETcK+jtcwykVkjGb5yRlkFsyDP72Tab6yXRmBMFeiZGO7mubLR05gf9VjaywRougp8DKn
CPAItCLRyfdsuF+5SlHZ3tahF46+yckzWmOZWITDBc2GeAPn23N1AKmzMMNdADeqtT+6nSnfecBX
jv9202BBQWKgm6c9dGWIqS8aiO2tQuFEBxELVhu5juM6LzU3ANIebfj2NvrtnbKbSTDFNpugnXda
oTD6b4zFmxSnLxuuByOtD2ZjzweglH86FzRZig2LQgVZjPebH12bl9LJXXQwNtDlOdy7LCikB86I
jvY7icxrT4XSlMUX9BCtOY32tdGq3HM0FUEFpkNf9fYUCkArKTCluYzefoVbGH9xsyEiSGMSlXQa
rABvT06iB00GJCyyCRlw6WsQ2Iz617VBgOXtdV55KO4eCh6T98d//svtbySIHiSdpaJSooNgw/mC
/4LPb+I33be3l/pt+2+6iA6pMTc2pccvbcu/BT6n8JEg2Brm0Fa74zgNbTTArtyNk6b2tL7VJ90o
5/3bi772fLTnrE1Olkrg1AwrRSMPsqoB6Aj4GroZZnZXK3p27gg49n+ylIUFwfZw5EovX6UD780A
tbjhm0ZcasUAagn9OSDxvvuvedz/+rH87+S5ufnXRhj+6z/5/x9Nq5D4SseT//2vq+xH3wzNz/E/
t7/2//7Yy7/0Xx/a5/p+7J+fx6tv7emffPEX+ff/vf7u2/jtxf9AgYAXdDs99+rueYC582sRftPt
T/7//vAfz7/+FcTWn//5149mqsftX0uypv7r3z86e/rnX+R6f3vr27//7x9ef6v4e48QlJ6f/nGR
1clTU/32F5+/DeM//zL+A0PnTQAROVicr+mD//WP+Xn7ieb9x7/Mp2gRg0piK3IH100/pv/8y9H/
A0geFcp2xBmMb3Xx0Ezbj2yfH9G3p7HHPBe9ub/+7wt48an++9P9AxGhmyarx4En2o7ufx9tKMvI
gLtUwaYJ5dEDcfxyn5AyN7aXVVW4z++rqza4Do8Xtxe7n/7u+N7pNn8pkr1cjMuDyQO/Oa+ChztZ
rBjT1UCDGPypC30mcGAge/uZSRHSIS0zl4MqSv+ip1XagI9OjY+YW2QwrJnPlXrsIqA7J97PuGiM
n8tQN+e4YiZnqlTufqnc7AHb4jZahqbs79d1XQ5ISLc3FHzOhYMU7ecaCv+hoUsOhXBs4zhshNK/
Zqg8f3WM3M3AoGnOJyJjDa/frk09MJcF9+WuRGYNXSxPWgeaP/Y9tODJ/1D4NTpT45qP0AldCtld
AjJSnvkg5o19Bcj/szmhN7BrRlP2EYyhFWJvXPnPLQj0+Tgmgh5oHGs2YqQKSOChL3Tk29SARlrY
G8OM0pAEvbNPOqbqZ2gJSO/O9FP4bnFmLMuZHVeuG2ZyqIpz3dUQ/CimBFnwyloONaJ9/iO8Vbwt
HKQdjqPvKJbwl+pLCvwIMWt6icgaeJo81h50ndX0VLwDcw/eHJyvvKqEF+fhvCZlEZa477iHyrLj
KIbzkEJGT9zLnBStAVGK8kO4xNIx90LaQ4H2pa2exlUXMZwRR4lDKxu3v0nn2BjPVK6jVmTXrt8H
mabK+2b2nQ+m2S5ZhMtOcWUqjamlSMvF2Judr8mAGXj9RVrokZ2jkjmLUK2rsR8GZX03RtCrt6WP
+NN+THN+YQEHDUIFqc8eTdUZ71443x+gmdbTw9oszRSCKqnxzXMrfzhDfVL/DtsHvHaMaHOA4BR0
zxrt//miz3vvCwJh8PzyOJlhTNBCPTIZtQDp9lmHaXoz3sq5tVAiZVD/4I9uD0UYD6gfgPgRLU+d
7nOjZv3KdsvsCDvRvZiwXITWkEgXUZnNpypIdWc988tWewDaUN35i+ymHdKi7s6q0u7CnqBFBhlw
6/u2rPp93OHjHI3IueTBMCfFx8bou5u+wbYAuPo8HL1cev+HtDPblRRJu+wLNRLzcIvjs5/Jzxhx
g05MzAaYAQY8/b88u6WuiEplSt03VapSVXLcHYxv2HttE1VSibaX3Jv008Po+L3tDcg4UajW/di2
BIg7gSTvu5yRoG1HcPI5WDYr3RDXLj4bJNUH8rKdN2Y3kZfUYdr+lKmn3A3UNLjdSLNXaCk6+Mxy
z143jpW2T4X0uj2TNLvfAhoPHvpI2KCCKiT98VTg2YtHExDiVjS1zjajk5afoWHZ6BSxQu8k4pc7
ymPnkaRgoXeaNFPc71Yh7kIFtSKuFwWbF/te5x3Z4Nd3xlwt5k7w2H7zF6vKMDzhif6X+vGP4od5
KKfsrUq+FSWIvv4ofhCbD6Y7+JCTCWTDseHL7PAfb43/cyj/5yH8t1dgPUIDjr6EwJ3fj0Wlql5C
1CEJRsZyDQ44w/8/r/DHwRt1o3aajis0/abgMwSD+n+5AhPcW+fC8sH7o95AUaS4XTwrHoPE8NxD
X8p/ucIftGemcqw2GId47HDBpbIy//1rwgmX906JuIflojvf5WB2nlfVhO9F5hrW2ZR9J/hkZHPZ
VSjuhFukW7sL6jvLyzCAhAih/F0/j8373FtuwOSILudDWpPZgF4R0toDPjTni2mYZZNYddX9W5f9
e/fDJ+DuIdkI9DLhxiFKht8/QU+mc+/3gYWr0bqYGJKi6uS25hZL7b/ctL9Xmv/7SjalrWMiULxN
JX6/kuEC2TVrg6HY0r2koSzPU7A+iZxM1H++d//+QmjZIGnbbGj+uBDeU78poAPG7ugnTSE3jm7f
4JB9/PNl/vubQ7hG84H4g9/+vx5CbKJtuFgL/GbUpXAp2k0twi+z8A+Grv7lWr+3Brfvju6Uhf3t
XxiN/SlJL4JqcM1COPEYzkdR7nqMuzORG7Y658G/dAR/AE//uthtZHsLFw/497827P/Rh5Derdxw
BoY/YySq/TdMeLwjIoP0ZvT/01VmpxAeCxHL//yFogn//dj569JsP+iCmPtxh/x5N2q3k1knsCD2
tje+BPRDPs1jVAcgicfsQehodjbtUgc/7NqoT9kg1qujJ5h4au7dxJV50R540RcPJfhse1P5nciR
kKQ5lZ03Gh+dbur9xDanYTVniHNpjd0rzHbuFm8sh5d0KawvKe7Ur2noY3VWIUqsmAzblFQzvx77
2GhGzJEFy/QlcbNOkuRIe3UBiTMc25DqLibnaPpG+LTwkR3Z+tXvwhkCbg9TFKh4ePXGRqtrNgQu
oK7eXedTY6amc846bX4buq54rNGwr7HhpD0EAEjiJ7MLlIv/Jyquzpj95P2QETloihGKw4wnMc4W
WC5E1tnWs1akx57HsLP9UzRn/XO/atkeZ/TQu6Uz1I9iyYZHT+TtsSFW9tAEWb11B1TmcQ7xDAhM
N9lyP42sShxXI6bvKU5wYQchlrRwag03GW69JKJUq/tWFgYzhRvJnMJzqZr5oVt7Ep9Su2/uGrlM
nzDN23NPE53kPdS/COPHoyXtNmlxX1yQpeUbY6KcAgk2gslkVdI+2Nimmt00oXd6xuMXQM7oe2XH
fqXa+U4ZKtPnjJEXCVZWqmZ/U6oBcwHRSyMY5ioglNcpW/3ciSDLN6oIqy8RZLiS8+7gAaHZga50
nigMo2f2Or2ztxj91k0egIEyIKXQ7bwZvpVeiAnrhw34uOzSFZXQJ35Me4faE0JKmE4nZrkLLngJ
zil2u1K8aJ6arYGcZN4JVjHuZYyqCYwVSDXvMmSawCiGJG+dvbL9j8ZRYXIvUfO2iy/zR4qHYNOr
Ep+1X/pdGQ9FK+/GYVq3yjAAjQyOLI52xyz0Og7wCXZzymLr3PBVPkR52B91GvHyQC+lwcly7zh7
zT8OZFVuNRW1St2zy3iBIQkDys7WswR/nsyq08yHQaDCki7sNtyxZqU1p0LUOzWYQX3q9ZSXe6Z+
GqU+pljTftBVpsrvk+n4Fib7dDAOixfV+pk5R/mpWiNqzw6+zmMtVoGvMWprf7M0kffiV0IWeLAF
KqeoWAA29r4sv/awTnHruaOKAHnwVt+79GTzZiiH2mnwtAfGUUjTh5dHffkuKjhZu4JcoMRJnWGH
DT16xhRf7bzFnVTsm/bwadduvnMN8s2MRctHbJQ+5bPb/bIt7R5Ksud2BQDeQynl+Bn2jOW9rFA8
XHMdTonl1kCVi6IfdVyMKU7RJTReVVrCNRC6MTFdZmP+o8WoeGVSfYurwkz1Lh1HY1DDQfgZ5aUN
Rik1xS7Qk3dSNjxAHl3L300YcT98EESf0KssQtmQCewNfxgeodzwdxgeFjpb9s0JbZZlfGLydaw9
VkxjO2a4oRJkxXOddPacGVv2GhAXcg65aV/h5Li46/Leii4HwtaIC0bp9TucsTTc6wbE0JZWuF82
AFFMvZ8N7APQGtLidSlk5sSNMuTea1Iyzm4epmJr1mbzSw99mFSdo6MrwUeSACuMqN7ZHMVsP0CU
UtbWcrpiSSpP4tbEPmjaN2oSduTGg1F1MAqstLEPq+aJDlP3d9Iq6/ENhIVOMWKatdsXyVAg5zcF
SJl45IgmFyE3500x2/MLf7dI2IXpTxPYT/dloFvCQ+JydLC1QcU6TGBSz04ZYPjODYqxWMIO3Yve
0ns71Va/D25mZDDRWNOC0panppeGxhNnrNugjgo3BvVkXHMiGbKdGYnidU0b75XsbW+7lKI7RZ2V
o60YsyzpyUN7CzsHeJnF8v7OWNZ5fAFuWNmbglTWx8Eowe2h/fumRyuEZhLBRd351dpBkiA7wnmt
wwFG+4xlr5aZDA43Ho517NmWym3VLmvkA8NcOv1M71eup9osCqKIGNK5j8GA2fZjSHvd79hWjcWT
b/rN1mxG8zTSA1pf6zG3BOHaXu8+aurHSw9eEDq+Xt2D1UMtPSCUzZNssrN7yxX+VYDrcDer3y2Q
yqx0AmRbkDQitixZ/OzTl/yu94E73uDdNQbHXTmuVnbAQL/Yb0PVdjRavp7PgZyyQ6u6KLuDC4KR
jTZcHhfbaJ+bborQPOmhqM+ZNwLZITgjesTLa0fb2V6a7rTMTZ1tSGYFWW8NGQYP+ECqh55nRCW2
3sWvd7joQfoxPFqrs+Gt2GFL5hfXKeJpOUyVb/sH3g0Sb75qm3sJ0Q5reua9N1A1wUEydNA7fPQD
I36rec/A3nysHADBLnMLsVPwuMuE03Y69rVv8ZT4nsrB/OXWnkD28XFYiym4NF0O+s6dlszaVWoG
I9MukXN1h1Xwzc5M8xVPXzYUkjU+UshngHsmLQE0Tr+00+06hs0SL1QV+6ApF4BB5Uw5EkvPp+XP
PU6wYLXafb6uxRzXGPuPEvuSdami2+YuttpUXN3WDbptNU7mc5N7BnSdiN89VqaMgnvPWbKrQZMi
dhqK2Oua51eOaasEbTRB0OjTeSw/qiqL9H1j1LgQQRPc9+CpwgvmfpMxkazleG5RxzL28EuGBINg
K0fDKxdepsyUGcuUxiZdyvlEdhdI3ZXSaq4gj3815rrmuZtCzUxH6areCvTmdWxVs7t1egag3wwo
mdtGrwgwMqczDy7SrerSpEjhDkXoGFWCYdGC1tNnkdGBcugXRjaWpyBepZ908j22bHgfb3rANJ7M
so7Ce8LRS0yzcxiJTRiGdge3XGTHMjX5RxA76n2sgKohaWZDu5+Ik644a1FTHTIlCu+YrWMlTgoE
UBL2eoA/0gCbuFr4oKeECV/Vb0JcXEkDa2yHeHqlguqWl5BEremZpcUGj3F5CrNeJoLZTAKc8YCi
KL/P3bXapzrKCfCpe+Jc0YlnPP0NWjzT5Ree58PM4ggOikfoC5j68AJKxlS/emPCdjwp5mh94e1V
bRiCdy0WDDBGqpmepkb31Tad7Co64Fkf7vNImF8IFu4qDhJCVtGML2fgVLMbh0ME/4pp7rzstE+c
+wc+VzynfdvAzFQ3VZ49KEnVW7jTxVyG1r6LyJvQ8TxG9TfSc1wKAyPKjgLgRBmDb/PP86T9R/Ki
mkeCCdrwU1dTlr1FpugSW61RySvND76k7I53OdSnbd1qTTFhmF+MGbHkhkm0esLHLKq4aZR/htMa
MnQIy3YbRboxcEXkoU2+gwGje8nXGZYl5SKq6W4WJ3c10m8NNgP85DYZIbRREOndgo32cyDyEBje
WoAP5LtfPocyrZYfdgBt/JslW6vYjUEDNs2sC9k8ewC1D6x6unYzyiin1mKMi3kwJKGOWV+0tZ0W
jr6a5nwz28p5GZeGPqHpzOW0MCQ8GhaUBkC9BPRceGNMmzqHTg88pu9/CbeigmayGc9ldVyq6jyO
kKkW4bhbEflkkbDjNI4wTKpd0OYZBugyfZhRhr10Csn0c6+YDEF5nHgAzBkAy8PqDUyqAV0sK1De
kaxOMmZS2o1qDZ6ACvfgXFYV3odAkbd0Gd79aC70UC5wOdjW9SuPXLgPgOucVdTZOyNUxi8r48na
cDQvR21GqT55KVEHZxhtDlXjIrLvvtuN+35dO+N1dCoHmF8bpvamLYm8uNWo5s7C2DInYCW96a1D
xUgXFpVhXM1DvZWeAfeSNotA06GqLqrGjLBlJwAkjaQEe5/KOV2PxbouxMcbOeHHlmpMQO2ih4BZ
T7o8Gr4O7KMs+0xcwhpMUuxx034UMhCkVNVzp7fDOrbiUo2rPre57SxHjsX8SFNF+FytHLPYso9a
vvM2KCHwro0D2gpECFnEt76rANpjKTGA1MJFdigzYEWt2fnq0JVZrq/QxaEVSd8uH5ey7r/1gZru
HDYM+zSogLe30TjHdl8hXR6NQn8gwJ0gPohZj3YCXXLg2MyGOdjqtS77S8sUPTgNKZSKl0GEjCcH
fs9g2ztd9eHQFFcbapHpOk+182TMqfoaKsuct/CqSILIzeE8ebX7OTd2JjeZ25jibtXaJNO7GGR+
9VMSPHlN3nJ8HBaKZ2PKFr3tXXO+B90iDsqdpL71JhXJsjdxftFN8ntHNNeDAb1eHZk6Vt/czO0H
UhuSwRMQ9dbFSqs7r8/XLwitZZDYg3Sg1RYGLeGiyndMYjC3HV670EqZ0QOtg2ZGG8P7Z4hTZUeJ
4ROI6rfEyGeOCrqLU2rtH8uIOn5QHjUDgbDJUlf8xyiadkU1DbsFVcK1s2ZYBWYfbEcndESshRnu
oynPvkJB8l66haiyWKQhlOEBnH8rlfkmLVpWsZrVg8csalvPvgIZUbTpF1t2AQM6qz+HdiHv87Xl
snOXkQbl5np6j0Ds/6rbWlOTz9G8j9x8uQcdTl8++HLeuxbvxIQAh+GBDCWbfCXfUq8EHyynXOUF
DObQXnc8cuRy1Gy0N432v/uKvPWK2TrrciKCnihJ2y/jZLnQc/jwkHAVBRCcW/S2Yskg+kyDR6fJ
Usg+Yjr29j6gu0tVVPWFO9pKdOuWO/70/smxW+tFu/VzKigTPKYbYGsKE6eZW1sqmc1+/cVBY53K
SEfuLvVzfVyo3zHQQz96V3IEFs0/zb2vcodwECJOCA2YELZghaq2WvbtUa+BpTeiU9oCf0Evgik3
+hL2jXFo544ZlTETx7hxlMEro3bSdd4GcIY6Cjvo0z3nwZthVBF87Sr7AATitkdbGcQeVb0vToVN
ImdUpzKCGOVXT0ZB0oohs+bq96BDPCObzzXLmouWaXtDJAfWfRv6zWFanOoq0yHYmiyUNvAN24dB
FZDxK3J+YxRlc6zo98itHXz9dRxxTQ6BrfxDOfN7JdwE3rjLc7MKtp0JINThhWLEeuYP2BBYk77i
GQ/3q2UbiS9Ti+3fQv3d2+U5L9R6yFgSHOUcjWncRs6QCD2pU4Nq4CVilfMECIMNi/bm1N9CXu/A
qHnGStKk6zyPtfb360SAx2b2J2AxqJqqQ2unTCxat9/06aj8uB0tvbMwEfAiXlpQ0fzXU5U0OdYs
V5pLADcyKmnTVcnnFbU1Pxk2eFsGSvLijtOQhB3rwzRfir2nOdc8a4GBxsqB/5MCxfxWL7j29hXn
xxJbXp3tnG6JEs0XEW4C354uwoqIhJ4G6f2EPtRuedOLr6OnNkMRltdUWc50160jYQoUz683ye8z
qvhmpGwNxur7Gkbd+wKWd9oZa2jWj3wdPD5AQJeAyAysusMYAtEeYD8/WKvvs/S7zQapA+bQ3JN+
FSyHohzM5SIyy/tsC9fiMGYumkiHxmJXFIYESi9rqGVLZUZJZPVBCfSPpM8+n3gdDf30HcI2WXeu
/+iCPybro6OTii0DJfs48egEBoqgiWfqUQkv/OkvTKaWxtbOZrDz9QO6s/uRqkVfGYLRS0alJ84A
eSEftaEit0f0FS10Ptos41YWNluN3fMZFhhJM2Dct5El0mLXsZcmeqLmJthK9klOjE+y9zZGYQUX
UpIIqggdmT35cqnduGMTT/XLnRfTiM3Tc0pqS/dmXFjklc3etAhcUeBO7V0FU3ZUF7Puim3UGD/A
mgDxJwTe/JmOvmFtjbQhQ+qWQu+lcj1rGbRsJq3QBDskpPoMkLvszaB1E9INiuWwDBaX1uoWNWaY
k3yyjc56IDiNQInqZuyJGp2YTQEbrbEGLNBtAZ2o70nV2phCrd5dV6iXths/g1BOd2toL1d3iorL
urgrpyx6PnkiHPOJdKPysKRQijfSpR7fB9IbP1ZIpcHJHJqZ07bt2ztm8uh6o5amabaz/GiF9LH0
T73/Rm+oT+Ar9NauYHsdMkQbPzqKyiH2IjJ3p45bI7a0OSYh06lkTXHJMD6ppreBOvgbacf8DtKn
ddxWhLrUSR62EeW2SU92J8AaQRmDhQnatJtHGFe26O9yHXL6UrK5DqzzRbzCY8ytpED98ABHOWoB
ajocHL07tDBho34K7h2nbnfhNMAKRcxS9YgOPP3NHnVR7GtkzEc7r1W0T6n1P6ux9Pd5N1WfBjr3
Lgm0bZ3StZzNHc3DovdFHz3wWD5VOZODHAo0HKPZS48R7FZvFxExJIgBokkgzNJ27jpEm+RjpV2U
lF0mPzpCgkmbUCzBSWpI3yUtT7Sxx1ATGMxP9uYzhEVovJbKuToAi0iMKt2j3/D370xtNCn59ACk
Ns4EIykp8lRDSq1dBoOO9uVdmi3hDwaaPzEhPhEqVoCxm0P7Af52axFaqdN6mwVp/ewMLnp0PKhE
LEFboU4A3rkNDTiFImjZOAOdjprLUlYlvDED3GHcE7HAngLs2WfWhQ1goXac39wUvUUMjqg8W46Y
GCmNteUc7bUzR0CjIOA2oVay2bpk9VTx6I5Dta2zRpa70oC6u5UWAN/NYEKve5nrG+ApIONw2rFg
ThfUqGZ6F2Yg6GNVdBVOGFE7F6MYbCeOmgwSXd4w37/Psc0sMKk8glZUuACJZDgOpMZoikvpit5L
4MkswcFZ4AHv0an4n0gcLJBlVE4+McD1uAf/vFZPmdWHL/jnTEBO3NmXEfc/o6wuM6tjpCvD2EiP
IUsWN3nnl4+3eIsgYWZPBgUHeENorOr1Z5MrbYOS6vtPYDLF+mOg0aofJ+reo+AMnA8CwQARs51t
P1lZS/hgWgnrxbhVu4fMdSx1iFro+8MgAEUaRvMgU189j1blMTfvTevnWjj5bhbWbMQR3kNm8LMD
Gtn08/JS873vZkf6TKAtc0dtUty505CueyKX5RPRceNBIyWgjZLIkYfULB4p6/Q9wt8Jdqw1Q8JV
ZsD/yp/TH2IZTbkxSq9yNuxqMxVLUXq4ZtpGuyRoCCPJfZW+CSAKSZMKGV6QzbTAqQam8NfR5sHe
FNzEb/CYKBmzFWh+Ap2seZPjUi3owsc6366TAd1szJifIvfNyrcCtDC9BtP8G5c7TVbfVZdsSDmY
A7JieO+GbIDa+ZOLVekW0U//bKyGBNrbIdqveWP9dJuyfKxxPyeCs2LYT9AXtrXvkxxJhBnORJiQ
Haac1SW/o60c+1J4I0Cvgc4VjtporX8l4Om9Y64Ev0ZB5kLaWruQGHPSFw+zqNC+tHOQH1Hqu3gD
xNQSn1L1Xxpv8e7S0eiOZjToZ9Mxb+yBmsS39CeIE+OpMZTcldGPAlRe5EmiTzALIaqhAIWQK0Bn
s44hJ0VZOiJ9YS4BiAqRls65ypv8vUzzTm6LsaY1A+m9gjTV0StTwYcpr19Sy6va5Mb9gl+XqY5f
sUVBMswjjUZXnpsc5C0ZSgEyFbWM50UwCLmY8AuynRstPdk1gx6641gKwcqAn/reHXpsGERRQP2O
QInDxrVXIzsD+WJD2Ih1uLgpuOsdvzgIb7bpVf1gCnQpnWAxlKBpyVP+yBtecl7YWqEokd3BZGd4
7W8v3WwIufP8qKsg5fJ0f2XRB7BBkZRQxNyp7raQACvp8Ff7BZKheJgCQSVYMXfkq6J7283MRqt9
GZCplIg+pD0jiGcpT5Y1BR8WuY5nQzdqeZDtMFqxNzu9vRG5dcrISyvAbbS9HUNf7r9VYLSKnSRS
Sb93HTuLuI90Xuxl5/CylUXQbicj1azqmNo8dXpaz3lUztWTYD3HJwuHrH60Bi98KjD+iFMN8MJI
GhGQ/KA688HMgIPHZsPYyKt6WBH4XEyaOpuEpwZlynzXdGvw7hAzB9wBwpK9dUTtX7iX0h11lLmL
lmEUp3mw3G9UnHxDgKA6eWDX9dqqcWWfA3mRkMlGEexmN2E4JGWWlfZLTylmbYBHWS2DxXXkeqMx
b1gcZUTAoHJeMHSDeyAIZjLe2nTuD2XAKzVuinr5xg9n3RUBUP6vFR+bxJ/CNp5ZitYsV6YKu2tj
BM6zHkICZTInVUllKQYCELXAq7N7mo5DE2Uo+bOuk/tMeetL6RVTndR6nl8J1C0SIuecC0E+zRNb
9PKrGHp5QMfZyGPQDF11yKVABTZ79hbtIDPKJl0CiYtRlc/CWnrIiR2BzHAXdfTcmJQDd/Vg6Po6
tGmQbRrI2vTGU2gtOyQMRLYQDBAxSBRZbVKNBP4vA9FLfRx0N7CsaTgfN05Uq2M+UkN861jiLK+G
L6z8qiCmaG7ZjCiaBShyGXuh1K/TVDZFQnaneFWkiFEjq5ApOtt1wyDmibH5bp0iI38a0qFj9QVk
/4tDvOSxM9f84OYtwTxuWa9vhXJcdI9z9QxjmLkSoJvU4LfzIcYz5wAWXPaEYt9yqTvzMmj42feV
Z+TmNc8X7nBcx01w9nhlHwmAsYpTyZaZnjTn24+X0B4/kYsO91alewRdKvKfCptzeKP7oXkMs0A9
O7T9LuagqStO6eB3T1lmzYRo27bY1WR9fvEphFQ8zSmzxvKvxJJILZ99FcKmI3OoIBIMYLLe2Ly3
57OxZsW4sdwM13A7j8Wjk9XOeqy9tG/fe2xJ93XhE6wkAH2/CxMFQmxaangZPF++LD4JkLHrdwbD
/qI9hWsv82SNyPaJI2esPLK36SE2TQ+caEMh3FwY6NVP/O1kq6HjH9zv1TLK8yQ8+Wj5FCY2ESRv
Hel1dy2S6sRh5Z5Yaz2dfMYmJLF4bA4AVUpjyfaLf0v0hNoUSrL06jKYr2U5sPkMTGk/lWK0f7hm
F+VJXmDvr2pEnV8KakBmnwu6iJjVYwALt2Cs5pXjhZ1b8NXqxvCMo99jrC7NPolEn1Z7Lc2C0FG/
ICbTLc0nqEfTnsAZYiXhZMGdVjUn7ERY+D4Y+jE/jPTEbC0bZR3s0b0FPopo6LdoZ6Otx3LiF68s
lO5rR6hi6pX1pxqlvENamD+2c4WqkNtKkMPE/K8lrAQlZCwQzI7X3u7tR1WMxa5osEoCdrQ/LDlY
F6huIDzwP3z2bO/TW6ib1+AWYIVIPjXEbNUu3CWuABKrTX/aOpNRhidWP/M7kyKxo3I217hZuuEs
nTy7C7wueDNHH/qWtMf7To/Rocgq9p01O2j6FStjgM9iTFCTsvj/wbOUbqdORY+lJJbYrG9MkYyA
5qyxzAengApP1PQQJg3HyftoUtyb3JpbNI3hHA9pbje/0oza71IQP9aestBWeZLWnMcHinQUsLku
zWOt0+a5tJT+6oiCEEUGo4qqPouk85gXaacO6PgEvAvXP8xQOMbYq+eWO9o0muuCvoF1ZtmXP007
Xb/YymMzYrJpkwfGlctrv5qDeQcAxee7cJsuPWoHwu1WR4Xz0+Ex3KcmYYIJASJyiIVR1VfCh5k6
IGSxrpoZJpUUUzfQovYkdrnB2hMLOZmiWeGEJB+kcI/8aQz6LRgpRG7k/IxJUzqrOKbkK+ZJMwad
saOi6OSmZkd4EHW21i9Lsc7xZDT6YlPXRfFSccrtWl5pZ3R/o7UnEUA8elBx75bUckImr1jzaW/M
lLrl9sPtSFRoxQNzzjD7Oq29zYMivdtyiy1CkjVTdjcWCrG0s4hhevNbpfdk35KqmvaGNx9He3WZ
OocM0njEyatfDRjQAceksVHKJ1yGle5aD9PWX7o950X1mM5BVZyqbKiu+ShYy/NTnD1CsF7ZtgPj
KEwrLZkfOtmB/Wf20hkFz5Uey/sM0CnToMDKUJRQp5e7QBi0sDT1PBcrX9i4Maiek3k1esLt5lx+
l1NFKIjfDtNXr/Q4tNI+bx5VO0RzUrHfgjlcinYbspUQ15GrXt0FPlrKMXZPC+M/jMMsn6xiARdh
mwAOFvJNdhHZrEkaDtW0WccuutX0NW60VrnBNre95jCGnMMbDGXmlcUZg9+efxZBE56bHhdeNtNp
8H1cuf2EvrHupZPtpBc25DMxWWjiIvUrG+XF2D46pWvfzcLInTPaunY+On7BiCuUZvtoECfMcoeI
RHKWu4Jeo5cPmXQ9ng0t9iX1DbjhfP1MZaWf5YCQMh5XT19kNEJt6JoMbJoXUGDtuhu+Jra6ejoy
ubbfYCjk70jOFyb0nsPawe2tTxK/15rhWJ22j3MHwdn1MFJRoi3uScPyid7JqJMXgX+1inN+Fmcn
3aYHFkDSWR8HY8nWy6yrh3LiC9pRJsC6nbRQPjvT0BdPbCHy5RklQS0/KHskNOCmzw+ezKtfyjRD
Y99EzpQ/0sqH036knkkcVfvEiU63uCfptmGzva1xSRbww5kpPTKcK8dAhXLJbHl/LF2zl+tg400e
Z7aFut3yjZtfkPbdUNke7z87oZOh4OfNrWliV49xBDvTmmO5mcqU/ZBipxu1rGuceTB8RusUABWD
vktZ2O4FtwBBKQ3CuFeny9w3FwMs0Yh2/iO0+VMO0p07xQKiDUu6RYvJFH/xnJ+hDszv0VoV/q6I
fGluOXFxMk+8DLP3KJThj2xZ7eoodMsYCXWiBMpP+ky18Qg4uVsiSWljhXr5GIRb3mKOnU8In8pA
DCbCrznKpmHj9B30TdfPwh8564uII579CyNUHfQbA001R5chWRPlZfNQDgtWCAtdBui+AOTrAfdE
9MQIExmInYXF80QYYXdfpabWPIYlyTSLq7vpoXHz9ZRb0/zd5L3602l7GOLQpjl32pvhneVfOH/Y
2EWfl96wQJPKoiC/kPIsYFvIaGnHPNtfYm0Lq7ygRSPiJm1Cy0wKOxo+JN3kuZzzCtOrmtIgGTmo
F4jeLJMxWpAtyzJhYnrQDFlkJp3bk8aNr9urSIxOmX1XmaHenHF2v+WCAn/jgEHlZcKrdTgVKf75
I7vz+Qnu8tju/9cwr4Kc64kjvKicNjGIIvsVjorILfLdims1inBv+WN5wYurP+1y6JnBmuaXf1aH
/reqFzZCgO4DGD1eRvcPoXKrLfLrxsWJbXVdCvuu4cGNgvVfPGp/I7RlF2mGLELx9LvuH4JusytT
YxlKtvF2vjGNaxHl+NPu2eV27uM/f6C/0bpGLqRPNPZgVO0/Hb3os7paNUx0YfNsTDN9IbDs6Z8v
8TffGQbqG2DK4fMA4vldcu05nTGPFZdwuqcueBHrliH+P1/iv1XQIbBg8+abv5kW/zJz/adYOG/R
wuT9LXpQJ73hxEW1N5HJrvm/8ZBD/tj/69S6aYNDE1Ybb/MoCC1ocb9/GNEHzv+Qdp5LciPJln4i
mEGLvwBSVGVpVhXFH1hTFLTWePr7oWb3diYyLbHcobHZ3dMcOiLCwyPC/fg5lhfmYEmQPolI66HA
yhNhrw+/UvM2tFbhyPNaLw3S1kSztQmK/KwdOS+mGDGpETJdlAA6koeidJtVu9C6j8J73990lHvX
mBPPV2yGPYNhkzW4dMQldl2GG3mwwMbZefci5+2+y5otPHzX1+wTLn46MkskA66zXIg8UJM7ncrB
EHKAJNyhC7d3YDDade7gCrZgS3a4QRnJ9VyoPvmrdDun2QxO70oOk26TKnEEl/LDxnARnFrpEDjf
EXwWveYS6G9Dh5nv9LMgmWjDSuezJOtxaN8bc4VP6JOm9GzczCw0NHQ20vJwagAdIrLUJm075WYe
d+d2LhRNDrkge7L/HTf9aw4VUgd8jPufUYO1dHzXc8ilOsXKDpLm2T75qhlsT0+PoYuK+Z++ymPC
C6kvEs9MpQFNkxtImyXfpeIZ1Y7+pd5KD95eSA+63bICb4H95ffapH+ylV8zP++7ox3ciVGXe8i/
2Qjp0uMmP0MPn938eMwdxO/IqGZ2eONti/0voCx2ZtOPOdofvR050cryfxLynn6JKRGoaEgBwK4T
6U+/pCbtbgyVrttq3TqlJDpd/jXSdKcag9CWVWDiBdR13T9y/V6TTyElfRNG/6d1+KRz+Ljz6SzM
0JxCJw9nDNRSMJUuu4bylG4A1Hp4R2uPOaI4rdi8oJpUO70gPcmQL1OBeri+IRekhcS22SjESDpM
OZ8kWqcj1xMLyG4gUVuJrIeq/FogEWLXav9cC/ndmMmbttcfqOOS2tYq4LFq8zQgw1Ar8V1WTvva
9+8Lf3hZ+aq5jWyxHnwVBGo0nswNLvN/P/KMqh4pdtL9BWPcz7xQD0jX3GqRWtpdfm/qreMPpi0g
DWbJyaMALxIUgz9hz1jpfbm4IJZInmcmMDlrGzdkirz+ANS6TEHqaoJrWTCbl75Lgmwfk7kDNPbr
+sjPbgHzchyZXGwJuRrBfUBVhLjaFq4b1xMDu6dG21b9Pg9W+m3Oot7C2DIYa1AJJD3GOkBV3POo
fxu8Qq+P6OxcwQg7y9BQL1Gg312EVnC0Y9RmimGLo7ah1rQrYrDZPCGumzm7DUArbBg0gBO/LZOW
6lOP8Q2haYRG8XjsmU9jJn5AwEhKLa3fpsnI368bO5s4aATgQiGVYhgzaQKN8cfuKWtVV2tRbNlZ
/l1RIcFbGcylP5+bE+7PtBERFu5fWEBL/RzMGpKrPxtSGlNvrAzhbL4YwrGJ+ROOdpgQCagCUv2x
RSBVPEXtCOFno3UbgBLXJ+vcASxYh0ST25MOz9GS+bVIlVJoNMOzhVDcSTxIfKV7Z8uvXGrPNytm
4PAV4VvT6YybB3w0oLzx5a6ZLM82pPcm2qbgUTJQOLPG6jejWJOsON+nXNbhXKewb8z8LQuv7oUu
QMcEXq8Mq7YatjcddEHxkD7HFnrX2eRcn8Sz5TKwBwODTJzm7+bibAhDk3S6JHu2mv/sdOkhGZqX
DPlcNfMPf2mJM4ENxKAgTdWtJYutMFeCs0g3UPA1nvmd+d7vKqrckWKiaiquePrZDYQbkYx8Cpd4
uB1oAz1dNbEaqha0K/GudWr1i6R99PRaZSIVdmOTdt+yrt9cH9+ZO84WVQMXsbjxaMt41JZpGvtI
A9h5hJhJCBWB9sf7S35DphAmCd4l+Dtxj37QxbhI5Y6ylekAOYaHofiuVR55rxXq/zOf+LRhslYq
LwVxSURDsbgwacfn4SPcIcFhq9UtnMJj+359whZsWJ9jYSBUYWcSfvh1Fi/TrlHQUE5k3nLwcd/R
79+4pVEON8mgRIex1T6QGW/AyZPPRYQQnUpaGisqpBs58oYV7zzbdwh3STr1iDnqcllfhK2+LhNr
MCQNFn5Yiwyg9jvU0JVXRe2Sm6lBpc9X22zl9s7+wg1P7iOYnZkjIU7iRmItp7oEDdkpJS2hruse
XPfePdzzT9v553Zrb29ubJu/3W+3W/7JvrF3jX2z29kvO375vz902k9+2i/2jv98w99f+H383s38
3/nFmX86/HDnXxzHdp3nZ3fPz8MeW+78C385/Jx/y/xb539xfx/en98Pvw+FW/BvhwM/fx/m/wvf
eVjZreceB1vPTKsLTyg5kWX3v9qSOqasCsKnQc2x+iWL09aL7zz99brLna+ygkQUe4fuY2DLy4Zt
f9TKqWpADed4XVd09CJqhxRwVxE6hfVx3dilQbFJZ35oQ8Xu4rBNFaTEUGsz7DgpnmgUv6G/GpBx
f9fJwv66qXM3QkUC7gR48XSdG8Qiise+EnWTnxk2Erhu7r3XZemSIHRof9hkzS8QCNftncc6aKpY
LR2+KqCdy37qABHbQokCw546tTqIXpq4QBTy20FIu5Wweh7IMWWhKTIT42pcYU8DeYj0gKrV0KtC
txHfSBQbIEwcU3cYUZCzqX7qt74xdgdgOO8GKJyVS8bn1J3uULB88zWDoI7kijVP/dHx32lBJg5J
Slrczu0f/3lVK4+ApmyIuuxw123pQ3VT50+/pb8A9sMvdLXt+kNvt/Z74Yr2x2/T8beGO94KK7tm
jknLT4MPVCHlMe+ZJf3sBEIzMurctFulpk4BK4Cydsc6NzGzBn9SQhiyerZhhm6MAYS1kNt2FhVp
2oLLFU2ihabVfAqcmpi30dEEF5LZGlLV4buhlO3zThhdbczbmwqArVOO4FwUKfuNYF7p9FnyqLRi
+bd3oPkLLBg1ZmqmWcnj9AvSxPMCteMLJEpyDuQmd7mec8sbvyVGubJmF4ICzcgaNFDkY3mKL54T
dGSMlE14GiVN4ErCrWjdpym3rTVaxzU7i5dEJXT0hEvYAWHg9tK9B4IohJmmTFYuC5c8BFJyiP94
Xc555tPJK70k9lsJ1AsEgM9l4f+KjDU/vxBtaGzmuiORQpld/dREH8RgihNSCRXAX7tWOkeTh9oO
tHJls0vz7J/uKBbmyNLCEwYoBMwgZ9ZalQ7H8GnC8YI/jaCCGEdWuiIn3P5Tg/PX1xjepQshHNOz
lgGFAP5hMciohe8ACCNhRXoN/UegFijxlvVTD7kwQAY1vMu7W3GAUHHbVC9BdQewqrW2WmxP+T/X
o/tn3vl8Gv79lsU0qFETQn3FNPAtY77zm4dc/OHBCaNodzR869ouHL4k3sGLOgAp8Htvx3HlanTB
rbgZ6jClc6zBnLs4PKVOV3K9YjqKCsFrpS04r8GrXR/ohU0CLzMHJiRwpOiWibEWQD7cE9TL6DX8
QBV6S6/EH5qUNyW65n9taqaSUwgzMm+fmfLuOMqVfl+qRazoNgX5r104Phe1dgBb+8uLi7Wgfb5f
eCFAOUexh1MBCa9TW0IvlyUcSnixIuzK0vylxDKsDtb3vx0SZngQI61IHJM+r/dHgXvsAGWOGmaM
prsLhhS0D90f8FeSe1jJJl46heeX/lwvIV32H5aVI1uWKtRl0QUk50gnmM8FFVakoBWh/4pIexlt
lYh69YZKpPlVVZohAlwxcVoJYdwjaueP4Q1N8fp7AgmGce9VRf8HpjtruqPNi94jAyBE6uapxmOn
mSjebkEuJB+jRxupq0+h9i7TlP4kVol1i8sMDe+RvntFG56WwUHRM/K7RZbsVCUaAAEGYfVm6JP/
WodN9J3CcXMTZUP7xzOi5ob+sCH660NlLnv8exFY7Ndm6vqeRkKT/l9hFn4ffCfKxX4/QR+BxLE4
vF5f+QsBgiq3LHExI0+F+Moi6OcZwO3WzCwb2KStK8VtEcc2KT9YT0A0QRMFruoVko0XNRocM6A3
Kc8QuA5cg64XSY6er3/P+bVep+AIkcCsWYXOzMLhrWqKEMkRPFvK1BdV9elShlw3r/fRFHwzJ2nl
9nsemxg3TT4UtXi34ZKn+wspHl2QWxEBZz307qLa+OinZlpx+bNNTOFofqjAwg5vpL4cUzk0WRsp
cOLxJHKl9nZq8FNz/FvPWVhZhCUULqWpi7DSoVZdUY9o4SZBvgTippUAeHa2yjLE4EQLmlHIjpyl
63JFFoUEaITjC+lWzXbG9N2noWbcIay+aatnWXw1lQ9L3F73jeViLc0u9gb9DYqZKp9o2HwrKDtT
H1bmcHlyf1qYqT01/IHbw/yCOYpNlQ+jLiSJNKD36NnCGNK90fKgCvs2jpwkXCsaLw+t2ZxK3sQi
DnIjWjqGNnmkGQIpceBNkKzeAQXn1NGPXAg3fz9zx4YWvlEXWubXgHIdYtuXdspelWxacYqlk3+O
hSsdUsCcV5a4OOVD1UsUE9l2nPyb2d5E5VPWr1zuL60O3F//a2L2j6PV0USICdIeE2H/1ktbI8xs
hDyBydKW/QQI6vqcXVycI2uL0GDFlliGHoszxrc8ahzBKOwe5ugh2v13hhZuPQjo9AHASaDMvJXM
ty65r+oXWiKuW7m0Php3sFkbetbkWeQVBkTSJwh22LOJmQNN/F4U5b73s5X4fWmPziy75IWpG8Ja
e7pGXiBqk/rZFBhH1OQ8ut98OD3erg9GumRmroLpgHsRYVAWiyM2sOi0vCERgBZ+tDBkyYA7KB44
8E7Y/RDc9fVPpTddGDm2FvBWny1lFvQ20/e48inziI5v2LPjw33Po4nkCVCZheMrhd7DAg6QEPAa
HWBhB4RppuFUcyhXcuqyKHGHpW0V8LVFyIhNa4Lfc1C69gGLbYG8RpIaGXOhRyAB2m1sHDIu85qO
Spi4gbrU7uuVnXhpbxyPeTH9GhQofuHniWNVwzZsftbhLu9RBG5+rkzuHJiujW2xN8DBweoqMbZR
o3UlG6jw94arGxXsep+8FZZrND8VqEt6yH8jiHgTeu1XPmJthRdbR6VZx+znCa5T6Hnh/ep55pt/
Ju1Xqf8E+04TixOru7pdyadcine8ND5TGpQ+lnAbVLSCWKVvxaH3dO8bXNFy706OvgDKjvSfUede
H+fy6vUfR/7X3GKuefQLuqBizg+mr9lYbjpVvy3auaqf+qBePq6bu+hD86OGMKFSNF7sm7AJI7h1
i8Th+umOpZsXD5O4i8Y1BMvFYQFfUSQ2JxCthZ0ghHAAshWAvumXeVN05W4AxWKWkOSuXPQumrLI
rXElmu/Ui+BXVGkAU1xJKBAlnip7hZ6lfDt6/4R/W8mc14rCIhLnYEG4jC1cMhyB0LZjxc2h2TQa
IPbnLn4U9Z72w7u6Wdntl46OY2OLJ4IUIjkYGBjLujrbdZEk2oKpNjdyS5nnulOsmVpcwOJ4KtVU
wpTSPxjjr0R4Eqd4xcYlx0O0hRseioMGT43TI0qCNVPMIxyiAAkYt7mjw5dXyLSC/n+N5sjSHN2O
LixROEDrSEew4zeNLcwkgd5D132/PmWXwv/xcBb+HZWdKkKlR48YNBal8lKXkHVp9Om+pjR31cNj
WW6uW7w4gdSaEXxBGpf7xOmwOGz8Nhsbmi0Duui3tPSHyau8Brhas7LwujHtoKiBG8UpMl6nki/8
mJLpNpTkRwDBayH+wjljsmN5yzAeAtLiQAtA9kiR2ScgAfwNDbp2DxPc3DDUqh9GItyo5F04frRb
v+1uPFlyaFRb+YYL0Z5PIMki8qZC02MxqwNtVGMxf4KhfsjGpqtcWLu7vLJFAyaItUTshVAFJJuo
q5BcglZysdHkesjraX4RpFrnjKGwpXz8qurDHrj9IfVhvr7uM/MlZHGQzxOLwifJZZDSCy+F/R3+
SJQCHNjUNr1ubjx/xcKF0EHZHhyRzjN7Vto+9Ur0JZOxUjpOS+FH4T+kI7RPyUppec3GwifVJIR7
scQGpLU2yP3YEO4kc9hen6sLnn8yksXa9GGsKX6BJ1SQ1Ci1k5Q3ofJlTsz/N3Y0cVGPmyBXlMgZ
JI6odjZax/CJtVHh+NLa+XFp2sgJILPHL+CjF4tPG71aKvCDOFNlIKHQgmCjCwXwkevRkRy4IEgC
eqDb0oIETFRvAggKb4Za4pYXKtke6IzlxPT9QIxFBcGdYL7bQRcYbbHW/sngy6fDOSizJ7OxvHSW
jxaTQzhMCOWmY+zBtcWuM/ZAzBLRMdH9o/O1gFNZmIavHvx+3yO/9u8sGNl+0D1ueM8xpCjf4ZKE
Wy0QgsoGAOfv4E7Rf3thPD0ZiUwPlmB22a4oiowWVnoLImcCqOLtZmqf7o7GFqHcKjUyqLD3+sHX
Cu2or0JVKmgl5HnwvQAwEdqC70GjY6J3sfcKekL7qIrWQPCXAgv4SMqKvMwlSi+nG2MqOAZTuGId
j170RttVXF8LdT+UdA1sUvPlulNdWutja/KpNT9qQ9h5sGaU1E2LwBaawAbVvOJTl/bIsZmFS9Xx
hPuMmJGU3xKIKvg121+0yV8fzKVMF2iWGcDHHRVVmnm0Ryc4zY5oEAU6V//yV6G4crpT1Mc4iByl
OAjRzsgfrfJJ15//S7Pz6I/MwutIXy8i3E6n/O46ytXpS1LHNn2gmtbZovpYCxvIWYU1MMBZNph7
JS0sFgU6QjTushgv3YKNYEG37bRG+EvNf0zdAAPGs9+9tXF9q/vIP/Eg8GPtZmgeplh75ii9mYL8
dlSM3fVJuHBCnXzKYg6aykyEBrESR+1Bkyi5hkxC4VISQAgjj2/kPF1Z7AsXKQbOCSXNzRyGsQi7
HtS/oZrSkwi9zpc8ofXQLOjgQiOzFfIPv23hV66/FKr5+/pAP4v7i7Px2PCZxircdaC3uxRE+XTj
iTPI3kwNh1plc0/v79BzBYIjJppqI7+NA8GDNCIJQ6cr6uDDGxVRcBq6aIFmpt2TKMNOFNGPRQ88
/a6yDa9S8z2IteF95tQDxKkG5S2ccdrtKEJtJUYcyJmfr0AtL+0cbqWwmoEqAdn76WlHLhz5U90E
3QBLodB1DnwV9yKiJEQF9TuKHnDXVPErGZknDcrxMkbHfmg/rs/rWR1WlgHsA8ZCOpjlFJcQWcPX
jBqeM5pMxzdI9beBlL5byNt0UfLFgjPXN0UH2WR4FCsqPcNTCDNNo4VfGvmL2kb3nvQ6GHSUKNrN
yofNEfd0wVFwRqUaHMYMUVvOjZl5CkRodF/6meVzZ0edMjRQtqSn0cuDTQEPdTT+RLlxm9S/vFL7
ct3+hRBtUYZQNbSVJZEH/2l0UQNjEiDbS7kppV8VJdhZtfGuS8nfXy8sZGDIigEK5K2wPHf6aNBh
ZE+dEVZClI46+NfaYJfCAHx9PBcWes44zqBXHsPUsRaWoHiReL+OqVPK32E9FtVv9OFDCZNO0P6+
qe3Wg1Mk2Cu0Hif+YIvKYxLeQGAqKo7M/3b9a85nd87kk9agVYhDdwmOFZNoEthYpOPAGeSQC4wZ
neErx9+FmMHKEVyBqJqkdJcgRwEKLLqop8Rxt/ePr/OPF2CEzq3zZbT3gb3fr9x8z89bSWFYFvgp
8DUgzk99pg06QxlKTiR/IuseuoP2Q5bfh+bH9ck7fyacmlkEfa6PSlmjVOSkQ2v36sNoramKnx8r
swXePfRyKXROL54JWoKGRqphIadzbRTfssmldk8//sbLVvb5pcHMYHMJ3CAYoWU1SdcnD1cg/sRW
1Dw1cDzc9Q0QoetTdoa6msPccTRZzFnkC1qnN1VKFcTadmVnl6Mw2ooUPEzeR1WH21FQfdoDeK+v
5fAuTSb1K45LDk2C/OLIzHO4C6YMTjWdJ3PY3cupO1+OgPRO8VqB6ZIHHtmSF6+VsFdg55xpb5Wp
cVra0/PhoIQHc+21cnFMwFQoltC8AZjk1NPjQCe3rXPvSEnaSGKOzMS2HR+S5kcm7FaW7uJBcGRr
9qCjQ3Lo6CWD3zaFkSHhTv5HlLiT73UPyJrxcyLBHarbXNl2a1X/C2PkKWaZcx+EPGNyTu3SVRrW
hppnTp9++BmS7hkns2qL0a1hRZvrg7xoizQD7kHKkh+ntoQehYeoLTI0DGllVHcIZ4j0WgR1a8MP
dN3WBR8BPkFtmjuHTKvAYlxFM5ayP5bYqne6dD/RflMPAD3b1+t2LtSfaAM9MrTYc4UyVnoyYKhN
4RO7nwqwI79lczOQJDVau8sO1FxE+T3Pb8x608bP1+3P+2pxgVC5qoK3lEQ6qJe5ogwhE5/LaAYD
RO8K6cxrqsMJTWQ2vmR14cjK71hbcdaLc3tkc5H7QEnCk1MVm5OaQCO5lVJvbyi3WrNWUVsb3CKo
FGWjRcVQUYCHrNnUyf0Zow0rq6RB7Kx2Duxdofn9+oSev5FZz38Ht+ys5ywf4eJncJlBzu22qWFE
/THVKo98Z4iqm7+3xrWULoEZek3H+OmWGAfoSUmj8/DPw40CmXlc3Qlk+uJy2M5iLsMqjuzSJjy2
uFg8DRLDrDfEzBGkYlcP/whp7PQQAIYoTgDAWrmdXLQ2t4FQbpm7RhdbHrnuCP4HxtcMuTuCZdcA
WYZj7sr+eyasPdLP1m7WAtNoHKR1jEN9WeDxernv2hYK5Hx0hNpBr9oOUNeKxHszeubFdn3tzg71
2RoYHqAvXO/Ojocg1LI68bAmWP/Uqe/06soV6PMgO9ncCwuLQwEAMyzzEfUIuJZ/hfvkZjvt/0AP
d1u8h87Pzo4d3RZp+W62wQoA+GznYRlYrsgPskXgX079sstrIywTg441kZcQ2Yfmoc7fozGioj2g
u7Mv+jUs0ZrJxWmbpD1PURn38McfCVVOMaPpCnJKeIf/6aDHtryVvTcfAcvZPR7jYnbldmq6jLwt
GkoPaDZARM519m9D5WIeF8eQN/lTagTYCAjJHjocfQvZuFuqK2O55Is8rsjUkOjEGxdxhGaHOpBB
y9lV8YoGlVMVK754ebL+NbAIG3oMt2eazwaGL2QkJOkZorS/30/HY5gd5OgK1GgjgM8GE2bgbzVI
ySfw2v+ViWXfSS5FZHXmaaoD0J3+u2itrMPlaZpFoedbPnjC0zF4g6x3wCcZQ4QsTg/x5Yusv1wf
xBn/gDw7lTn3H9Fpfs4/0euBLugdo9Df5N23zo3fkxtkSqQdvEO7el/uV+ydnfcLe4tBlZnWinKB
vW4rfZG+dd9k5yV2YKSUn+6gNbszXHFnuCtG5whztjuPBrnwaOSJ4gCAGTPpx64PzTjqC5N16Fon
Ug1bNx4DobLLNrTj2hXLlW17cTtBcAAYD1lZFOdPl1HyUYwxKkZsePdl+mjWf/uG/pzRf//8xW7y
O4gt25Q/Xxh1R1W6zUhr9XSfaCuzuDaOxZYqdcXX6LjhQISCLZX2nriGCPjsCjtfp/8dirF4jFVq
C3qbhnqohR3Dd3+Ez9Ndt/9VU337yA6QNW7TbfFWrkzgqtnFxSL0LHj1esxasjO+PKcfogObOzfC
Q//96+imN2+Wm2or4eOMAuVz57H54GSBcIKa2KlftIguitSSBHuy7PJW+yXvxp15X3407utTlNgj
8nKuCC+KHb2JB30lPp4/72evObI+b5mjAFlaNZgIjy0xavAWbfL3xm4qRKM2wk7+GqxsAWn28bOF
pUWPC86MYFlijnI6t9A6Z6wosn2U77JDOvyg30i74SX/NtzCve6UB3SC1nz24jBnRDHsDPw46wwy
o2mY+oFhDjG4c82FiM2PHirFQRmn0NzIeyjX6p8XBwuTCvGG3hHysXNcP5raOva6thAYbJpu2g0s
wq1d7rKD9gKFx924NbfWc78fdtHmr7ENrOmx4UVs1esSfQcE6O3YemjgiZJe4euzS20lhl8KBMdm
FgGNtaROIGNGlL8b/Vw/+nM9Xl+8qx5bWIQ0wfA82QPvaZOJLG35ttiqT41t+3e1jwSEab/V+2z3
rNxoT2v74sLxRA8JlWP4NUhkGIuxyUMRaFMFvr2s3yRqNaU7qjeD9X59gBdOdqxwGMxQCf0Muq9E
8Don1UScQwOL4klQwcNfBSvvpQvrNPMbiFwfaF9it5/6oehVhkLXNJvOerOMZzFYwaV9tgmd7Goy
kBrvMfqv6L1RrcUtu5NKNAJzOiIPAxxR0Hc+IuOxi1xvW9rNNjzEm+aQPqNxC5tW40zvT8ifPei8
NDIbSs5HYs3B26gPD9Muc1DBsX33LVmZg7OZXnziPEdHezEwUXME0Bs4qvAQ94dY3yje324HTLCG
PLgtmHZhRDg10fkSsjAI6jpFhO7Ii6qs/PlnsXP+86np0IX2STGzmGWhE/0QEvTAaZQPqYLE+xbx
kqyH0HjF0JnvLwwt5sq3PPaFXwSOnE9wD9+Gxg812SAzcN355Xn3Lt3m8y4E78bcIbPYY8lEWlLJ
0UhqXP19sNEbuos3ysMPxD04df1dcxfedk56Q/P2g/acvFg3qcsNYCe85pu1otnZHplZBaiAkbVX
ceLPWH7kH0qaiWmV9QE9Rx9NCKvkGkLpwqSeGJgn48hA2kSSPoYY0IzHCUEj6MRBpK7hFi74CFU3
fE+jLCCb2sIHodmXPK2ZrZT3iVfDDQOTce6YqHmtHakXdtSxKX1xR4OqL1ekAVPD9KTmu7a+7cyV
C9ml0ZANoWldgS/ljOImyQO1bxGgcST1F/RQZnbwakTIKanGKy5/afmPLc2rd7Q6Gbyh4IuwlGvU
bzOq2OraNe/s7YGHHZtYeLuF1oIIkRjztTVkOqxteeO5xaaGuly2BeLm9Pv6/jp/0i0sLlzOt8A4
JQMWK2EbvguWrTqlkx38u5KrlvpL+3+g81ubx4X/NcLEEaHO3WG3mXBfUDJ1/ljO4IjfoEyH2Ash
ScEdd9cHesETyVTj76AaAZcsi4dN33exWms05JOhi9/oLY2qFbzBZzFtEauwQeeRgitqRK1TB1EE
feqyQQ+czi0f6K+zzVvjMX0Z7NDpt9EHagpwKDY2lHQPH8qmtx+AvdnmQ2r/g3TGz+vjPX8xqHS4
Hn3MwlvNKq21JjcCZ4SHULMhtVdHu3GnO9UJfjYbb4s2VunkcDYivZHb3sp5fyGUnZhfeDL9WTBg
o5nnJMofU7V9WJLL6CWHeP36OM+r0ItxLhw4inO5rCcMjRukHuz6odrKm+QVtpKXZi/tp91b56jb
xFY2SH08WDt6bvcUZ1YazC8OF+qwGbrETd5YnLum2Vu5gXIAFONuhLgVV0/zcapXBnth51AtBu+s
0R8NS93CShsqSAhMbehoDZiW1zB9uz6Z568RJvPYwPwBRyGu8snnhQ0Gml81Qc6yk5vw4G/Mm+Dn
9CA+ajvEN4LNxrpZa4I9R30tLJ/tnbCUyw7L9SZP7O6b+tHupkdoGcA53ws/yrs65Fxfu8GvTehi
k3RymwWphNUi3tbpU1N8XJ/Qc7cAe0SVhcGRzD677oVBbyl15YM6jeRmb3nNg6lO9U2TzwwXQ7AG
Hzt/C1EQmGsCM0HnjK1ZjCdJpgKpaxIigeL06DJTWOHi1P8z2SaUeZvKHreR/R6/kjLwnd8iVZ4V
D51j92kI5ANoDCF+08MKY8CpA6nmIMSABsnbI3DgztFOffSfens1SXC+cqeGFiMtEVdJ5BBD2pfk
DlQu1G+Urw/hTep8lX8hhGzZ3spd9IKPntpcxLQYhSQNmRyQIXbxKt6Kjvq9ZT7/mI+hA0DXTn9m
KyYvTSc3TREspMXWW/aGd4acRp+9Z1qpoSezyQJ3sJ6AQIqRmzfQDK8BdS96EMckHCxcNTgpFwso
jp0eCVNAJ+id4kY36abfWBtODqojtrKLPvxX474zHSTV3OFX67TNigNdOERnuN6/H7BYWMjt6a82
+IDUVrbCfqKT5M78aO6+/Ta34+3g+ofhQHfCBgw3CmKH+FUFT+iItw/NhPinDS5j5Ysu7uGjD1qs
Oo+tYULug+TCuNFhwTKqbchV2RdW1nr+c5ZbBzgetUo4KGdeitOtA4d267UtPPPh8CgFNXDfbV88
tXK9Lfp/roelS26lQPenA8EDlb1EJcYlJLWBiikzR/sqhpLquU/qwzTGFZRJdejIY/9TqcfhEIfD
r+u2L25cEcoD2D5grF22uSD2PgiVyXRqxCbUBzf1Wtf0fOIvJxLSm/kxTysL8MvTifSjUk8yHfGO
XGs3hsDdx2gOcRF+bQxkBkDuGFm44iMXB3UUdxe7Bm2RMCgaIkNYPkVmYTd/jUSmqYSsr06VTYXo
abktvanzUHCFWWGUOup5sejSOHBrhvndIDS/0aBeccbzXOinwZkHDDZFWukXCeeR2uHgmya6CALK
ZGotur3S3qE84RrT6Fal5Vh9uhXogqjUeOVJ95nNPl1BRkt+EipeAFCgU09XcJjiWkB8MnaGznKr
XtwLIoqc6ELRjLgVWuVtCnsnRBdYkl87ALx/66FYn3lMPzOkcPmcWs9MU59SzwJ37f/sIYmR67V2
6fOQAloOXlYRtXOd7trF+JLOH0qlm/cfKa3gppQOQ7Zps2/Xx3FxDY/NyKcDsXSKBkLFNIrvhbzx
35Sf4vfRlfV71bf//n11OqTFphvQ4Gs0H1udgbKzb4flo2VuVgY0/yFLv4D7HM7XmQoe3zgdUF1N
4VTVXKcybUCeqy1mFSdA540E74cFaUym9bGLDKTvDlEzPPBGg4tb6rXbOm2f4d0d175onsLFF833
/Tl/T8sc4fT0i5A7I7y2tBWNZbwh4toIfttoTR+MUnc8udobVvFAN9Ju1Lz7wPCfg3KlPn5+bDDx
gGHhC6F2gY776RcoIRqGESpeTiV/JAZJMfPBE4Wn1up3eb5GTnJxZ86YREhDZIozyxeI0tVo9GmE
hULyUBpJ6zvLU5A1KvPyexfq0TZvxMfGn4wHWRHvIxNx1WiKVzbo5zovZh2GuLnULRGfeHGdjhn5
r2DoPO4IA8wHjWN2KZqOvp6qrwIC3W4TI4qDVl+cBYcKxipvE0YxbCpSJk03hhFVr4MSt5PdCIb6
j9n5ihsLykThRU3jW7Ecs2ATT/xJdt3oyDFboeQWHvRMCFk248af9PRN1htowptcehUbVfgoUY3d
WRHSSJrnlfukgVIyCtTpLqCd411ooQSECcFMnlq/Wr1zzz52Ohvoyc7cXPPlXz0j2BVDQ+xQBmTr
yZMr9B6wkh8e96brm2/NynwEHj0NPStLtSLBSqgcArSJoDmNx5VT5zwuMhLOOQvtDR4R6mJdaV5H
Q8rCBrfdbAJ5Z/o2GohBIK8YOt80p4YWSYPYyhpPMjA0yAE9Kr/88t5SNhN1/W57fdrOr1rk4mcg
L53eUH4uEwOC1yJdYBCywn6joXcauo3xpcsf2CrIuxrpSh7i/O5DHACWr0IdZEA4sJjBeCBpgIwc
oruy/5zKxlOm/Wq6AgnPym5NZTvkv6+P72JEmJnhIFME+gbpyqlfRJDy960BD0eL1Lj5rECX1X7N
jNeg+4e7ZSi7KufNatrn3BsZJ54C4IVrF2D6U6t9Io+akdBx3gfNfpAgHK/jR71SV6bz8uhmmnEV
jhd4WxcnddQ0bdWrjC6HrzBOf9YjyrkHivA+TGTqRjZuUXyzC+mvvYbhWTzlwWeC8ltW40y1MTw9
hcVBb96m9stQ3PrRXUOtVngTq/0qWOyMO3vuWSbnKso6bNWmvnx7tHlbpLIP54HavKVo3SiOiKJ1
uEFl2Yi+IY3qY1V/MIvdde85vzef2l3sw0gOMqE3GadZN7vQGPb9uFZTOd/qM44evmTOCfbfsvW0
QgRZTjJW0I/2RX1T9vuRridEU3JkwK6P5pJTHpta3LfQUtURZ8WU6TdO7+t7U0tQCE5WnGNtRIsT
349GaKcDzHiSahfD0xB/s9JZCfg38rYrQ7oUT6hW0s8OFmNmqTvdZ1obSHXWg8McFK4yL6ivoFb+
XHlfWkp9euZen0D5kj/oRBIgGHDtk0c9NSeV8PIid8gFL7CnRoKx6Is8sXIboXxGoNwyd4J63/r/
QGqUmnsF3b/iIYAUS4p2JqTN6u9KQEy4+JJM+0x3wyx9uf6Bl6b++PsW/qqXCMpoPhePEAleEfW9
bWU8K/XPJly54shzYDk91GERoBSk00IwZ/QWgUepzFoKNGai4oTKwl0yPiWBXdII3sTPpT66gaTY
cZNtEkDbbfKjUA65R5v+L025jYf3zBzoCHdE/Rn2xutzcKFkdPppCzdv5UJB4ZxJKNPDKMIoEm26
GKIAV7Feo3SLoGkX79HKTvzUzeQV57+0x+Am595HgRv204VDliUS5GYXk/BDFC73VdtTnb9HBBMO
j43op24Y14WFfDFGeuk7HThaszPSrRK89to+/R/Svqw3bp5p9hcJ0L7capnx2ON9TW6ExI4pUfu+
/PqvmBfniYYmhkgOglwEAaZFstkku6ur4tu/pxnhzHFe3zQL5MkXmLMtGrjAhxo3M/SjPdmzU+S9
INhEkRLc7uDZ5HxqWBS4XIVoa0CaVIXu+vqQ4Nliaj/yXLKTBXEDxyV6bQAVxXHC5yuc2IR+tglT
KX20SesXTuuT6pZofmYEVSZxya+XLCBXNta49ZqoTnJlhrWMHtYGZGNe4qcJRK91SPJ+h3zq1Mvq
TgI/PDHJrRkFt09pjTCpt0ak9kM4VdeqDKMlWLATI1y4WSdK47aFEQK+hCa/xD0Y0+q7bTg2kpuO
AGjB0D9gikZSAvl7viEEDVJmbi5sDvPHdD5M6U1fGkFfhRaJzPIphQxJMn505UdqH+MVbTdtOJlo
ild37hCk6aGHSG2ch9oQtZMezDnaXccdbhSZ6VfJ7eRJ4oBwajafy00N4uNQ6il+vx1RzWtJoLV7
p/kJ9brI+ZAEPKEzb2wx99s8fVoXStYg/MCB2/wEB0CnvELW2/BQyU0OKuSo011tHD0t0qu73r4s
0Gzb6A+e9ZYXyb6WHUGi8LtZKFQFTr+mg0z2pKr4GgBQIe9qkmvQ51jAQ3bjwS6JH09vQzvvLeuu
LMJplvEUsb3EHUy/mcWRNca1HxjNU/MKcgLdzK6mcXM3e0/6WgICdDknkgNQuL8Yu+v/zPyuU2zm
XFljxevQCRKU3VvaTiGpL0pot59fWVHc2GZvuLhRz3ndjS6yN4Z7GJdf9vikG8HiXDbkZ+XuoAN1
3pzoNQF8Dx6DUMxkrVfczW301mSeIGkdDG2KPnQ/T5+dKsrjy9lc/dlDI7yv97jiSIYpwAIwCgLU
FZAwQVGO70l0CmVp4woUIqiPvww/isj4aYTJB5gha2gXAk9IPhK/eu2v3au/1VXDzRumQX0AIQSm
hsCdOVnbNzEA7TgI1gsXGsn9fpS1bwhWkRGGg7aHFazAJHXqkXXh1HOToppgNyhcuztb3SfAFqq2
D2U6xCJa/TW2wdga/J133fimrZetVs8x3Makfk5rf00P63CkhiQPLtgDJ3a4uQOWj7hm4eE9oRDI
hSOZBOpr2R6QGeFuc049WGWJyB2gVo23bWB4r1N7ed7xBcHaYd2wTOOF9XSx/99MWGZD4c7I4H9A
pR27agggUnTVT5BSRfcaGalk3gTx+sQcdzZAyMQgCvhJglz/yEBFl+qanytR4166mEtZWVhmjXO/
1hoc3ShhTbfDlv6g0ME124s5Cy0dJE6f52dScEwjc4W0BxBvbGfxqU/U1r2m76FXfVUfKeRigHTZ
L5ftoQNIwwuU5zRAwf0IcNqN8r31q6je0yOAE4PfRURyx/vqOaefwk0zFJntcnAUGjgA3NnzJRpj
oTQoOee/HjcwAmAfEoKsvYy/s1prgUrQjPHqaE83Bygoo9vCeXCUw/mJ/RpEYAfACeSU0HWDDqpT
F6UrqdQ6hR1N+8ycCGmstXnVQSkw2veFMwWJJTngvmjtIhCfWOSmD+9qqsUxLBq339PAeOuiR3pI
90P09O7561v68F50EfAwDEpRA0cRpsfazy+rR7JbIyNCam8vK7B83aenn8S5cq5OlbYUbLJjMBBe
jN5l13/zrBCkXednW1Ca2lqC2PnpdDueWk8lc+MVtMZI8sZxunP6mFxrBqVQuC8s3Jza6sNMbPKQ
aG6ytwcve5J8hdC5/lt0g3cuddHINNn4iilo8WqIksCL+p+56t8tYe03YYptc6VcyFrMhNOMznkm
ZIvHGJ+8jFuvNQoV2ee+ue7KMsyZpPA3gG+bVhIJhV69scQmYBN4C4uqbcny3NlUh14XKA36dtFH
W5kXyfQ6mvdm/9dnIxZ2Y5HbR64Zm4tmwCLIuKopWqG5Ms+3cf0PlShm6L+qh8H5qjkn5byweoQK
NWo7sCD9O4I8CbmAdviMzQc1fZq9G00mjiFeu//M8l36MVEpsUs2Pi2kuee3yp3tRaUXqZPkRSYM
r38GyBfBNdLaXVHBkmJGVn49rXfa8ibZAGybnV7mTyaR15HRFKV2hiTJgg6cbmhhKZDM7tcugo68
b43PI0Wf4GFUJV4pGJkNnnIk8JHgQn6L8xGaGATqa4CAlPToaHe59Vb8/Y0D2cONCS64prZh02lB
jior73r9rh2fmypYl1t9kIRxQcry1BLnh3ODBiGUCPEQfct+mEFb+oAvvqApf0eOxo3fTIHpJz8u
cee57S7BJvH5qX6XNa4IkGksWYoCIM5JE2QcbMY3+3wByN+dBxSBNaZu5Jt791L9AUBc9lLt8yu0
m6yX8+fc7XTJy0KwG07scvGlGZCkdMBlhlvVXa4+UmjWuWgrJeAOu/h7Vz0xxTmNOaIUVNuYZzf/
7JU3+1cyBVW9+N1wrTUvGr0mYNg6b1NwPJyY5JwoV0yzdClGh3TSpL2BGrz1jqWs1sN+hduDJ1Y4
B4ImXrcuDBDlaR/L+AOE3bH30CQPeXoR65KYIhwROtXA8auyHCr3AFWHqUumCZlGCPL6I6pyaQcx
hqMxSFZLuMM3dsxTf8zAp2BkPeyQ9Va3wrh+GmV3FfYT/LTB4RFBWJ4cTZunJsoe0mp6jG7fGPQJ
lfppyDLNYgNAQULZEwAo/llpuMgOOCswXUQzIEqmP65WJXkXCU2ANoRVpgDs4kFWWaJZEwbNotRH
VT/Y5F88WN8Y4B53Sa/p81pCGMIq7lUU0/Xs1skfEtl1TrTcWzOcW4FvfsRJhXEk3WEtX5zGp7LG
OVGk2ZrgPCoBO24yZxiJW70o6TcP7ZYKEnBQRM5lAo7CVUGfpQvlUxBG8+hINzMnrVNRX7PSo9nX
kFyQKQPKLHCDyXBZqSpWVe5xJCAPVFuSW5hwQTZD4M6Dtq+Rw/MAA1CS59R8MpY5oNM/7HEUYQBu
R1ZHxzY83YAkXssmm1GCr+ZbdD241dEoPs8HYMH1FXLGf0xwx0veki4za5iolxtwPA1eaALPVV83
UEOqm7B0PEnEF8ViEO3qUIJHAzqk7U/HBHQDgMAGso7Jsmts8ExUeHItoWIfEZ+biUrMCZ16Y44b
X295iTOxVK7bHiftInVeHCNc2otahqgU+sPGEBcsp9FtxnSFoWH+btN9k363TInLCceCwhyah01W
KeaOMbfxCk9lCg1G/TTVz2lygHJaXj1SKrlxSQzxvA8gpxqKokHgV5eLsXjCrTWvgxG4LFtCRSSc
tD8j4ik9CSDavQbAW2Anr0pe+W2bRt5f08VBxhAMpUxuDvdV6Kycepxa6zlNR+bihm+CibV1Q3V4
iWV9tMKIszHDeZrWU6olBGZ09V5R3hoZl7/oQW8DkYklZsT3XxiwKmrTMmZAgWYtokZJrlwoARmp
fqEl05U63cxlCSyJXjZ+6XW358OEoCTCFOwBnId+IIrlFufetDRSx4XUYlDdaFfFHinfEHp6KNzu
jdmPIyDJZolJQZ/EqUkWSTY3bkSKoaEdTOr78pA+PJUHAmrBVy9owvoT2YN9cqPda9+NQAlbsK18
nB8xWy7+8oM+fUbeBtgpHomn1nuj8EB6ic02u7dVlvsWvZgUYL4O582IdgBwGOyCgswsmvZPzST9
aKydix1QaXs9/jUut4sjyz8LiiKYyT9GLC4V1BbL0BQOjAx1AAhNqLvXsfPNdPaeFWio55YP1Nt3
fys0jOzbiVUut05AWd0PzGpXXqV9BebL1/NzJ1wiEE5ijUzVA37mdO5afVzrFT0BIKBT7AFkmrTb
G0usN0HjZHYfgNrIk/V/sd/84hZMdRrIeVAU8TeX2Viht2HDZtxDbxoCURMd/a5WmsBJe3dvTboO
UpM6vVb6GLm9pdD25wctdJg/g+azIyggd5nLBt1UPwrn0LjfhmF33oQ40mxscCvXTGPc1CtsaPYh
6TR/akHRRO/y/m5FiriLw0qJVD06b1V06KArB11tCNesRH66mnmuQNs3h1ETV6nciBpsutjL0V/3
opeSi5XQc1iFEBl+ZPn5pi+1MAZQeQ0ombVpuNISynF94yfgUa8tS0ZAI1yxjTH2MZs4tlZlHs9M
TkSt7xZ0yE7PmStZMeHceaBNQE8FSBNcbicoEG7Ky3zCgjXlvsnAbeX+wMM6sNB2nCUyqiThHvhj
jWdaa+ymBwYGA1pS8zFxv63tG/HWe3A3XKmli7sCugRMGciQvzdqwGihqouDHMcQhLe4WQQwejGa
tHH9ovmZejSg7keDp/Xa3FB6cHTJxYSf0N/WQA6mYiDQH+Trjw48p1RNXIgVd70wjPi+6iApPozX
JpidjVVW4OL9kZlD/RYoZpctocu9VtBm1fZa57k+223JEFnGtHPWQItl3Y68L0JWE4BXPLeBYUel
h69tjQBlV2T0FN8cf6SVep8lDjRWq6e/28q/rUAOEWSquMEhgXDq8VmN2wIUX0hQd9p7X5f7uF6e
ZgVviRHMLIHWufvzBkXDQsEYjs+oy6EOfmpwhVDVqGgZCZzqqaz7myQFjaEtmzzt6zKB0AkQXgB4
VbTI8O+xXJ8Bn1fAXnP1Vvgo6fsP/v79NYiCe0n69gvzsIaXBPgSkd8BSZYBW6cDStDbFEMWEdwv
+za83u32+2MX5n4QBucn7vfMbM8z3hDneZOhz9mSxkmQobO/DlGlwV+KLnAD/wL80Wd/C/y5ensL
r73o+nbnH2Y28P3du+kfTdRwrKiOrOjdvzNxITSRnH3dR4/Bxf3Hx5WM112wAifzwhxhE0t1N8lI
SxgJAHKikAUFbLPU6irSSfbgWJMmSeZ9DQNsGUC8D5QoqpYGdwWdWSfFpGF26IBWwLbcqY1z6U7N
9Tz3Oyh4S5b9qxt7lgfqOcZYD5qT35XpzejqQS/RZ5gAYjEPl10DltRsma4gWid53/EB/H+L/mdY
bNgbO3msOL3bYFiJG/tG/DbgQZF1kB8fZiB+Pd+2cs23k7+lqgHZHFiZcJcGLhIJdB6jsBKzQ8qv
yQJSrYE9jL6VgT3MkLwbvkwirHhYNkBXAXJ2+VuhHiegf+oB25q6o9XWvr6ivpNK9g3bFifbBjLc
6JKDXpyGcIAuxtMZbLKmVo1yygIHgjGWAiZLV5fcUQTjwBAA5mDR2v7SQTysZDDyFuNY4/ElSdRd
Z2s3au78vc/heDPQgWo5aAfiE6RmbHWNxoTEqZv5FiCHg3rM8rfzYebr4c3O0D9GuCRpUbfLkjdg
EJlTzJlG6sOAd4EJ9vTVUPZ5/JnM7eN5k18ePXByKNBBBpnJ0eHFyoXQMa2nbBlmMHno6X0y6Tu8
D4K5Vd81jdzP2RjivvKqQUCnIShDmzLA7JfQ4cHJkQGEl0An5IsbDoOX52NigpdGHUG/NjnvXulY
Pxpj0EAsYqEk3ZTL8/kxC1wGGwtt2UwB9asC2zyZQ0/tClQJVG8i26qyC7Xq0ohM2NTnTX15nWMz
s2sYrAHMAaEN9i2bGJJQMKiMnZYGC8ASGvGTEsyK60ucjxdd9jLkc0jJEUS2V0nOpjoo8qdl3tsF
3dWZelCGmzb+5TgHazpIPkywNfE2A0m4yfiSIbF4+mFgC5yyxrTTYC3B3ROOAPgCvlp2gHsTzS6u
s6VCMdu226wNUrwb+4uq0q07XP7xqEmh7XZRpC5JLlucDBDYMGIjtLJGv5/IPI9hOy7QGNKUWbly
1bQ0wYGV90pQTRM6cpuiMd6gqeWRHTUbOoTnh/bVpRHaQNuAJik8d9mGOh1aa8VqtpRZFtD2gqI6
rqHqaB/A9z6uOyR+wmaofa+NElnTiMCvYNfEex4JWzzQuGi3NkkZK3WOwI0thPaMsOqUkDhadH58
Xzoy2AGBswGcSrgLI8vJ+ZTdzZ4F+je0WSIXCOY7aH3fe+6z2aJZNGrBndmnURNfGmQ/okTBUjOP
rQrM9I+6vjJRrjCjebidZU9+gUPhXs7UfrGpDJu/i9nZ2FjpBJGwrNrHJoQKpELbXx7cvwe+McE+
YbOZoIAKtpAOJup3gMDNMkgh3n65vE0/52+ytIwgMEF5FGKgGlrRAJPlYrG3NoDxV7DlDgVkw6Ch
ftvrQJB3YZdJXlEiv3E9gH5Q3EM44GnwCNoZSerhwF+BLe7jNWSScm6lBuf95sulkJEnIBChpxUa
yV9oPfJYH2dFbWlQAwN5RDfyGtZTXAfqOqro5EOX2D/YA98QDjQQ/H05/LN2HbXObiiK1vml3n8j
qb4juBuafz99rBUf4RUKNXAA7pqW5pAkJ2mHcS3NDU6s9z5u9kRxn/5+OLjI4J7LSNtMXhEPcXBN
cHWmQU6/axaUCHe28VEnkiuAaJFQaGJ5M89mgLBTF09TVUuGFI09RD3068cK5yNMjO3j/GAELmcg
VEEgDIg3zBpnhuY9LrcgkA4obtJ7JbWKy6Ix09T3UilIWRSvWFkc2QA499czkC5WUwH6RQM9mdSX
uXA8wDMTqt3Pi1pW/qI0pe6riq7+RIefs0Nr+/Ccp2Q9FhNVnbsW5W/IAa54Ke8B4VEb31G7+KOL
2/lphTbku+N01oXjlh0JlhH4NZNWMiYX0XzZrPMQf0AEzdNHNgPOqUmNgZU3lzBOCCokFVi0vPD8
sohWf2uGO0FKPc5QU4CZPIFU+nxBehUNFRB5jV/+wRBEXoBYAFodMN5TN/PMRq9XE/d9ULCraOub
TfNVc7PmAUkb4x0kdrgYnLcomEG0ECKXgvgD8l3+vVGrhba4NYqXjp0dFG8OzZXu4l6mNvHlCo0X
B3pEWeTG8BDxTgdmtGBg7nvArWKzNQDJ8XCv1S8Xb/DQPOeF0NMJBxkUWmzTAV8xOPcMiN2d2uzj
Nl4II4ry0iVKR7jtodbu2wqPxuIO7TDnJ1JwMNmogyCqungGIwd8ao3C2e3KAKIFfB9XUPs9FKMT
2sNnitTs6MhYA0TLhswKbudovYUWADe2JnanQreAdiArkFxW7IPuN9I7SclW4PcglgZphAMWfbyu
uDENIEtRPAUoAbWy9yyJQIvan4oElLCT5LQQTB/T4UHfIcpVoEnkHKTzqIGAMtOgXLMxKtVRuUYQ
+TmXXe/TTC2jiUyyljbB8EDMjXK+Bipk0C9wk6jErtLopkuDYjKOFEC8QgWDvVtcxFMhyVnITHHX
Fnc1KFIHSPxm1UvtJn6HRKJdvSWmJFIJ/OJkSNw0pqraW0YJO5W1hKTrIqdPL4bV/PuogUcK/iCh
DWwHD9BUU7U1Wy1mM+eGg9bexFUdlGm7O7+nTOwZLk8BKXaw4lguSmQY2OmeMsa2onTosqCir5Pd
4oH/eN6AYLqA3YLWEyNhBJiHc3CQtkBKrxqgVpRM2KkFhOwooEl/nY9nLx/EPqRBDKBG+N2qWp2b
KAxG7uTVcU0toOrUy6H8sKCXnKYykhTBoE52LfPFzXU8NRWK+zN2rdF6T3lbG+A9tBgnl720Em4h
wQIx5nnkqTAozCE3f+lYpYgfMGU1ysFdnFtAuyVxVWaCG81iJSOpY5ho69l7WEkLoaeFkIfzjiDY
nycD4TwtWUDjvzI8lDtBJwCxx0QF48GAVNd5O4IwBzsAjTFdVO0LCGZqHXUtF8As0sZ8HEcHFKrx
xaonUbNk14biyvI4ojNwY4/HwiyukeQkBpDMqzv0hoEVIqhGSM4TvfkWx+6OpGSfVJlk3wqtAhHA
Es+MmpKLQlNOrI6w3sy1yi9RF6rzX7o2o4R+VxhaMMjqh6IHKC4vf+wxH9p4vD6VTqc0sEdGaK60
IKMEOS3YTAKyPE7WbYE8sQXyGZlq5BdWFLwMT+xy7m9qNVHVBHa1eN0byc5s7hfjaTL3PUa7VPuq
W4I1LXdDd7Bl6QahJ23GzO0LO1aKgbA2W1SV4Dm2hb4N5W7J0SFjTf5qFX+fmD4ZK7dDzBl0fgnj
BtD0I9HQbd4lO1sKeBPuw82omGdtVnKtKUHrK6wsnhfNVv996gYfHkv9Ol3D83vxa0GMLR8yrKA6
QIoEzaGnxlCtJ2NnIpXbW0qNwmXr143zDjTsE2pKT/SiAlB+OZagNzTUg2rtE/ojtu1gJJBulsQf
gSvh8ohSvotkK5ji+GSDCqJNir5tC2gFz3gogdNg1RPraoaASFB76CUfoHkTZLGOU6QExzKYQAef
DnSKOiN1JYv9JT/6G/2yKZJzV6O2dBszZ3K8UPxOAvJQjgHrFrjxovUmDdIDefL27m6cQihHRPFN
dZABk/mwz38Ad2HKSaPoRMMHFGB6YSjLUdaoI2h6BsJnM0YuSjmKWigzBRBg3mk76zF5SpJwDM3L
Zl9fNRQ6RoFzGZBv6lvrg2RSEiL57fu/8UG7CIx8AJPyzTtFUVPDTmDcpJ8GtFvWyTdARFo+WzLG
ZZklbibR6TonHQNwDCpYDjvf9gIjvR9H1Om+nd9QYkseeDbwGmag+NP91IOOxujtGYcNXldOf9M2
weg+gY9qjFv/vCn+jsOm7zcbFehbNbaJT03ZmbukRsH80xqjrJ6iZgB4XX85b+XLruTNcEE2TRRa
6S3MKBfxdfVD6fz5geVzj1No3YFBp5ARevDx738GwSAETe7fpHCn46pUq7RNbcGFyvlBjc8ZPEZN
fNvZkr4C0UoBkAIwChghmTr7qZmhGybSJlgpohwHclD1m3y60qv7wZZcEL8k/X8PaGOJ8z61sKDN
0jOfgKjr2npXtEcsM0oj9PR6CLURFfeq2eteFs5d91Fbb+eXUDihGCGgMLh/Aw/DjbR117X32IS2
k+8pJgT7oh7QIvJ53o7QITd2uIPLVZQczf4qZtS9otaVSXdKJzuvxKv2Zyzc/kKmZp06DaeAem/f
a4dk9PX77heaD/oL+7F3QuU5hoZ6kEIdQ9ZMw356+xL73zL+Z9rgMJjZbNdGkmIa5/F18UCDOF/Q
efGJ8bmgMVdfblTj4vyEChcOzyWgdpFN0XgXddxFB3YBE1qgyddcAlv7TPCk1WUJMOGkIkWEDCWj
3rC4rVAs6aBTCw6arRfozq/TJwVHan1rydq4hANiPQMYDxCffMTPB9JVhOrYCblysNtP1xvfvTwN
1LaR7G6ZJW7PtXmcLnELS5OOAtTOLF6NzglAWBWdXyLhCYoq6n9D4k5QNCagIBZrGFLjXq9j5Rt2
G4wlfa4786HNhmOq1sGcPOn1S5kmd8h4oia2RpP7zUSJbKnbaEVC02nowRyTw/mPk00C9yYYcqux
zQbfpjVh50W1ea0mQFo/nLfCtvWXfcFqmUBIIs3I4w9I4026NoKwxZ2/58PnOELI4aA2l0sdTB/n
TQl7ONHF+Z8tblmTAucg4ClAJEflG1Dlt+BP6gI3JH2I61gIcikkZKqfMqZv0U3MBOMey5CYLFVy
GkHNhWqTm7ENMt9W2m3XywCZwpXaGOBWKjOUeoGqODDBdg5tlOPSA11g7MZ/aULbDoS7Mzh6NRb2
ADtW+j0tVt8C/j77eX6RhNFkMxY21s37RTEVsuTMxoIKEc3e5poEGQrddHhwZb37wnkDu6lpg7kH
WXXuaJvICFj8AlstHi8w1fmqGsyyXmyhh2+scAdb0nYTYBSI/Am2rE2jPvZBSTSod268M2XFPOEx
szHGnXAqySdDY2zZqXodg6irA1fYztOeAMbs2osm/XZ+tSQzyHcWlHgC6BawPbgcvA3VfkZThvFE
1PC8ld9Vmy9BAtdiRv8N3RO+88msF2NNDHZuF1fObnxTI+KrlGmIL3el391Ze/txCH8svhuctyy8
lPwxzGd/AC3MhpI9GzvF3a9aFjZ2fx33jiTUCiPExgx3hFopKoExhZlkaECrV/r66/lxfEnw/L5+
bCxwoa8xjCIzB1hY9U9zUP2mvZi8F9N80JvXBOQ9inbpVrLTTbiXN0a5wDcnIySuMxi1apxmaEzC
bTzM0sTH4yc0nI8htXZJ+TDYeIF434AYDpThtVLLpxEM3g2toP82PZ+fCKHDbj6JC5XKoBKrJvik
kU5AyT/WNRj0Hlplf96MaEGZlCijA2ME6tw2LOq+GKveRmJED9MF6onrKvFM4ctqY+LL1rNS4lbA
/QfkJotmH4wA8S59XvfDLvsAYR+q0ueHJDXIOaldEZWojIWJHofP8hBfjlfgfJxbf/1UfZ34yu68
QdFSbQfIuawHoe4WUCzM4fg6q+Hs3GvOGzJz/39WOB+NKdzBaDCqJf81Q4mCAGU0f++9z/NmRIEE
7ecW439EPpGPYPZUdahfYTAFOoXw4LDM3UplmX7mVXyY3Bjho5Wr12qitzDSgMKyII9eE3r03m39
jl51FQ3rUZaNF51tW4ucT6g68UAUDot2szNJMOjY47q/lMfpIytlXeOSOXQ4h3C9YYRqDowp1VM2
hPP4bEiOsy8JTRYmLRS7GVAZ9W4ePNj3itkuA5qQrLZ7ckBGfDEv+s5p1jev0jI/m9xpP3ftEqZI
lF+6dv42VQ36zWjkpe+A8RytYtoZ89pLULqiSIomVuS5WDkAPdKntyJPH8xErZCCckcFzTUppBhi
dEb9oDaEcCRhWzTNW1vcNLeg6VKKDrbqZvJBiRKs7bspo94Rbe6tEW7b4UpE3AU6akG5gPmDaGGV
jzeFkvnrP7FMoI6io/qOZA0Kiadzh2ufm3RkxtGnhdacAan64/zeFi7OxgAb6+bKqlKXeE4BAwRo
4gn8ltAq8gHarsxIKwtJvBKdLAzWDBFBEyq5PEZycM1FTWeTcQJ8r6f3ZtqdH4xo9be/zw2mSQbT
IbGBFynSt8TowsR56udCcpiIpmxrhf3/ZspK9DnHBehwUZc+jNY+ViNTG4PcxQv38R/Gw5QBWbMm
oNHcSZxPReW6jJhzMWnQdDtjiHe6I4kbwkX5Y+T37Ws7HCse9U6FkRgEqq6zT9Cccn4Yov3igMjM
YL0oaMLmhlG2II6bKY4po7lYO+CZAW16oP9CyLKx4nJJKgDUUTHQMQ6d7Artc4amyvlhfGlsYgEW
eEYGlUKj7BdI6DBYiC8LLNjoJC3NA3IL9nCbznvobbnxoW5fsUOzfl+TFIRAoYVX5vkvEE/kfx/A
A96ootAW6ESWToUir+vH9nPVvc3j4bwZ4Tb6M06+I42oqVYBJIrkiZb4Ls6G/NGTXV2Em8gz0ScE
yCPaRLjAFi9Gp48UCZoSojjto5UCCn6ouojKcpeiU97ZGOJjgl4thCZIhyGLqE/X0/S8KBdm/9YW
F6asNVdnxwt/idka40KDWXlD6zUw1g8+YO2Pnp/6C0U7kn939F9f18CPjlFk+xeGrM4j3MWbYXIP
9amiZb44sEzRdrxC76FOJce4kMpsOzhuG1MAPz0yw4RxOxRh96AEyo0SANV77URN2BzqIPLniDxO
YflsHgnkqM+7pfAlvfkA3v1Lt7WTVYHPuN+1R3JTvUB4Cfiwx1/K9+5Ou78cwtZvr2UisBIH4ndD
pc9mt7iwqhdAbmVoUT66wxGQRTP7ntsSpJjIGIrAaJxEuYK1qJyeLSvxzHxgwXjOql2q68HgWIdh
bS86zYOqxOz3bS2p9grDGtTRQaOKvjAdLZunNo0+TtM4x9UUzTexofpogTYM6LMqt3FzsFw/jX/h
ruzT5ibTj04W9vNesrAsNPPbZvsFzLk3R5DitqOWjvgCUt3oc7iS0Jp2dX6dkOsW/kUfYjx4/8Um
8masAMaa7bhRg1un71M0OgUFyEwnE5Xmu7S+U9qrxO4CqOv4TZX5II6XmGU/yw8VLCg4PcCzDREJ
LkLkrlsWpQ2zXmkoH3W2diileNPVMCvFoewYRR5YxfYNSKsDh1IDDxJ9wiPVXVV8GVgaxmH6F/of
VgxUAZNFTZwvggx0rbJWJ0UQtw+d8ZoDo5vGMqkY0dm1NcJC52aN9XJd+iJOisBUIje5hP41rkt0
ksyvKAxurXCrmi+rMyoqhoJ3hu80hu/ImMZk4+B8NVa1Qi01WLCy+6lA1hA20FiTyAAKogMSaGmg
UyCUjCZ6Ltpmrlo1dUuLQCHtC3W8u1ZTbgx7vnLtYd9BLvq8Y4rOfPT7IcMPLSQwR3PmGqRdS29F
X5KtQje3f2vczxowiPNGhKvzxwh/1ZxRQjQnD2TibjcELRBauNaet6CJAqjHerDAjIGiL//YrMgU
EzR8IRuZoqXNLz6V2xSSwPWuvMLjJj060YSjYo3sm+TSktybhOVusIMBAg59LtD3cpOoIVHiNh18
o0oCqKPjgDpm1830mB2ykO6BUTg/WKGL/Nm3fKLOyiBqRfq0QPoH/PzkfYC6UeZ9lPWdlClY6B5/
TPEJO81c3ClNMbKZ5GFK12M6J6E+T5LapdBB/jg9f8JnRUqtNcaIRmvYz9p8v+L4Oz9pwpEwZQoN
KEz0jnDZCBvcBCMpYKKr3w1oKWQJwOXfztsQAagg3Yq+J9SuoajHQ5cLO29HtYGQ2BSsO+9oBuSS
/GovkldyX/9E4tF4gAqw/oGOIlazL4OqPGSv579BMM6TT2AbZRNvB7sjgOWiR0ftltj0l1hV74Dy
p05olmWeRuetiRKsrvYbqI1CB5PHPTWnGnlsjCZGbBbAUCs4vKxjDPDW4ACgg+a2zHeH5ELL74y2
39Fe1n8h2PYn5rnTRR11mtlZi1U1dwpKU5DfG0MP3I+GeqsqkpuwqCBxYo07ZToQL2dZCmuG8dAj
3bD2EXRnfSd5GQwc7EjAHeP+H462E6PcwWMtaHLtdcxwUt/WBCBP6fNS9Hw5McF8auMzxHCrQskx
LkW5j61d50ZGQkJTvbbit0yJ0lLx2w+jUHY0iZL0NaEDY9ZDVgfQdqhpXE32u0q+Lc2TO8YyBxPc
EdHnB+FzwG7xAuZJ3MAZXjQpOEyCoX4poOw2/rDW3VS7+6J9MtcQzgeOSSmNuGAXMYQ7KiGsuA69
6dMZMVKryhMXk75cqr/Mbw26eS5AGhJkT1YwXGmHJppUUMhJNpMgsOMZryLb4AAfiKaYU6sJVfpS
0bF3590S6T/i73q0gvW/qHbkV3lj74pbD559oPey41M4XLSBgcEKYiwWf3qqixk3GnjFg3j2qfFi
V9e0350fnHBseNqAQRMpTYcXuckV1ZgNZ8BO1Y29M7/r+W4hXTCX+5nuz5sSXNV+Cy//P1PcjmnQ
Fu+ivwM7RgtzBcSJF165XxzJgARn1okVbrEgLtN7TQcrbraf9dvOlVHgCRdlM2NsmJtdOVGr0usU
Bqge2OQ5HXdJKmn1Et1cQEQHZBI4GkFvwtMlJ0kLHfcRFL1OqkbgnPZdLSqyn1kcptrRAJV2tstT
HfT5srKPKJaeWObOKcXIoRdoMHLg5n5AWbwAlOUnkoNoWUnrsEWRTpbeEpqE6i5ayIHaQXKVuehm
QjWPxrkxolCCLE0OBWeA5geIp/Y+elx9Wgxgtcf7ITzvjIJVRNv6H6P8OFWXLhnjvivXu8q+U7VP
e34/b0JwCJ6Y4K6fbUxWo5lhgrhgP/Vbx7cP5OiiqU1y8fyNm+ResVtLfLGuG3s0XauwZNTTkzU0
lzRefIp+gA6U61lvhL3x2eZvtvaI10RjH4s5iTQXuBvXVzMIN1vJIR3t3VK0IbGf9VgNCv09hRgE
QJT+aJV3Mxo3KLRczk+QICCcfDZ/SUnHRLM6fDZ60wEr303aiwe8ZBmdNyNcB0jl/R9n39XkOI50
+4sYQQuSr3QyVSqVdy+I7q5u0IDe89ffw9q4MxLET4yejd6NnZkYJeESicyT5wBTiB4DoArP9xfT
Q1rUIzoLRjLpr5Ftp58M2xAyh7oW4hliwLM3GYGmiJyE0BG/bv3SHxnoosQZRlcvpI/FR0jPyxTS
KREQW/wpl28yvjK6y42M3zdxOcGEAap4YXRpV0QVjfH7NQq1dsncWE4CW36/PooFdCHMALiLTAnq
dLB1Pokz4MPIDXTU8uixgl5uEsjaZmAeYQwsjkdj8srOMe3bxi2fDZB3ua7qGEUwrbnGpeESqDsj
7JipeEUkahMWSjyqGG6Z/84TctuM0mZs1TWk9OW1CFpA/AcKDQSFMTHL2PBMKXlTIgk3OsazvOk8
+TXd01vzYFRu45iH9As8NDd8v6Y2803qf36WYdkELwsamAkaOgVvOMlyKxUyHHBPyATaEgAd/yiA
G96MudoljswbYPmbcupA7KHVD/nAIQ4wpUqleUoU5fcKUlNHYLfqCIILdk08raeq39dVB4Q8adPM
kVTOcqcpk/CZmm393E851k6TE2ur0njtPp43xsV4gPUGtQ/ymWCgON84ZZtyoscVKu06Q26mMFuf
21xxTcmynFJNb8eKI0Tn4KBHnLUGZ7zgVUD7vgzVEryFUPC6bINQKAfOvMLhj3fqJ/0BKrpbCTlq
29V34B5975Ci3va9kzn79Kjfhb//HnlyZv/78ju53CRlsCvZhv2c/2Hkhkabjr4Z6eb68Vw8Ff+O
UmyeNpKii42Z/NqqH0GFoFRQ31JerttYOhLoywYXEth7Zm7V84Vsa3DiFlo3NwEV92prHEJb2xA6
4YrOHUuiKxf0kt+clS8scESDLU+ET9SlJjFlpvZC+xMkQ1VHDVdq7YsWkG9GlIXOSIS/5wNKaQ7F
4nAOAUwS2DqFoNNf9tHPmw/dzP9YEELFsQTCpEhgYcgfOgjR909yfGMntWOv9U5f3nGwZM88nMh2
Kfif87G0tKsgetFjm093aAeQyy0N/ax3DMsNV5Hm8ytLPNInxi5IWxHZVNncDlaVXqoe+nGTlr6V
+ArbEj0YNHA6HdPIy+nW0tZYGxck9c5GKrZvo9PSwgaF8fKufpAHR3qx3dHvN1/8YHiHJnRCz9y8
KVuH7aA0joaWwh2dzLXc3k+BzF253ZcO3ulUqOfzLuvosirneZfL2woVTXvLwpUHzZIDPTUhvHmL
0KZUmbv/Wu61ww4C47hs+waVxUCy3DrfXj/mC/WneYJxxyNfhc0kpo4GkILpGVCkLiuCurmXp3c1
3lr1cUQLXvPb0nZc/yykHsgsUAHIP2rjr5OOOPRIsBvgB0NJRnxt05KwuNUw3hQSaOD8djp1xVsu
HXyg8wEABu8aOpGEgy9PRZGoZIbIamCBTw9ytKrhOq+7eEQgpI17HO4LTQLCeaxKSS5pgoYZNJFS
cpOOj4q9lZIDa/yceMxO0LILoBv+rJQPlxzBiWHxbCZmx5qug2E0q9nSRtF+xs2dMr7UxV75eww/
VurfQYpHMR7hiop5kAXLg3r8UUzqXgqjlYtgbUTiESszTsa5mSuE4C6Zjjy7wUuEkp9yswXQecXa
0oE+HZNw2lrA9upEnscE7JX5WTf7uP+4fsKWLlJQT4OYVTNn4gFhbxSFAZXwBozhFtUBWami31Gn
Sk6fT6MfDgz0dKRW3es2lyZxTtOhwArUO0imzv3UIIVaZM9AvDR5aho3tVxJfskVZ7T3ffJ83dbC
FILJ1IRyMThkQNgmjE9vOyWXCGw1NhK/qk6ei4ZMATejNbni+ZeEUwaaC2i8AIpHZrGX81ExmeLh
C+UnN8oiRxmjO5bfo5npTlKKfaHdhbIWWAbC478b3zfRgGUjZ4Y/0B0S5rJTlcZs59TBEKHhz4r2
YEVhDrfYSvQgPo9FO0L0oFklGGHn0FFSFa+fVFdqVKQrPqP/REELJDHAVJqp4tEhbHpWlqpeDPOO
lEbb0XK7dFI7X9mC4raYh4NMJqIhNMmgIicYAevekMrhfI8N4Lhlxa3B6W3bWK/XV2dp1vDWhoTD
HDhaomiaWXRSCHZ1vLdjkj0TNMvsEK+0tyEacF+NdK2uc5Gq+x4WyA9RwMJtecEVEHYRKGnnZkwu
JV7X7FBEyrsPAvzeuG8l7pTmgfdeTYPrwxS3/rdZbX4kKlizCwXcvM9I1zL4KeyGW6sp9E1Sj7Ij
50Z9bzX7kL8ObV6hO2glaL5A/cxttRBJxMsUFG+42oRnQGkDOBBpreGw2gZF6NSYt1I4vEu1pvrJ
LHuQttabFHfTW9MXo9fEo+7WSfTINO2zV9irZlXJnUTGaZN06LthDLyu16dGvN7xhWA1BbMLXCxS
LuILGintWlKRPnBK7bkp3vrs/frvi75U/P35n5886bK0DvU0RGgJnZVEejXV54E/8HRjWF7B1hr+
Lk/N+WAEF6fHmT4VMgZDuScziNBrLEBiZCXmuqgXzmNCZgcoYMh+26h0nI9JrZsOBMSq7gB06ejm
q5F8atqLlA1Oadwm6kvZ39RdINODmqxS4S+s18y5iRsD3F/AWAhDzMwuR4shnv6q8oG2KE5xaDrf
1P+YBpqYUMrrXcPofbt/oUkdUPuwyvP9fVGcXiQYPj4BVRZcyiA7FreMRHJiDR02tTkWvlJ4CS2d
Mto3uh+ix7mQji1eDiC9qClxh1JxIZw9oAjU+hJCcf1ehexcuC3BiDRSB88wt4HYt/mcDU995Wng
7JClxC2NMOgt3R0pRbfZE1THR9xaA1oqshoKG8xLpENTfKb677p6sq2jbm/iUd4wKBGA8JGnT625
z7K1h+NF9l0curCbo8iENBzH0EuWeCHhzgBKLDY6oX4cWk9rC2+MH412TaZi4RCdzbiw6PEwoEm/
h9luDNoeZNqYxyc8C7DZGKq1a6nmS3d5tsBiy/wEGU2rZjCXjxnqCiPyaPsE0spN56pA1ZLxS7aK
vwwlhZkV25GjoumIlHWGYwwEj6nJUaXUiaa1cOSiTPw/Owh/AISGzJQIGKTjSEnSws44Qe3GTp2K
PmX8t23slfbBNFFKsb0p8Yrxra8SjyiBqn0BeOj0BnHUtHck4KUK7dAPm1pOHIgM+9f95UVKU/zA
2QGcOEyaMt3IFUy+wTD51j6esOf1FOZw5k1IBfzmo+JUXPVNdj9Fn3lxk6DZoZEzLxvwuo8yR7Yf
WjzW5PJoQTa6Mu/UmqzdbAuu9oz1R/CB4IWUx7HGPLJJ9SQTxCmzLl4J4QxA8IG19XQTfcN+CGZT
u3xrC6cdvvR8DSC99hXCeVRLOpgJxVfIDeov9KuEjEuGauP1NbnoTvpeE+j/2XjkQ4BEzOZ1sj0V
mTIYEOR8SNUgrHaazp0wSpHE91r73cw/ZEw4mMrw3x/GkPuy/dFX4PN/vv4l3771wveefIkw4BxE
nZpW40vqDrnEcttCHidLyhtL3dsUQW/lKdocAx/l+lGWAzbdDeOLjnwji7ctCKHjeHTUdl+BTxwI
idRAZiTSnEFvnJS/mwSI77zYXP/mhaAP7gSZ0DmSBWT1+zo92dFSwnvT7kcDIjvvVN2Y5oekhU5V
65sBPO60m9Bo6KHg1yrNXz8+ZssoxMgol6J+KWxSZnUkhzik4bS8z522qXMvlbovvQHG7vogLwPp
c0vCujCLUl2rYAmYCDwMgEIJg8YYdqQlK2NasyTcBWqKRaMJLDFN9iiuyikDLSy/19fUyC6Sh//b
9f/MnngN6FlpmWMItxOV1LN0Z1Lxf/m+aCcvjR5aKfZV+CamuJN0p8gbVduz6Ea3EYa8cvtdK15N
a8JffPbjATSoTtUeMxtAgNLP1VeEmqP9cH0NLmgmvj94ZnScdRoJRNLPXScBjgvMzfhgItG7AVLA
ZmU+MMXE43rQgkRFulWewKxneqltfyb0V1VJ0EpCmWGyOy9vuhVfvrzzTz5I2H9TqJcDJI0MJ8OT
PgezBurOTmjf1qGKfFMBhr2bWr7vG+KYa4mgBc8IBhPIJ86sbOhbFLZJqqZSH6VwFFkTgj9QOtCO
+w0vVoR6loYIOyb6imZJlovGTeR/AHcy4YEHQ4qB9w17CKSHhZeODaD4tJYC/Lt0Q+nM+FvhSkuT
EWTdAMz/fQABYCSYXYE6hpsWGX9pqdV2FsPLRE2842YfRFPm582aKMFFxheb7MyO8DLnGh3jMIWd
uKp/DAz5e1t5BXkYEKVIIubGE2X9zpKTW1tG+7kePpBeOUa6Hhhd8rfIF/FbhFihTWyOQjQWuZ2T
Hcamq3YyOeST6djsCORLJad7YBnbdOWkzb8r3EJzSydmG84V2gzCvuagnlWi2W4S74nCXLtZKykr
KxYEfwpyrTGSM8xyat8x823QdnW6Tfo3bXhI8z3URHT1ts9XttBSeH82LuHQgCudhbqFcRnmizK9
UYluuLyXsvsq+sMbsNpDa2CNxWnxoGozDTw6ZYHpEebSaPBqJSNGqhOcC6pvU4h/55m98midJ+xi
yU7MCBNayVU4mrOZAUDoot+g0EUzXxsec41AjWIlq/BdcLxmTphJRNlqIxW4pRIU2dNAig8Q8YrY
bx7ayDT4aYabEcjhL9ALOmm/uX4RXJ9ScGOd3wM8TrnScLhdrQZA2paPnZYfOm6tnII1M/MePolr
Jp4gx8UxxsJ4rJtjTN4n+nh9JIsH7Z9VM2X13EQeyaHcDli1BESLcg9WwjUaqLVBCO4syRvZANs8
XEgYQlIYj8uB7W00M14fyLyLxf0AlRD0aMnoCQFz6flAWIkWIQvFJRD5an6E5gxqHZSyAanWjUTW
dEmWomTEADPzO5Ik0K6cB32yMky3CqOOsTKlsu/GP0aobrNmW+aDS+IYF/BRnlq3HBCTAPsrmRvZ
rDfW8GS329b4snVQwn3l5pekebp6bzeZB0l7T+9vJPOHBZqwpFFXYrqlW/Tsg4XIJY/BRF3MWylO
1PqoAm0HyE7zS7MLoPwgAAQgWhq9MhZnN+E4Ra7Uy0crbPnad8yrLSwTfNCM3sXrGFV+YZnMNleo
DpwZqDiK1A8tEFmoWiXfKjQPgW1jtsOzvnd1O34KeZq6pEezehIZKq560EYp5toBWHLJaLkH0hGQ
GIgFfM/cyVJKWLTKbEAwOvEPm8uOkb0zCNSa5QuxduWAoqf5BO6qv9+uZ+shzANSbHjf5liPsEQK
RCXA/Mdl2+2SFCTeoPgvHNbE9cr1M/vEi8k/2bWCi2apakWNBKPp5GdIofXQOa6izIdeh9vGuiNr
L9bfa1QjhsCSQwV7zuapitjgrueDlpEBJ9PowVeyj7kFJwOFHc+64+YxG6s/OkkfKyLtrnuEpSzq
qWGx5511AM5iludH9XPbfyjqH2bLXmE959WuiaEdOD0U5k3ZDk67VjVfcHpn21yY6VBtayQwYZoY
qZt2Hz2kCrtsxXdfoKn+N7P/HibhDoRSWtnREVbAl+t0Sb2Jxtd8nHDbepr1Ay3wCginkCM18wZ7
yp2S0JsyoIjHpyJuQNcU5M07MBLl3BQ9va/M/kKAhSmYCdaBnINWlHB51VlWpMWIk563L8N4w7Wd
xoMOMoTDtGUjtHBuUt1NspVFX0q/nZkVLrRkgu6gneEh2dtIJiZ+Ar8SoaOngZRjVXuWYrk5/dHF
GyWsnJyjGmS6UPNxRrbh0mOqeqrpogcvRhqysW7qte+bF/7iCKK3FaEYwK8X+Ls81swylDArRO+9
eIyAB+4cu72n5q5OPsZpZYtcdPx9b5ETe8JGlHLG86jGdMTRsEUOR4l6J1SCothxaR8VL531ZBiH
pt+GA5Dd+mE0Eydmv+MB0PYHUpRr/n+e/mvjF7YsmUiqdPG8PMZ71k67ik+BApfXRi+q5Cbt66ir
SKY8lyO+aMXn/h+u/p/JF4HZOpo6BnB6GciqNoipbjktAkIPFIWvFM+n4ssOf60iLkVXgLonivxk
9nwa0PQigKdL48q2ygIVyOx+mrwEQP61/q4FOPAsgwmI7AxtRtfe/A0nd5jZlFLRyahNk8/hCHa1
ctMFwdyNwzam7dbe5Pu9Bwy6m3prZOTLtnHOyayFA1lTYUURrwxKZKH+nmzj1hmesgAJGsC7ajds
XDAgePbvibjTgQXD5NQ3axW5i5zM9/z+a19cVDmOCk2fcf2tSx/MHakc5Me8yc03vb+b3D70FPdp
xbeJwaZoU/Bt0dDFbTiz44dgstvhEO/Ndyl3fiKo+jVg8CB+H3z6VhzWWpAu7jQoVGOh0cOrQfMF
JV8hbijUvC2sEXIpefRmUleOdmW3HRiqnczJpfuuBZEhnD0BRX69uT5qMS8omhZcSdEMCkrNMK2a
w25Q/F4h/tA9Tms4pounnWhI2FFNpEIefYKh4lb7qoLpPd3rO+1Qxa7h6wHKD+32+sgWOlLPZlXc
Q3FT6zGXYVEeXf0z30Li9Dge2GO35U56GFzFNdzsQQYLnzI65n41gX25n87tC/spi8HmHM0iOOFO
OtpP7JXvytfYA5fG88j8aQunnAHJr97hkXZ96Jfe6dzy7K9PPIfCm35olBBJXos7JHkLsyJo1jgT
5wU7dfrCgopsEhWN+rjuMbxJUVE9qZ1aLR5re3DwNnxlSMqnICCve9u9PrbvdOw1u/Pj92RwA8aV
0HnHomPgVo63yAy40W9gatreUY+9N+zVGyuwPe35uuHFSVVsvA3nFqoL0EvRA7M26ZhUytFJE2+q
/JUa/+U0AmgCnBBAmRe0g2rJOqmbbZQ26ba9Yf9OJuXYSGOxRd9/8B8G9K8x8Xx0tpagqwbGQu23
IfsTKuVMXxnQxe38vUtOjAiHwAwN3NwajOjSLdW9jtzGJuTOUi2o1H2t+FPxS5Xerw9s0aed2BS2
fxhP9ggV+AQ6eFDZrXh8MLoRbe92Lvm5pnYrD7DFjXFiTsiFpDLNBjPH00PWHkJ6X3Zum6+k4dZM
CHseHVPhZLIIS2X9RElFmzLHZCv+cvlggbJwbkBSFRQBzg+WMaEjoTcwDsM+SCjPlIccTUa4/bUt
5TsjejZR9mAyqEuD0jjqoK5Gbbv52+T094Y5+QohpwGOmGI0e3zFgKy0ho6EwVEr30x+hMMxRX27
px5BaaJbC7cWN82J3dmbn7iVsMJrt6hhd4yfVIJHxnYqIo9EK15k8UDADGBsiDfQ3S3Mcj21sZFR
2JF00A7qGIdCqi2luafScXDCMXVLWfGA9dqH1QrV0rxNRNepa8AgQgJuZjwRDmOpxRHyNzm2ERvv
NKn0E76GOVm69HTkBMDGCYZ4KO6eT2MZUWNUwEzgJqW1103J4zI62Qbtk+Tmjq3d8RcZsHm3/GtO
F3O2g2mV+agi08FD5HR+F4PiMero9WNhxU6VVR70S9Os3yFg/Hsfc2pYmEoSgWMC5LOJmyGhU2ro
OoUYoKnSxw4AsuumFsNDiJeAShDkGuQiPORIO7RZBFtWnTKn0yYQS0xOZnBvRPLfKAZ//vtVrd0l
Ct9i83mTtYKTXZ7ok28Q4sSy7ZuM9/gGyYzpc2VK/U1KMskDkVLnZnIB9KzEpg0brHFfRGp1TIdq
01jWGhHp/zEZaFqA+ACA3WKSVkECEclbfIhMQCXSeF27jc1fUhMkRsCAFySD12OSqgQlixUPueQi
0G2EHk1QBoGuTDi6KiS60p4ADiFFn+h8T7QvW/K5sRLgLPn6uSkDyEo8XQF9OD9BIBLRpLyo5jjD
2Lck34boEe/HnyubaskXADkOJzS3ociiLzB5ESlWjDBK7eBiB2q9gh0+hThtIbu05eoL1TSwlqTU
hfTqz6HI3+vafCh1artKqr3QRtdWvNOia0QfIRTlZXzURX2w4xIupiqF76hTn2r0MTKnbTOVyFsj
sUWjB71NfWNIfcZXIoYLxO3sR1BEA55+zhYjh30+6WqS9p0mcZgu7isybKJK/8nBCZA2jxN6OhQW
/raQTo/tl65vna74aGLcQn2l7mojQaCmQmXq4/oKzSdKdNZYF8sCKAF/xM6P0azLshnhrKMh3ifd
Q6qNG25oDqXDXZ51AU3WCJuX9vepRSFuKjqbjyOI0dwinkqk5nWvlvlHBLSPIa0VTZd2+aktYZcr
UjMNag9bCaJpuwdzWfFa9CsHdukyOjUyn4GTO70ypLBWbBgZ4R/jGFz9bCPZe7TtDWugjaXX0Kkp
YQPlvGnDPCwSt0ZNvc58ZF/N6JMmDKnHBHnI1inaFZ+8bBJ8ohBPhzcSlazjvogSIJXgCWkJS7Fb
JeputGWnJfYdJbUDScREmlaan77xOxf7coaHoB6H2F1MS3HaEnQ3wz/pm+gNUFsHz9jb/KA53L2R
/NGlO/sWqtpu46WHwpsc+vxeohN42EfP9L380lfWeMmPgSkE4RQBDRmQK+drLKWVMYYKnDLyRY5s
WncRW43ZFjcrGs1sFcxWiJ+E2DDP0skwOGR56YP+qAT5nvmd7aHvJjA2LADss3fcNWjY0t6dFxXq
Z6hwQiLkfFx5gdxBXjcIMAgA0/fp2PWpl8BrGl7Ei96NWYP6cZ2bf680B8p7dNXCqjonpYTBVkWK
u17uEjcdj4kWNGC06teixCVPAxZc3KNgcCJAvZ8PTm6GPosgtu227Q9pumPhS2SjMhdc96BLy4a2
5nnJFHQqiB50MoeR4zrFAbGip7btXuMK5L795F83sxiSQPUXrT0ohYH5TIgFGzSPMnlA8ZXbByP0
SXLTZ8FYbar2Xjb8XPFRyFHJrdI9Xze8OL4Tu4K/DgelDftwmn0o8rNJvNPKR7BZrczi0j10Ojph
I8YMcOq0xyyGpl64lWb+no1u7UjPXLXIzCAqWsUrs2wFzLNsdyZNsuBlFNG9GX0GbFaD0U1grgON
yk1nEm+cQNEqgU1bkQJC/lyfzyVXAg/y/y3qAgCENmnUaZkMV5Iz14rv7PY/UP/gcJ2YELYKXng6
em9hwrKoW7Q4WX7I7ln/VhDQQm/VDESsa3DWpXvCRoAH9Dqyyxf3BDWAaphiA9uky33L+OizHFy7
PfjDmruoGtCBkd7K/bi7PpkrVsXJ1HG/J10Hq9ZwnIpj3N6r4Wsl3df6FjKZpb6yW5bOwskgxYIM
WtXaRNJgro+fcn4TajqgKf/hJJzaEM4bIAU5YSps6KAXAI+ioUOpFZhg6EuMjT/9l/zcqTnh4I2p
lYylDHNm+IOjwpsNftWurNJSWh48L7jHse1N1JYFI1rCmrJGIOGCDZVHgaJ27AOoM/IrmhI7gIpG
9jTkVnJnDk01QWqaScc0kwnKIQnrbyEFzW8aw+pH9/ruWVhOXOdoHJ/5fEC4IHyWldlo7cD7Glmo
HWX72hwcEOw5140sPTjInD/AkxrhA2SGzq8hlCmrXOuQKOx7tGBJVqnes9S44UOPR2Vlb8ZO7T3E
cAeUhtCtE+fTfxgm+rs1xG8KnJyYgq2AOy5SjscstZ4s/T63tsoah+JFsRhPG0Bz/rUhuBytK6bM
Rs7cbaLYTZLJ1xvIXkyyZ9LKbyLpVkUTRNgRJ1JKN9FsN0k7B3y/QGkOaJ/i3gBG5kb+NJETvD7/
BNMrRJJnXyacJ8tMSgqdm8StmI/G0b7FGdqztQrXglfH5gZhBQGzIPIF81Y7eQSgSbpGGgGvSrX6
k1TPYfVyfRRLvw/6IjTuoVnAvOByIDne8MTE70MKxRl7MJuuKZ8v7lM09WqIlObuVzEkY1OJJmyG
x0VObuxmO9S+lbvc/IDIjEuMDThpV6nvLwDL87Y5tTlfzyfTVoUgbOps8E9oTzZ62DfQl3f0j3xj
302oOb/Wt7anr+R+lw69hgDqf3Sqqtj0zYmWNno+P9ekW042Eh5t2VodcuFaIqc25j15OixFpnLT
zMMqPUVGjsib0gONXmQTTYVOuxaCLp4+TUVbAfYGWh/FMD6moanUA54n4A315JchcjoHZRAXrHAB
moqPMir40k0T8M0a3fvibEIsGsKryPdqlhDH1/XISKvhnRYpez3cF8OnFa28BRdvD3QO/WND2CR5
Bs6yjOFhJG9MJ9oyX/1Av3lgb9Du98g8ZSVDtDykWUwWeSsTMM3zxUtLPQrDCUOyFNwKv/r0MDYr
JsByih8RvdL8np4J8vHcu2A/i4dqTCJ0JXApKl9k3E8/DTnpXnUrLbZtQdVPXmf2jkaxdGdmMcgr
UiX1Y9Bjb2kuhzsWV82HPlD5ByTx6FZW2BTEksGQfUAb1ibvGA0Ghm4qmUwd2mPMbPpIxkYH0eXA
sT0GXS4cqbQqNEPE7aGJOPZITQo3qlv1UI+mdKzQwNY4soUG71Ip2Q8VqiIHkrbFA1j4hls9jpp7
LlUtslJhYQPJkNpDEIFBwWOy+tOakjb2M72mqqPimn1u2yjCrdBFd4ZZGbUXGaC7BjkHUCBOFpq1
5Uz5WL82JNE3mLj+EVcK2ylGqfg2xVvAaSFztA2LAar12lRWt5GmzV9GIRYErLOnlm0GLJYOwvjM
zvugJEYVyFlvpyAIL9stSgX9jtA0Yq4M3cgXxidr35N6qBx5yLTIpzofC0dPZf0Wmml0y3p7iJ2i
luvaaTGJQZ9yzTOqSfoYFJJK266FzjB0JDo7iEkXbdLJJu9pEwJzIMvSc4wr7nOiFoTGi173JSXU
Wihw6hpHG4g56p7Gmd75o5wob9qk4qnPBnLD01b50fJK/a0DYX3fmzz280qBPqJF1ZSDVDHnb2lC
gLdmds6/MmoM+1iT0tdY6bpdnimTW/UjmhDyqD2EkEVwG25qByqNCgqwWrizBjU+qJFRelU+RdBU
RFnoDeIq5KHPGFgTIbWiFU6hW7wP0PHJ+KYtQnWXo7X8IYm1MgDpj43ePE0b91Kf9Z9mF8q+KVUo
KllAjW16RZcBpYkMfm9xVt9xWsaFk9tzmGMP7IklafaYZxPJvbgIi10LtbQPppMQRXal6n/oXSxV
Docut7FXQ968x4kJauSJF3vaytpz1hYa3el9Em3bRJ0elF7LArTuGK5EJfPBMEu6a5TaQOleRw0f
IvYlVRySoXgCYny0+Gx4XQ8PvOjQ7TNwm972hpRuCZXaLY0KSXHMocx/ZgDqPIMTCiIzJWhcnxgo
LtHHanb8OY/14UlljfJpF3bsMm6jdyou4uw507ryh8GReXTUDLISIKoKy7e85/YDtVlNnKzQtE0r
6emN1Q8AaLTdEPC87p/VclTRsSZV+Z+h6wdfAeLhWSVRWkMCC0VlJ1XzofDTyA6ftITGt2lkoKGJ
4f36rI6qFOS0ReuinMs8c0I69K9ahW4fytPKdjJwEN70hUrvmNbgAOfozMEpGvVdmBbdDZqq5Y8x
1xRHTUr0W+J5SVNv7HLzLq2Q+HJA7j7sSgqKCqcjVTJuomKq9nolJfdjPLW5Y+thuSstkgSZ0SCv
bkxhhSylMdxKiL2+VAWinYVpt7vUAmkg5FBM+ZghjZGxsQy9osqrH+hTDO/gDVtPqtLxp5mqZTDp
moQnZDZAIcYsAE+bxpHdRF2E1509oner1OP0aYC7DuS4ViHdruhsl9tFGSBnkxz0Io8fJTqGWxJq
ILqzkgIHiYSNz7RsuIGsRRfkE0k+QFElOfoIloJ0TMxtL5tgWSTMQPNnNZooDihqXQZmO5M2jKZ1
7PSy9yNwOvh5lxj9piCksl0r1Y0JnHBKbYMFKIKWjRrWPETeogJ8xShMU3U6Xcv81owazTWZmfhE
QSeuBRhuDfqAQQIEVzdAQDbVoItwbblO/oQks0HXm5fNa5nb1B+1qvgwddpsu5Anwajz+kNjEpoI
0O3mVlIL1nSzKjz0SPcvYSZNb7rSyn96PbEc00zyB8DEzFvW2PUN4O3TTsFGfGlTCYi060HrYug9
J8Zkos0IPzE4MOSajjVu0tT2wfDdgMxwLD0rk1ZC/KUbG3wXyM0CoY44RHjH9WqMt2WCyFWje1X6
XXYbi6+kwddMzPH5SUQnG2MZ9wNMtNaT3UVOW3nyuNKvuGZj/ucnNqAV0wETjcjUyv+UM/z4OBSP
/2VF/p2pi8DUanEZYRgFXEVpvFn5J4WYQrWW3l16rpyuiLDykaKGjBiwk7V7Q3uJu79PxIB56N9x
CCGhVOJypjqmqkx90JG7tfGqrPEPrS2HEAei2wUcmSCYcxt0HrRvlf2U0Ifry7EyTd9PspMVtykI
K5UKJlT9PeQldtXfQ3oQyIKBD/kNPNDFmsIot8kop3gYpMo+GnwJzMIy/dt+uu+3/4kRYTHQK9Gb
MlhoXfKQ/ijv2N20lVzitUHfOa1b/JC312dt8dV4OiphZRIOyKo6j6p3Fdxt99P2vrsB9Ope27zY
nny79shZCtYNOEUIU0OtAGJw5wdTtiS1tBv4sREaHFV/b0kPYE1l1hHo5OtDU5dc5um7QMhWgLph
qPoE7wJ07t0Cvvbe7I69D95xsonviWdCL97p35s9cexN8SdzcUW8oE1x2yOx4l//liU0Bjn9FmHY
YSSNiWbR2O20xwntpYCDKOaHar/JQA1i6FLhJGOgd8F1u0uHAhBlUA6igRcZZcFs1WZhrsyIQane
lEPq8KpameXF5/mJBcGZs7aARPEMF7Tb8bNQvjiQbrZMHYK25Dj6ZXMwFjTDymW4mF/R0WEIxKU8
MzQJPrGOa61W4u+lVV0OSA0SD1urBcM2O0Y/r8/hqjHhTJbg+AU7G4wlaGYfop3RBS0Ov2UEUbgd
ojeqf8XlnxWj8+YUH7WnIxTOZV7FSP6nMAqNKG1bfaV7pJVd/Zfsxf6wyV5WzM1juDSHxwZ6AUFF
J+Ye/h9pV9rcto5sfxGruJP4ylWyJVmyHdvJF1bsxNz3nb/+HXje3EgQn1A3Lzc3k6nMpAmg0Wig
T5+jQggoDAQKLjk1O8XJtu+QQN6D0xvkPLZ8DLx2iyKEeQgfeNWqNQcCLusfy8zskmaJwoC6aJN5
aIf5DHfiB8TEfIOTEVy1adHQem6ImdGCpHHQRDCkahZ5Kl+8xYeItxVaqqX/yvfaY/SO694B1AX6
ofn2F8KQMI+kCg+OYIrGE8xl4GtxqQOfIBZ0Xz52D+ZRrSzTh0JKYBMb/PQ/yuN8j0s1cfLXv1nb
M8tMHISKYEki6krdm6lZD0iLJR8M6IZVfpiRNXuNFTvtffwOeq7ClrYc66uOfGadCUGxoAgFEmdo
A7+g8TDcPEiGlb2MTnUn+LHH60NZO14AsAB1DzIairO4nOW4BdmeTpHEZXCIoXCre13lj+0+4JWW
1jKac0NM3BvmZiYDBfgKzXPfvCnhtue1N68F73MT9BPOMpqkhrvGNLQuxnbKAVyQlL9IaVBmRz0J
kipoD2W2BBgtsGkoThHijuOMJiWXaJwn4rVD+KyYwfYlSW3eimg1wzwt5g7M33ddDCp2qHgqiezc
drW1tT9PLZglqXENjYqIphair0abEJ2Xqn5aUr8kHEurRwKwNCq0OXFFAuiCWZos1/Qhh6nglDwY
kovzZ7jr7Fh2lV+81ug1TzuzxSa2slRB9DqBrUECO89hUb1h/Jvc2YDCuowCAug+mOE0ky5nEAVA
el7tNQIZhPzx9tKsesEfA6w0X1Z04BKMaEln+FaMnh7dl4GvK5xkdnWmAGEGbSL4pbE0l6tiiHEB
kSNaKjD8MfSEGk2UvOrc2kh0HXKsFOVArtBLZbWYUTgCOhKhqTcHlkifrax0pcS9PWNrGBX93BDj
zSJktNW8o4bartrhQTgF0aG0uEbXtkcQHgV2M/RoLtTRbChKraMvmpfpsWL3aszLt9Z2FopxuPVo
6JY1v47Ws0iUdcpSLjIuCQYUTmQ0YkWPoXjfofNukjgVCjosNhE5N8UcVkUl10gWYIo27cTKaYx4
UKZ1C1RNhHLuSmyqg2703EhomaVr/ao8KANnM616CArU//372YSmAKtoM+Hvr4tfSZ84YYGXTmK4
CqSibvvIWsMc6lRI64ESAUiF7eiCIwKy0cAUCNAcNO4gGxU8LcytCu/N3WIAa21Ychi7YVru0JR0
gELmdqG6prhOJkqOZ0vRikey6aVDHxA8WnPmggaOq9U8+0DGibuh7JeezkUvvJr6MdLvcqjylXbd
3dXVRuEBLFen/swcEwBQL0CyE6O6lQLv0cadpVeQHyghP8C7xq6FmvOZp19ytiMKkmhCNmNgCToW
lG+dcBBFTgRY9VPwW4HxH7hyHM+XJkahgPadCDxhIu+iVELNnQtuWp+vPyYYV531UkUBA/PVo/vD
hu5xfyi80KVS6fpDvxWc4jN+7p9MTk6w+uhAqbv+OzTmvBkWIxIquk7oYIsP3RFE7yi8WL/EHTgm
0Shc2TxJitUI9sciqwAQFxkBpyIsZrFoQ0+tNbwie8vanZDzusuuJtUEwBfaPhoOB6qvw4DSUvrw
nBp5Z08ZyohOERzT1hkJ56WIZ4W5TpjapEZQOcKFN91o82dHjkkBCYXFuh1ieGaYcGxWRjFLaE+1
Kxk03mIbfwhDUb8WafJbGpSI4/I8a0z2nmedSdIAUxekn/rskvhZb++y0Ls9pquNRRcI7+ho2ER+
iwvZ5cbSUB8l0Zx0dhZGiqtWOkhM51j/m7GcWaFjPYsQ8USiAYw+SApn0wH9ty9DGysQbLCtc8ZD
d+lFkP0aD/qNoKUGqARL5lNmeaxIAyzpRmWrIAdFC37+E4IGIXn4C+UJxhoTMxa1jwxThUdMTXev
BENr1VUbW9UgdagTQdJPH0EvCuLFf10BYQwzQaNP6Z0vxDAbEKfkkhX3eK9c/AyS2bf94+rQgiFw
pRMCCDL64diHXtUY+q6IsbUKE+9YneGWJfhSZcFN0XYuLq2Tm8QelWxz2+zaMgKXoSoq8G0ga2Gc
v47VMJUaOH83HcCfGTWokm7D/D2CXGGTGJxBXl9hvkb5xxxzNJdFJw/iAHMGKs6pRpERViluAuWo
jd/i2Mt7u0id/98QmZ03VADPI/2CZ3albajbAlWsSTvooSsaJ7Pxb1u7fnT9GqJhQhoXaD1E5Mst
OE3gqjW1skNb8TdNtJXOb4VtCumLRNkBYGYTFUzjjgGxPo7hdQ/6Y5jd+2Md6EIFw0NQ7MTmR2L+
LKtvtdDaQrY4Zo39oQhbypzZ65VP9MYpoSU+5IrfonBISO8FVeKIheLpgspZeDpoNlqgY/ifSWHS
CoBHwwJPMp29oNsf7Y+F/pZMHBtXpy2deNqVBR4UsIayXIdN0+hBM8OGEHWNNRNoMrcRUs5Bz3p3
7osDCp3cPsPV/XNmlAlMQ24s4hRWnT0b5bdkGn0j6p0Kcl8QAPQA07OBYAAr7Xf0adwn2qeSLntV
+paJgqUYg1Nos6Mqy64Jir9yw7MPYwKXqIf9NIiYDQX4mFZ4lfvNANzE/KFqMdAEbljtjfxu4CGF
VxdaAos1MFEEQYVZ6CKppyiR6HxMxUYzuo1shpu24LJm0HzmyqEkoOUQ3RXJZPt5yNLnIBDFph5Q
agf7rL1og9uheq51BFpj8rMalc5gpKd5iThTu3aSQ2HkH9NMDFPBN60RGsN6fbiL63oLeh6OK6/P
4h8TTAwpRjntqxSLR7rJmxoVISQFoEf6q5BxNhQmZIx6IYIOEEOpGwu9k5vW7z9j1P7yXbMpNlD7
O8pPJvru0LTVb+bH2wGLN0jGVSposY5ZgEHG6eS0JHEzvXUBfOLkrKth8WyMzA41grY3Wnqwmiii
LJ5ZPhIcPeku6Z1GBP6Ic/nkjYrddx1RmpJOaSY57bjX9Z0+/bo9cRwH1JlcP0mCkVQ0PRbK50l5
4CaRq3+/DG5f4IhF8BEz3qe0KpLVhQ6heOiap5psbn//asxE7zKkHinglE119BywpKxFjOhAZDym
uqVIyZNWPetqtWn07H6Y2vfbFqkrXUWLM4uMD9S5LtZEhkV93uolgMPHWtho5a+g4zjb6uqfGWJW
H3SwePSYYSgyH/pWs9XeiqeWs21XR4MyJDQmAdpV2YMuHRchUZUaAWjE8ZZn0xbSSqUViW/iXNvd
wivX0yhwNXvow8OzFXjrgGTFn59dKtS+BMAwh9RwZG5a9dWUHJ14HU98fNUrQBqI1JdycbJlAaEE
VNHUMXWhnjlNB6Zv4CkGvbWhZYkHdksoOTeY1Wn8Y5C9nUddWcX5CIN16ZvyoUGbQ/lbNJ8lffsX
3ndmiLk1h+gYCaeajkyokdo7c2Ol6bss2YTbdausLJUCp0CbCDYvriaXS5UbcxjOUYeUDxBCW7zT
76CS4+G1ON5QSHm61fajd0juvh8Dh9j92xNI2ZzsXvNrr7Aw5XgE4cXfK1ZGNAHLZ9/EtnhVItBJ
AMe19vLwJrjhnbLp7stT9qrsq/vlkLzG28U9pSBfPdb3oTMDKMfjSrh++qGfQN+R0aEI9AdbBk2b
qlBy0rc2lDPVO6hlO5EzVtZgd25CUSeW7EccvNn1MyljU75cijmjQrBAa9nv4WJLu+lVPM5H8a12
vhe24cw2ZFac6E69x6xvNI7HXZP0MMapn5xt2ZEoCSHFgAHflRvVL91gtlNfsEdvPGo+rrG77GB6
3HIzdS82UpzPM5MaQcudBFUKs8IGKuQu+D/v0tQCC+HHrn5WH0xLcPS94YiO7NecQ0VeO7XObTNR
qoPErzgrmG/lQfIW68V4mLz3R93qPd2R7sSj+EBsxVfRSJG+PgHaZKHP6fY+v+7iYGadSaeGomtG
PcAnyHtFgot17uNiTZ5gf209QJzfKt+4U1xuZXB13g0Zd3gF4osimw1PILRvwwHzblgJXKt1Iwv0
E29oy3bQeGtX9+hLK0AybOdeYEMh8fa4V2f+zDq76m1GasOE9UCGYtngyoSnLrlmgRbX0NoE/d2r
AnslZDHcGXzMWZbYC/g0E5lzGFxTWWLtwNaJCzumDwJOjPuAIntMYhEm2sZCn/IGQbp7h+fcfxQv
lfU73IbP6O3b9nb2ArrF2xO4dsCe22b8Rm0lZZEC2CbpYIejHRaoq4jgM+HY+T8GCQ+BFh/KiQoT
FnRatqkXGFJ6a/kgVmtrD/nP0AKZ1ymztMaO7cEuv+OBBKLCPjcqrWVHaET/xzzjKGMdx7k+0Tme
Le1jekv3SWMplR2ik9Ay7fQnZYfIH37dnt3VRyfwZWLEkBc3QY10GQyTbkiCelQwvdILKNnN9Ldu
7Ib0OZVfEs2J0jv019w2uXrmnZtkEk4jVsZoSGCyQVvNadigI+EBBbn7aktpYIBTs6SDBh07O7Hi
p+klcQEAir4BuH/7O1bigoa7MVQi8UaLqzKTeQRNm0dTnVf2pH8rISCSP0CdEm+KJiA4PQS8eJnp
ygLjZRsgS5CHAXTEUinI8mwWulQ30ODOB38iWQ7drGTARShLOBt2JSRAOFoBvS4e2gDAYBY1i6t4
UMW2saEv6ZnV/HNRRU5VeHU0ZyaYRSziAam2BhNSC+x7uTjd+DDM/u0lWtn7IECTQd2B7Fo22SnT
6z5BjRZGFgVPoWHq9hhO6uXB99t21nYBDOFhzMCd4brBNQQdU4vOgsYepbsJ6SEB577qKwE6VsCT
sAXgvoqebttcWyN0aWDbSbRdk3W/UEFHTTr06CMxc68IALQzGo4brD23Ylh/bMiXm3vR0FyRpbCR
Vo2di+gQbiD9UVkdsLedgybUcHGizovCf4tiglETr1xwcnAmXAn1VqSoYmKOja3MhyD4HU9PZf95
e/pWXQMMK2iIwKa6epsXJygkzsPQACDzXKO7NlQ+0EyGE/bltp01P0ch/x87TFiOwLGS5x3slCiB
Kge1P0gdLzWiy8BkhpBnlnW8AMsUukS/4SwhFYw4Q68j9b68PC1JUG2CtHxpFnTUgeM+3MzhsviN
WIEjSIq2DVG+Q9Qtc0AFzEMFfQFyrj8FYiEyyiw46ZlDUFILJZDSqbGHbAozqyVG+zKW4Ncwsqn6
mNVikm2wJgGEChVvCAm3hXlAE5iOQ1NAwRoBrdjgLy/9IjUmCKQiL9lNZjsaVkP0sISu5HIM0Spm
xUIFirCyq3dVFHbfgHJBp2Q2ViPEgUMtPhaTqv0KzZS8drOMOuc0Gy8xGSF6Gqlxf4qDFBR9yEMm
eQIit5OTh7KnT1ZBNZuWXA/g8E/n8nOMBFyawLUouiEEuo9SUePmXEu9fCej5ZKn33kNaQXYSQI9
iUmhSBCyoIfO2VKO4OSazWZuQDkkoNPlG6bYLafcW8iyaU3JUmblDrnUe6h9inX3ZM6yFcnJKw4M
J9cgbJhHVtH8gLiopbbjpoJ0byYPHNztikuDdB3URHgehr+x1dZMAoS71rDGchejOQ6Ef+V0Nxmv
tzfOyvF6YYVu4LOZiBez6DURVgh6cg5qpII4CB1qCtQx9XjZikWbPqYi8UMDPTrVNHKakFcGiT0F
8DTeTCBhwmZzYMUoQ9HEvhXxyphJjS8KxS4Iw784BrHUoNcBbxEciDlpNWg66aB6a6C2ZzxU4uDM
JIsoqwnn7WzthAKrHipmlCHNwDX9cjqXWhoHI6fxDp2BLukzVKdmvXYgl1I/NSGSxiUsZRuowdHS
TbCnyegqf769pCsxF49PSJVwEsugtGcypnqYk7qraJxCvjT0n02ZWqrmTsHn/88Oc2w1IAurFAON
EZKceUSvd6IWvEAe5W4kEL25bYsuEBPwKKYWQrJgcKH59+W8opW0yhLqpk2J50LlKakAUSQAdH6b
wtm7bWtt/s5tMeNSgwh30Rm2QKBHGl+Lur0Y7jKDJ/Cyagf1JST0eC4EjezlmJIBuhdLCF+JI9k8
zTJSZ01opU+i95G16BqvV2EllSGQC0MqDcEn2v5xaa+Y0njJ6aFB8hBl+PExH3kPZSvb+cIEHfJZ
NBk6tSYzQVwd6xLN2ZJHJIi2D+1fhEZK8YSfBJkZm3CGsSmVaPlFJ3Xz3uSFPQVPifD7thdcMz7Q
M+LMCOMGeRhBIou6QW181V2gZjylb4W4laRvSgbFggnYDXvsDj3xCc83Vl6SYRx3HlBUU1Q+4xtL
JGRFCtIee0FLrqFuxhYdkuEhxWNo5LRDZN0e7NopICGvhgIsED6Y1ct1y4da6GZgL9FOhW7tRPWl
afoBTMV9GQ47FfRn4IPfasr4ctvsmkfK0N1Afwd6DBEuL81WQSikeotRJlPrdzIwpdpfXIBwvv0x
wSSG2ZDkik5dRRPj0yDmj0kEQfV4cW6PZM3xsVqUXwr5GHicLkeCt6t0MfoCsbCBPHa5eHK1bEk+
c8wYa36BGxCyAVCD6Ao7Y7WBF1lZLRu7BxNkaWUQSR2h0K2NjpinjeYNILPxzKGensy+Gg5VlqVO
BhVo/I8EfKQVi3EHCQgxamUrmbragJBZUzqQuBNmu4mS9Ah4prIX8ADqZotc+RWEDyorEMVpFwzG
cqcmQf46LXISWjUJ6tcuILlrRlLeWZ3exbuxbZYTUcfquU3IcjcA6+YMHcDfFt5NjMgqlw7/V6Wq
ksTGdSGHTC8eNz4ULQsH6N6W5UYoJOKEE/jlzVGucVbK0CrN1KmwtUodfKWewA8htybKu1F0bAYF
XYES2BaEItimpSBvDUFzpWpRvKIyZm8ZK/D3ICg9EFlcfFUT1J1W47ZlRVlf5q5SpOJJmXR0aeWT
qmzmpV1e5kaXcms0kuqoLKiPWxnUcgNrTooMvHLR8Dxlk+T3dZ5+F8JYsuc+1oE5EkC0wdmZqxkF
iHEl+ugP2kX2AioToS0yAxdDEb07uzioq0M/Nt0Wre7qC6BtAWX/7ienEibzIJl9UlhTMg+cBGrt
rCK4wuHag3MYVwPGvyUpEQsBX9ElIgS4BlsdnxTTnVtOPrh2zp/bYSICJlCZpxyvLyaYsgxoApPU
gepQPT4Ng8mZWt6YmNBQAGU4dCnyFxFNiT3kPKLKztDK3XKSwlU7kghmJFy2gFNjYkMfkk4BcQOu
2V3klJBp0PYgNrEMaXM7BtHvZXOkc09h1ihDTa0aNawR8q/dlBqPadH7t02snRMmpMLxoqRIYAxi
UogR17hWxQssEH6QTegjPPdUIe4LlSdk5XsplnaQmNtK55Vv19wCGod4KYProUGF/vlZXkHIKAwK
ncJC2smxXQrQJcFzY5JtUJr7C7c4t8U8meV9MuXGgGmsjLoH4U8GdVZdfO6yunlsiaD8zc46y9YZ
jw/zem4zA49nGgneddx+rRDQr7bJTLB3GI+312/dFf9cDRiXn9HFVLeoZSK1TR3KpK+nbiU/B1yY
/9U5RSnrZXQSIXJhxdhqziCO5lgLpmGF4lZLZnuUd6G2U6SXZngseZoh17VRCbEbkQkoSBQFcKG8
dA+AGaRhEcrIfvPeve3v44d7eAodXovkdW0MZvBiADE0A0RghsZs5FColD5a8th+0ay951nWzvJ9
y3Y3nIBBrpYJhr5I/0HWKBl4orgcjxzIWSmHVWw7e2fvve3/88Pz9t7egln8xA/3f//Fb3xra+Gn
9/Xvf/7QtdzC2u1sZ3M6bT5PG+f+9HJ6+fXCiTnX5Ri0QIrAiKLqRO8xbENfXneaGpR9DBqE1vY8
VOq+fmx4Gep1LZoaAqyYwgJ0EX51OSfiWOZpPmPynXvH8RwPg3Ytzi1zbYWBvQQ1FG3uBOsaE2ca
heR5Hdcx2iju71/unf0Pz3/9UK1Xl7PE12++dDhnlpgoIxahFJAIlu73eyyb7fKGchWqYYDKC8iA
J6ERhgW3xyUpkzaGFO793nHe9t5vy4c72BvndkS5fopk7DADkYa8jFJweNn7Hz/en5+fQ2uxnicL
VePSXvB7/DeYdneuvXn6rOynz6cRlbnR+pwtFCPpf5xuf9EXpfbFOfj1RSgTAIeOyxOLXm6QpBdg
w4en0O2yfdhiei3bwdg3ts0Z/tdfdssY3cpnJ9NoFOIEejgYc+D9lvfoY2fCkrNxOKZ0Gl6uTKlo
jTEMxDjAUS5NobAbzuBLoqb2dAd4W7rtaSDA8DA+h/78m7k8s8nkFCFJp76tO9hEz5uFX4DhxK8v
GC3oFu3f/qt/3B13O5eziNeyiHQRzwwzx2JfD3IkpjCMCFhanvfsf7cPvKCyut/PraiXU2qEklw1
MR2eszcsggh69OGp33huct2UygyHOaH0OGskXL1g6M3xtr514Fn4elm88g40VqMBAmU4jU2RlKQs
BJArfq3UvWG9gWvDdTz/+FG5H1+h0t7QPcApIa1v/zOzzPZPlSDPoRsS29Q/Uuutt99eAIHFcTBD
F6F1B8cxsCssnJSQ2MI/GX77iu4F4JYmG5p9AHUU2J0O52D6gr7dmg/mvDCLaFzwpPa1tPQYdfZf
v2Dj0M1DT1Qco3Sz0l/wK37s8J9fmwnbCT8cuo1v7yed7pcbX8X2cwt1UPfixVd9fZvn/Of0pl9B
vwU/cSLQH7wvUKhLs1+ANx7g6/DiiDyGmZeyJJmmNkiiqWFkFF8/ECIfrVeM/mDf0TDpnDxeUnOV
0yBvB3UwgOWo4uAgZ3aA0rSRMpiwO/SoB/XA88mkt0iquaCg5KS5X0+nF4NkjDFRuUvAmxGZCg6/
0noIrdCCirU9WL/xO6CZ8GtIMzcX47UwbH93tB+3j/7WdTH8z8/TL0zL1kOcu3853W9Ozunl5f60
6a3P0BmtX/+6xRL5MZ0UJASQoriikNHSMS/w4o0e/0IMUMGc07IGP7QChvx6CnrDX4wl3oZNkXGC
7MqS6BDelVEHQw+0wS6JGQj1vIDC0p4gKmEB7Nw7fbm8abMGGR6wBVoc52c9T0bCgzswWFyAYVTZ
ukTTQ8FjAFc+5NN/qHVkCQQwq8CSTPe2nWvkIDVk4J0b82qgaZxxtXCMRSWghqQGXM663aPzPoa4
xxLuAsWLhLcw+NYW3lS8yoY/6fYsP2UAlOicy/L1tYT5DtYL04mIfYDv0JPAMuXAy4hn5EcoZ6vV
vjYt9DgZCJySWxeDZcY7InD6hWnwZbbBxUQw6Wy7CFU2y/gAVYrw5A/QF14uIacWl9BTT908DNxG
1jjTT//SW0aZEyFQql4DTSFoAqbITaq7htJnRZ4wbITp++2VXjUFVDJQgyAGuiI8bwPSgxQNO4cI
pS2EfiW7WRM70L0MAs5BR33malQEt0sRb9UQp2OSL0hiGWrYyNgr5GHptvnwunQ/bo9m3YRCdwik
KUE6hk84SyUTUUWHsAwZkAgQ+HlyZukzC99u27hORKhPgl/9v0aYhC5qomBpdLBjiK0htoA2ia0r
KGH/lkMTy9XNRN2E6SI+FRPgTmAeHHddheKlO/VCvE2zWONdhK7OI+aDmESvjuSlilURo5YdQ8Qb
tGoFpqMF98bwFEQnAoVoAkZn4ujGPtbsRuJ9ADVwvbKQHQIQBtkTW0ySu1RdjBwfYCSt3Ul2LriK
utXFvdbaJRrNSsEhjW2M9lSj8WzLWY+rJrCv4f+xzqyHMKszaD3hwqXoR91hMQIwVb+bszOOr6Lp
ZY3XNpwRr/vZH5PMjJMxrYeiwYCV4EeWPs7VPlc/bw9rdWMCmfLfOWXy6rIWF6miJpb4h9h8mPFd
DrraxR8MnpgpbzD0z882jZqXopmVmD8lmQ9l/0MAlE6OCk7ethpIz8bDRHKSKgqIUakV9LPhmbhT
/dG0DS23DSi2Ek7YpinYLY9kwnYJLQJNo7M3LcdxtFRyADhiKsB37KTdXcgTp7jmgWd8kInYtaBr
SS/AXkGs5S34bEGct7xn7yAx3iaPldX46TMc8l3jzOra2oHQEh2vgH9ADZFJRXWlzpoAL/x2VZ3i
8WeYuCSROUkHx8ZXeeXMP3o5lSB4CBt1GlggBbHQRDouhXvb39cyqbORfL32nFmRwTENuUxYATv7
szwqbt854jCmlqRwNu+aJ1KaDNSE0Z2qy8zmHZtUbUgkIF5U92Hj5dJDPL/1MR6qtfsx8G8Pa3Xy
zowx21jKNH0aJBgbg9HVw1Oizk4zvN82sjp3Z0boR5zNXYAIiKwQRgwce/Kwz3VU+1RQxPJC7epo
FPQTa1AoUA325mN2RbjMLY7wStNB4QeCc2vWckeT3KaWUcN8yhQRDGu4IhQ2qJVn5SGafnJ1iFaH
++crvt45z4Zbo3oIUB2+ogB7+vhz0u6U7CkQOFtrzQoeZHGfAFYc9W/GTQjBGa6nZYZWuoOaOsQ8
CJNj8oj21mYU6TU6GqCqpGqsBLJeDVE75mCzasPJGsj3VgDqPuEUSK6f2BCeQOQDVAJuKxgK4yDz
iNojoVYkcHvZfVZn0AXPoCCUyvVYWoj/aYe6ctaArcns92ATr1wxGedyP+m0sKKYmVn/HgW8lVpD
UoZEtpcELe5mmMm/xTbTUEENwkl2S60Qa6+d57JyaWN2t0P5ehJ9kNZNyEwatVLR6l6E4l8sFiDu
6HxR8LSns/RrWSFLQh93mV1LMmhvXHB0TCgQ9jxub7pd2XMFmCLkOCikIdNnzpWqkpRaMDCRdRP2
XpUYn1ml8foGVo2YIrBnEmUqYokkg16NBAg94tJTghsTEtFhwUPZrTm3SQCNkUQAIYDMvowY+hD1
9bLEmR13cuoAqdJIjaVPICKYah7iYm04BJpS4HjUwHvDIgcD1B3qeUZ0SufcMsvTkHEq3qsGaC8+
YIlAt7FZv0kGIC4yDEbrNBxO26T7uB1f1w2g15ZS94D/npktEiZTCGUE0AuMxi+SiSitR7zmpq8D
jnUtNLzq+Ae3bpA3XS5J2YAKu0kS8Nq1gS/FLoEMgpk7AuhStZcwGZ1a2BWmaBGBc76vj+6PYfrn
Z+F0qEIwimZpZht18XMYwPQbyhy02Zq7nY+NiT9Sm5m5GGFsofxdkxVHAYc5OIxnjXParqV9BB3K
EKeD+jMAepdDCVTwAyVLDpU9QwrsqP6YGlzax9dmSI6QLNFttch2YsrLwlaHB9llCczi8BG2qpmj
/NgFA8zOA8TupFpx0sR4z0rlpRB+3XbFdTfBOYEHato6zxalRDwWF3pZZ/ZQKbYe7IzyYdYPUbyV
ld9lvdG0kyA/G8Pmtlka166ckzbBoBwN/AUrAaHG5YykACPUm+goo4eo+FVPfgthc3X0bptaPRG/
+EApsSDYLy7XsI5UGQJCCOVCTQ5jLNvQhdl1aIm5bWZtzfDQD9rR/5hhMvasRUN7pyOSz4EyWMo4
2bkB1D4JoT7Jo1fi2WKydBX067IwwNZQfDez+yLdZ4AgFW+3R3SNc6KnPKquGgFrH7SqGDNhHs+t
gtPYxmXkd9+C9ljsLQMo7V5XrTxqjikE+sr6PW4K+7bp1RCi6walNYOyHbvvSnWIjBqyRnbd4XrX
Ss0mCJPsb+LUmRH50jES0SjgGTASj+nLGIjPRs4zsermOKvQ0UPzS1bOS5gNMi0CTpJZ6H/XYbyt
IFYpqGRjjj/qhseQv3YRIWfWmAEpIi75Y4mo2EsLEmmxd/HkaoXjTzMSXoOBHCTt9fY6rb6nUlox
rBI0YYDAuJxDcAVAO0KASciPn8Ylt6Uq/maY5UsB9rQxyBytkJyuqIBXVN4UMjtyrzq9WblGw+NU
W5/rP5/CbMAAKplZVuPYIdpo1wK23qGr3V7r3GzieM7KRIMSFaBSRBNAuNhlbRt5qfMAnhOCc6tq
/cRAZ+0GOoxOaP4QeDS9PGvMssa92Q1LXmAb4r6sL9/q8A0SbqjT4MpE7vRic3tNV4KLQUVJVUBI
oA/Csly3VaMt8tjj+NYMH+9+vfBL6x7NpXZu21k5Ww1kcbhAULFVAEkuXUedGiFucnAspdpb0Tzr
40YT7gp1I2Wt1ci4PVec9+K1eQQpHRq0cJqDZZYJZ2bei2QJcNJly3ECRSiEnmR3CzW6oWs5NA0r
vojOS7yAQ/UTajSsVoUo6E0oVjhz2t68n5BXWFOfwkeA7wpS46irMSdgrhxyMEhVA4HQRdcOMzZ0
sExBKiBUJ6MMGTHT6lDSGLHPbq/Zmm+cmWHJTZpWrrSOmglwLUrafYXu/Er2Jtm7bWctK0FDKSBk
QGfS9gUm8aqJ1gOhPCJDrhrZJqGQpVZXyPX9nKknYWrjkxnPykdQ6503F2XqRQlt0VDRtllzpnbt
GERZFjTZuEHJFFd16ahCZMp5Z0r4lmRXoblZG0E4F9Dc3VIUTxAR0FBPIfXP23Ow6q5nZpk0OgLK
cRoiGfn7JJzqEhsx0l/KyPQFshxrI7Egpc3ZktcNFrRj+MwmdbOz1F0LpkBpCyUDRepviMpNgy+r
25DsDLI11AfSQQ7Mq9FtpyXbkacXtBYPzm0zSy4KuWTMI8YbTz9i8ccoe1R/pYFQlAj2T+DkeY+s
vAlm4urSBnVcgi0e5V3B6rPXevmWB0CxlgnaSX9IESeursYEtLsBsAiBAuieXc5tP3ZLGZZwo04M
LaHddIbiDaYtDqE1tpzn6vWFxJsCmubROo9O/UtjaTgFgxBjbIpeiXgbjwEAGefY7XI1t3op+FDD
pHLTaEQ3pyg9CYGkOKPRoRu1zggO8Sjf3vbmtdEDZIDOKhS1aVfG5QeRsaoTrVDhWYHpGlp1ryZ+
0nqmkPp1vvi3jV0TJcCPz6yxL3plooRdBaFJWyoeeqmAomkDFa3uhOBlR6XqjDnUQBt5X0deJTmy
bWz1+LlKdgjSQv4ogu/kOFH25oTzYSt5Lb6L1sHxfAYONDaUoFceT2qYhQl10bSuHnA0cCZ6LURT
GWMAfalSCcs4As5hiFJ2NFqlsZFCrDEFy9VsjFu5WerYA5dv93R7ttcsAnwLUCM6RvEkw/gaGpVm
1SwCWIyb5KEPIdnai0u6rwcpdoKw+9d0EHQGaUMnwIRoYGcbbnD50AQgmXEpbwUn6LcLPDb6fXtM
qwfQuREm+qrT0opogcYVSyDEmqrEnkLBzTTF6ZLRKofJX/CSUiTkNBkQuV3iX5wPWKlColH0zzrS
WT8LxWrfpTLyeSTzUBIt659D/01f3FECWOJ1kvd5hIvE99s2V70TgQkeiE0Kpa1Lk7kI0aSkgetk
I7GCvN2NgcbJwdZ8BTzVuPQDmmwC0HtpQkKL/AJgTWaP7U7M7o3pUZB9Mp5uD2Q12OgAVAEUIKHv
lhmIWSpNDT54BJuwOKaKcFdH9dNsQjug7w9R2Di3za3Om4GsEp2cCq6rjDkRjJNdThBtlB6dKq1e
kp2+/GvZQRrSzoww/lAluKJHA4xo2uSQtLaEJHVq+eftoawmOzIUQYB1gD04wuUCQXFIKpJUh9+r
+akZJTsh1TYeo40QVAgpKkSoyf2o/TbIX+VZeG6F2CnFkismExzRXRuRIIYKrNFjl8XfJUG3okZG
A11gT33u59qPsZwgHcSrqV25C156UZHBLZ1ee/DzcszYzLM0kr6w/4e07+iRG1a6/UUCFChS2kqt
DjM92Z7gjTBOylmiwq9/h34frrvZQhO+d2F4MUCXiiwWixXOIT04bqe9MfxsyZOd/KCqRpwL8xeS
gCdsI7ECTWWQiCEdemZUoKbiaPdI9X5jJXtqeG74en0bL0IbSY6kUdq5A1woNLJYDnba7IeDKABF
m22Wux92SG7qLFMkzVUipUPAytFOlwUiiz5H8WYTx88ggfd5hffdj5irXvvrK4kmPSQtQZMuJx5m
3DI5phBLPwXQTI6xyjH1ePJkZ6Z/fSlXjQNDuCinoTMTDQfnxrGEfDb1AoK6/M0u7rR827IUZfmg
GVUYGKtLeCJKCkjLenLZZEHUrCGpbHpmMQR5fhMhPwpkWfufk2zCSE7ESefNAh+X7rZiCVFiy+Lw
NhpHRcx72c0tyZAMEazURUIGsXrzt5I+zwYSRZPnzDd9etMu22xEytnL632f7jV79mnydXSfaf84
0wzw0l+ub+Vlp5X0NZKNpuZQVTrB17Qc5eRbYnMP3NMe7yKvprdu2HqmvoULj8HErCJZu4wohHC8
z+GnEZEbf2YJTi50DURAkdPNpR865kdmgVO7Ge81PFodI9vNoBhYynYztd9KNwcFQViotkIY6lnK
XchH8RnVORMTWXIVkNv6PCaaKKQDitRCjrpFabgcvuqUg93e2msE0E1F+Elo+050hXe4TBRCOkiY
MVUn+ERwLZ8fo8oaAJjuQHs+vo0l3YQmyvlO4dtR8xq6mBCuWFBPGUxjCiI7ex/HMghpf2yLqlRk
79Zcx+mnSMfMDm1rynssBHpr6igOdPeXFd/pTfTfrPipIOmA9ahR1Qk6WwBXgDHW7NUCcYZee131
hXKwmZe7hneemGeOVQhtl9f4n+VG5Qoj6UBulKemwDufceA+lH5kVRjtDmz609Kf0NeaTnaQpQ/x
fF+YwfXjtb6uf2UK93Zi4AvByRoayMSzemkCEwmafEPTYty1eTJ9cLcen69LXPPNUPT/tLwoz/Gl
HTBiC4nzNIAlscHNze7K5KVwMZm+qOrOq+5D4D/YaJYnwAaT3rA5kkPVoOv47djx4sXX9Seb5F7N
vjj0O9jZ8gqIuOS9Ch+Gf07K/tnP/4iWhxTAw2NnzgzRfTNtkRophmFTWGAVy1Q+8uLdISSZ+EcF
XA6eQOe7yFpQ/rQmJBXVaxxugYNvRncmRnrB2JinG7b4i6oYuOoaT2VKlsOWJS+NCjJpFnsZ2+Y6
8bXw6KRbzb6lzW4JA6ptEkMV7IoDKLvEU7nShibc0YbcgNyy4H7rHtr+3qZwhH4/HovB07V+E+bb
uNoOphfSf+cjwioDXwlVUDSZIFlzvtIGoEwytwCSR161X4cxRcMdhnTi11xT3T3ily70PJEkTu7J
yewnnuvTCEkVKjJ1HG8soHzV2j+33MF0gFuHFUXbBIYmpOWsDD4h52RAIQ1tTiwFqoQTweeUhHzL
jEGR41pzN6LbTsC9owVcNlSnaQtDAzaVr4GNCHlLz+1jdAo3TyFRjRmvrd+pKMk+rdrMIyuCqFgr
2k1moS0kd1K6qamq4eDPIIS8VaeipDVkeARxXkBUVd525jfTfaQo7TbHuP6RLRtr+aYbr0a4N/lb
lT0bYNdRpajWfOrJB8ips3JqaNc7+ICh+lkUN7pzNEjqO+ZjkajG+sWyXdFVbuDnTUg6N4oqv1vY
7yx+zUChVlEO3AwYTh1vOcl31y+MNYl/L4yL7rh4SeqCiwvDBs+1dpvVnhYC4n7yLf0uzVUHfM1s
/kqDPz0/dqHRzClAZwDMXVY3SdXt6y5EwPnruk5rUgAUiRMHgDPQ6EmRlZZSLetAzoOCln1wu+Hr
UMebhofBdTGrx+1EjBQ1WU6cJwaBGESRt31FtgtEJJO9bwtTUT1b2SUw0RLAzWOyFoiKskYJKDv+
mCBzR2DehMTdjHoBoLGIPaa9pm/sdoo9xrtWEU+I14hkkABcEv14JuSDxvt8w8p6oHFRgNPRrhLt
2RoKhiYOhyuMUBxhWQpBozDmYxjoxWQ0/aWxwHtg4WFcNK+Y79KT47x4XfjNAcB1Dmxbo1W1a67p
ZaPSSkWPjygInOvVVBwFyQZQIIlTexYKDvnAvWFhAMmxwZds711zCRLAbGe2drAGwAqzKLD7ZNcv
aMSMxvukHDchHYOFsi96ZQAWMt/lbrZNgVlRl66foenvurmt2ADFHliwagQhiEfOP3nJkE/INQMz
RAxhMvAwnYCGQTN8RFaD3meFtLV4Gb1PSBgK4CsLNcdzca2DhIIpxLHioY2+j1bjjeYrtZ/YsjfG
YBx2mv3viQUErqClMFywSiEGOBdpVwCCzRdS+bndb5Ko98CrWkX3rXNsSKLQb+XwotgAdErRboWk
qGQA8zTmzVRDvbLrNnWIeDX18vRn0T/9866BDgFNziDLAvaR/OxgvNSSjEOnqd/Z5uSF8SEav5gZ
Xpj9nsHT/2/ihBGdxDWV0S46E0s4RV/BC+8Z7n3KH+IQvMyAJPxvHlXQDoAaopvHMuTSSlE3YF3R
wfQSjRtgwbRu76UAU+3M18TxOvuwVHeVCmxqbecYtg1nAEcBLTbnKkbmYE9xPgI1st30KMyW+a9y
/jLqrWIpV659AGT+lSO596hwMS1hwCnZzp6jq4QC+JB4xuLndeFd37XL4iQa1HFPoQYAOi+83mRr
jCY0bieQxYzHiTxqk28iHYE55KHnno2BTGNT1dvWAcWZtXP4L4X4lRcOjBOiKdBpwIwoluLEaoB5
ltJinv4Yaa//yJpvzN6afF+7vm4X3jLs8klxLoS3kl3+qUjJUAFUNpUdxS5SNL8vi/sCzjzF3bW6
gSdaSR4sptY82hwitCY+Nna71aJmy9vkzs7yNx7PikLO2pvtdBXlVhCTgmvJ6bGKrBl/tvEDy3XM
lEYPyCjeAJTnRYucrYu0b0/eQfukMiFhjlcWVK45upXbz7ULbePukDVBk07eWD9rw88wenXiY1W/
YIa5tb7URPHqWDfev+vsii87sZ5EM80S1NOV3zbpRmupt/Tx0abpQ0urr12db+fxebbinRZxdO2+
zNarwXOFO1cuvnR3ZBadq7HG4mfNzzx8Gppx07t+kT7wxs/5oVzwWn/rVGzjq76Ion0Krgj1ITlw
medIn0oCqbGxKfsX1j2G4zYtFYa8cvPb7K8UIkXNWRoOlWZDik0QIQ2IVbaLsTftbyb6wsYv153B
SiyGtBGmPEzARKLcJZ2ahM0lGELgilznq1ZmO1q/zq720uroGajoMbVNL7dVwxIKoXIyR2BjaSP4
xFEc2VT8KwZrU6QcYswa6EcWJR5VzUoKhyqdFhA3AR0LlT10XMtPBIp2jMhsEf8VxlPdm57ZHmYl
YOmKdZwJkQ6GXdAi7NGD6i/TY488DqryGNPA8iluKpUyku0nGpBmWS3kON/jFhhXMyb5VT0GK94U
4SdwV5HF+NOwc37KywZo1BlKdT4KriR/davAWQKAMCBdq9qc1XU7iXQlfVwTiOyVDlF1+LDwX834
wqIXu1e8qdZsjuHcop8aQQSoGs4VckDGaoYOQqUKQOlVdnCNr3H17kyTZ/c/Fito4TOuH601vRC6
O8Dcxni7K3f8zA3NMWUCieBQ8bQ+RN9zdDSWcAOk7f9NlJyzQM0hA36oEIXm22zK9pr5ZtkAuqqc
x+tKXQJZCPZdtLqgJ17AR8rjEl1khvUU2WD769v8ZxlG1XenNrT30ezql46ZoR3MVR6hRB7nx3xZ
2JHOaB/coU8hPmQDqyrPmRLSP/KyMIYgWeKGb3Sr4IqIY8WLopBtAlgLhXSUmyTHVtsgxBnAHouY
CgOA5pZ2jzZwuvMMSK9V7I3tx/WFWTswQMB1LeDJ4OEiX4sRBbZt3UFe3DdeVgWW+zEhgKT6o5PE
iutvVTeUfVG0Ryb+orihkbYaLKHb0rQGmmHiOTBZfddG9bIZl/o+y6tkD+UVYBArXGBoTUFL758R
+ssXW5xbTYKkZu3b4AR+ddDi/swiYrwsyWQavsXz/mOkVrY3SWH/buzB/XSnmAcdH0DCMqHmcyBl
Z7/jwRKBWrwvnGcnzWwQqFVkHDe04XEctJxmb3aM0dCCWt0m1Vrjd7RYyHcYBshWFAdn7d2LbjQA
smE2EJNuMgljWKOFbMz62q+rD5PcmS469ulTbT6ZJtjsppuOBChJXjeVle07kykcx0kERdjScuJ0
NQikUfQEiXQxf4q8qp3nXp/P+MdVQdtK/H0mUgr5p3mMJkaEyDbQq21Fdug5FDVYg+1ro/eS+uBG
d8gz9WAsrJ9q9/W/URn4kZjogs+QwwxctgC2zYcaJaO7utp06KfvUZdDPxdqDzCG69LWYlSo+x9x
coCRJU1WhwZ2NdVj3zL3lXs/88PQ+BpmFkSzckhfa32PzGRBf4IIWCV/5YV1Jl+6bID/4BZOBHWj
5ZAC6iZ5Q/9cpPtz8jW29pP9XkepQuZKVHAm0jw3KuALoSghVtg0n2L+S8eMtYo4Z+UKPRMhXdQ1
5/ky6VjVGIAoFfozdGNro7zqFvtiAesvdja4vpErTtVBsyy8KsAiBTjYuVLaaLjjYi1ovHJvZgfw
BWBNbr8n4Y4p92xNFN7/GMYgoD9AHedclNsWJJyjEZxe2jcAItsYHHKywDILD8jiighuJTJw8P5H
fRHQLu5FToP0NugQugmYHQWqmOURsWmQpj+4irxxzbuBxwFvCfg2hD0yJbDBdQoSb6P2yWAz5E4Y
GXKP5AQ0nR2Yt7y5083YAyRUeaSa04+bIh3GfANe1UKRgl0zT4OisIrGDxt9ZpID4lEcOuWcwnaa
8h5t4Me8tACqwxQru7KL6N8HohcaLOBr/jiGE9eqE93pjSWrUUj18gXoGuYLCqdu9t1StViuHQZA
4lpgTsRzBVOP5/bCyxJ91Ak44JwGoFmv9Zx6egdgKVTgph3wRw+4+K4fhrVHL3KlaOfEjBsIsuTB
JEdr27oxwCZl67/1bIeQ1jOGxMsBIzdl28z9qKrXyHpNS8Ww8Z9KovR8OhXMpBfpVA+Z3lsQTDTu
N8NmQd9x6j7a4aeZc68Zt0l44zY7e9knICUljy17T6KPpbrvakXks9ZGc/YpkkeY+rngA8WnaBrg
qWG8o4FGIiBm6J8pAwFjuzeLI7jJSjCUaUDn98NSNfy2Zsp4KYPhCqlk1EikT2BWaEXgicZPO26Q
2g9xTD29UoSTa0cXzxUcGVBtIAaRB5pM1ptFSCGFoxoBsgHzMyx2jjDkdpvON23KfcoGxSVy2a5G
TPARIXeN/g5B5CXpFo4hXq5um/n5YTlat9am8d1716+D5ND90H+YHjvOe7v2nOdF8bC4iFAkydL9
Fbq0HRsAX/lxUu+rNDliSmB//QBdbJwkQjqynWXOUxp2gGajw66yxofSLr2c5YpzeuGDJDFC0xMf
1PCsJUaINZwnzUMehQFJr8k2hL+MqSoRplJJ/P1E1lzrJkbksWpmTzbIvxXwe9RRrNtlTV7SSApY
024kSPtDo+zVPZIntF9vw4N1N370twAQvOHPoJBSmMOFe5VESvdFqBsJczvsVZTu9Tbz2u5uHu8a
lG1aTB0YO9faXjeOdYGoILsi/WTKSXFjoKjl5gPgwd7H+8bPjtnjcmP5ydt1MZc9VEIxVwc6IEqg
qIFKO1aj52UkBHJYckyKm3B6QCeFZxpvmP8ER2UCql88pcQrFZxv12WvGgtCKZTkMayCWse5sZTT
koE5EqLj7qYcwGMO0pJY1T5xeVn8UfCvFMlYeMoyOxZSumAIlhfbW7bJTf1W1gHgItrb+dC8pF/B
wUueVZM/Kv0km+GknMGKgMPgOphI3rVF55m9wi5X3dTJGoq33cmBa8pksRcbMiYQVoGpD3OtiitO
JUEY6okEhKB1ommQgG30QoBIclUC8U9scnaf/9ki0dsmwH0wwH0uokC/6VL2gMNET/wuecaTd9v4
y56+bpEH9vkdfU+28U3qOdvu+HX2ur0iSrtMIkkfINnIZCdORSN8wLS5Czfuj+S2PfzKjvSQ3luC
zLz0blRPidXzLUgS/k9nyTgq4L/SqgCwbOmkX1I3tb2iwAzOElfUZ9YMJtp8fs6j7lPn2eH6uVOq
KxmNZSZTTxvIpncxOq6jjfuQbukueSrf7DsW+9qOuJ4RJFumsKVVbyMGWpGyAZbFRb9Pk41diiIV
cNHt6KlwLL9xv4xdEyRpfeQd88tJf2qn70v/WjtpQNAQfV11sZGypSGMAUueANcFpfC5pY1aMZqt
Ac2L1MjSrc5mfU+4ZgP0p86OjlMZX68LXPMB2GTMtwPrCc5cMu0pGY0+RjgMSETPQHsTLR8WZX5B
2MqFVidCJPOF7CmpCYTE1o8E3ZrVPkdMNLRfuuH1ujqr63ciSbLaCeBREcCpgQ839T7GCOCvF98s
EOj2H9clqRZOslGEQzRvC0jq3c8o2rPshbHguojLBwyOPdKGeJohAXLZ+ENoZHeaOPYN2yxHEtBN
cdR+2Tfjl+E23l0XtnbekafGIBU4yQSKy7nlmWbTdOg9x3kPP1myzdCBngCFo9G90f20tG0Tfb8u
cH0B/yNQLts5yL2k4OlCKFZZAZ10JDz7bZHUihO1fqT/KiYXMrIJHaZzI+TcYIoDlGYb82fr+Hw3
gqXHM9JNu72u2LoN/lXMPF/JurKNFiVf2GC2pWVAyKbMXyyicFVr197JfslDrTagaAo0zwPOtH0v
0h2vFSlQ1e+Lv59cqyyhCxhXASgaTn7aY+Q8VYVXqxYnwjrkHYDdJCcdeQpQLkClIPBhL20/g0Dw
tdWJ5xK8RA/J/KZz1bzUqh9CXgcYJUiTIedxrlPUVywkAmjWNcDCxgHfuC0jEJmgga1LFFawun4n
siQrMJ1c+/8AsCg5ehp9KqzX62Z2+bQX3uFEgnRXlBiOIe2EHWroZk5v6valip5b4pfNbgAupeG3
6Y0RbUcNWWvql6ppsPWDBXR2jGCimfQiMg/HghpDCAvUYgPDdCDcmr+SRGtdr00dFKp79H4Ce7F5
zhktHmiUZai36ZicMeyFtJ4BLG7Fmq+6FIZZVADYYSZUjtOYGY1NF1r4Iv6SmkE33vSuwierRIjD
f3IsrMKdmyQnCAVTdp8NJXJZ6X3Zquosq2fjRBPpHsPlwp1kgZgORaJbmwEjM9SMm3RK6KYDtL8j
uI9JGt2SplJ1Wa+GXxiq/c8ySlfb2NbGbDIs43PuevaDGYQfHcBU9vqt9VRs2sB8hvPcq16wq4fz
RKp0AY39kNi8FiojRa6b2zZ7qeIdCMEW1eDw6tH8K0mu/qZpx52ohaQYffkt0b1eBUejsBLZ0TCr
YsCrgoSc4E1Vb82pxcicokKvUkPyMO5k1DR2sU3ceGUOZLxcdzCrG+Jg+BiIk4KJSSh5Yuplmpag
RUoRC+eRp9ug1tyk+Z0WPqbT/rqky/oTXBmeZ3hnw5+hDiWpkuVGmlu0wpXpzAD+uuX8dx56VXqv
tYA/qYLR2rPiYw7vavvRUJnD6gscMyjAjgU9J2asJcsrSYY+/6oBRPKTuyW76nnZC7rtQx8c5w2z
vdo7gqy18zVFnnhtgQXvAag70BqgyyPJIdXKFFPy2MC0+2xjbUunb3HtPkz2FyvrFI5rzaMAcRql
dtT3CSZKz3dTzLHazoKclEl0gJLfFun3yXI8NCbE5S3PUGL8dX1TVwUCuQHg4Mj+okn+XKBWI0Sp
kR71M6e6nbuPDq3kznQfOyPAkKIvC4h1gR6heCmLH5VfGggaMDOKTmkXQ6vnQkH2mrLS4BAK8F09
O5j8dkZC+Lpmq0LQsuyI95Jo/z4X4jrTkFotcm0t6bZduByaWN91EQ2ui1kN/0XjCNRBjQYdvedy
2tHMaIZqu18k+d3cPiwA147b7t6iNCh6so2b+BEY2c8zSA/c/PO69DXvgqoaaolA93BMuXeZuksJ
NHTx9pjQ2jYdefXzuoDVVQSmAYbkDQDbypd1ZpJm0i2EDyxcdjZOQa3p2yhyFBYhLuQLizgRI13Y
upU74KxBlGQy3RtM0wMi1ZC+oKR3XR2VHOnGNipj5IODZ0aIGDZByTwrPhuj922qUGj1XJ0oJN3O
iROidWbBulWm7qXuJ6lRoXzpycPANiX6WDpH0bm7ulFgcsMgiCCNlcto9Ti4etvAPUbZzby863Rv
qDo81kRgEBBQMmgJAueoZOmalSJTrSEH6oJSmk1BWeButhTHds2iT4VIlwzNlpTEJYQU1HnU6fDk
qjpRVRIkx2BZZQF8UHifBkABxvRg54qtWI25UUEDJRI4iOF7JP+W6XMSjS1OZee86dW9O9yC+Egb
vqbxE8Yo4zvtDlnwRfWGXrPtE6nySy1GrA3CMUgdswVVvNe+ZV7tbEptd/0MCdOVz+qpHMkMolYf
J3AxgvSpoaDKMOcnPr21C0Yalx+Fbroey75fl7hqeH/X05ZtosysKgNbFzBHdJ92BRB5ntEefl2I
avkksyjMzoxawSHF3d2CRteFeg2gAGPFi10lRljnSbxWsW60JgYxNV6c+TR7Bf3ej2BXVtBXXJZa
Ea2dbpNY1BNBZDZyZgp2KMBT+tH8CWxDo7kL6+d2GrwIzQSmbSKSU3WTr5wulJsAi4tqELrP5IyH
m0ZpBwQXBNVcv+lLds+HL9c3au14iYoW+gVw68HdSU48tKtxckMhgjX3jUgL1IuXxINXpJY3jw3S
YTfMKjejDUTVd7NWIUCsbCFwYoHAjp55FMz/0CicrCw6/owiEfRROiZbx2qXkvdY/2YninO2YvVn
YsRnnIohRkQyBjF9P+zDfnroSfO7L1WcCCvH+UyMtJr9sDQ86SEm79I7MqQeS7xMwJ/dtRh7cpEe
uL59Kzcjw7vfBJqpAUQqefdSTHc3aYerPqXNK0C8g3j4HYfRThtfYFLeVH13k1GxlKs6nsiUbmON
aKPdgMIAJ2DTLi9t9uQBPiPx0v5fG4LQBIR2HGCbMkGhIU/K1V1bRIIrwQcpxm5wMOy8FDcN6PCu
r+GqaZyIkfSxgFfPRh1iMJDX0EcgLub/jGspNAGWIZ4+6DpCAHhufX3Y1GXmULhDoMaV4BlokbXy
OEKmXlVcXdXGFRTmAj0OJY5zUWgLwpESoqZ43Ax0bwH2I1flS9aFgP4I8Qs0k1u1usIqGbcdZJ3Q
nJmbX2fL9OxIcfOv2Rl6QdH9hscUoMekRYuiydSiARwWJDV24HovvRScMA3IfFzu+n0+IXGaVPt/
NwZAb6KZBqsH1Cyh+YmfSEcqBuCjHMEYeGfQ8tdsmMvRvmQtCvXWHN+pJMkjoe2dLjSDerFL/Hog
x5K7B7CObHDTHP5dKRMNOwJoByDS8kOY51qISWQkgeuJBqOe7tqUBnPrKm5j4dykWIaBAAKrJ7A7
mTyt27DBRVc5UkBuVnrJvAO4YOzcUubN6fa6QmtrdypJuvcBMbGE8wSFSm27TKZH2XfuBtx6uS5m
7fo9FSMZg6GZegR1IcZeHtjo7ip0lV0Xsa4JmLHFUbIvWFTzImcoiSKjVZS/5wnJ2zc2BKOKr2/t
vCJz/h8pkotLMlDoxCJLPNSP1XCY42CaFLeCuaYJqGCR2RH4gCCrOj859cSLTE9taOLB4/ysj8nz
fPNF8/PbaW9v29vkwG5Qz30wvfI+2mq3T/oG8drb9eVcU/T0I8RHnhzfpChcoMTgI/r5frJfwU/k
651iy1QyxDE4kdFOY4sbFzIcsiXR+2hMXqwi113zfSjIu0BwBb0jIOjOZUy5mU3MwZ2UpMv3uoiP
3CpuMwvcljnQLUHC6hixap5rLZawALsssnMYg5MjMbtq07EHrpif8Hpj6Pcpro2mqLwOfC60DoDv
M6pyV2se41SktF1cgMbUOjxGU7B7dMT55lj84LURFK6z5UyF76bSUNo5AlRCK6RYVVBlVUB8nj7D
WusOOe/eK65/6G5UBUDXvC+AFq14ia+VrsBsphOMzKFnE/+d72jK47SpZ6wuWsi2VpIcwNbqG7wM
OOv3uGyQjUw3SxM+g7wL+LV14ESfAJt9zGPFZXB5TgWjDFhD0JmKyErOF455XNTJhCRzPrgeJ4ek
/pY675Rtr5/EdQv+a02Sy9H0IZvA04VmOWZMO71GvhC0b3xTMO1zqsIPQGTcxbaqonKpHKo06IcV
rWugvrqAAlgKc641cQWNt3itWUDLWxK/DX9fV24tTwk5IDz603yLfsDz3SRTU020gnaFSe/0DGTM
Od24prtrtPS2yD6Aa3ewJwCERPM+socf18WvHhuRP0TimiI/ZZ1Lp5zzFoN3eDNVP/qswElJtmbE
EUl8FppqamR1SU+ESXctBueSsOsYcmFm+FzT12zBZGQXbW3gH11Xa/V4nkiSFtWumj6lLdSaY+Ij
zrhlJcBsOrYfpuoh7fVNCxBAZ0mD62LXin9oOfm7nGIFThx6iT85zgi5cVrvzbz1U3vw7KYBN2B+
N82zH2fGYwREWjPV9+HQvxQ1fWDJ2GNkM9812eBhikLhL1a3+K+7kHtAs5nn7TiI44OCAXio3WhD
ySZE9W5W5INWD+qJJEn7kbVuZcTQnkzfiOUV+T5H8QtNImFUepQrTFfsoRwjnrhBeTa0msV8jdAr
sUCWOb+HSE8b/z7phFfJqRTJ+cQjQHrsXFiS7SVjQOzWQxCs2KJVcz1ZOPH3E7MBwtkQG8KjL0P/
brn9MR7ohoevYRsHhCZBEn+WpWoSWrF+MkJqD9bbcCogNNTNDYlN3+mSXa31iqO4FvmCJQWvIAtz
sUxu8mcArrDdDA+8CLgfY0r36aLCGVvX5K8I83z5eNsmgIuHX+l4dJOyGN388Wu4LLvrp3vVfZ1o
IvnKyuorp5+hCZmjQ9vVdwZ/NkoHPT5UYQ9rJV10jhJT8OdYaCqTnt7E7TvNil0En9HgYWp8sZ/B
02Nbr4y8T8t2CB/s0SsJYKWGoFPhFyqlS+sZIyzvSAtFTQERR55ofBM7/ljfYnIsH75TfEnr1QAt
N9EiOCp86KoTOVFdWuWOjc3QioRAlbR4XfoL3UXJsImKrwCQJZrCOtfSsWcrLd1JURSDfQNPWj9e
7m0e1Oj5t/kO3AoI354BG5ObmylV9B6sGpLohRYHwjJlj6y5+agDUwWPaCA2lS33KArWpaPtBqh4
3WZXnb/AIQCmF0FqVjIkDn7fOTSRGgDrLloSjUAbyC7HQ2Yh74gt/zkgxPgQohlXZzrQKeSa61xF
IIsgQKPEUwTwIVn+s29cDkhTCs4G0/56XbfVhDPCT2BE2cwWNBXn5z6qXKfTbYhD4yPZdVl97Lum
2th9NB3AT0Z3A7V+9EnTeZMzVKCtdIA8HS4vBa1VSJKX64xQGDPyQNADttgF3PRYtcCvGxrAVzhj
YE75gQKrLe6Il1sf0UQUVnvp8M6lSQd04SZP0xbS+sUAK4EZ5Oyxmf45mSmEACgVLQEiKyw+4uRS
MuNsikC2AfaUYvwxTnR6dBj/WqV9pUj2rGgDY0GlHjNuBAVMyUZtosUTwmBQyWnfgFDpDUlAVUTN
lzcsRm0Rx4vyBxiX5DSjMQCTDbNmOOb0ex6CxGQzwoezfDNlt1X1Nr1eN801ldD3A9hiZFyQcZQu
dL3XkYaLZrCtzaBK3dvOy/LvXVIg9/krQu7Dqs3R1lkNEW1zl0cfDQ20cvuvWgCIH8NDcB04YkgD
SxZQ9NaEgB00Z7l7QzDQThp2lyszFCs+GLVrsVSifwj4CNJq9WnEweLEUQZInp3ys+ZP1bQZZ+6j
8xLg8J2miZLfdd0ufbCgXgGohRjRQPOUZN2aY8ZJFUJmChbF7iVxWoChHqrxnxHlyLkc8R0np4iZ
QxrpJYpiM/P74WUut2x5aMnb/6aNcE8nUup0tGnsQBsbI7KxU3qF8UJ09LZ8uS5nxa6xavC5mDoA
jKLscZskrnq9F9rkLyN/KvWHhuyui1jxpGcipAs5tuvFdYWIiX2P2MFoNxGAt8jvRVXHuwxMcT6B
04ROJ/Ba4LCcr1nf9bY2i+GNqX6KWvdZdwZF1WlVgoOnNTLluJ3k1jjLSOMwCVFSG1q/T9+I9c9x
BDRAbQHErUhSoHhyrsEQ13M3/Smfsa+dtQXQqZeFD2WigmJcOyuncqQ3kDmVaHcdkbymoNwEbEjE
vkY5yrlEoc/aeqF4jPItMr8CI0XSp8drpAakC8DBH8zqVz6qoBD+ZI7P34x4nSMxSQHzAG4ImZWB
aoCymoD54tdHzEQdvpmRxzZNEH7rdnNQeLr3emfeWFs7wMTp4r0VmHbgN9EGuQIQACFp6X2GQYRO
kXmnesOs9FHi0wQopAHCBgRRkkNqMR9ZziWeY4MN0oLpiz6EXswKD2MsXlvdue5vQtOn3hq2Wfqk
8w7A6dqXAWzcutH6NKrgvhpVwmblLCK3B9gIXDW6oA093xDg/YcAWcLDKqT5bbgMt21i7KwG1N84
lvOiao1YE2egdu8gpMO9I8fFVZVn2chgZ2231B8zCzPHKxYQXPhVnne5l84GGf10aOx9qRWYWiWE
M2+Z2HgTNREP3GEBUGgGtL7S6wcHbcN6yruv4MzMBRwTURGHr3hDXMGAf0CbJtLrcllxrqyltzTQ
ZibLfiZvenpsVU1RqyLgPgC7DtodV05yxNwE6irDLc+nFxTz5uyIePq6w127fjEo9VeGdLxn22ii
roMMt31fvhHsLrp17V9m8m3gT3nUevZQKGSuq/UHVkKQT8nG3tT9QCokpoDtdIii34kdEOvzulqX
70hBfvhXhHTxhkDOL7DpIIUNg1HbZ787e5OW94sbmCr+R5U2kh925yiPyQBRrgPnaOzH5BuqfNfV
WTkbZ+pIm5QN89gBOhEc3QloL4Crwl5B6OK5xq2l8pIr7v5MlBSOGaxpQ6OGqLH6YWg3efe7nvwx
2v2jQuD2OEWLkRTq8p7o3NIxKBdPT93yo0ree3BdzBnQ/hcVkseFSkKYi0jMEK9usI+dOzJcBlGb
DoCmyZcOwyBMA36BUb5XLnvXcgzrXVdtRRqwWpDSN3HFIOMruU09gc90qrTxJ6d4c+qe703El0G8
1NkTD+f2cF3chfkBUBLOGc07AKGxL8AE4ognTgOOOkzVLCCDbDJw+Rhm5k09if8LzVCsEI9cG4O+
sjvCLAN3Y/Sz+oZV7+K2DErOD1PC9v3QKZ6fF8EAtAKjKijAcO9YGCc+37JhHAE530GUk/b7gk27
mHWbf1+4P9x3gnwFHbqSVYQxWp6oBQrjtAdIIo+6nyzWho25sF/XBV26WCiDOw1rhi4k4D1IR6rB
lGqNxkLMvSP3T/ThFhQhgcvDQ62znd6395nZ3GCCeGuEzs/rssVPn4U8GM7AwJ7gdcbU+eVQtmvN
0VIB/kkfrHstdwKj+nCnZ2a+mstQwLcD4apRkT5dVrWgMAJSAggkFCoB9n6+e4C2HtKYYfjIDOeg
D5eg6vODUfAtbdq7/8fZly23rQPbfhGrOA+vIClKsmXJs50XVmwnnOeZX38Wfc/ZoSBcoZLKW1yl
ZgONRqOHtdAZAwC4hmSC4mSZ5uVTGHO29sJdLvLR5QgYLw344XSrb93lrVIpYmWXgz4u/ZyGrQz9
HbCwkVGPBYR6Rie511d60el8pc9k0o2+ndDjJPSYsAHlCxgBf4iAR8lThJjXxbC8y5JjW6YL0Buh
Uo4Tk4KpYPhyZUeR5aHn97OStK0211tdkTbXRTG30URkgJAM6I8Agzrfxqi2UnXWwAFQIBbPlwRs
rzoBCMWkqHUSEWxqXeVk/UsCuLm+510RXPGUquYI0qWggvimGw03y9D4qEbDZihVULREwgQ6Z+WI
1P9Eqjj4MLT41jfrD84aLOV0eltNwC9jiGuhvqFfJVGKAAysDZWdh/FJ18BHix7yjeVXPzHot499
xevAF9iFyFzBZ/24Lp212eCu1JByBxUWIsDzDcjNejJry0DqRdUPQzM+lMH8IATiWzVb79dFscx3
Jerbh61yCNNUmqCEMSGqLTunmPLsGPd6aOu1yiOAYPl2E1jwYEnAuiJze66VPLWmAkpJ3FhgYVCq
8n1Qtc/r2nzPEdHbhs47wD/CteNBRTn3rNUizHnIJYKyXaU6YnUzT19dgpKkQvLmLWz1Gz14nsqd
Pz5W0heIV+0KA3rlJpu3Ru6pEzjN3DLAcM1mUHbXP+5yVwFPAZwtDCYhPQBknnP9m1EL1KKPyqXv
VZZmTNUE9iR/xtbDP8jBbDHynugAQnhwLme0eqUHcHqJ95NPNCA3xwMQvpW9mvPmapgaQSU4fQ0J
QzqgR5dJ7Q9RWtoTWOTb+QF1qsk/jtnP6wpdGg66N79BlRd2BgxWnitkjZo6mD6a5Nsh1e1KAIW6
7/vJX0c5kGLCwaqYrloyROdSmk7QGjQIAA2tHNMb4BUKh6KWdUcGXViAOJyT9rg8eAtwMICgDGTb
AehL7ZLki+04o6/Xrg0fQVvnaZ1h64Xh/f3aWUAlB+AaxpDQmHWuVVi2SpLmQGUdjW3mf8np2/Xf
X5zx+YGDGgZSK5huEA2E1Oe/byRhP+lZX9qZ5iglGK0zooY3mF5Ds+1O7X5dl8ayhLW05e8rbyVJ
fqSkCaRFg+bOYnCrpzw8m+UUXij0X+R0QSiF2bdK11qAdOL52HSbUPMm0RbGzIt0kGcAC7Hkta0w
LEFWkAFDvRyPB8xSnCtljmFs9aMCfOCmIta8EWbRSXgJ1u/UNqUXyGlADgowpgUsnLI3fxyKKegQ
9qZaBhi30TZMAdixsS1P8esU60998aIJqZP49yjbfE5iiQYo8K8An0/mQfZc1vBwitcfI5+r3AyA
6vSXGNyy7oUZHrd1gyByEtxGpDVf867AfG3lWjPo4IfDOE4cj8JYcjwIAXKJewi5LjojKI8Ya4uL
sbKzwHzCuy2w5a5v7KRJecHU4jWoZUcieCFYQgEKBTVq2YtSiiKAstd2MakRiO5bGNAsnioj+NT0
7phUicFJqMnL4tEiEYNr4L1SgaBOH3nJqnNzMNrazm/lHzMxncj9fI+RzoxcVMI2ACMg4N7dPg9E
I/chuX5CL+EdMaOA6VQLcEyA2oC9nW+tagqhJg/IfTdA9apJcJefMM4SOpobHHpbeVFSglfdXfa0
TYjAi1wZqmuoJMHG4b9RWaRWO0DYLygF+F/kQ3mrEHNv7hL7tXgrdsmGR9bGMmKklRWcWHl54tEz
zaPid2rUYp2FR1TWt+AG8QDNuptdEAtued0DXGmU6wtTI5h1C6pVrr4P9gIJj6kTgcji+K7e5LyX
FOPtioOxUo66NwwrrSSph3LTfe2UQJckI0Hh1PBiwhtSu+w8AWPGWtYSZqy8ui7FOKodZA37zv0Y
bxKve6vegHgKAxmPvDCM5QnPxFEWKqkd4MMX1dq3zp1+Gjc96fcFXuhALQgeW69+vs94Z/LyOXGu
IvWmyYEwMEgFZJr32TZ00CbhoC3w1iIbJSOV07rqZvTewZO8yb0XzolcrmDKH2hIQCwJMLxlDLqg
O6SW0Ew1ZEuf1lfyc+MfZLsl3QbZgXlf7LjbyXB5Z/IoS9WiTkzKZTvVA57cR3D22jHWurIDbw6I
fASPjp0eTDv3rivKuLnP5FIm2w6TBWpSyO3scgPAy48HzRNFvrmy9UPdBoMqgPqgPVwqyWUoWT08
3F72ul/ZQXFCRyAZcA1rt/8Z7X6GewwZ8/BtLjvAl2MCuI3/k0vZkJUrSqzGAzga35KfyDIExL+t
P2pXsjH9nZLnex4lKyPaQnEKUz+oQ4AH4vvcrs6l1irAo1gMZxDmW9SKbtqcN+erMD32SgZlLP2M
4a08wnUx2apt3TbuUdpN9vHhzXf8zeigUncn7w7R8y+dTO+DE5Jg44U3kaPeWU/PPOADRligoeSi
mhhxQtKMTtgNEUAjY1nGSSmeSkA15t7EOx2MJxPSfsuwLDg1EIZRwd6MHrfKT7QaMDejA5gISc5s
1T8EPe8qZApCTRE5W6TENDqTKhSxVCRAu7Kz0J720XYm8rtKNLT1EcAfNU51K6IKOp86XtMN8+pA
iImXLhBaAXNPncNQrbqqmcCeN256c1ueAoQdrn4UvEjkKMnUcSVp+fvKQCMxi6RshKTK7VW7sE0C
nszrToUpAjMXCzcgQELoMxB1aR8MKfar6p9DMQXSzraKdiYvcmGKQfscXoIA4UKHz7kmdY56WT/B
8gLhVs8f5GqLsYOJx3D+3R5EXwXIKOE0SwsI9/cM1mrBEjNTG9/QcfV9otfGNkjiGW5A9J15G6Zk
dtt9SO4GUmz9g7HjUc6yTtc3cAm8GBK1dMOPNYXlWBmwSMPsThMgpLvW2kQDr02OreQCkPL/5CjU
pEw2S6A0GyFn2gO1vVfsEtxItuTBRz4MnuXOGgkFF1q6oUxi2wKzjdPziujfxaWLpbbQSodcwjLs
TO1ol0ehlBQwHP3Q/DQfAjy6biPXdKZPY1Nvw5/oNFB+1G7wJG5Tu/yMQOT3L6aLF8fCwYheF7qO
nwRqBtoefEE274bx3vAromuuCbqJfzgiKzmUC5+yypyKEHL8DJNHXYNKm/7cxVlOiolTHmJd8ahr
/KcS5VqiRFNis4OoSagPuuRvBs1yiqqwZal/qfXPtC43pcQJ3pjx6Voq5WaENlfmvobUGWRyAAq3
5F+TRCogeKOsaKi7InRRVmhbNNPLO5mHQsW4hTEQaWEqEcgA6OWl3jQ1Yv48zn0YkhHboH8DjfHf
b6CBTiigeSE1gJIVZaoZyk94N4HsIJdCMoFt0XiP08dodq7bCWsdkYlCRLFcDMu46rmTK+UAU/pd
1NhZSqRNeVR3/kY7iF+tixZs9NfIFk8iI+w+k0jtnCFPndXkkAiKawdWchpOVkM6rOG2/musHECF
rbWjnhW9nHRlsciKqpYkhj0gr3d9ARkO9EwCFQDKfTO3QDRo7NLaaeiMERpQRPKWbDEnym+dCaEC
lAwj3l1thY0tevp96HQuGDhTd3AeJ8/4uq4PK1LAoK8EnC50jcMuKMObsyYV6wJQXNIndkUgc0Zw
EY2k9vTD/M4Rxog0EdWZmHYDKw4G3yjrAwxkVQZa2tiyZx1FdwavAFgnahL/BOOgxyX7VVnruBJH
mV6llMqgZXkD6BXFaUClIZm8rWLkXs80oiwu8dV8BntQA3pYZ7hXvbAg8QY4Q5JnOpjNbF3lfnmS
lKS4jX5rT5z15ClIWeMYDJU+55De2cWSWrr76Dei7Z/AofRYfNV2+Ou6QMaz60xbyjCFsRNHwGA0
9mCdohR9z0RWwA3tk1zhtKazJOlIUAIEA9TJyKGd+yllHOHtxaKxp+ymblHIRgr0q4ic1t9eV+m7
I5w+bGtJlE3KglzNggxJ+iEWyLDXPc09no5iScrtSAIvJXtQYHXEdzteQZlRZkWf90pLykDnujbk
1oLs4h7IW8Sy/WPi9e7vziA8kiiWoa5FUYZaJYGcDmHZ2OqP/DY8tlvhINw3nMXk7Rplj22XhVFd
QB8Lt9ggAXsfRUZMRYOukEfPwwrusHbfI4LLc5HuiGnBnBNJSbUoNG8azGshV6WSxB139fY93BRv
1kF+Ch+mmxhJguQjmTihHSuHdfYBlLJguGpqC8i9tukDk7t+q4o7EEVMxac2OUCCa4dPVf2cmzsU
cRWMbTXyS8ebSJfZu/pnEagDWWdzN1risgiHeDfd6550Y3rjjb4Tv7JdT9D6tOnJ6PobaV8TEA94
QFvzxqNFXowdD/iR5YxWG0JPx1dZ3YnThG+ZQRjf6/dqwenE+87qXBzVhYpLRyoEvOaUDSd1VM2R
WDd2j7QEQhgPMBV3IWKYIERWVN1GTgd8X9HjnR1W4hcDEn8EU1udC4C2a0YInlN73ol464r2jONa
LT4e2O88VPvl3F9TlNpWQSzypM4gr5WA2IDKRe2DO6bG09q97v2WH7oiiKb8MoWp6RITeyZOtiGh
Y/NGjfZLrRp1ak3dKOHndXmsBNp6JemSK1q94rgvoNmPYN9U5BduEJza2UbQ6wDoElCrnICNp+ES
kqye20UhSH2gQ8Mu3ualU6uo+2wyzZYEUma/DZ645ba4tqBUOAVc2UTT2sVSOoJp97H+CHjcNMyQ
bWWNBnU3amOVdQDrb+z4VrS7X/5TeiP8iIl+p/xDWfRst6i7sWmVRm0lLF7b2dr4kkl3KZfujmPr
BnUHproKwJLvFduATQ90B7mTeWjpaWERya7Z1GTYyq/qw3VD/M7mXG7UQnCPBh7pooVcq9Kk1Q2o
Zj3qe+NGebWQPW7IqUcuBlPtm9J+hee0U6R2xa3oSO//kG7C2v75AGoXB0BUR3mEXZTAbFfddoEb
Kt7IA0ZgOmWUAJG0Bp0R5iPPzR/0j4YwIxdoj7FI8HRZeAquryTzSQmHjFSqgmkuPCHORYTWmIqd
CUV0D3UxO/4KwclyF50EJ3VTb9gFDkcg63m0FkitXBebsQ/2usZeyH2Ab0he32XSPE7bYssDSWOb
yUo5+gRUSOXVPmQVrui7OriuEgIg6gVmGxV7ohPQjJ/802f5ELgtilfJrWKLvDiRsYkmgJ+ANIu0
C8b0qGxaktR+WsmAUdZRvCYouzq9NvIgkRihBLDmTHQRoVcFVx21jaqRzG1sqSgRVbUj6F6dvKEl
d+4zUnbHkIeBwFIJzVEoyJvozL3o9KlSVZ/rEI1oeirOj3pbPU/YUk5/Dyu+RvcgSgkoXgKAkMYA
HtqwmvGgwf0ZOP7opA3GqHTSiC9y+9amrjneggV5tn5fN1DGHbCWSl+q2Zz0ctMpKDQWX2Wqvcq1
7JpN/vbXUtAq9WcFqZika/sccztoUByihZVC3re6ireYvr0uhmEWC1+2ZC5I7wuS4/nprmJfivM+
xBIik7mpegPUoIlVkjwvjlVtmQ++WlVPUYrRoOuCGRc3GucQ5KFrA60b9ExS24d+Z4Iv247EXWC6
nXWqEd7Ghyr50bR2ktxfF8d4upyJoxylGkB9Q4W4esIpF90E8E1xVSO/6Egw0+vCGNZvSWjmN0Bg
tUzBUl4lUK2yy5by5VztALlmAxGM45WXz6WutzMJlDpGCqqqsB2hTgkelRwIHfEDqByKZnSuq8Ja
t7UqVEweDrgTkhiCdPG+Ad9HHpTuXN1IBXAx039Ic59pRdl8qdfTWIgov3azUB0zDMq7nVAF95hc
vRfzVuboxjrIqC8vkH7fZV/K9qesUwH3BXG9dZ9nuzr64hYIWMuHzDJcIAYv0XdGLV9fJWM2yTMK
2cUp0sjQbYcERPGPPW+e7RIhCa1Pa0nU2o1+KGG8B5Imz/ey3/OmvfmYUZQxXO1BfQxOpacGyPpd
tw6W91gLpVbQl31juVjgCuNtBvcknozeUTtnCh/CnvM8ZB2qP7KQYDz3VGbXxyBrhqx2fIyGvcmr
k7Me/PDrS4iDKVlMy1JVgCA3Zl9K4NfnY2HaopsdBm9EoKrhtYSLf8ADxnLwgKk4xQ+WGa7lUk+Y
KQhHJIQhN8JIoGi8xn7qiMI/CfnvqqQfZkORWmU24KrEc9NLSgThabFXTIFzpFgGAQqKpT0czeEY
zDnfJN/K+yZQoYsh/i7S7ZA9zCAt6WsyoyAufly3PqbNr6VRXlAOValNIkjDUIf+w4zHBPAgM5hX
M82fbcwCK+4I6zy1UqDZWt4Utwaop3eYFWpcUUgjewSu4C6MM90Z6tZ026T8uv6JrErpAlP7PXwr
aqhuny9IVCj5lOkTjCqR3b597fD47kLZiWNrM1SfsmGRqu8wKo/RL7E/tMqkkqFCxqt7n00gC9Y7
QVL3qBodNdF3SqvmXCTMNVx/IGV9Y10sTN34QP0wbuLT4AXbFC80tbX9rfqY7fJ9iIPtYaLp+sqw
jvNaLhWPDqEhV36MmkCRvLbqIeMldViWuP79Rf46MaACiVhV4S6Ack8U9Ay2vWOADjU++T2xMk7V
lHWG19Iou8/LXohlzArZ1fRjqpe8+YtmvVxfMdadv5ZBWbsOHo+hKrFiQrqJkycF+ZvEkaeH61JY
6QcMG4A8GeNlFoY8qI0JyiEbsxSqzPLLEBiAQdnVUksKZBQ1T2/2KtoJKl7Sg6XbWii1W42lVKav
wQqH/jlNnrQUr+WDznuVMF08XLumiwCFXKb2zo1CRS9LNM2Y668dHLzZOTZeZLjYLbc8+K6JnN/C
aMwrW7KMA+PsBgpiGJu7GJKNjK7PZLAcAekrcaMKFbimfwGRDaemwrL4tRjqJJuZCUiMCvYRtt5c
ODjTpJ9nsHRORBTBHKVwLmS2paz0oixFqPVmEL8NcmrtMcEQGwbF8Ji4zZTYGQrRsFMlPBZpQayq
50QevDWlDEYGVHKgiFhTX7yPuvek8+qRg/7Nit3W60kZiyAbxSwmMJZoTB96UyaTmXuNUT/VYe+i
k4izfazcKcCE/5gJdb7RINCafgp5yqOj7tONAcRCx39sNrM97VBf3DSTc/2sL4tEvyIAULAMLABf
62IUGIUxLWp8SNRT4dcUDx95qnJEsPYJbfLLhB+e6WiROT9xClgJ28FCO5SanYbkLjWeRJHnsVgb
tZaxHIyVq1cQZDd9DhmGbI83mPd9EGxAXe0AKzLfd7t+n21Sb3yXvnzOljGVA9gJcEk1NFvRyvVm
GphJhvhDm5sNMI8A6teUJPN9TqLjUg4g5kDGhr5UyELL+LmCfunHAVJEqEKblYH+tdl062gApnWv
cSQxUioQJekYnsPTFXgh1JnOpEGIDAUJsazVD1EAhuduL4udJ4aJGye/MQpqC6C5BvzSrhD73d/a
I4QjAbY8nRW0LFDGYkqxogwVhJeAo49i7SHpeVgozKVciaBsRY6RKC3mBvUCPdkYvrQVU7SthKV7
XROGbzxXhXoZKTl2Ke0gJ05vlfB5QNJ01O8b2UmqvR4CL1Z8E4K/xhMyF6EKBiV0vJQu0C3zysqs
pmmRqgWoup75mzzuPKNAb54Zcpz/5YV9LooyyU7TpylQISo0dSDVT8CQGUjdW0cke07X1/LyXltE
GZICsgdx4X47t/4kxbhloGEpBQASxi9tvsEjAx1wz3X2oZm8ZCxbsT/SKC9cB0mjpjEU86WDDvCy
Mt5ZIRhitL++Xc61omzdQkejkU7Qagow1BIOqDP+tsRmP4avvSDZ15eQpxRl9UVYYMKsgFJC60ap
dUiMj9Yfjg3P7BerPr9QzpWirB6wpm0iRyCl7KfIcqrATzCu2N63xvAWyMMdsFYiUDOp802qx0hH
XFeSKRwxloG+csSuGiW8B+KrKGUQjvEIRyidcfwEcryVLV75MS1/BzyKC0Y4CXX/SKSd5axJfZZ3
A6bafoIGfS+7qolsS+lOm/yhQtkYHtoTbzTOlcp4sp2LXa711X0XDAusermIfSncFIMRW99VD8OL
+ivz8i3whqbOrn/HQJPlnESm84RrgXtBR9kFDCnaGgHt50OwKR8svAn8ypmMmqfe4joujGglhXIt
gtxGitRASlx7WnMEPrudoddvbhwRc1LA/w8mr4otAi9q9U/XbYh5UFayqesvBwhEVAqQHbTqzQSi
4VCsbksh8uqIl3m/jFqwiytR1C5maS7GZQBRuTB4YEvxMCUKMgfTLvQULa88UFfe3lFedCz9sktz
iJOs91K6B7scOg84J5C3epTv1FK8OULMcdtBHcGf3WftNjD2eFZd3ySmKgZyWUD/Q67pYoy8VdrQ
TIC1O+U3qeDU5WeociI79v29QAxivgOkL3T7UdX2ZWbKSxGyfZXMbj8MZY02p/dZaA6IBd1+Lt9y
6SnJi8fryjFvu5VgylVHTY7fXG67SNk0FgBCZjiS1ieDjyGCGEULXePkLpiGuJJI+c1MMyOMCiz3
q1hqZJSNTWy+j35/L1WCnakiZ2kXu7443n/E0X1EYS6GYb9csHErgFQp+NlPaKa4vog8GVTWLa/r
1MpiqKRi1xDO+sCxFyeOEKa1rxSRz93wlLaa2jUQ0nWlE/XgovZl0wWXBmKGgneDM8rwcBcLJqUp
Y0wGMADn0qqmAirKhGWr4m0xe1Fxiv13v7lVg6dWUYk/vcrarotPZbhrwvfry8l+FayEUwd7GFq0
XXcQrqZuot2o8iHQX7V4OwECKH0Mq1tJI2bPuW2Y9znS8ChuYr4DQzvnGs9VaTRFBKHAJHwdQ7Tc
xpEzAJS51FTSNDop0a0vZrzGDbayK7mUsmMTmiAOgdw5up2nKCG6jjlAc3LH4sUAGac0veQhOnLN
Fy3hkRNyhVNhYdekijEvIXyb9ERQD0V+ZwAqII6dyNh3hlf5TlBvfYNTHmXa8kpnyusIwRxYYQ+x
guw2sXlfdTrR/GojGS/XTYnpu1eCKGcDyhtk2kMICo1wN+EFZAJdWUXu6LoYjj7f7n0VIsWtFo+l
togBcyaphvE1xDSQgPkcqePNcPL27PvvK2FhogZlUkFYLP+WSndUbD/Y+QFuc8Gyp2EjYhC4IT3O
yHUl2YEgalZgPwGup6ZSbq7IsqA1AkS8LbhVg963gSzuAIXLMzHyrNQFmFIm/H+9U8XYVbHQwmw8
psCcSK2XSflVZt2O80WLxAvnvvoiyieWdSbMUw2ch768Dw136I+AO8yrcK9NJTEUT2hUoreuxaMo
/Z44uyaYCtyatFS13MRSzNV7HSheq8vgd9CP+oSpxcxwS2EhTLlvs2nfmyMQ/cSdFmY7RXxU0nBv
af5TpX8M5nveyAB0A+FJF+57IwE2rRx6bSH9alJMkgUJqQpJJH2Tg87ARFRaGQ/Xl5B5G69WkAoL
MWmWaJMGRdL+1Le7IP6sZImoohOME2e32A72j/lQDrb2y97ylwdTJd+08mPjLyRQ91J7BA25IBjo
RHq6rhv78P8RSHlWMCmjHXCAdZQqAMcSa9uIkq2Po3tdzP/nQP6RQzvRXC2Uvl/ORXY0Dbcy7QD9
CoBSG+pdAkKornP6GQ3sPNpVxiWNIj/qx6DJQpcV0LHOr6zSAvqmLCIALqPbxo88X93rsHg8X7r4
AzlqY4ztPr8dM6fueuIPHOfKeJBCPkgSkMzFADRq7+fyBb1XGmV5GQZVSzCGFU+bRETPr+z4lelk
GrqAi1Mt2nWa23PzoAEnMA2PIsDTr+/ApRGffwd1nchCW3dhhe8I27ncICMwkHgMRUfN66NfxBHJ
ZWPiyLw0LshETRcJJtRZLoiYh1lOAgwvIhyz7lJ1G1RPCY959DI2hwgMIyzYRdhimsq3nxvJHCcd
uSEdgFyA5QNJhtuZakkklHQt/7YJuZgELLUktAUCB2EBU6dLVqhCwKBUqDVOdzoqi9m0CcZf17fr
MlzGDbKSQZ3LUbcCOQhUPKhC2xRgNjGvX4mnBWWY0VSl/rhsDkbleySWp7uKB5O1fOT5DXCuBGVz
HTIDliBAhJEfBQNwbOjnDEBc8teJz3MxVAAzYD+k5ZjZY3VQxq9iePWze5OHQM/eke/xKHTdAr/s
/CBnkz6A5QI70skDaYNN0nK2nL1a/wmgmxj9aDInMYGAcnqsay8zXkL/Ue5585SXVwxWS14wscCj
i+546loOjAjDX8tq+X2gFEQxVTjeufS1Lz3u8tdAE5KvWS3bp9mPQ400aeJzXhEycykB0ioiV7A0
YVGmN8egEJ7moLXrTXFXef4u+KEFpNGAI+SmL5qd2/rdzfylPBrO8GYSZLLt+nYUeLEa+zNQTkdm
EveDScVqAE2d9aCMWjyhHHk/OtEP/b3blFufZLcJ+upc60koOUJ5MqlozBR6NayssF2uI71/knmA
1sxTDcS7/9OJ2t26FWIJvdqtHSq3dbnVrWeLh5LEE7GouIqts8gaBNWECN28EzR0iqKQ3XB6o5hn
AdBhKL5iXACwkecyejOaRT2GjKwCOkT+E8/LsYhJY26uu1mWHBmhOqiXReRQ6XeCmHQjrDxp7a7X
U89EH/Fj6pvhYHdmJ3+MSVgUHANg3cNI1QKDHhCnC+nuuWZ40SdKWwuYgkARXup+B7pI4gJWb/RE
U8fX6/qxzE1dOinR8Ag0lO9RzNVeoYhTDUoHn6KOhZeZOl49PPxjpkLAj0QZCC3f6Ks6V8iYxVjJ
dNzAkjw6ORiyNQDoYRBR+VRbTiLue9vpCwX4Zkg8AEcf8IvUiRWbMgY7Qgvr3lnb9k0GCNFYkPFt
uANvQ0jkT3M3bOY7nTznB/04nabjO7ovt9bWIAppMVHw96u7/hzqMFfDLM7AmmztZRNHUJKI08t1
CYyZy4WV4o/G1HmOikyR/RYiwNRx5x8KTzy1jrE17rJ99y44/b486CT1emiZ3eaY2t1e/wDWAVnL
p8y1lZsKNRzIV9E0mKa3ZnTnF4JT4KH194LAvQFjxbFYOCDOzSiP1UEsVFiqHIR2V+0ykYA+lWQ8
3jam9wIqqIihC+SR6a7L0aiyqZkNZJHDH2bfE/R3AP3h/royrDOBYvl/QijD0EMDkFyLEBVOJTrN
w2Pav+AlAg5DHv8064SvRVEGUgQ+moxViDL9W91K3ZxLYMEMGFbKUCbgy6NeCj0kDOpbFm3H6IhY
USqfG32rxm/FwHH9rIgeDhk4jsCkNS4gZNqxATiCZuG1XTzlCuASZYXU4VdYfqrGjyjfXd8p5vKt
pNHK+SAoRE4I9flpW6UfQsnJ5DMXD11tcI4ojoAx8NysEyUJhqCHu9f61za4VcS7pES+xXo31Ld4
sqvh87o+TPNehVbL31cOP+/FKTOX0CruVbdC4hsu080U3muSJ2ZxGysxtZFZ2VBCTKrtVIwOwl2T
5u/7UQFrubqcqVM0V0ogBFnc2vnw2pd70Xq+vlYs37b+ferozIlUZr2M35eabdn/HpSIWJPXZ7zS
B8sbyHj+Qxa4wwHQeb5YkyTFoJCEDYijIw0h0eRtL+7MocGDiOOuWfuyFkWZsxCiXcyvsC+lgvTm
nDhK+FqZkXN94XhSlr+vdl/o9TaIW0gxxX0m9baVvOoCL1BiC8EUEuDHAJUiUydn7tDd1VqLKvKX
X9mgUbXbkAdYxTSBheHjf4VQL9Q6QGdVEEJI1AIJTIkcXUZjSSKRsHu6vmZMSQZa+8SlRIo23vM1
A3qiMscSIk1DbYnqH+Nx64suKDKui2FUSfGkw7tOwfsONB/f+bDV3ozJFMkR6hV2b6ApWDNeYtVA
o+lcEwtktjOyTBNoKFC63OiN8HZd+GJddHi2lk1Znzm1ClgFUQWW8xncXvVptiRONxzLnyrwpgvF
Bx6OdLQZhHOYw16WHh2QhTVdjuGWJkDzfmehDa7QjF1b++jBNuvXXB06TqGUZZN4WcFgAEip4m1y
vom9gemaOcJtYcSIHEDWN5QmeBj+vvUae4gMg6oAIR19VssirPawSwVLxa2LS8l35YWEDghcbQAA
pGpzfcOY+vwRZIrngqqpAEDJErsrYiMNRKr99jHPygFD7nKGE3FdGts2V+Ko8B0p+mLKCkQSejSS
JBJJCmp4c8Qlj6lKEke53VrAlRiPXTnz4iRWWIFEJLpCkYgEmw+1dUou+dIYmUh7IA+rWg9lGW6U
DtwaCRjBpa/W5+ESsLz++qFHCQS276i2+eL1Mc9GxDYM7ECL8q1cyae4R/W04pw+BmbG8lYAfYmB
cvTyQjrfTTCXoltt6FsbHghcTzkYWXNHH9V9pPtemiFc69qYyJHoVukv9IQ4YgFQsH/YY0B84huQ
JVvgMM8/IvWluVIbJFXipNv7WrTLdJPEdbfp5ImMaUD66RSHmSOFX9cls2x5LZhy5SjGV0jxQPAY
5ODVBW1eRdqREy6yvLgBI8IkFcI5EMWeaydi2ifRdYQMguHNvifGnql/aDNvJxfboB0pugoAGCeZ
KjgvKTFJN6hqJy6RSXDSkxkw6qIdJem2l5pdn7TbSJse9fJ96YSfgxzUGtJezkNOOyRTV+DVA+vb
BHYYnfAUBFkW0DHb2kOb2mgpjYuAZADW4t3BrJMJgJn/k0PnPcdcbEx02MBi8vhBiWK3ksofsy86
PfiEyuprinjteqxLBFB8YBIF4wW6cin/qs5Z2ktjiXmqCGMRuByzbV3gHRiP/klRisM49IDFKAQf
CItywVlWll9AFzfoolAXWlABz01oGrMmrqcCL3rtIx5OffZrHuyx2YwD5yiy1hXAb2DZAPkvHumU
lpE0CkEi4+mum69ls4vj9yb6TMr3Tvz0H66fPUZ5D43wKqA1MGQIsO1vUIfVjRUPebeM7WJFkVLu
+s2EmtawwYicpG1MaQMGYoRxr0D95chlRRxruVTEMSaJIog9ptNFdfM12vdgr6g35o8H4QUkdFHj
1i8cL8PcPQ3z8RZSFPhHuTcdrJtCI3cIfdPZNrVbVSSK9FOMn0PerAvr+GFm8z9JlD9LtaEwo0US
4jyAb5JS/AmmYKAmc5aQ5WvWcigzCUYDZPGLnLxFp6y07UlK8r1y3yIj71Snyrd5IHoczehOEH+I
/3cNI2REWv9YF69FgknejGeVzM3CkwuzIBjFlukE/9wYYEItRiSvPN2WttLTprBVECQcpR/B42zH
XnUq8bgkPNRF1lWE7OR/cuXzI96mvtAW5gCrbD6CftcHh8DaXN82Bt8FTtxKBuVGejFVikSAjH6T
ykR+qfa+M+7MXYP5pOJJGpzcBi4K0ZzgZ2rfoGne/pdn7foLqLOXxoagCClWd5blUzIDwCeb7YW3
F1OyfcVjfryk2FAXnFEgQoOSGw8bmnJOGruF7gdwYNFobQvAGluj4QTRizLJW0HQ9035VAfhTR82
jqX6aPxT0emDSn+8sDQZz2ocIv5RbVX6vL4TyoWf/f4wNACCSAkRwXcHwMr31QHgtYxcxB1ZAJtU
6IJkH2qFKNupFcUvsi/O76aVWrtI6YZtrE4JOg3aYSCl3CZoap7RDPU/pH3ZbuS4su0XCdA8vGrM
0XZ6tl+EclVbouaJmr7+LPni7M5k6iRR+3aj+6WAiqQYDAYjVqw1p/Fb0VTiQxHKSeiKQ6dlm7BN
qQra8rHbFaMyAjM/6YpryHH1hybg53ZlIR//ZKic/hOHDWbR1BHgv4Ho8pcBKsdtMUzpfopMOgL8
1MyP1Gqk56oTU2AUweYdNXHr1zlp84NQUAwgiH3JafStfRlpQeritQbeGfbLRFRU+7zVM8eYgNcW
9Fn29NraQh6y2eKezd3JNEPw96k95469uhbwOFxEH1DflbEp7LtmNGMjmecIlIDVc1gINsET4/au
Xx1xxgLzlBkwvzcleZw7AqYKiHTQkezyWPOvwtdiQ8UjcKEtgSwhkwXmExiKrCHBKqQDSke0/+gN
DBhvp78HqfxYWiRqgWeAugNzq1ElMaIpDDOwmo6/O7dyc9vw09q25SeynZ3qNDq8Dt/1bCVjk7nf
zELuej3CANHoq9/pfgBL+ByUh+yu3qKh4mtb3pZdZX2MQeaiy0B5phs9DIpB9Ji/kEO6HcHAzJt9
XHF67Np/vuUP/cBZONAqEutDAzO9b/gUPUtfw3L6j9v+x7PC+B94NyZJqZev93t2o1N4kEtbcHmq
MZxP9nMJna3FjNB7ygZYgdpkUDrxW+v2HkgtOUXy68LA5daw6SOVwEiXjLCjniS/33T7xkNceAeX
Gacxs3pszzaHubNm2cih6AdDuriZF9zuNpRfbu/MdS4M3Qm0XBfpBEQ9HOHL25+WXS92MwEqOfuo
hB1ir1v23qQ/hoZvWkEqfxuiXxqcPO4qqfqxChVhxAtQVLE4Ny2moa5kWe6EYMyRCXSvwk2NS6Dk
tGf+j+Xh8Qt6fw2kiIznSRnNWjlPQd2nU69UauCw30rxfSghlRRKntmjEdsKNGgHUH/N6Rfn667s
4CK5Z0FQe3ltsJQwgCmCMq3U4JLUGbzKLzblQUmcah9uItm2oGFpF4H0FL3dtrvyeS/MMikdxg8l
Na5gVmp3c+8Iyp+pPGYhDx5yTbiKZAKMBNCfXRYH2cxL50ELqe/qWIW+et8UIuR14/6I9GD4JlRo
N6JKMV2pp9X4ZRYqvSvGoVJssU8rLx3TdjcYY/OYpWULjhxhzl8aoqYPdSbQr8oSZs7tfg2txG/F
sxJKiAs7BZjyLn8rySsM60Azy5FP9BVkjp4i27ErbqGv5Je9LT7zyI5XrvULg8wmaKX2Q7iEj9Oe
lDqxDR6h7toun6+ISao7NepMAckaNL89sDeWgP+ERHSSvx7BX74cCsl4d6HuobCwDKHua0ok5Cem
XnuUpneFAg6avuEA41a+F9oASJkXOgHAT5lrvcj7OhnSIQeaZXCJgMRzdG4fi7UUBW8A9LQg97eU
Vy9dYIglgIcbLESenEby5MLrgdRuCxAhSwrH1srmoJwIopCF/Qa5HbM5vahWWR8idoPxvS8+m/G+
KzEAz/Pq1SWdmWGuiH4Y6jGZkAtNgfUUZbbslI/GPrsPH4jTfRcRCte27Ce4bXmsU9dvOlyDANHg
Sy4caBB/vfyaqpJ2YZpihdKT9qTuVE/wki/19KXd9aibOunWRGVzAzyrQ7YKEB9JwJ0XXHGZi5/A
HLFUswiwectHLj5085jwBgXXro8LA8wuJiLpNWLBgPYb/VZM0RG7t1WXgPEdgiJfPAaWtWfjhT1m
O2OSYbQthofGW3osdbtww8McqNSed9ChOgnB9EaBL3xVnjtOiraa4Z5vJ3M4BCFTMlXGUpv3ZFts
ien2byqmFWxpcSSne0z9ze3jyNu95Qid5Wvx1M99Rpa4ApEtUfCikddf5FlgQkoiJnqXL2sqZDB7
9Rh8qzhrWD/m/x6CJfM9W0NdxVk9YwLfqYvItyAQ245vemd3PI3SVTvQlZfAAATZJJZUSeulKu5z
2Mml06xBd8D81Sl3VhJzwtZKwgJs6b92GAfE8Eg7gZw/B0nIw9Qf2+FNoDxPWwLDRb9gCRxnNhhP
S/VQbsceNuboMcGEf5d7hZHY0bDp5qPcnACbEa1foNm87W68T8i4G6S2LIGYS7BQ0e4FMroWnarc
K7yt4n1C1unicuosiuWF5pNW3TfRaINn6/ZaeDYYt5vKOczlDjaa6HE2NyUgoGps37axHhFQkAcD
L57uV7wZ1JQJMP34YLUV4Yu5FtmEk72MfhjiyzTZKnltMkz9FHYooY6ePQu8zGP1qQXuH3AxAI2i
X+m3lm2dt30Jt6e1rxinPvcLKfLHGjpWli2CbEscD1npcxa+9nUh8iaDvEyz8DpidrDTYhCJEiRW
jTu64bb6gugN6guWg+b2veZUR/ER+O6Ks6drGSomv/81y2xqIigJvoKJ515g4F05+pFtN/vRgdLq
U73nPWPXjsO5NebhZ6BTNzWSgQplvqnUI8SrzNZtePTty29mz/qZFXZYu7FyYK8XK1rzDnp9dT6a
PViwofY0+mH+fnvjVlOSc2tMSiIJ9TjXMqy1EGZZlCktJ7k37pACJXYe4P0jv0eoF8WPT8oO8o4g
GQN3K69DuHqJn/8KJispR1p1ICCHFMT9J/A5x3mDOaYny/tHBl19CA7Vqrbpfj9y4uq610JIUkdT
HQLLjNfOFbTsTBGpYNa4TdOgjOwYwuPtL/x/+Oi/RhgfHWbJTJsJa+v83tU29A41xV85uE1Duw+G
DeUxQqxmYIhB/1kV46a0gUphK8GgHEiZHwbjc3Qq38fZQZ+JLxy7+g0VvD6QugNyy5YLBlR3rXrJ
90iB5PnQJZuB98xZN/Gfai8LlymHJhnIiJCm5okdoySWonXF0xVcSXyWuPWfsgfjgn2aioJJUPYo
gV0pzDuJl/2vRA+UX5H74/8gy2Ff05mBNuZgooDTIginwvc4PgrxMeZdACsf68IMs44uVjrSWDCj
RIcoOfTxRgs50X71U52thEnxZ1kw6yjNc2eUZ3doRbuKnm8fGt4ill9wliMKTdSgHoFFoO9il9Y3
5uRtrfq8bWTtZIIwFy90vNEx6Me2L+bWBCW5DCtJBJVsiM6EkAstFBCx36E0A3uj5s6tV5UvI30J
Rfu2+eUYMnH+wvriL2drTAWlTwQRDpf3SdBaxpPY1/vJKOxI0b2mzdxkzOGIbXDb7BLTbpllYh7J
kgivbyx6Vh7b8JBpx1H6UJpPZf7rvBiFAxBwQg0EVMAYULlcX95CSa0VwRdBSjG2U1rf5RBzysSY
Uxi9/o7gPga9gQqKORQNrvL8jtZdMemYMS5aW6XHanwa6skZlK3YBb3xUAyc5tO1c5qYtoEtKM7i
FLAQxbHK9ayqjIVj3hGklzR+FNqP25vEMWExuD2N6oUVljBRaWDZVN8VqrtcKsqVbHVZiAXsLQgV
DbDuXO5QKFkdnkhm6swY5/k2Kyf/tuxq32KUprGNT+GoP6Uub6D3OnhcGmXcfhIqYxhGGK2NwdOT
1h14kXwlp4EJ8PLBJTACiXL55brqrotiAj1qiEoVz2ifO7mfBMXWOmRbUJiUTrFRilcjqJzTYFuH
JLAO2vb2/l3H+stfwAThXBX0QiT4BRj6qoStBvIipced9frXZkDauBQYTTQREcouF4rjlfcWJVgg
fdGsvTL6hvhMuTw4KycMM96AqWqyiIGan+ztLFKJrWzVeZYjI7Xzx/RV6u3ISyQHZR2b7DBx72a2
EjnJEUI/fv5kcbPDldNwYX/5fWf262yWwVaM00Z3sy+5ma9+SHeTL9vZi3n8YwS//tz+rCsXA6Y5
/l0w2+KjILnNExMGw09NsoGWTV/7PcQEPe1IR1/6BkUF5zJY6Qug4WFhOBhT4Uvtk7lTExHav9oI
j4FSzFPyUN/1T4kBcWW9QvlsDqxPyUldYHUUjdvQXHFWPFgxUopW/lLpZcKAJky6lIYRvCgDRm6u
w0eoD90NoN3aSmIobG5/3Ov7B5I4Z9aY85+CznQGriR1ClJjsLT6NRbZsxx9mLO8mbrv28ZWPMeU
AbFEgINwtnr1VZMqDusaG2mVkTOKv8aJ2nr1dNvISkQDDA+RZhkxhWwd8/1GaYQklEWRl0I2W7PR
HDROSAFNjleumQGh7wK9RWvhCv2rETMHImfAExuFfoKExeThEda+FohMUTiQFX0ZMLg8Z8QiQi6n
ALrMRevKxquVt3bMw2auGgHSBxcnbEEy/dKIamSkGkw02gTz1Ld+Rl1NcW9vyEq8AqoW6FoMYqw0
aCF7lEt1D1CrEfrp/B6DqSchW9CSlZKvyzKaC7xJJoww4mdfplUmbhx0SXSEYiyNWVY8C7kVR0Xm
KJXZzraohqBQDMXwYVQM+LkRo5KGj1mpIBTuqWsNoB+tJRPYFZS+gGTGlweUXB0EVPzJ3A7bAUPY
r3nY4jVCxL7aJJWSztB9/yHg0rs4oEOmSG6P5OrQNgM9oN3Y3IGxLKL7yiDqgz7ruHnmafblbor3
upyLn/JUmvsFJb+lOIjEkaQcuZkK/QbIRqEz0dh1ZOnfuViO/qya0xcRJu1UtmH+FAtt+lalJt2r
Vjr6GmycKjPS91VRyLGbgzF2p2a6/t7XcR3I6RRL9kiHbnKlSCjuSmL27ixmbeRMjdj/Qt6dtD60
s8stheBuazeDAbrqounm/UK/ET5YgqhgisYye2jjKhDAHKFFsjW0eHqtaBP7BukxmFZK0KhBE0wP
YqLMBM3qsprciIJa257lWLjP5EJ8T+s5PIFfjAA3ZmgYPoV2gGtU09DsehXiuyhHx8W+qNJyh21U
Ik+x0ukfIPnBYTMPaf5MqFyhfAauEr9oW/LddnUm+4LRFCgCGQZNUW6L6LusDt1HOUd9bPexmXxJ
UaN4TUTV0QaiTTmocYuqeqeHPK6D66IRysPAGyO0mqh4sVAiglw1FuoSb35g9NQRZRsBjPSJGJCu
AhFE/k8CMqbbp+ya5WFhZVmkpJYEHwGDiXt9XteYrELcE55QoCoO76VjzHZ+VJ+fo7t+DzrkJ+0u
9aDo+ZB/xZ6JNAyAbx7T/1pY1MC+CrYJAL0xGHUZT7QwMtQCsyyOkvp6pNh05OYfKxck6CP+NcFc
WcoQjqXZwYQFZXdqy8fJ+UIdGWxND1bhKqd6Sw4Yv9rykEa8pTHxuCoyo+wWcP7C4yGAV2z46+nY
ZQvPVsbUprpJour0EylxvlpyN8qn206ylkohpUBeIRkacAQsWKbD+6Msugm5YykLn0ZvGB9FHKGI
WJsFuj7W3GZ+HloRolCug6iki0NQJ4HSOP8DTrEE/kvafUWGvuZcEmsf9/w6ZRKuLArHIVJxnQ70
BYKmtv7XdN34tucGlh9wlrWaTZeWcj2iFzDIr6lcBDXmysDJtitkDgxgzT8Xdfv/vVKZ14aVF4go
CWCY7fiZajpm5aDKWgwAsUicM8+7vJmPhnmishoEXN7ttJGaXYunNo/gZCU/hDKjigwRUkYaDt3l
ZyNQeegRzZCNpgVUZUs/D/SneM49NZSC287JM8V8N+ie5ekkoPYdVmQzRNsiAyyxczvxGMd/n/Ve
rIr5cKNkRH0aolFRjqHb6cSdVDcrX1WxdgtBd26va+0yAFspyBb0BULOAinqqAQRm4VPOFQOaYld
xY6ibqxGsbURCg08p1h1vzNzjKO3UqpOhQBzU45uf+9O4jf0fvrs9faqVpoEpmkCwIr+Egov2pX0
g6U18VCB3JBCM9TYWE//oIf8G1dOg14TsZVA3Ax7a1O9D5bLw5auOT6SfJRtwVZzDejR6Ui1TIPt
GHKhwHabwIlIM49vhGOFfXdORSTqZMKNmsSFbcYPuvqoU//2Z1zbrbOVsMWRfG7mOp2wEq3S9GBQ
0gYNQuk4SwgWXR4mT/9/5pgzRia1ztoM5hTld2b8LpAhVxjFjJO323Z+irVsAn6+LuaEJaDxloTl
FUZ+Wc8iao32fEDRDJfnwfDQ0MI8753pky+O2aUSd2UWaccyx4O5Qbbx2SCENCGVgAbGDQoRbEt7
pPKTNKGMS9y49LuJj2xYO98LQFJbKgXgTmKWasVSPESlim9aFpVTzcq+pPSJDlXuSc1djyazYHFQ
U2uh8kduBUPZkCVmx6KQCQ+KMcjI9QaVeoLyoKU0tE1SiNvKrN910+D10lctLth+tNJVCzfp5T2g
005t6xRXTTll0BRXJDJv0oFIn3IaCrFTq3WYBflIc05XYCUvwPyJAtJnVHaVq4QFW1yk+oCeYBFr
25IejbAObvvMyim3JMjKQCQbibOhMisTALg2VQr8sJimuafNYuzqTTsCiWj8819YQu1DB6AOfqIy
hbO5snR0tRCZkxJ1VqA4UfSUeSKOP2Vi5ggslUFMzUNtU8dTgN2pMYpzBYM7eOFNUEWIXXmruMV+
8jMXmH/HdGN3dPAAcobSLQL3184xPU5N/gdReetHMJcQMSqtUcVpQfUBOIwi3Ze1D932SLbl1jqa
dv0n/ecg2+l95ZqPt7/ymsecr3/Z77NET5rNuEkbrB8CLfYoKrYycLKHn094a3VLUD8zodSN2ZsS
VofHQJrZ6udn4usfv7WdeY9Wua2fugP5zE/lc3c3f+nEjlRH8sJft9e5ciIv9nn587MfYcxQzRQV
/IgG927ykIi+pGzy/FBCROG2pbXOxIWpJQKemYoysUAbFaYMO/tA+UQf7eorfzn0r8K3uVEfu9Tj
Sd6s7qIKaDZeRGies83AtBiLhZ8RN7wU2Qa1nCr+fXtVP4wmV7t4ZoLdRULEQkANxCkzV7qvbZIH
nSvYxv1zYti/RTv+1p/fGhsM1o2XB7U7VEgCbIpLS7+j+4RXM1jJBJBKLdO88gLjZqms0yExKqVS
MJSB6fJhV6jeZH6XGq82trLsBYoEEPRS2sa/TBTSspxOZMnou4SUvkWjflP0VjPbRqHpkWtYsXkk
Yh7fgQ+dlm5T5vXdMIDknoCwZZflcl4GYSMJIPeuqerJepg9LS3oA5SloIIkq2O90QGgI5/tMLQh
2PYSAVpkhEwyqnFEe8osIQF2pZX1LQQKanzhTBJ4QofXRUesz1BwVUFTHmkiEwXDKY3CBo131CE0
0ZuGInTUthW2Q7cYrLvJk+VBDbSJDkHTgx/5tnNdXyowD1FlFXwi6LmyUPAcTTWSVsBIEFmu/c5I
o3dzAriyCJu/5oZSYWqZ0QSSGfJy7M08WmCgLEDx4GS0n2xDKsgWJCMmpKi4I+5rq8LOwT1xF8tX
g/yoeQrlAI15J56qdl+aenUCn5P5ZVYK6qK3v+BK29ACUShoA/AZMYnKEhKNpIOuUFXjmnKKZ+u+
3IyuJrk0A4K5TaBG3HkoJx+iwHQ1L/MQiN6KgFfNWlnwxW9gAp+UYnI0GvAb+uSgaa+x8ZFifvn2
Qnk2mPM4pWJESxM25uI+pPcopSbk6baJ62B68Sl/qOPP4nczQk9BmGFCnSdfkrLNhKndvzeBWWHV
whCoBaagZZVnJoxBLWpQYRWOkBg+0Q3UjlPOKlaKV8hnzmwwAbvvgNzsBNioofnkJQ/5i3kQt3Lk
STsriG2pQnGYszlrX+7cJHPJtsSIURSBScjBYmIe4HlOfrvSabxcFONiEbhES2Gx0ByMJ9BgNLbq
aI+qq9u5P7gYAHTMe2NXODwRmpX3+6Vhxu+EzCDWGDeFY56yh97Fm8n80PYyxi7MreFlMG+9Sq/9
EYQEHF9ZlnR58cIy3u06XhK4gdgasa71XUdqWNZLYqvFM1gNQT2pja6OTs34ddsxVy4CfSlR4ApY
ZnJYbheEFwg4Nl3hlNL9BAJKCQIRIrqPumuGwRTqAeRib1tcO9BYICjSMVCGzrVyeRRoEpdWVYJq
rEDqJ467PPkFIv7bNq6TBVg4s7H47dlxa5RGwFsGNoTCJt99+yZGbhLzDtz1axoIQtRN0UtF4Ur+
OZBnVlqtM8HpiaGG8EXcVU/64hayX5s28nrOnOPKNl2YYhYUD3I4NsJQQLh8L+gAu8ZPgDA7sWVL
+r7RnHrmDMGufEEcLbwfNRMkgRILlET1CARtPdg7q+q+VgABVBNwJQVqJfz9VgGmAfpccM+AXZnl
hYlkvTaKtAdcEvDdiQC3MJO7GGibVq0fb3vFSrQ6N3XF9FGppQiV79yZ9NoG9fD9RKuP2yZWnBse
IWNeCp1VSP8xUaNWc+R0FUwMfeTmofKQKpEdpxPnUb4W60EZu0y5oXsG8jcm8FLMLA1RNgEXN/h0
fiTZXkheI3mrqa5JMA1W7+fRGZK7KsPA5fPtNf4U3ZgAhYIA9gpjxdoyVXx5uvROM9I4VDFmdxom
G4zHB3PrpUEaoAE/2ZNvnQS8Y9HRpPaLEPD6/mu7aIKuCFRJeMMDwnBpXYTwSE9SDQPNeQQoEY4E
8W8vcG0TTch/SyhWYSiSDcAa1cpQx9PCIdWrVu5m+cRNFVfejBYoihDnwR0o6leNAxWdAz2XdLxN
tX06uJZd+L09nshxPoHprhb8X/KGp3gvrx3qhWMfxSKQwKIwfPnp5korO63GwnK7tenuvfXAwJYR
G+Nn1M7t+96VA+uu2ih34aaZPHObOwCFaTa44nzej1m7YMXzHyNf/ph0zpsqa/Fj0KSULBsUhqET
oRTePSQ+npPiu/EILVA8kIhz9+f2Bq8lzxe22TvILIiUFrDdv6ff0w5Nf6+21Qf68dv8Mwcj8Pzd
Zjjohp2cjACk65LDHQZZdbKzvVjc/OzyoLWaVM2yF6VnPSnvvV07ylEL4HTO6AnHk3yqONDTlWEb
TEfjyYdxG2BmRPbcUlz2Q9Sg7S51AYQ8Jq89ou5137Ze+jByjK0sb3mlowWyQBuhxXi5vClKy2Zu
KgTCdAMJNnueNwQF2dv7uBIKUFEGsPWH2xpUCZdGTK2sSWVKcKFJcmjqKarGsbBSqLeALQKbDg4q
ukYsbCAMixg8kQZw8HdtEL+pgw1yC2qLTw/pe+xFyQYFCR455NrRuDC6nOMz35CFOC/MHEYHpw2i
jYQGjtNs2o/qzTjKG/leS+zGj4/5XkL042QaK7VJrBixHWUBwJKQ/10aN6wZUqC5CZ4XNwzqY7I1
dwCcj1/yA9LCU/FKXG1LPtI38pQEvCHVlQAFZXFguRYuGZhmkMR5LTVKHMbIDYtjGN+R+mhY34O8
+Wu3wawZuCkQeVHkYZtKZkqKLgXHH8S5XiX1Xc/+3vdRZwBNPopzgCiyJYeipd2UqkUB8craHkD/
WtwrlJOfLbvA3MF4Hyjw/AVgh7vwcpfkLFR1wAzw2JMCKX8ezKA03lR9K2qPoZbZgt5wnnpr0QPN
DcQPA7wGkFxk7l2S9xPkoyZMCnfB4EW28Mvq3cJO7IL7Alo7dRe2mAMgzGkixw1sFcTO7/Kj+Sf2
dZf6si/fO7EdH8UvkffSXAkmFzaZlEoq60ke0ApDQI6fxaDEFRm7KcKxcozvOnsHqovbbshdJfO2
FURp7BM6Y9wSF/Bv8TWNnM6ethOY7iwvfJKcbEe3hnvb6rIMxnEulsk4ztDKpVpOyzKtp1nYq5Uz
6I7SYXhjSnjBc4m/N2yxhZUy7zW9G2ELz7DWg74qqIod9anYJ+6DcWqfIs7aVi4dUJKgHQbGI4ws
sTViaAcViGoigiWdwAOHTpL6XI+8fbuyokFFDJUWQCeR4yNWXR49UQSHGh4p6N12qS1NbiUVtkGC
29vEM8L4Rl1h3CEcYUQLMW0OMQ+lCFpeoLpyeawEsgYYQ0EpeKmTMiuRhhHieim+kwxnV9whqjgu
cBXQfyzABpCmkL1id6SjVUV6kEZDDMtyi9o1rUcpsxzx66+/FmZbRDy3wTa0DLtcLiQsmwrvyApI
H9ApZzV456a36K+fBeAzBoUy8nXsOh4gzNcS2jLWGgPggCJWTgrFeGQhBXLEiUMrG39hhUmLp2wI
aRIuVsCtpotiIBF6rxi8wapVMwq+F3oqKsrwTBjoRxTl9Rl4rz7TDt2oHA0Mf8g5/Xs3BvYFd/oy
8rTwJV5uzDQLst5oCwQLeB4kNEat2ACE3979q4IZNgYaXbgF0Z7GwAdzW8hlXaCir2OuWtP8wSJe
OU/gIlnwFAkGuQc3jnmV7+V3X0Q2xiQTAxKzqo2xAxgrJ5APFT1S/YrCzk3Bi6hi4gO69ISTly1/
I2MRse2nzQ/UvsI+So251CttgXWaYA0fUjxNhsrT0irQZ/OxD3NOjnQ9l4sqNd5ICgpbCyKSTZLi
UKEhzRfEISAFNPMqHWDjoEyc0nhJMVYjneL43Yo4nfG1VYK4EnTEaKKA15o5Y8iqBpI3KLYqzQ7K
O2BLBdBz346WXfYc9vyV0ITuHvJsYKTAGWSxXlOk2QytVniNLG5zJTzQLKWonHxTqzvddtA1UwsO
S8R8F64MtlqjFmU7aD28RdN7CAlJFT2a8dQdqrYWIN43/ReRCnRkUAOHGCXGPNgbapDNVgplHIhG
1j3MT9gm6DcwjnN7VWt7BWa5hdJykZJhn3gWQOfwHvQQSyk13NSIjEXQ4USkDDyhRelPRfH+31jE
8J8C+k7wuS/5xtm7qDaaPmtq4BLNXvsnm8ZAVmt7jhoIUpqp3+p/LSaGMyADNP6/9pb788xeO7aY
lYlhr8rJtwj9t7YYdyPQNq1Qn/SGly+txOQLc8wtNuGdWWcpPqhZDH4lPIPQ3i+Jd/sbrhrB6wdY
IczOoFF5uSZoHlgmYJ3LXLq8rUGs3GseJqo4vrHq8WdWmC8X5bRJkwXLM8ayLzbhO+2ghjn/jkjD
wXqtrQfN1mUcDMkMeq+X61FmSJ/PyYRI3D9mgwVeG8GOecF35YZBdRo4C/yDjjl79avgyW1CYUko
RcmNxTeRvIXoshZhe6rJr9zgxItVc5jpW0aCMOSvMGuaoIQLerHl1pyrnZEeMuVPM9Se/k8F3G+v
PN32iJUsEGpQBpIAJDb4ikzMbcSBim2PjCO1rN9CZnpKQTgv4jV3QHqmoOWDNA10yZebhEME/ZIW
sRZF7a1IC5cO0yd6GqB40Tj35Jo/IEsz0FpaWv5sQ4tIGCoqDMBWEoBuFQUj3JtW5mqHrH2zcyvM
5aGrJC+sGgvqMjX/I8yavgtHpXko5X56kaCiDnJEvQqAWslQnDfafVKhV24XTWLdy9bQP+m5Jw/9
9u93cpkeRO1GBWkj+0SnWTUX2ULXKFmQDiDVw1i/3LawupEgg4NU5PLGYsHacqQV1tQsFjAPSXa9
mEtJMCpSHdtJpYW/urjnVUrXTKLwpiLnQZkPLnTpO2GnKGGrIQiTLH8fxLc5VU4V+ukO2iz+7dVd
1zgQ8M+3lTl4Fpm0MNbhPEK9CbMhAKeoPkMoJbb1xC1rxVHjoOXdo2unHagmXNUQf1Dln0zs7JaR
hKgxZg3IpqrptkRXtjOhhzAbNxNCWdjQXao27u2F8kwy37Qv9SksIphsGsiSqLo9mr87TEZHoQfU
ZUH+i3iG96W2zF4BVnWlnzpNvRotgxhdQQJqiO+FWO3KCj1ZQz52E3GF3PBur3DNa9SlCGciVcZk
ARPU4noetQTMEQ4UtTAyKPpTXuzVEn0WyCTcNrWaKuO8LfETBvHfpYfKRpJqJYWHgp4YVGADBLVg
N/KT9Pdo2IJyV4dPhuxD+eq24dVQB4+Bz6jLNBnzuIoBl51TdYHEtYYtFfkDhnj8kBKOmbU8D8CV
/zXD4vxbc4pkuvin2ERe1L0KaFrUpR9Ps90nnOi9tm3Q08J+oa0Obn1mSZB7lhI5W3LKEVMZbWj+
serBcIRujO3JSoPbH3D1vJ/HFsZLIqs3AdjCbulUuSPNI4RESzsthyDTIl+es49x1t6b/D7ReTwg
a3sHBAQ6EkicUZBjfMao+yKMMLXvpDUUaitN/ba6fIfOcs3JxNZuKmDSEKqheo8SDBPSSKcU5byQ
WQPX+FFC7NlWJoMTN1d3DVSoeEThysUHvTwACR3zAdAj1CwMjP1BAKJMElz1sp3rnPfh6o7hrY8S
D8IIqIMYUxA1mOZhBpxP7zpT2nWWEmVHJJvVaKvqYGGwtk9a09YHOb1TQfT2KMcy3ZsYweXUaa7X
jOccIgt+yTK8zaY0mjJoQ4UsAHo2ljfo9hSWbtRpoON5vO2k18cPhiBkjI708s5iDSn9oFHFQqU/
bA+F/jnmkZ0VGzxVgSjjnPRrp7w0taz57CaCYHOljCpMSVNjt5ZnlUijeCkEzwjjkL2mtbW0QOHy
0IvaL0vo7ZTHaLJmA1gmREW07cAaw5wuTG834hgBLpNijl7P+k1uZL4i8IokK2YAvcaNBjYKHGW2
CTNJSBcqCfXmojV+gUM0MELEj6iKOFGRY4fVpFIEVIoGBY0CPZ/suBL8Vhi9UONNGK6aAdX3cpng
2mTJDgQLHZ621heltrB3RLM0odJYQq+Ehn9/jCWApsDYjuIKVDHYF05UNzjDmVU4BJQhuelBwDlN
jmZJXLP51CGGZ2LGf+ZhyK/TnqXdh5ccirgY/WDV4HTSxklIYBVsKc+Q/XiVK9zSIjAqImb6NdB8
5JHl3T6+K3FiIduAxOaC6APRzuWZ6pUoyehMSozyi36vfGXTEMzItSBQ5d+2tPxNlxVCOOK/llgv
CUkZteMIS535gjFqXKGeEGrePH5qMlITyOxxXnXXKCRTAjIMQltIXJdxMmZtZSLTLM9rcBRN/qje
D6ATsSj0Y3qnT22RHi0NXN/fZgN+Js1wJa3+23i12AcXGq4DYNSAuL78tqFQKNAc6ksnl3cD+a3W
pzj6c/ujrsgYnttACL60MRlaqOkNbLSWepLR+s8h2zOKvxMtPViJvFFI8YkS3kdCBVum0raCqOrt
n3DltRervCo+IO3s9MzELygRjq0xtNv2roq7PVprrjYkAM0lHJ9d3VicEFHFpwXEih0PqDMlpbOk
lo5QRbMeCBBTe6dzFLbQlB+6x1jrq1MtIhH0Za2irR1qRhQdpEhNNwawnYpPM1XcJRZUpzgvl6t0
Bh8DGfailo7291XRUR/7ciwVvP60RAuE2fQrwgOorpoAfE8BRgYDb2yK0euYszZAbecMc7StZdOR
ex4c/CooLKsAthdNMTyiYerSqUQ61dZMNbxh8xwSnGimj4cGpONWHHK2cs0SKjugeEHfCjBfxpJe
JlkqR4jpJBmcZIjc0tpp5SmS/xs78E0IK+HNhanLyxWZmam2GI/EvuTiXhJ/i3W9aUcRKoaawDG1
eiTxmlyed0AfYgDi0pYsKJUaGymOvXkXDi+jBlx0vJEyhO/yXihfdLqn2i7vX2Ief/vaUTy3vPz5
WYLUF3JD4iYrHXE6GvVRKrayJDiacmfEL9K8uX3ur9+V8JL/92Y2UOGEKPSltUQFUfwkliWkdtWD
WsqPU/9s9ZUXRaVfJWgLK8NRFNMDRCJ2KPh/3Da/tlYNJTRZx/MEmlnypXVCO43WYwGaFNl6nf6H
tC9blhRXsv0izMQMrwwxx56n3C9YjiBmJAGCr+9F3dudEWw6sFNdZVYPlWbpIeHycflylEC0St+4
qeMnjHxAWY8iXmMDXT4xmiQI7LGUEi29a5mKHAD/iXFimZkvUiMHZVADqWIzWWbFJwtLgYfMPZBa
R1v8V2GsMYh/RWXixgFCBl8iuhrQ5ZlD0aNExcYTvJaKn5zaE3zai+43zoBu2w5xPhbmgFUl14Mi
9aW5ydboBr+mN9MPMIDsQUcKi6XnxEzMpRFvCQxDn+5VrH4XJhqKyp8EtsFSdvmwx8ZF2f8LB4No
SMcSSSQyxryEPlIWN8nkYIDlS0+ZAEOBNEV9dgtARFp6Z6fR9y5zxUoQuGSaMDcJeQ4gzHAz1x9b
1VmZU01gCWKjgwoTIApruKeA2hI1XinRfMmhEB3ANoF+EHtsUIIyr0VFtcGIXZHK78yfLm+3mIkL
RMU9V7C9zdZ2xS99RUwYTx24SShismtxbR5hi4pbVD5Cn2dpGJ6DXaMVyULVabY9f+hc4ndttInV
tVnUhTu9kjwzjUplpU2vQDKPHvooRcFtmh+MNyBGWnHES1YYouC8kC6gUTtvSCMPR75YwD6IUT8Y
AJ3D858SJQ70moVZYXgFwvjKeRqt5Dj21paTNZqLxcMingcqDXtlv2R55UgbLSlx2FH5FOaZK9yr
xRNP17ZMLFhCDbAiYN6QHGHmdqY9rQNiM7xJhLlqe8BscwhT7VuN+lMpxQ5bD/d5JLe3je/XuadJ
Y1FmB+4UdRUyh7YatW2XjgKZGd2bFVYsH9R4y/KdQcLS2SVjUNjvpnIq3Y2WvioleBv6nWnft8rK
Z148O4oPE27KAc/NzCKi8iATBZ1JkHwERbY19BfbPDss8rPk6Obm5vaxF7/oX2nzrZqdHBqaNrD/
ZdX5grw3HMP4EuyBayZvySCgioT7BYQS7IQz2xPl2tC37Vj5CK79WqF+6rZPpVofEz17ki57vH2u
xccC4wPW2mlvFzqJ1xaBE0koYDgVOjODF2MUr+abrCVglDyXYHSuw4g+RcDWOtQn9OW28IV4FpDa
v7JnjjzrepWwQoPsMvbHKD2piVhR1+kFXKWe0Fa0X7HIAe3Dr9X2jmN/vQMyOz9XkMuD0sAkA6JA
ur99kiX/PCEONDKl0oAHz7TRbA2zM8QA88bcakvjxPBGo4gfCyd2g86U+RYz2efUtiBcj0FCjKml
JB6mvN58VeBs9l1VDCtPZEGXcLlYVIn/4OPOn2pecwPLMZEsVRlvLR9JUHRykmwsA1fLEdvbTM+O
phKla52x6bSzW0fN6f91OQlYTmapqUUzq61UVNJQlwebYm81gTZavs1rP3e+FzwQaw3GJT2+EjnT
Y9qWaF5KiLQdGTT1q8uITyTorpTswdaZVyUi8RDZSC/XyDZ3XcCHtJVq2Nf5I2gbyr9YTYe1IQDi
zexxMSBIS1s8JoadTV0OzltQ7Dfmr04XR4NgL0sGh2d8d6mFwjrbGi0DdWS5o2iQONYuMwXISyov
tegxclAw1hRP1mvQkWVVRdEdCxBBEPZlB3nH2zQeXLy6snMQzR3a7CONPFsPIh6/pka9N+iHCvJq
zepftCLfpCnzGNb03n4xSw9zaqbgo6FS84XtFQ9ApViGXPlUV4RPDVXumImitc7ZCpxqWRLyTIDe
kZb/E9pfpEaqzZscmzPhKAxt56jJjnd5aOX2iqVZ8hAgjQSZEKq7yExmFgCUHkpqsqL2nQRLyPmO
Zr9oVW2MNR6IJU3HRhxkmWh9IfuZO/1yoGYq0qb2qyaKtDAB58PGJNgp37VK99o5g/2utqq6KxK7
PnGbqyfHYurRKOvOb1Q3XvEgC+eeWowaSm2ImL/E6MjFOpaOGArO6fBBcxq6CjsLhewdbq1U1RbD
V3eqeoHMAH33OZoWewax6zJqseuKeR09RdWvVvmjidA2Pkxt25TbfM2E/tNDnJkyBFd/RU7Hv9Ae
mrZVZ2cQOfhqwN5REHn6gY08yG299ph4pfdwSH4rD61vB2sDLws3eyV6Mu8XooekZtxNu9pPy28N
8XOARdhw3+ti5VoX3MSVnCnSupATgV+34i3kAEe0URoFcBvpKxLktlXt6Uqy4pWWArfLG509lF5P
qKQ9bjQXHyOT3lg/9/SJKEEFMHm1tgBeNaco4ssXnGZ30BHDErO5FxxT8D2XOkI3VNbs1i+YlGzL
G+7wEJbBOjChNXoYg5gMrXjB3kjNtAfFdAf9IOyio15fq3JjZTrLvBb1t3gDNobhERzAxPb1Udfz
BxjZZlv3pWHvwFYvv2eqrCzMfsV6mIwxrH3sxNmRN67ANnKWGOAHtroqCaWpsENOKiWk0+vUSy1S
0A4l6i9XEL7TeJ8NASnAeRx0SVraPpeRc2cqTWp6KLnXD3pskJdGU/MPkxQOwR4FZ0TyyElMfIMC
aukllUj3gMvqSIfQpw5UO2H4DU5719mRbgKFpMTfVUaxIQmA6GcdI9V1MLRNH7apIJ8Y1oRJMwi1
qkAUcWJtzKTRDjHW2BaeqCdWVWyoMAE+KZRij9mAePQM4CyDjI9k54LvjHgib7XRc2vpougmywYW
mAzdoc8St/Ub9Jp/VSogoUOLkaosrlVgXl26BWBjCNwcqJcDdqtWgS2GDvdW4ZK9mKdDGjR224L8
C6SdPjaoF7+bemjP1uhW3FezNALhT9QmrcdYav4p3Eh8V6kYHD+LOfvZcrV8rii2mXlmMzgB9pm6
f3IwxztPdmXHd0yVJPXjIa90rzfGkyHGJuwAHdzDp8F19q6zRaNck35Si30h2vQw9uCVRf1U2xMh
ne+NrHusfyqTotowDg1TmNTLg2kOenEuzcoJNaWjccDytjzqVRediVYrbDeUILkMMo0o56KF7npD
pVUfGgMuxovQUjR8NowNWI1AFFs91jIFJzUbdMNv6rEZvVI2E092V3EzlFmCLlLS8zvFHNVng0k6
gvynw1IxTa809aE2u7IO215t47MimH6SvcZDHbnVj84dmi3YSUrTq6EZxYr7X/RiqJWDjmay5l9I
0hkT0J6ihlcmlh9p26Q5a/23jN5hBX2Z7vTqDxuDQT9Zzrhi7pZEI1lG6RBtvomNeGZXq064Dc8Q
AAlqnoAvvDPjXyDK9SbMugZxQ99tKq0/NqAN4XkFGNLanrcFEwhYKPilNTANoZcxM4GlQsYiQYjs
t4qKxalb89T2Bl4lFhnTNZqhBesOOnVM1mI6DgiIeeVSVXKTq0JB5RKc/dYdtq6AzHQ3RC+RTlc+
6tKxUDMj6MxM2KZ5MQs84DCbDUZ1Im6gStoY1UElcmL+GTFP7MGKtMEYY77ZG1sL7J+3I8oFd3kV
iMzcWK50mo7pQgwegsjKacxAwQULmYH2eQXZu3BO7O+YtnQ501LneZivy8FlDqip/LQrw6gw60BT
qmdF9mFqF6GTK6GU1UoUu5ArX8mcxSF2DKRPl0Jm3k5oTcysrKFtF+JkNLynLQ/TuAr6wrMwoHap
wQeO1o8Zgd0l9zLJwAO/gk5ZvLu/UuapYZmkbTf2IEcYWxdOVXmjmXtHS8sHgfDGjo1tFyvb24qx
cDDgM0GXgMeGwdT55xL6wOk4TZAZZupz0iLQiPY5VVeyvwX9A1MIVlNgAhXVm3nZUaAD4dRJjXBN
FSEzdym2fSrai71WIVrKMkGUgLQJTwyB29x6DJYE31xMQUqGR/TRyMxGDX4YS9MXXY5V3L0V41ck
aQYcnNUbESBACEI+o67tGi+P4+xUxqp9THjn7pLYSsIoAjAkob0SqkbeoVbJrSwKMtFXDzK3nMbT
WJesAfEndZqFZZfqNi88VaJWrTEDE46VvFv5gxP90eSe8nDMH5Li2ep+31aCha9zJW6KEi+C3FRQ
jdBJXBKdHblzq3Bkb8YaYnbxlV5ot34thZooceuTdjMb5bQ+RZUnS/QVRVtKg6BnQJCDi3QyQNOv
uDiL29HSJC0DZ62F8moyYplfGebjZ6JjVXPy2YP/JA8KQ10J3Jfe0aXY6c8vxGa8LDSWQmxr9mFd
vOjDsMXekdvfaekGgaW2DMzuEBW+8VqIyHU+dATZbYfGXqwn91ncrpjvNREzU6pWDL4yhoiiyCZ4
XPKoCbpirhfuCoZGRRcdwJqpZXd9DNYQzGNyLI1wSP1UcgVDeBNBf72SfC89oksxM63GzipmCQdi
MGFa5/eVAMUfPaeul7uh3r0X1oopXQgmpmEWoGrQOwIf7uzrFA3aLYWJMh5WoQRVJe7T0Q6FNA4a
gEN2MWxuK8OiODBYgfMdbY4vfDfpaDVWqyIzjdCeUsc8NBsr0GpsGNWTMxaC3Za25Jomovf/ljbT
i6aTUkkHSGPK/dhzT9N+8ewszE2Cljb2ANyWtvTpJnquiQjaxQjBTEOMjGpj0o+QZv027NC1t7L/
k6cvbh8FTfsLaMeV+GjpMjGzA+J38Gyj8DcXqEs0GuOs8SmVIYiEwLqXY6FKm6X+kNiD31rtj9tH
XHoEwOoA/40mKiL9ubYksnIru0bTugLNu7Tu49jcasj7/sXJkPhMDIMIXcBZdP3YnGGwKd7ahHYM
u/HII1D+yTBhSHvWSPqXLvGisj0PkvQIpd8xR5Bps4+KYKkmfR2sxKsjzESsWMKFThtGnSfkCowh
aEGsmT5Wo0oybO9hPtnyJ5RqQyxPO1r70jN20anz24AE5Gjvtaf/9KtNYidSNwRLaL7P9KSPseem
1w3m08Z5p5jfVSsLU6FrZIILUK5rOdr1V1ORAjcsh5ykoK+8eaWtu7eGPODa4OvDuxyVrda1z5yC
0wOvsRYgOBzy19uH/foKr3/EzGEbdqHSnugMxRr9vo0SVKJ5mObGSbHiA8aZQhOJWQXxt8V+fRnX
YicXdeFKu0wz8cAhNkMkz4Xu1aodFtaKQVs73Oxd6LQScedCCsPkJo4hX3W60fWPIfqeZ8dI/udt
7+tTzRSWVFbWJGi2+MwIkyiwEr9038mwop/T33IdOEIKgmyo5hQozCFqmCMjxSAkAw/BicitGQd9
e9bVj9tf6B9XdkvM7BMNIzoKxSTGOI8f4EHRf6TEU+7oQbxbe/FYP1mwab9XH/30ur6IRXKJ1NLG
utf5hDSNbT4BhfH6qjeGQQV6YH9sK7C1+67y7DyQ3fdhDdzz1ajhRi9kTo7xQhtjwXV7qCETdc4s
/SPBewaaCje9E8larfmrjwXUDwOAwPOAMQA1/GtR6MLZBeN49KZzZuW5Tc7MuBf1mz4+dmugrSVF
uZQ1O1arKePQVpBl5GDmscI6CgxUtJV+5ZmtnWl6hhfXR1WDVhaKun4CNoJKgiS/+kUtbZOWwrNK
HSM8TnhbOVdONkcjIJltGxZPt1jfV/Fvu3ulY+q5ZMUDLekF4jzMdoBRBpM6s48FFBTpFduEGNC8
Ovmd1R9GE2x44qjV29snWjKIl6Jm30oauaxaC6JQYY2q78Tem/Hv/5uI2Wcqq9poXBMielX6Gn1Q
6p/rFDyLX+bvlc3LGy43siJSJ52j4FhPSckClSMKoWjo3mP4laxEkYu6B8wBgE7AuX8Z9LBE7YBK
wYI8qb2NaQochSUD1g9HkpfewPV3pCcrMhfPCDjF1D6eyIZmAYJrgNqf9REDqJUF2eRIBCLIIDee
b3+wZTkgLAXqEtuH55jHuFLZxDLGfLfs98DQpoBXuErs12ukpUt+EtYciRSY+sCgM/OTtDfAZz/i
EpvuO6+PwHN5erWVGQr+gV6G6hqGavFdXcibDn5hMIq6jHtNQp427qre0zXMZ32z1XO5upp98WTQ
DWtCpYMPe/6CNdrDsuMK+7N7h+Kh+p7t6h09o+v0qoIswov38UMURr/ddpf9UDa3P+A/rfW5MwON
6P+In71qnSecuJN4FNTvUAduwEzwA4ywWxrwXVL9x3o5sa6CEGbCT2FuY/YZtUJRc0FTDtqPLbfD
XpwjtBC0/e1DfdVKSAGSHLOgOBdQNbOPZ2SmNow5wLfpTponK35lMlDct9tSvq4qQXQDcipAGEG1
gCrfzFoNvTrKotOxU/OgeDTU8F++VY/6nXZwNwILO7eAaJBN2njJwd7TwOD+kQbNSqnpq6biVwDn
hw0FoOUk8wxOM9y0UFv83TkLAO1Dt6KoN0n1ULOVsvBX+38taPYkeidOsHkYx5X6z1jxii6w+Y+V
K12TMXsMYLhxhJLhMAR7XrCode9s9C1mebcUpKrtJt4mfg224NJDjBCkobknWwd7eNbyq4XIEiQF
mC4DOzKyY3seAxnDGPVEgiwpfmM/rVAFx969tQWy4Lcdlrv03Tyrh2EFZ7yQbV0LnT1FarqSapNQ
8XMAZywYcXbsBAj3nm+UT3Y37G5f9tJdX55xpr6qk5FE6SAuHU5c/WN1P7Gs5baItXucR0FtjRUd
fISMt3rvnG2veFQ8lYAG9d090GdxVs+PtyWuHGqOzZRumwltEqgN+9Tc62QLUOFtEV8N9tVn+gfM
cOEahqKyoyiHCPtZf0f4GNQefSm39oo6LMBaruXo11ZMgm48bYfp++yBMldPXearG/CDveAthNV+
2LS7VyfE9rVtDkzaZm3NivY1brmWP8uuYiuODD6pYx9GfnIy7sQm/VaEyK6O8qnbCbxBG2+R7On+
7o980O61YAzpjwiK2q64jdW7mD77xZ1XpEz1SOC3xG9tqAfJKd2A3bPcuGF2Sn/wj/pN2aZ3z8kZ
c0rbtdxrocpzfRMzy+eag2lm05cYDlYYbZ3cc49DqIJbd1q05fzMvimPzm4NJD/d77Vnnuw5SoEQ
bmmYprk+c600AxGqw3ybAg0piiOLq5UhzKXXciliZnGwdZbIcYCIXul2dR3vKF5L05YrwxpLLgrO
iWDQElMUoIy8Pomt50JUAtFo1ZvfM2xQ83hhyzMoEZ/6Xjib0tRWHMnSGwV6EhuuMCaHOfuZbTOG
yNGaaMr31AT9tLsRw/1dB6TPfqLzE8wrshXDsxRzXEic05VGDVDLbTdlR9VbXDWhbOgn0Cen0eqS
ldew9DBRXQFgAFPQ2Ek9UwytBQlxNCUUqmkds1g8YeiQgnzOepF99NSSLgBFy+tto7f4Bi6FzlSF
YyaPFQRxoh2PD13dB1bh/HTS0Xftz8HGBDYoMweGp1ENyqNV8Ts05bfEfiV5FLhGdyhNe1Nn8Uqh
aUGzJkZNRJNo5ADjMruKyoyZM6aUI+l4pN051T3VrgMLCb2zxn22ECmDhM9EZAmKzYnyamaDWIUY
rKoRu2IO3E/Hn26tBGh8eDUdNhSJva1Xqkf6AWWh8ak01+ZqF9/qxVefqXRTUh5FBT6AKkYQtbA7
iZ23VbLGsLCoXDgJ2h7gxATDyPVbNRzato6ESSjkpyUMzxhiHzArizyMoLa316bqFz4gQV0LeSom
wJGUz0J1QdhIUgenyotvYBuZRvcfi/FP2enH2lxzaYtnuxCmXZ+tca0Y3CkQFnFgQMpsl/E9cdHd
PnKxV501FOXiF7sQNzN7LGbUZAxXOUaR13eAnpjEl1RZSQDWTjXz061iEaWLYA6kcEEY9D0BJRL5
rqbvnXO0lV+37cCimbs40+wRdBhvcSnHFVZgakG4GjTiVyzLfd6sgajXJM2cLldKRsmU8VvlnyoL
WwUrLflL6awtQ1v+SgDugKwRLADzHaVgRDPsVHVRWdAND3iiOyFzL+HZ7vbFLXpz2Or/FjP7Sg1e
m2nX8IG1yEgQVVTdDT3Ap7elLOvCXymzz1NSg3CnxWEszKASG6N7H12/r8XWUjCJ+u22sOUvNK34
AaHtNG52/ZxMWY5upEC/gcz0FXAa2xb39Mb2klJbCVQWzwWeHJC7YrYXSf21qMaSqh5ZuD0Ns4LM
etKbd1tiMUT1lJWqj5Go2ydbskooS4PAE1O0ACbNr1Efsdolgakvmell7I61iVfVj0P3wYwVFMLS
JQKipmNMbyIVmc8klAZC/LREraKKVXPXsRhxtJbSbVmbD3mcipfbJ1tSQ8xYYCQBmDg07GffrCur
yihEzH2dpWGhxXdDLDe3RaDwh68xi1wBfUGXF3SNOvibZ0LSyikGM8u476C4dTDTNPlmY5AqVEVP
Rgz3ZNlLGSl9iDGraq9QvfgpsPDQ7/Soeu5qJ3mJBIKIeECvOCsVsXFSaqKQ4yinXmfdXSvUHiga
s8I11XrW/JROwT+yXGKyG/y4H8BYOokvVaybwliZ/IGtP+YTbxz7juVu5BdNgYH/Lpa/aWsV+p2M
jGQf21Oclo/E+mNJTPcGep5o+xrkV2Efj/l+JIldBMLNzOhoZAlWFtboJ3iFLEziYemaNgSDHCw7
IIqBNYaZVblYhwO4e+1FY2FgpZ5aA/rDic2RRvRJH+bE6kJkkt2frpUuKNTtNKG+m7au7kf9WO4H
VZfHVFWKE8+L/sXJxvoN3LGvIAt+gKhuJ6sSu6gHMo6dJ2wXlAYJhoE8Fmn6hnZ9/tnawvFHtc6f
WvRHdzF3VeoPWoeZCImOsQ/KHFaHhpX1HTbaE2trmLkeWinB/HheamGuokZnAZRwgCYpYdkxvlew
0fNgdp2zx4CShlXjuUxC0Smt+JlhO3h8MHLsB8avrh3A9i1ahY3BbP3QJ1LzC7ATWh5Ctgj2oiSN
X+Rg3wJUZKgBfaYpgtcM3guA8reiZgBOKa67kV1UZV5jW60HngjyKYcUvb42rwYrMNxYAkqeRukG
LPVpDYR1Fz+3IxfOc55LMPl3Zqm9l70odrUha4zejkW26VV1+EXsOAvAF13XYaFk3evg4psFaon1
TdsRwNgMmDoTW1uUrHEORty4L4i8i90gWg7y0aKJdKySB5QDA9owjzvM94qT1Gq7PHC0F4xgwP8P
y4Yk08iEE5lg4Qc+HuzGrj16La1R4dH7qtu0ZWm80SLOIp/nZXlQCkJ2dZSxnWxUE2PgYw2bl9cG
0qZMs0sP61dfzE5Xg04ScW51ITcJLNmBJyWYJxXhnvQew/GQHWdpYBMR70Tep0/Mica93qNv642S
qmEVCWD45Rh7rAZ9kxebJjg+6tzu9oDRKyViFakGzairf3TaxanHO4rwotNAI2PFMjrpipI/Yza+
/w1CEhoO7pg9Dn0ldgB6qr8TBfB6T6bOeMzKNAowRqk/NhycF7RAHdzTceaN2XQZ8UbQWH7GhQum
Aruo429aCna7uxr7efqHqCyLA4tyBf0tIvJHo+fuM+ZB4odCL4dv/cBBSUcy3d2OIIUtd6Ot8FOi
5jYcoEnjsBCZ9djVOUClvYN1uCdB8vrJVER51LAND2uAETx5/eiiDWgYvA+duGxdz8qcrn8WfQkW
s7QRB2u0h8AsijTMMF82rPjtf6b65yYT/MBIWSfKMUJmsWLv2oXp8AK2Ae8iUDBcLCV2zWHyHoNs
Ibzeq9n8NoBqwUK47KX1ssOPIcaO8epsrq51XEDfI0u/+DGzWIUTUvM4m3xSDv7L7qUoC7Btfkqp
B2Mb/6man01snpII4ZgQHoixVhLcxVTr8gfM/C92FudOKacCPoYf07IN2qYMSq5hH7fhKZG6MwyB
+UBMlaOdC26K99se7H+RP1UrQF05UUlehxsKpnc024UDs9iPLDGChCcbveSfbf5eEZBMgNIpFFYV
B3mdTFMzK056ISYAk8fU8MeuEPAvzo5vYEuJzO0G4kVzj2G6H3gqh648lOhYr5x0GvP9oncXoqaf
cllYU9rRFi3jIGtqAuqGJG1C1DcxTeoP3ZtFtzI5tGs7lBaiOQx3TNklaM1AjDC73ozkRoR2HsIr
+EFz7N9AZrIbRwLKOAxQ1Sx7Uobvtw+6ENFhyhwDmVj4hcx2jqxLwOw95i1EUk79HsC9WEt8RdmD
vlOk29uyFmIsMANgtzoBHwxgg9NvubjTDlu/jBqIdj/Rf4q49+w1Hqsl/bgUMN3vhQCYQa2pHAgA
MTrW3ClGcVf20UcOODmypbwJbp9nUre5joDlYCIR+qdnN/tcgOTDhZsjPlf3zPq3JH2P16g5F6/s
rwhrNo2eDMpQKz1ESB2raiUPOFv5KCuHmAe+ZTQavaVBQst+ON2utV//RY96oogxUY6abBfYAq8/
iz4q5pBlKmJrmhSe08LXN9xTVPWj1OpTl4jHMQEOsenXlgotvSfwaqPfiREKDayV14IzPR9ITTTu
d1z1ouIHKULEbEoyhjx/kWSl3rDoHuCnMKgxFd4ANL4WB9KSQdEEmnTWZxkIzcvv2bt6hyhqX/3C
Cp1hRd6SthsTTYuK+XCs7Zxda9k2Ldcn15ipL00FEP0PxT7KNUu4JAUbFTEU4sI+IOe/PlSbIOEj
OvQjLe8584dIeo2OEOI/B+BhrOxCzuztmjUGTGlGcJoi8Uhl7/iYnyoEqnm5tpVs6VEBu4yZeiCm
v655kwrrzTSBWiDcOOXOeBqyNUu+9KowtgY/NaXLSCivbw1jAAZCBaiC0tqx11mlHTSSRn6pofV+
2wotzNRgPnh6WyhDg2jdnd0c0o0GpIEuopJQfiDxAQv+UWyb0PDHY72hvvUcbezQfkX/HQOZHjuU
K0WIxcNe/ICZ3vcuy/Lcnn5Azj0qD2X5OxtXbO1Snf3ilCAFub5Rt290mY0QouwQ9jfhuQjFD+5H
23xj7auf0Qt/6N/Z59r6kKXmM+RiZh/MYahRzeu+oJJrWamgx8WZ9znu7MKjn4nqx/vnhnjarsj8
VejJpBxzv3IpcvZB9Xgc+yzCUUFotVd3cRtYD53w3FD1lW/WznhKD9qd8kB2ax3cxWgbG77xLwj5
MKQzi7bBOzkkuoi4b2zlSXtFCSkN6DbaAVew1TwANugz2/bHt9savPgeL6ROf37htgc1bxs3VfBp
5UNGTC/S7m8LmBTw64X+PdakwBcCRgccSGkMAexUJl53TP+AFWjj1p7667agRRdweYGTNb2QVJYW
z6iBCyyYl92Jj/JEQwXAyo25dQ9im73flrf88v4ebGZm4iSmnRggLgZYDyMvntH0Xt6/3JayQLsy
WZi/YmYKify4ttUOYkRQ3Jke8Zvwoys8so+eyeY7+EJWjrUwJXYtcGZRDEvSDjP+iBh+AtBbnEfi
a73XfvCXeAz0teMtxfrTZg+0DIH3AkLq+qMZZqWmdgP1AIJffPCt9g1wlrNzbx7MNf1Y8qY2iN3g
tRHgI4m5FsVTECmMRSx8VNae9OcuANJRnNIPZ588GUYIUvWN+J5u3RUfsfiwL+XO9BJDqnoWoyXq
qz+zMHkrAyo9FBXkE/DZpq/dGZ+p4pHttP72X+gOlqmC0A71N7BYzVTUorRJqsxCfJkSsJeWGYrV
phiGQElSZZ9UPY4/gg3Gq3WzgF0FW+Lz2BD+WvW2GkQFyHUqsHSfa1aTKrz94wzc9twuXP62mV6L
0WEl1mvALpSdr8VyXylr/NGLqoxiL+gYkdkBQD5T5YakVO8dG3HNaKAGqD+rzbdeS3ZZ0fl1CXRB
8buuySNGBn/8m8P9j+D52l+ou8PpgIuPUnXT28mmVPPtbRHLavX3cO6soJ1YqPwN2MTj94f6pP7i
KL/ATZJXB/OPv0/Kefye/yHgYVlpQyzZ84s7dac6+4WVFWOVqLVlcn8syZuotR1IlLejDQycbcRe
1sS+01gPvDa+3T7vkrm9lDszFLnOgPwhuNJCeWjyH41ysOvX2yIWDYQBNjYVtOMgZZ49l7IZpAPC
+8mB+Dbql+a9BTw5+bgtZVHxL6TMFL+lipFVw/Td6C+n3rdrkPjFqAlNPYLkBBOkSFKuv1AJwkxC
Y0RN+j0O4TeNZ9+RhyawfjYbd9/u5FpnavFESDER108zZ/9Uri5UYrRKhOEVPEanvSn9KSOb2ze2
+OktkEdOm1AxJz/79AyzBLbECkCkySDKU6Q3NI/dSFYUe1mKDXIGFzkdSmnX19b3CSxhj1MM/Knq
w2Z4YNmKQV4UAZAG8hJULr6sQYtVR3Sih7Nrhn9y8bsIs0Fpz/+NHl+ImWmYMxb4eycP3qR708i8
ItoZ1hspVlKPxedyIWZ2YW5OUJqf/Okw7Ir6lNl7kHViKvT2x59+7Bc/8VeKMcs9sP20HEE+IHzN
9sf0RNhnbgeuundkqA4rKrAYbAGbjRoZ9gjqX7gYwHnSGX2DvYjtd6cNmy6UB6f09G1+wB6HsEs9
pwvABaCv2LblJ3shdxYiqFijplpsknvot/a98oR87ly1vjiLUPjiW7u7famLnw6DVPgHYHEML1zr
ukFaS+qcCnBOnOhogns+26fsV6bUK53kxaB8WvL6/yXNP5+J9o4DP4zPh0nheuNYR7N+V4f3pNxn
ZeWRai/Sx6L2eLyGdFl2kBeiZw5SZ2pvkxaHdH8OQFG8J8/qU3EGs2K5kz66i5niY+/6sQrI2h6r
RZ29kDzzkR16E7EosTchw8bX/qkQJ719k+1dkZ5kszZttYRnBrM3xn3B1QlWW3OyOhfml6QJ71mD
c3I74GdyiNAkO4zh8GBv6x1ajmcdG0nutafbKrTYj7DBg4ReD5Cg4Ia+FqtXZZOZI3RWBN07bL8X
Pcf7b8nZ3Y0PK6IW7/OvqLkSpb3jxtGIE9Yf2F+3be7MH9nv6jzcg2lm2Bgb8yHbkM/4W+Kt1gMm
3/LF/FyInivRAAa0djplF6ie6xXb/Gjflbtvr5FfHVcVZ1lnL8TNNEftRpFjkwwudeN66u6h8+m5
88AX95R7sW+f8nPxYw3IPIU1t444c685OGCtEhOWmLq9Z8oxIw+s9xQLeKDw9ndcdH9TJRODqBYa
WDNFRX4MXrIIn5G6GNc2QHMKvrBkf1vIYjByIWRmSjOL/RdpX9IbN890+4sESNREbTX26PZsxxvB
cRLN86xf/x3l4ibdbKGJPC+y8CJAl4osFos1nNN2RgyHIwCOSBofUaW8LWBtuZauH9BIi8voHGMR
SdlnQOfF4Z5RrQGehTWDsKsYQdRaNl6u15w+5TVXfS6OsYiglTGqt3CwgETdTJXA7eqjULoZbzx6
Ncl3LogxA1KPcRARLNzoytu4MKuNao72uB8ks96juU796PbCBiBSDyPvfPOWdNnTMw+2IPwhow7R
iqd+oUegMGc7cQxHOQE1xnhQ3NQLtrPjOznvNcOTzJikSOtW7jKsrgF84XCX6s9TiuaHTRe7t61m
zfbPV5cxS6MDu1rbQpCK9sQqB64wEC14YPmrVwFQOjA7t/R3XE+BN1lH2yWGrXInEAo0wuyD9K1W
AOhudvFeDB8FBdjAQCs4xOQ5AQVbyEn3rS3o+RcsrvxsK0V/CPVhyWK22SmdntBBYKKXBUVX04h5
PI5ra4p+HriTpfADavdLWbqYZDMdERpG04kIP6rMlXllU54IxjKFuumJsIiYCukhj5EA03y3BdbL
betYvUzPVWHsEABTWdnlkNOCkCP97ASnJk5Q/JLVIzqQ7XCyMuM09pwwcOVehZkAShF4gggh2MGk
eRxSvFUgVQJrqiR977vGzAC4Jz2NPlrGO84ZWHFlF+IYV9YXUZqidwwP06C+r/LcVtrY7TEsi8cd
Z0FXboELUYxpzHgt0kFbXlp95oBFdBc0PG4VnjaMadS9oMtTCxF9dpqlt0l6ovNT/h+ejFBE00Dg
gVo3moEvbbwaABpdLAHBODyhCUeNtnnL2Za1NNm5DHZMRBJaP29L3MsTTW1MSttGAKRPQ/rWgvyP
BJXTRrM9R+OmiqYHjuGvb9Qf/dih8ImQ0VAHyBaVd7AGDMkuLTdF9ArY1CZ8CdRNKz9N1Rbgsor4
IPOQoVe81YXmjEUmcqgo1YjVzQLFCsUfNdhEAX5q+oX4WpS9c1tZnjTWKI00TJPl1dUZ95L8U+lj
i+a9KWZ7dHTeFrX27kLOE6HbgsioYOD40m7kuCQ99aGZOiFcroSDiNLu0Ab3VRyizOt/K3I0nLbS
I6pdJ6pEJk3eb3/Ciuu8+ALmJigyQONKCbSNQXHmUDpIaHCrJUuXgLF5W9Tqwp4pyxwSTRYBfpxD
2S5S92BscUtF3ckGeDjBcB9mP25LW1cMzSe4YQGRyqajxGAGbh4wgS212iqjPRdoWvRui1hX6K8I
xrekUV/5wggREvpCQblcJjPyrYek9+Lk9baotZwH9umvrEXdsxtbIiFABSQEX9MOhTP/KLnNkf5A
JeYeWJ7qTtmkD7xblaye+qUXW9PQQKGwp96QxkTqI8hsnzsHRORmu0EbrBCYkYUyryN7mT06mVua
4U67w38cYLt7+b7hNan8Hodn3j5Q/u+HMA6gSmCWQ4oPUU+p9ZrsgfgCoFvS2vSAISpr2nwmdlmZ
wnP+Im9DTmi/ev2eCWf8gYiO36hWsctTuqkHS5T3rW8pBKDej6XGg3Fbiw0vVGVsqhjrxBiKZc3d
0gbAgffejFa/iW3jUXpsndDUJ4+Ha7luXBSoPQS9/QCsYx5LWN1qIGKK60vTzAbjRoW29EPPJgDz
jkAYNlVM5REtcLQosFIJRMsksTv1C5N1nHfh6pE6+xJmp8NQGpu5X95RmCEbjspCmqpgUrq2h5B3
oS7+5sqqzmQxGxvRMimlCVoru/xwbEA6cB/ftxvtGQ+pxNRM2Yrc7odgP8SY3b19nHlqMrssksFo
tRCiBR1dC6B1AtecXdedGfc/w4HHr7weOpxpyjiPMs4jqpYQNwlvY6iaXbWt9U3mA+NKeTa0e8Bq
mFHF0XE18gKfLyi6lnIDO/QozAQY2DWE+l1iTkjXU618ALqEBGrf26u5fP71Rv6VtHzJmW9U1QqY
UwokBSg8RYCw6FGp1TluYF0IkFaAZw5cRzbEi2jTJoDhb62hRShMSxd8324o8ig6f3foXiqDviuQ
fkkqSFDRJcfs1aQCCl8bhxYYAZpXOGD7OvmJqVjBXRgBvNyW7BQNJyDgALDEZCrvgTfv6Jf4Fb5S
N7JvLyxZjtv1x6A7UMf06jJPfrmybaQH2gySAYAUqm7h+d4WDOiSqbvSXWU1sRk4it0c5J/SNkjN
3Is97YXHfXm97st6/P0E5qiMsz9hGDJfMis7gzgEwB68Bs9rS4UIDDaBXgSD5ijWXmqZIclVge8S
WpY/uvoXZo6BaQ6Q4l+3V/P60F+KYUKtZKzKUKwgJjXgZL+LA7CwjgVBoUzkAbGtpIkWWWBtRzsi
qmQyY0XJnIxz6ENWMMaA8f0xK9q+JZ9toFragK4ebbAMGe8GKfmJSRtbh5831Maea+UoxNQV0vsx
SJ5v67/ihi4/ijmnSpNhZkmsWgs1RKdLGkfILGPaThHe6+8zYN3FO7njCF3M48qCkWaRQaOHxWCP
k1gbUyGTBm8HKj4kmfaUxv9eR4BaZyIYteQwAYFoBYoekstOHQOBzBMTGxTG20nYhXn3z97uUhxj
rU1ntELYQJwciZgNBhY4egrn/wAoeymGsdZBAy9K52PhtAQNdo1bxKItySAhGe2Sx++1esaNpRkU
SGDAkmXcTDCA/6QvYRhSU4GxQzMxozHqzn8wPwOEZYC7w2jGVV1Xy3EZjRk0qqVfoWw3aWrKCmhE
kIPuTTCrhhpAgTe3ha6ZH6rIOIJoD0ZRnIms9HnUKqpis0oQrYCD4y4deAxYa97rXAQTMgkVUKor
IORaQhRbQnhKAcMVIHrh9V2sua9zOcwmRVWCVS0hJ1/wApsTRiznEUNFmGfhYTXzRC2renahV6SQ
kkaBqIQgq0bNsiaYVbDq9pBGX7c3aOWRgzbOsx1iPGWdJxoGGFss36bD2CBAWY7tVnEMi5zK/Whl
NqgSLMmZvR09hY8vsfUS2LyX8fUT4/IbGA+S1d3Qie1imV3uZLkzzIU7YJJMlfbI8wi8Sfy143au
MuNBAIUdTQXiGQvtWM8CmS0aKxHi/YHnqlZNE5lfbRkKA5knI0gaMAEodB0i7Mqd5UOpHGnwOfOs
ZXX1zqQwnsowojQjXY8Ec+YNtN9gZheIjPsRSA0lvQ94+dGV1yh260wek8fIq6rUQbfQWsVk0l9o
Xs/eZRtprzewoAS9WQaW8Apipw25q9zW9Y/B022TXd0+kIcCY3BpGmSvtF5WhTGcoK8QI3cSRKgT
YGif0wSz6rjOhDAmGQD3Wvi9qMAbsEXyFnXcp+5acLkgzS/JL2S2NcahzAlqqKOPdcyFU1Xc58G3
OvD08StSftT9ScOrqzyCLiQRn//D+p3JZbyLT6Q5CZcT38wB8DtDE+gKppQ93pZy/bqElZxJYfwK
hp2zfvYhpcrvlOKnMh1Il5maYgYgfUwaYMlqH7clrp62M4nMlo1FWRkgGoNdNDsj/gZQm6D5pvLu
6hUpEgDfwXuM1BoiZmbXeowLzS2BlBJsZrEuu+lQmAk99RKXdnXF0C9EMRuFOVIy6BjAxkC+aTxJ
PVDtouPsCUflvgYO0zawpr3xTeLUOVfcCXqcAUiqY9wPTNqMgmUjdHIwLBmY8kgxy4PcwwwQh4VF
dwicrvjndyWoos7EMUq2GLjWhwTiSnLIhEcp3kgCxxQlnkqMLY5aOfy/9p4asFkYIqjtrD92KZqk
UFuMHKn/1SpuTfcifaj7vZrfN9GpCewOji3krO7akxL6ogUGeCnACGL7YKRGVAUMb0BfO7gDKjt2
tvhUrMfo0B/aTfjYuZlg+hvQ2Nxp5i58aXitaivBxcUHMMcE8BFlCogJWJXv+qNbhnZofOuNuzLU
rdsHkqsrc/+BJwSUmSpEgRQYU00Y3MBQ9I/Q/ZkcvmI3fiskOwJEK6r1hw5IgKX3OZi3P4GnLHM3
UoBY6Jgcwes5s4F1rwSNWQOIL/iQ49f/TRJzK6Z6MbW5Bl0VICf4+yrdTeljMz35Ee/iWE4E86Q7
30B24hPsocBrqCGpJoda+WgTXjfcEpSzAtDUjlZ8zL8hdmdUwQgu8ZUlnzSNmKE+AWFjTN1Kdud8
P402lJMD9JMoKmevlJVjCiBkHAoZuXYNALGXYW8YNE2ZjgraHFrZruHfxhEAWl4McCYC1A/qmzH4
zgwNfZz7oD8K4b5C8kDda/LdoL5rw0MEZEMC1K0h8EDxFBe9A77IQdwnszuAY3HGy0c2J2UbU3/f
+ZMZoT2zb8AslQtWM772Yem07SfpvBTpdRC+oKKxn+qT3oruGFoGHkwBMOt5HnDFRtHMjVyxQRAK
AEvpUm0kZIpCmFXEAfCAAfChjGOSgCHdqdTavm2kayt8LopxtgXIHtuULKKiQ6TZgB+Q0d4RCTYN
bK3kePZVYSDn1kCfi/uSbaQKQISWZjKEpb1hjtnsioJmttI7mq+L7i4ueRXilZt5EfRHHuPYumZC
mleCPPCuiXply+QZ9XR37pz/sIhnchivJlFfBofYohd6t7Imcyn5KlRPnkOv1OmWzinnYKwspAwm
LKqjgwTng81CCgQk70SjHRogHDEot9H8MbVHIa9OgCLhFUNWVhGU6ujIRwJ2yVsz1pjlejUbAbhL
iepbU/ky+TMyA+7AQ7ZcCW4u5DCmWEqoajciKGvRzzcmx1R6jnqOS15xlBcimGsf7LVGJFdYt9ZX
LCIPlqZsb5vCqhLAcEeCEe5KI4wpkFnWgnwhelXC7q3NZ7svw8c85sQMq3qcSVns4ywd0EtU0CIR
UhL4N7nNzIKH08rTg/H4sRAapJwXwlrMGlWOPCHXhTTp/7RYbAMHhujkAAeks0Y1MVt1O1AFnpeD
/ctZK7ZmS7Oq15UCmoidegLgjg1kSvu2HmvJZRmR///f9d8gXmf7UddJ1ao6ZEz5fIy0A7ALrAFV
nXaS7TLKD1mLYkA44DEOemBQiFUSep1DyQ773FQH0fOBjpPw6gTLFjGX9sVHMec270HIYQhY3ax7
ocVTNd0FwT5t9n1wlID13z3cXoRVN3G2Bss+nK1B7It9HpPFJqPB6yPAJ0ZvKfH8hNOpx9tP5gx3
PWbUSmM5w0l839XVPsufb2vCk8BcG0UVGHQUIWFQ3v3cIy2PVWst73+xNYyX0KJ0zpMaa5Wq4jON
YwxozAMY1o3pfuwFx0ioO0boLmgejYAHmsAVzjiPMJjRJTz4OBDicwbusBCHvDtl832j7cbYAH7x
PgdA5O01XTVGZL1w9aPmcFV1aGqqBYoQ9lYGj+XnTgSqyKHCuFpnpp/ao9j+vC1vzRoxCAMSYB1Y
gGgpvbRGOioN2nMhrzP6X1ldPI/IhXVSbosgXL4taqVnSV2Gbv7IYhYUqMskq5Kot6RDk9k1pgkP
5ad+9J9eyGP9VXDyUCu99pfiGNdMfQXdiDnE9V/iXfSqPyV308/KMMs9WO1kx1a3r+pDYHOUFFe8
yZmSLPp8qZM0aNDgY+F16gy/MMqtHpVtCHhPs4w5wjibx/Z3UqkESDnGuS0UOm3MBaKHCEQ5j1Tx
biu1dsmd60QujSRU4zRpY8gBA/tWS5V9OADQaOIliHhiGEfcSWEtZ+0iBpi1dNjFyK7xsva/ozDW
25/rsji1M/c70UmfukWIsEExwqvf4+f8INn5vnhXnmLNjDhuePXOOxfI+GEKqM8+WTapyV+DT93U
PlobCD1O5PVWq4LdodyT5x7UhA/p6/+2bYx/ht9M66iGZFn+GugrkRuzEl9uy+CqxziQfkokAXPY
vaUdZXRsfEhmu492am6Dj9p4KN7nHYAnbLU0iUd5z+3F7m7tJeNQcGtrITDP+6UuDixg6aSgEG9q
pVkEzjcRbQU8foSVficwZILvBHN14EJER8el9fhTFhllC7glpYzwtj9l6S6JnVS2SdbYUYxW1mPu
b7rOqzCEX93FCeckrjSSLx+AxjpRIShMsy+aGciJGKbAWL0xAAWjB59vqVoT5sAbMNYCNXA7gdFs
9p2sdHgbvazm5WpfimZOTkEDGqFhANP22j7QUZPMLJ1ukmEbJUfBOGXFoa7eC9mr9VdDNXsCePjC
kcWfkvSp4Y0CbIsxeQCejWkEoiO3TjQcaeVv0LRl6eUzsiREeF+oowxg0DQl4EXrjzEUrbY9BTPI
LcuNTAAiGmx7pXFrpC+aQzMnKNR80FlwhFaxxsmVyCaeQUK8VatdIeRONWxzwfPjrZbPZpttZ+pp
k1f3T8l49OWTGoDKIg7sLP8RRPsgi0xAjhpZYRvzfRqfcmID/W4CfnK5GfNTnG3jyRVbxKv5a0Yt
0d/E+oYaaCV+kFtkBPJ9Oj2kk6lLiU3rjV490dbNEtA49gdV28UBQOoPQv8S6m8GCv7zIan3hZxa
VbLVi8cMHDPNpz88o26SG096vym0pWkvkU85zo/YB6YWfTVoZG5Pw+z2OjoJwcievYvNt0JHZyUg
MhEUJdoxpJYiveTxk1B8AhPONvzBRMDSog+vpBNqasquEWwj+iKFainBN3HC6OJJKCNMYAdg14w3
GXVhflZcvPgV2r3cuf3VVlZsHET/hDRW37zQ5PuAObKwOvQYdwGwpTo7uTFaSe8GitOIQG3tqkMb
TJ5KTqk8mGJBPTQho1vIzSIHmEq8+/46dFqogDUR/OciykIsgHKmBj6wU7ulGceStvq2dlu7cyIz
PTRmK5rivXzUX2oHFvYkBiZ3tnhFPFBgJDAzgQJhmS++dA1VqhZdTSA+PqQ2sQYrsfJTDd4Z8+1J
OwR2vvtC4eitcXhkTCucUCgDnElmDqYGUFq9xqX2uz3IBydUZc5vQWVmCF2tR8BTHUunOUybcKvb
pR17mLAX7cDm3QQr/uHiMxjfGPYNeEUHfAaxOquAaFB9enDGg1u8v+QmbjhbPyTmu/Hjtme6joIu
1Weuub5M6CTqqJeNgR1mHyVxmrI0O5mn3/L9jP+70I+56TCNNFQ6YJetzMzuFEveh24CPSu791rH
3zebzuKllFaaei91Y264LMTESEuxptkrGL22uVspZu0g/2h/tse71FOtgXOMeFoyUTNwOFKAnkKi
buxk1fPHO1nY3N6wtVv0bCUBPXt5VMKppFpSQ0asBd9FdTOL+RYkF2YzfKLiZBvp+NkOgOVNwsT0
gfU+SYM5RP0DgA45bxJy23hQtLv8FMNICXCI8SkIBh8wHSK7+Ta2kzvf/p54aP5/xK1mosxiNi41
e2tw0cZpA17cfLq9JlffYciKQtCvKGNcC4MHzOEZhHBKReIjjJpql9DKquBcG/1IeHOgV/sLQYCm
QGvFgmsHKDJGYSBll5oSDUi8EUwBA31McGQesOH1DjNSmDNJenlOR1A0WzUmT2pzRnxmFrGXb/yn
Yitb+WgWKF7xAJF4ujEnNC+HTA+qeLCE4qGNn0sVoNvW7X1afuLCCTCKMQcSGUuhAegARMSiCPbJ
KnsjgqzFzlhMxVHv4vSX0MW8Cdo16wDfAQbxNYB7U/ahl8Rok+nndEA50BMbwCqQ16HeE/n9tnLX
T+bf2v2Vwzz0ZoX0UTlhAQ3EdTZof8E/twNkF4afD/QJYwt79ZhsVSARcM7h9bNskQyQAfRaYlRF
Z6GsAn02AAWSDFa6xanb6qL5hrZ6TIo029hBlMYbiucKZDayC6ouqjsI1I7tIUJm2DMs9UH/GNzR
C3f0jpuOuEoMMBoyjhU4rTmQoiCwUt3RLqzeJJi8RqTm5hZ/8GX5/Cs7/buev5NbZ8/cLk+LfhIh
bbSlE/UWnj2zmRxiLe+z2dNODQIjzLd/wpqmDe/eWj2IeAsAmQsQnRijv3Qyk1QUOZmzAY1VaGnt
N2BSNQeVN923bq4yKLExHUxAxcScd62lemlgWRFsdb86T7Q0RzhUu/K7f687NdIhd9l94LYDxwes
244MUxWVJdRjL42OApFco5CLwtKX8oDGete30+/kebZUqzp13znHcjl2V5t5Jo85lqpA0jYEnJul
A0V/A/hz9J9akdfYoj2IZofXH+c4XvcfLMZ6JpEJZvXOT7VMgIb0I5jMCnlqN3eF3oxdzQYsT3Oa
bN0TtrFXbX6Nlv5R7oRDzMEfWsLWK61BCQUAG4ApARj90ojAPtDQQl6cUXpQpF+0+3l7WdeVPBPA
uAB0lg3AcYEvb0cNXd6ARFBiKxbpY96hPbUrDfS7oJRfp5hmUpCCDk1QGn+SIdwEZWwBltkkmm8a
c3UaymGbUBCBDfUTVcF1UQoR74FxHeYve3L2uYwD6ROaVCJZbjdtq30Mn7NZaG74VG4eAa+zoV+Z
Ow92vJN3oyVp9mhN9tM/d8BcfgKLeycLylinKlYsm7eV+CF0DxT0IfQtBzHT7c1Z3XwkWOiS5cBj
jtn8uFcrzBbBf82odeVzeTeOondbxLr70BcwBSDfY2iGMfIx1/E8XTzy3KFhFkF9d+eqezkzp2+t
GTyrABWt0SPp1u5twau3+Zlc5r0W+3UiRy3kgntiq5TzAVVqKygmJwy/bktaX8W/GjJ+uI8ndW4D
SKLGWxS9Kjx+urVbBl0uaHlZxqwVNi7RmzIMhqCCSQaq1yDp4d8b4+OQe1Ke3mW8do81bc6lMW4w
08o5bFJIm4y3LnCLltfzxBPAGISmR+ooLQI0+qRIP1oeHsNitKxHQ74XEKULyh0QGS49mkQmWdZ6
jIL2+vdGtYvWayIX0yxGYN3e99X4+0wSZV5YxQiOAD2BpEgWe1AehMg4J/ExC34EfuIGREZzadra
eW+8DRFISMS8fRV7TDOotLjz04Zj8delHzgOUEsohoTbGlEss7JToFRyn+N7kl+SKRl2i6aixiwO
d2hSQkKk5eHFrx0xg6IBCNSJQOM0GPehRKAyCKtmsAK/syf9UMoZpmsccCzdXuirQGeBRETAukSs
QCBlYenVqOyoIYSZldTty+inYF4isZ3L4Kq8Lei6GglJgMkDqw9RMPavM0c5VqUwpZWeWsgI7GQa
o3oG5Aa/CT/8fvgxG+QVHKcWKfJ7iTvRs9jlhd1CQWybZmDQDfGOzjyS07bwkVuLCivElI0+uIp+
Fw+uht5unTqN8K5rHPu92r5F4NIoAN+sAEmKOSgdgMHVsUkKXGSTOYUPI6iuRGQ3efn8K/91IQep
w8sDWRelWPrgiwJOnmwn45tizIB0xVjPe2a8UQDs3N7EK/+CsTrAfBi4bhbjZFss9DkcwqAWc6vS
9mQqTTkIOBKu7RE16QVokOJFqGMa7lKhsUoLPey03CoxdobxwAHUQW2G17de5s6/KwMUc9B2Au0L
tWPGIDHrmgopqKGsNChNVb0HI9JtAdcEzMsUIgodMD1MA+Ple6lMV4tJUvsY5B7VBnkKX90Dbqh1
hSk+haJwwvSluvPJcJAEYUdpvRVI8VJV87EkAWZfctHtm/A+lxPFA+7jriAtiKoUYgai3HM+9dq/
LZ9KFx4l0AQgB80Y7FD3aAhNwsKqBc0tpWwjhqk1aaJd9oYVoQWyAn+rOH4Fs2rHUmAZfc05Mis7
D8IF9J9hPE3V0cp3uVhN6QMJcgKBViHtgl43g/oRE3OckGldCBLcGGIBfi57LrMUPHYlOKCsEE7I
b0RPI+hLzje3N/53PxPjbzDHvFTZEFtgvoOx4iZVZnTI4FgC290V7r6PdvaJ9mObWlVjetNX/fbY
W/SU7w/JqTbT1yfhOdyVHzpAD25/yYrXxV2NYhvm/jA0g9TE5ap2cZVLQPcurGJMnLx70ad6BrfO
uJmrehm7tye/fpTKmppqw3P5q4utLKU+gvctpiYuZYPHr5IjFbKV2PicRuS3SwkAFvO/9n1higB5
wD9iFl98lilQ89owtA5ioqI1m1S7a8Po2+1lXLk/NFBaKcA3Ah8SaMUvRVAAQiSZgP3U6kfFv+vz
dzSXtOMjbd4VZdP5nBT2dZEUKp3LYx527dRSf4riwporu6jvEvQrpxgFsYd5pwgfBsi4hxeQj99W
8jrmWqQaSK0if4VubDbmSPrSqMo6LZA8E1qPPohOYZFvKPGDMtDOtr2XfP24LXLNQs4lMnrKc1SA
uQ7XZJmJp0kudmOgniLh/d+loNcP8GHobEX3LuNZtMqIDCHNCktNJ2BtTduqbkBZGHHscM2HwkDA
A4LaGToEWXtvjSEZ6Vhg107hYXT7LSrNlvRRHJSv2BT/uXcAu3UujTF7URJ9aQIzKeBSWlvYaF7k
Sft6P9+lZjmavHnGlZsfBD8AbxVxV0oKu4ZDjGgUNNM4ZBPwhpufCU/AdaVo0edMAvM40vVS7cQM
EmTJTLftO7FmUxRMIKBIdnLod7P1mVqY8/1321Bw4wClD5PswFS/PNkklkAAojXwUeKzBEwm4gwp
zy4WK2ZvA7yWCCa60AqP0PdShq/WxK/HobBQmTnR47P2g2yNu3knPiW2Rc3GXtqeBB6CxdrZwpyR
Br8IGgO4LkZqMoWFL3fwWVlt57VmBrJmcmOc6xwEtu1czGI4Z953ygM9rMseTuOEodDeRkRYWBSs
n2bi6UcUn161TbU3tjPHdfweRble1b/6MbeLCuqzvMygH/E+RgieT/lhgNdy5SdM5f0sD6g32mg5
aDfkBE6gN2HndOjD/ATnrKluK57zXLsizteBOY6agFKgCNgXq20cdaM/AXZvr9mlQ57Kwm7c0TFs
ZVMdolPyZiU80ItV4cBNkagIK8NT53ITkMstjKSAhUXavku9rEnRxP2QhHbu/6wHm5vIWLFoTOog
s4nnhwzQAmbt076uFSNpywWIwdK7EUM6D21xH1Hk5IGiWQmcC3HFljGSSDToB5JT9CZc6idMyKbV
4ligDb5HGwz96gOEqjL55/wJbj4VINWo4SAERiPEpZxclko/jERsIq2FHahRUbfu1ZHjc67HqCFG
A66lBFYzvKQU5mjGIbBlsmHC0XyhH/qhtXUTTBz3RmQiOz1anT3vUFoRjtRF4ei2v1tzsxeymfNa
xfVUdRVkE6v5lb3Wh/Re3meVSWGkRmnNllyZ5Yv4dlvsyvVxIZUxGCR+YTAppDbAEuxfC8JZ0pUD
AFpuTYP166g/s/NjpNOTgob4faF2SjTO0cSM6bMETtvEIYE3NRx5a7HShUDmtiqTxGjLchG417z2
IB30/bw3HOFnY092JJki2iluL+GqirioZOQUNIShzC2SDj4AekXYpl6Mu84YPT9HP5XxS9a/451p
+pLuAdSA0/y5um+/u5EQv+NNxuzb0OfVkOBZihC+3ejBcJcJin1br1WLhFqgjCfYvyu8aqWTw0LF
PwtcDaagvKbRNhKPLbIYnVX3LwRQA/M9wYMw+kw7r0dwxYt817Q8/wJmMxN17McqV3Am/FnYyXpH
Tkqlft3W89pnogiA4SoCsqPfg46XviUD3Ddot5vS6pInMTcx5N+O+1Y5CeJOUX7elrXYwuXdeCmL
2bZkiIUCoNHAB+w+dcXLMT45HqToaPAauJcfuhQkIW34d+8YT1bLaJ5FDx7yT4noCPjb9O1Wj3j3
23J5smKWGTgVwDwKRRh1uXaTIU7RaCx+Ga/ItqQW8BltKQJ2QuHeXrk1hc4ksWVntZ4j8JBi4D2V
502m+G5ixM48aI+3xawpBDhlhWDuE+CnbK9dmkhV3E0+bL7OTroRfB/r6IghSRdFTc7duRahURF9
Mqqs66hxsIunUSlL5QCySFzuuy64nyfN02v09VPqYhp8I8r3kp6YaQUM7PGOSE+aVh+CRjUr+Xud
JBzV1x6359/DLnFb+VHRdPieWfXfil5ylFraqWW+i5Pwvsmok0ooziJdAXrF0Bzzfz6HiCIw34hX
PEFUzvrRoSdTApzZ0sob0CVI2xE8hogLSQTiJjzqv93e6BV7AsMRUtq6hvkUFLIuLXfWgnrKwMmO
EuCIyTdvSj/nnuOkeTIY96X6RZIafliiVyk3Z9/LJ8zcTzzs9hWTvdCEOepBVY6i1EATJfFo+02I
7sLUDmPn9nrxpCyu+uw5EZZG1yoddNEmKw8OqbxF/pHQ59tS1lcMb3QQ7QFrUGH8CZVmcPr50CWV
QlNSNkYKgEGD40rWVfkjhB2kCcduEOd62XrhmCunTN/EkzV2nCaD62sF5owENnpUlhIVG/pXue7H
o44FExoZEWu7LeXq0CllavYpmngl3yMDr+qwtnxLBQD0XQiTAbR9uUnAkUtqI8tLi9LYSiY0VWe5
Z7TSy+1dWrmWKQJlbXH5EPSb2/bMFqqkiqWprGALGjlOs+4V/vfbEq7vySXNhYjKQNYGHNBMTBUO
TUdqGe8KnUZAiehD4NOEQ+ZITf4xTHEHvxjw0HGuN+zybl7M5kwrkKdknVLgbm7Rtk/vYv/F8K0h
fizyw0g4c/gr6V+0ZIpgF1RwxyzdCJfCDNFXsqTCToUR3RbhmyirVpyB8FwPbZLDHY1fYpA++QYv
qrteWYD2Qy5w8YA7J4uMt5gR7rSGgvi4jeze+KbIjg/qKOWjE61/3UIIQpodGTcdbp293SJfkrum
QIRadu+j9s2vt0H3WpPdnHOO87U1Xghir62mSHQ1HRAZSPU7GnvNcfRua3Id4AOrEfAwS4IN4/ds
PapR+rloWw2x1Lif23st94TwrQ421bAvyT5oOAnEtR06F8fYYRHkcVd3EJeWEwZwtvNUe370IYyb
NubBGKzKAgs5+vlEoI2ybRb9jLEH+BNc+aBkpPFGUeeHQq4dAbi/pTxyIp5r97Q0c4AmD7Tk4MBh
T7UqtHFQLPfhMGSmrrsDffF500TXzv13wwgudtT1FEVlbpAi7ulUDAmi+eKnOj1W8SGc7JjnaNds
bgEJQ+SG2pzK1sQkqcpytEFAivSg+RHS/g+3bW7VGeHqwMvut/9bNu7MGXViVeZlFZdWkQMF5IX4
X4FykuNtNiUmlylvzQpwRv8IY5wRcrth16W4EOmsmBHacPUHFXNBurhteO/zNRPQkS/SdRmBr8g2
qrQDHXI1xMJVVWymtWckQPIOeSHRqpQFYR83r4ysG7N6YV2oqNKmoAASHiYwRhPjUUDj7+0tWrM0
BCp/hDCrRqtBgKeFkBmHs9g20dcs7USJN9y8ujko6SMqRsoYIH+XlpCXZaMnEcTQRN1noiBskFVo
TCUYP/ROO5LAz5zbiq1KXKD84O5EUWZrsaEa5qro427ysx9LINHoViVsBTBptIV3W9TqGv4RhfaT
S+V6JW+buChgDtOmSbYVAC4MFcErR8yqPZyJYeIizVerrhsgxk+d/yPtunbsxpXtFwlQDq8KO/Xu
nOx+EdxtWzmLSl9/F33PndZm84oYH8CDeWhgl4osFosV1jKH7yR+qJOXbU24i4Y6iYWClmVhxv5S
EyeN9Ragj7WnqvdDuuuNk+yEmEzwzETgGrjKwPmg/xnQOV8mRWM9rEetgDIjerzqWfPSvPg2AeJq
WyHu1qzE0L+vPFBejLaZUjEZMALz1JuSYFYAFlQJqjA8V4o32D/q0IVdyUlMK1eVDHIwYnfUiP1S
LtHfbP9KBHNSkTyOShRcam+IHozkNnFul0kQ0PG3/1MLZvs73SGNQQ25A/FGHF2RbN9EhRfrlTsI
EwfUXC+zLohUP/VhHzCtk49do0MYKTHHZIwdcqrAIDTeTGL7vVUEw6L7jUnQc1wNh2xx/rv1ZKMG
00rDoYkgH+6VYMRc34edKOMvsHKDeTur+ZBkdg0ZeYvpvvhWBuKYpf+NC18tJONbG7MaASgJIQqo
i/pgsHeGerJEqSuubVhIkBm4Y9FuRP++snBNnimHBKSM9UdYus0cDPl9HoKVMRPFc5ycLUxjJYsx
9VgZk8kaIEvdKztySm6qm+oZVa6DtbggcEPwcEcO1tO2q+DulQWoZSwWRaFlljHWrQ6PnBruVX7S
miAvflkiD06/+4vJr0RQL7JawzTKe80OoZdZvtjl+6T8yBxvsB9tTPPJIlQKTiaMruKnQlThlTSw
H+Xo1oVCNeDogV/3vbxqXeta2ie+s9d+bq8e3zw+hTGO1hqkHCBweE23kuZqCfFjYOwh/h6N98oQ
3FJ/nuZb68jYYtZPndHFECaDejmQPbRue1Fg3Qyn9pAdnWfJdYIh6E/SHuP2D4mPifltbUUbyRho
F0UDCAewtHFrHNBUMEyvxjzuFe27Wl8P6l+8ONYbybhltP9lbaRDmlrq77k1Ywxf1TF3rxy3tRJZ
DAukZQFGCw2FWNc+CtrwCSgVFjqRlvQwEb8ywUuGOzQ+hLIlWE6qwMZ+so2fiwLulNqEXLT+vwxO
enSmJwOdyZVJXMnBLAnKNU0riEAEe8iCbVXh0sVRBqFkbHeFel+jsb1w9mr3fSwqtxg/thdX4F7Y
VhB5yZpMpu6lBObtbBUAXa8fcskSaCVaSsbFqFJvLEMBMXL1YaRe3Z8wrITs4yGmcwFuJ3o/iNRi
nEyU17E0aZAXztdWf1NVT2rzuL1y9JO3rINxLUOT141DRSzj4zS/a7Mg6uGmsVbn60tXsB1GJmgS
8DiZ+pdlBlawk7q1Et9H6OiaTeMqKW/rPPLTwhSduC9Tj0hirUUzjqS1VbCDJxBt6tWLVpBzmkdX
ljWfcj05tY7sLQC1rhQzMITzPXz7R5QP5jgNxVcan62uhzIkBdF6XEaphOkt+QNE2vsYYJrKEvpF
m14vlQhJjmsrCCBA0IpHs8aW0bUl06c8pSfOGAOzGYNS0d0xE8HYcq+ilRgm6NKJ3TrpjDUFjNGu
sG2vHZPbIVH9QvsVO91+2zo5BTBs4aryyqyjiZdfohfIuIZvUuwmb8W9eWyu2wMQ69UjbqBTOrnK
9/Qoqthz928ll1ETRM/aIMeQqwBYri8A7Er2mBtp5cVVq9dsEPho/qp+FpiZ8Eg30qVTJRSYw+pF
Qj+v/dpV/tKBc1YgiB5n9rjTjLxOXwcGoGsv7dIwO4MsaL7ykkQ+TpJzhcN/n7bm9RDHIlPhecu1
LOb4KVJZAiIMZ2BSs30c+WN1T5YDsjqBI7lRjFizswXq8dZxLZJ+0urY6UVUN3kC9br8d2FfSeT3
1D9ncejFkuZvmybPQujjWkFztqGiQngpqiVDP+WEOs5sZ4VunLyp9jmcq52qApdXxLXBdaNrcYxB
FpWl1QTYIsiKoeQB0mWKoGDf2+gyWpyzXQF36BcxTYGSXHNZKcnaJcjerFqjW4iOpmk/VHgdoGHF
VA/bi8lzXmvtmItVq6w065HH8qrxLZM9Ob7LZkGcx7voaH4e3GQoG9os/wSKRJibbuAfK0yZDXX4
gHhBcOGIRDB3aVlJtV31oBXHYM8ZlZ2g6UQPRe5C6SjMyHgpYpqHMXAklZqkBLampwGNVYm/d/Lk
poa3vRvcg/uPkC+TSUiEgTdugvOz5vlt6Z8SJz4mSPhO7530mCbKvQ12722R3KVDQyiKuhaoHNlx
mxItFXbYYXey+a117vTa3/59riGvfp/ZmkkuZ3Aqw8AS0wRqVnIL+qvMjSopCOe/yX3YKOeiRwG9
iJrG7JEZD8mYKNAFlV9gj1tS4SakPzXAE9tWim8M/wjSmdQosaZczQwIkms8KepXp8q9VOTF+Sv3
KYTxczLiJivBSxcd+ANGNFwbRE3kOYkFx5PTWIlyJ0AzkQRBY43Fdqmj4q3aA9qRvfmeDrvf+9NH
dTJTN9wVx/I12k+ncj/72TF085OoA5jry1eyGedaSl0/2xp0nOk0TQRsirhIMFg2AdjMmYAnnx9G
vJa2d49zV4FeCFwdBkbAMQTD+Na8NNIY823ouM6DZPD14R69h23lS87LtiDeyxMd7DqWF3gRQEGl
drS6FbO5LM3CdNAJaJBAn4u9lC+7MItQXQGig/4LTQE3BhJo6WyeU0PU5cDTE+1S6DU20d6M/19K
Nxd5LMcUPUM6aYiv5WoZKGPmuCQD0R8OEeBeYzACbOvM8ScYSMN0ADoQMI3INj+qJSnnUEFxLA9J
DpiE93EGwNK2DE4jqYqpA5pkt1AbRVB8qdmwGJ1ZEFSqzFm/Kwa0ZUFafwVu0fIkzTOe15N0h7yU
daUg/vDUJf2RqjkauMwhc5MIxEtpJHhu8RYbEwPAc7JQClLZQnQ9q3IxgaDbG8Bz2zxmUeZndYRV
n93QdP69/4H+n8IYp0pQBpZrE8KmaELrElBmPNVsASsaz+/bS825kSAJlVS8bLDO7FkpGyQrnA5x
XTsDsTGPEf7nCQgQlFk6NnNi7NrcUdxu6n71U/W0LZvjZemEKVCrUF1D7MA4wDIO7R4t63CAFkDQ
InIOSyTgiGg+VyRGvTQmUynnpbKgIrp1W7VwdRK5o2hQk+PML9aRHpuVJ+jLmVRTj0qhtJiYuwem
i1/3WqBXwfaa8c3wc7+YkzGnSFR2lDwwmrsbC1FjU+61uvUkG6PwIhh8nnEYhoU5XWCXoWuFERb3
S6vmE5QiXTd4jQbwT7RFTy9Vifk3WS9/Jnk276t2SJ/llhSCXgzekqKb0cb4HYaqHXY2vp+yBJAt
EtpBl7p106Xt74y+a3ywv3beskxEII+3tBh5/sNsq+EVx7jTpQ+HSM+gbQOmk4G8ON2JhAclugbX
9/Ym8t4cGM/8R5TFxBdLVehGosO/6RM4MxQDWM9V/M3oTTAchq8ZaY9oe/2Ya/U4y6KH6ldsX0O9
OHbM9bhkzhJF9Olh3BY3+W2/c9wkuCt3U+8uEeD5UKbo3ofrFtSbIgQiTjhwIZo5JeVgNmZCi2fG
fKeonjrc992Dmp0LJMQVwUkRyWKMNx8aZZk6yIqm8VwS021TAPwOXTCk8V06OPtaHQT7yhO53lbW
oXUGEuzILaKbLL0blMqNDOVWqlrAp2L+cLEsdzCku21b4p0SnBCM0gMrFCgBjEw7bex6pO0WBP9M
8LGGz0qS+XMkuCi4uq3kMF4UVfxuSDXIscPRvy79qsS8e3MnZaB7+Yudo4iJ6AIHIjMa6S99qSWR
jGgGHHZV514E5PrIcpve71vlYOhXtmgUkasZjYuxhrgJ2Wa50KgL40+JkMhRcmgW0K9LDbq95qKa
b5zCARBYEl7X+fjvYR0wBQ92JwCn4M36pVNGazABmcwIjuviFi7QVfKD3Oy3zYOr3EoG/fvqXkqz
UgvlETKm1Hrvh+wqTIAHbIePCKCPGFJ0Ncny/71ICzRZsoJypIHR6UuRAwBVAaVGO82UJ0nynOi7
tRy78alAuVCYLOJdUWthjEepiBrGFlLRqOeCsXf4qYNNokD/sqz9yJHXDMerxPjXneUqbZZHwIT/
US7TS/3qOBnklIqUlGU3Kf1p6ZMdGc3d9jJyJqchR6WDfeBVBBAeI2fBQFrX0CBQBRGrqT2C2RNF
8njGOISvRh8ocSEzJdm+UYhm8XiLamPv0DiK4wAe5ksNUznF0EmNsy6jGirZwHVOnmXrhZinyHoo
tQStNU/byvK8mE0hYTD4hzwF23sOpIIo7SSsqRKrjwRgF6RQgxhDhm0puduiuJfvShbbwWFPMVqf
Mqyrnv2M59IDC3npoUHvuY2SICmro9pPjSvXzq0tRy/bwnkxhg08TLRIKkCFZav1KKINHZFx8Ts5
sC7CBwchFZrlXEeKvLIWdPeIhDFnY1kwpZkqEDZoH04EJpfcz9PXpgkmjDNu60V/isl+w31+6sVc
tu3SAdSF9mQOyoua/wCG0V/8Psr06ATGoBhmgy4tMpL7yK4d/H7nFI9KPLyrheT/jQigniFPIiv6
nzTKylPWcqs5FYp23pj5ORB05ToWhAcc6BucaCBm/UfEn7+vRJS1XMh5huDduq0Srz5Px2w/3zXf
9J35aLo/6t+gLwuqoAvsvTS62nFbQboHX/YILcXIqwNMCPHn5RqCfHYAjSmuVUvuPaME1L4DqLDD
thDefUP7lv9PCBMmtEOu2S0tg2jOc2MdC4CmLzaGkjWvmG6Lj21hXKtbCWNummoK58YoIUydJFdB
jk4XBZHcNQOoGlqmgfH0ZfYZhZbEUltkN+cI/XeA+0m8KH9W0k5g33w5AFyAUwAhPbs3xdjhsNIu
OduOx72MF06QYfDCV5ROlB3j7hDY80BoiSc/tLo0A9B6ZHlnwP05chv04C9IfKP/ZdSZK5dPWvjw
77eIwn1h3AENH1+whZwljrXSgsnX82uPJKckSoLxVu5TAMYgL9WZm8UuchsCzPGHBSUa6xSLrgyR
DObkxKhyd2UKGbO5c9J7zbhBoL29TrwLcK0Gc25qmcioQkHEOJzj1NO7Y018vRO4aZEizIExSjy2
iQYprdbtwNq0m9HZV/RtsK0M7+JZJXbYl7slAd5+pE5ABeO57cbOc4bm4sz8KJ3f25K4Cn2mkCy6
rCuPmjpkRmgNSXUITJQm9Apzn3eCgI+bjlzrw8RDDYYjZ6CQ43ZLlnvDlsDdhWsbDHamnj0PSg/G
YADIDzNqv0AFWvrBLatkl+fpTdtMoo8RLS4T0edy3pU6fb6Tk3TrPM73g6+4me4qluvs5WN4mP0y
SJ/tV1tgotzAab0MjOeYdaNT5xSLPYEdZcSMbrJUu7xBsquKT5Ouu3Bee+BDgK/hL1oQLxIHzCmP
8cYlOm0WjZLraXpvAJg4BgBgmwFxojxu29T/o6eNvJeKFyGc1qVRtU1fzQ3td8QEV3jMZ63YIWf4
zSqiY9pMCNZyYniZkT5WjnOSm7nebX8Ax0Pj8YTXE+5ozKixD9LBDmOtQp8V0GNjnM6PsbJhXZ4x
7vXhlIqcG09diNNNtC0gpY9axqW6QEZNHTNF+sCOpRtdQVxs9Mh5JV4vYfIPMJSUfGiWO1ee88O2
ppzjeyGaOb653vZdm0PTQrlO6yBvXsCztC2Cc1wgAt2xGs0wYyjpUrvSrMNkog0gaXOfEl/Sg9TZ
hcNVrwkKBFxdQCaM2RpkK222U45SZhmJhWUczIM6n+LqJR2f/kKXlQgaD628XS6ZURYmEFEmQUqu
G0CCSlOwTAdHRNpGF56JFTHY96kMs2pLOzpTVmNj+gy8Pqe5fpsijFa8b+tDD9IXKRixoqPgpqGw
L+m8kIZOzRZcermrDK7jlT+0gJxVV4Rcz3tLA4MMr3YdqNPAGGCOdIbidF7F1Lav51P0MN8kAByU
jtGxgDQiqrhy4tK1tC8NqZVTy7Eko0Z2jvfpuT7Hu+TaPsu7aL/sjX27Fw3UcwVibN+RKVTll+YF
KyvbeLGgngMOkwH1x34UHCOedWOD/iPhS+dCpibOpBBIkKW7YTrb3bEI/W1r4G/SSgYTZtnSYo3h
ABnz/eLPNznwQH62wbwLX+M3afcX7z3Kjg0AJTg/ijh0eZiA9qcOCy1NR4U8oUnSyT2E4YUg4uId
pJUUNtNv1UST6xEPCKJ/A5lZoV6V6Wu/7LeXjndjrKUwK6eHBZHiBLqkjgseObearvJ0J6UgJLsp
l/ttYTxToCgdyHRjLtdgz5JNAJMB6CJ0kc+tipybCU75pY4DCwOtgtXjibJhzoqlULxYjXF4taYs
imbDDVXZAeXdOX0jos5j3gbZALH+M7avYeD20gzqaQTzXDmgfyX+2Wq+Xe6SDjPGIrAWXquAupLD
GkKE+WF1RFsbsAIDZRcFHXjmn+U7Iwxy0FvUorYf7sp9qsWWBeosKYwW4JWe3KEVvgboKm0TF5xY
kRD1cu2c3gEfYEvvo/GxGQ9595BGx39vbOtlY14sUpWDnxBdzp5iQIFqN6sx5vQFZsZznwj10PoF
g0ZfMXN8QGkH9P4GZjZFo98t/dUsi1qXeCcURXakrwCX7sCPXi6VYcdDoQJJ3IsbDY+VyQOx0F5F
5jatnHs9fre1QrByvMAHkNF07gloFBpbXe/x0BsjmlJoQHvRD42rSg9GHrnGLLmJIQDcEAljLKHR
0NqWK/TFVwYVEAXn6dQt6W5WAiICkKYrxQYNa70Yi6CtgHZGJ2SH6UYG3HanVm6YBkXhd2GPyZY7
CU/OvzDC1VIybqgds2Eeerz/0Hd7ykrnWw/sDU2PRX0vPCOBjaAIRckO0cN0aSTDgqd4JOGymNAb
rWYvDTg30WpuHZXkEMaChyR/Hf8RxiYjq76YK0uFsDqKD2NeYlafHJw+PCZ66UrW8ks1QU9tS7Jo
upDrcT+1ZBFMYjkdzZROsFQGSL+b5ykC/00ChlVRfU0RrOcfqphVvExCON2Bqjiq9Y9Y0VtX7gzc
JfPZqqegkDU/lePbyf4um6Ff2c8I2fZpp7q9Od6q9VM06SipJq5Mhr9xnBR9H6jCyMN9acrUpFyr
LZzNyYwOHcg/i6T/3SytICzgnkrUGWwDHUswJ8avKR0a7TUJN7UpP3XhY6/dtuV++RnNr39xPlSE
vAqF9f+CyDA6zSA1C/xnlurejPSHY2FyXdSqxNVmFQww2jR5V8SNDimymd3jW7wsTx9CYJ4VeXXq
FVHswb+xV/IYn7ZUywJXhtsNSRzVbeWfS/xWTYUnE32Hquf1osxPofxsda1n5o0g2cI9JCvhjJfL
JmnIswj3nirnV7bxWMjhYxYvOwsr++83zwHl1R9AIRnoIJdOJyoyEmoVJFXNubBAsHWOrWBbBDfF
gNIeLJFCTgPQ+FJGUqPsYU0ybj/7g8xPUWy5E8a8Yv2GwGCm1FXTRxt4m9tiedf6Wio1qNXxxwN3
dqwYUtFGUPWyZ2I6YlsCZ5egEFJEaA+XUWWnAdJKQoP2BWwSDpg+qc+ZhsdXokXvZDLQrtSL+tg4
9o+GSx0EMzhpFJf5Utg4m4vZd7B/SfkJHATfnLOjVM6+bXSuln5sa8YJ7S6EMcZvTZGixiOEgQub
TCDLtNxxFNQnuau3Uoix8bxeFk0ZkJpZ0OS1qM9q/pBhlj2Wfm7rwrnpLnRhru+xk+Suxj8vUadn
QAXsrB79Rk7jt7ZzPRPtORrLwBT2d4uWkDEOc1GdYaQTVhKKvCYaSooKcO7Hbd04Nn6hG3OybJtE
St1CtwgwKIXduGMv6osT6cEcI4KGrSmPoEc6aVeYzcF0kQNFcoEf4lzWF5rQv6/OUlw6iEfobAQw
zcz+DI7tqVXpeXKNvvAqgU3w1w1otYCHRnzMPvv6QikMp4NzB1ytr3VXTSLKOf2p5TOBKhT6RwT7
4strqSsnCSKMnXbAGGsALnO3vJKeb+Tb8Xt0Rt/yE/pvrut9GGSgfX8vfmeij+BdYhcfwTgNo2tt
OgKCzFDsktF1lPNkeMCcskC9AkQCongozZoisXxX9ak64z1iZ5B6pYLUvDHcTrsviu/1dB7iyY0m
gRMRbKTFOBFtSrKuoWlXk5JSz3tbEj3d+e7jUxn6BSvDrCRAOnQOlYCXhj26UxSM6b7I0N4H3m1l
P4qYUkSrxziOBGXMaSkgEEQXmGpdlrtkzDyS+KP2tu09+Ef7UzXGe4ylU7SFDEkgfZkJsnqKWyqi
bCitzWydA8Z/NHrZ9SRBgCHP6I72zeS1Ld96zNAO8luZ+rPqDiLUOJFRML4EY5qYYNChl6a8kPBN
mKoUrRsTMynNAF6jCb/fO/EPaR4PwHp87cFMvL09vLhpfXpZwrferONhocZdRzqGEndAiesioPAC
zDu+Nku/VE+GCNKPV+28EMq4jKQ1p4KYcMQwdPuYBHLtKofyKjnCf+gqmFClJ/iQsve3leVGA4Aq
B3q+gWZvdgDPyhD5hCrE2mPkJ4V81JCosKQPC0ND25K41vGPpC+57FZJ5IIQSJpbTFy2lVt3f3Ou
VhKYJawsixCZ3mUtMNet4cOIdpEIzY17X65ksD7Wbrq01WAbRv7ddB6X6AatCRPo/ywNHeSCJeO6
JEpYZGHKgXJVX/pARRqtBqPvOMPqvaagWmP7U3cmyW0t7bc3h3u0VpIYlyQ7KSGZTr1F9yAbviEH
Ti3ySHwD+NSG8UhapCbVMkKbUULANASS1gelGih17zaKV4GjvcCwmoZ2y5es+F6BIJ4ITrboCxgH
BQBXxNY9tOyqn6b2gbmX7VXk3lmrVWQc1JI7S1hMVMPyJRofHAWEfnchwcH1iw7scbVopEFgICyH
rLGUoV7GUCgCkKUle+HijRFwE2NvEJWiRKKYw2WOrboQhdoiEkcS3a9vyfxtyE6GqKwmksQcMQ1z
dKPVUUmjhEbpq0SKPaVzzeljEjVXcL0fIOPRLw0EYSQALw9Ys8yAAKflAdl+lXrQ2ZnvvXHXidrB
uadrJYY9XWqSdxHN1CzWD0ytDePZDAV5Ra5pr0Qwh6u3B4VY9OU42o9x/3vWj9umLVKBOTpG2pgA
bsdKqSUIpLLIl8leC3//d0KY8zPrjT0OdJ3UwQTxZwFQjr0WffuvhLC3e9G2aY88Ad6luIdSNVgk
w7USEYalYL3YtEE7aKne0TSWYj3H+lsS7XMRAN9Xzm1QB6I6/H/WazMHBZyVTZ5RTSzFdQ4AmDVu
39Q78DrdKTeNn74CzNTPe1f3u/Nz1Ltl4zZXksClcg/r6huYh0BjowPZpjEfwDc8Y3hJhsZrq3OW
nBVMGm/vHNe9rmTRM7B6EkiJGmdWA1lR/SMEi+nS5C9yqvlklIPecfymKXaGWXzflipcZsZJxGFV
KrgeEXbulLOCQWN32YGb63fhpaNvHpd9dQ6v2qB8kXf30Xt3etmWz404VlozzqPvFTNf6Js5Gt/0
+lkCGcTQmrtcUVBgMm23zLJEsND0J7+8HVYiGWdSxUM42jTI6WsQKMWuEwbAJnQl0eSW6JAwTsUy
y1aZqGrqfLRBTDm+CildRCIYl9K3iy7jzod9Ojtreijzd+Fowx+QmY3lYm/hGUCAlbNAjfTcedVe
eUhctMndIQhtFz+6Nval4tWv6i58SF/NV9kdD+oN8Rz/WdsXfiHKAgg0ZssPTWlLM4n+bN5TTu6c
7kFPBJcNXwQmRmiZE28Hxj76XBsbmZ6IGWzvcXrIwmdM+G6bPd+xfMpgbIOYajgpNmQk+fycFL2b
TPoum0K3rqvvpS7qS+GeMjSkAM4RMP/IT136lqYFM16hIeiwMMYElEzXIbuhTfymPsXpURbV8PkZ
IhS+dUoB7ZjsmFFhll0xFTMyvQ/dCzq0YSLJGYN9hlvc6TedqCjHPdErccxV0YaYP50tqJfI3/X5
ZDfHuPIK+7i9Zzx4K/CIfWrF3AbAwyjtsYJW0sG+nwP5OjlplZ+/1m+tqxzBT37K7gwvDLbFcs1x
JZW5F4wsR4N/Cam9dkY/ozy9xpJAM+omvhxxTA0qKAAAPJ59iY1trppFhKJGjvFk+aBkQQeMYHXy
u2ivW5O7ZK9/odNKIOP1W6JKmSZBp9ye1bOJkNgLiYFmHHkWgXVxl28lijnNi11n6bSgH5A42f1S
xl4SWVf5JJjz5lrgSgpznlUc3S4ikGLme1sD/8JdId8YokEYHhosGng/N4r19yYYaCaHNjcukY+J
9VxuXTO+aepgql5ADWknVxirS8KroXuYU8AO7Zy/ektbdAYTmGQUG/vSlYw6gLFHkxbAUJnSprMx
v5ki78i1x5UMZjU1tCroBmoQ9L0ea35RvFv9j34JlPBnoweNCJKAu3krccyqdlLUy20IlXT9mzF/
KOqT6VwJE2/cNwy4+YA+pqPkxqIG23NuVCXdu26evKF5j0OBDXItfSWAWbVRj/WktiCg7fdZcQLE
n5DUkHePID0EzGN6daEyf7n5QB+QYjuCo9Xmqnyo4/7kGOjHWUhqnHqM0d1EMkiLVL0rDtsOg7dF
gG+x0SMIbA9QqF8KVqdyMpxygsMwHyzrHl2Ik3qViTIovBXUwA2iAY4F/bxsrwxYKKW6iTV6vFQ/
BOZeZCygh9f228pwLAF9jhjORiEHaS+2vNCBGUBKbCP3ZEy/Az4tlF3gev4FMcyFFObeGJzGmogJ
KUB6uatrYJc3+Q70O48dSjUmajXbSnHWDv0gGuCgKGob6CAudwgIy7luT1buWSQOqrb70PrJMyVZ
UJrhitGQaNcoussXFiYLJAfAzLFzb0jrb+WAsRmlvXOE+Fa8LQLzI4YaYWywOcberMQsDD2Wci+0
SyOwmyx9kM3425JFaZBo5FyE9U2Wmq8Vmn3dYTGvw6jQXLlfGncKG+eYdYYI5406VuaSpsO9Gr7J
MkzMDl8ucGHUSrI0cYHJ29gdQbGRLTdG7ynZqXCetveSc9qAlYAGBIqUKIP04lJUiUH0uMvSwsOE
DIYoSBR6YYk7WpmzEDd1J/WiehhvvdGN+7+0GKCKY1ywEhZSqyld4ZFhGlw5Nbt9X1edYJyCB1Ni
GhiUxtEDkgA29lIxeenCtppR+q3jvSqfhjaInetS8opmH+U+Eg77Vj6Zdet2+kdoB7H+PW6PIblL
RFjBPAC1iy9hljhLoyRKJ1J42UtHH1Lte+M3IIX9RfYZMpDH+GzcxYEdkIN5IwJX5FmSivYt2sMJ
ojwWn2kYVOBuUEuinf2jUy1u2ZuKa+G96oH7NHbp8m9bFFckxXIE6g9O7p8Hwyq5EU9W1JRKUXjT
tHPICUzd+O9tNlSvFo118Qpc5h/cyP/IYl4DemIOqalD1gxI/iI+lEPqdoknLzf94mva/QyEo1YK
thVUeWdmLZXxf2YYpVU35UBMKjKKvTdZ6bWqVN1bGNrztd0n2q0SmsavcJzsehf1pCvd3JTDYyQr
w/045yWKsqoCLm1pko+OMrSD17Udui9qjSill0uO8hF3kRmMSYQrqseE1eTmqlYfwiyJnuNSn3O/
kXrMhYSDISg+8bSDxVCEZMvA/BjzgDQadNUYNsxVSmnb9AFU20n04iwCMdTqWR8H7mngyBlAigA+
0+X5dMa8mRVgq4NKXdm3k7KzuziYQ02wWVwTAXEVJuHQwkgfxJdyIsMcurHFnTjOAE0IijE2fktD
SzJ3DtU03DkJCQMgXPYPOVyg5Q0lMpVulBWxqEL5p52LVVmTcWuinxrAH2zTyDKng6ERUItoO4BP
h0fFB/aeOwUfih+hqZ/cR4F2smZXyl3VdtNTegTHelAcgKl2nK7moNwTlwSP6rl5LL2/mOvG7Pg/
H8e2m2hKNUoS5T1ZDJCNa4/EOeIjY30/WtflIOj35m3+WhhjY2MEhyXRlQCAiKq6o9TKvxTgvjwQ
Kcm/bx/XL/cNWqIRhMMHgrIKg2KMoSkgLEiKqIIByNqrNXf3HSKXfy9CNRS0QcqAHUIi5NLG5Gkk
k5PNiLtqYnoA5uk9KRINX/MK6xc7xDi7ulgss6A7ZN63caBcqYHtD+jrcDHWsCtvwkD2f2/rJdom
xtHNiZRVTUYNNnro9WOt7MNMsHQ8UIsLrZh7Wjcqs+5GyLAevyXBchz87A1jQbdnxbtbDnehW8Su
fk52WhDttrUTLijjGozFabtGhWjy23pavg2378As3wPl+3RX7Ccvq/8ibsZFRSlrAYhnsTejWmsY
jya4jHPj91TeqeRKSOrM3TGkDWQMHwPX6E9UtLp8iVOlydgimJWNeZ+NsotuCZRrRe3FvFk7IBc5
DjBV6HSszViGmpNMJX8sI6ncedbfo/KjIPlZ7eCi5vxnq1ieoqeeUWSHBbypUZYIgMsUKuKLN10F
yczuZbncK61GjRPMdAHYU19lRxp3hoNZ5yZPpX1o6I9ya+euLCdXk5FI3600fygUYgaAp5QEhsy7
NgG5iSXBrWbiZcT4ALscM40G0qn2q1eCEY2HzXIwRZ0UIjGMEwhJ2oxKDTFZdROmfh1ekxQ7IAKp
4m8wmMHRiGQijGOvZzLmWdI1WeFFmZXuBpDppE56Tuf5ySGvcZlftznxGjl5Jaa0K/PlaKjfBMeT
k4EwtdUn0L+vbFlR0jgqdHyCFfnxk127aezmv+egCW5VyX0d/ehRmd3u6ByH0U0FNxQviqWkoRRE
zrIBP3IpfIi6YtANRJa9DiK9FxibO1X7NvlZiNqYuWquJDEOUFPBBVfTGLbtDd/JvsUxcbNJdmMk
vxIyHutwFFQ9vtyIgMXHkw90qGBuw8Aao5sUzUOr0fgVmZHJLbJp9lui/0X5BqkV+Dr06wMZ9suB
mBO9l+USK4gSbvY8oTYgL77ARjjNgWAKlemIvg20A3YSBlMjlt5IiO7kCPilp2l+IfauXc424NdB
4KdYviWCpOGNBV3IpEd0ZZdREoKi0oFMFYy1VeYrcDX1j0G70cJdo/qLeRs33gxPJH1rVC8H+lol
+31xNKujU4lyMdz7E1A8FH8X73hgtF9+jVN2NHtL49vqKnJcQ/8VTvegfpJCd1QfzRCgnIECItL2
1siuUMMIAajSnAgJ6vF7ngRVKrhVeQ5KxzCI6YDe0PmCvexMFfIoOZ4Phvxr6b7VpgXwbhvQSsKp
S64kzPbqGIfUzC/4v5YTRnFrQlIX5H510PcIH3ZAWzwPaAk9GLtvo6vsrNvEdW4kt9sTwKq4lfc9
DgAm5dnudKUE2bG8scF/4R76bzOCjOFl2Yfufe2H13Hwsm2rvKvZgKXqjo6q3JcgkWRdNxn6iPAN
bz5YzpLc2SIYIL4MYJwpGt7FePFcGkOX2BXBHHfhlbNxsIzm2qqUg6R0AufISdqb8CE0sYIcKpzJ
pZgxy6sod5BbGbvSSdxlVOTbAVjip1Zuiv8h7ct65MaVZn+RAC3U9qqllu6u3ttt+0Vw2x7tlERR
66//QsY5YxVLt3jtg8FgDBiYqKTIZDKXiMBgXH3qO727KSeuWv5UJvT9+lpuv+psGzZCihubTLj8
cdEqDGkyPFIPEKDpvPFjtAKT7TDnTz1DEmpsrSoEgyEYBDZjaFQId66W8c6O8h5Po2HnGl9p6amK
bDpn6xZYYwhLmqOLuknm5djEwWx7uX7QC9CQVzvw41iyqY+tThCUJn5bJNw5KBzTJIthUcrwwgRc
44Fc9svnal96MWgTqr0N4djCR0b5bvZvzB/TQSa7tnUJ2aAtBRUkKJaQ5TzfQx2I55EjxE9gMw5D
p2de1mWSbbL54VYYiwdZe+pSGXGJAyNyMBwJyXPtqLfJh122sqTXBZKz0IJgQ6qo+uDcCQuaqAqx
+rSn/hzZ+1SLfd0ug7ydd9f3/QUMTh0YYrDh0eRn4J9zgyBcnc5Wh4OnNMe4/6JG+1LmVrc24hpC
iLqa2piQJAdEg4eXEt3NVpii+aNXMb/jQAYh/AuLVmlawWMZTW60Dlvget0npXtKRjOc0vn5Osym
VSsY4Qh3DdqPeYPjBap/KDjZjHlUebfaV1c51tJ5xeX/Jj5N1rln4TDrcarPZAAaMg28+DzHtpeU
b4idk/qdO2FVqZ7zU22O0Hfwrtu5bAAReX2qhA2CmrGtxBSXTPHaVvcWfxjnk5o9pC/XYbaWcw0j
bJLSGRqMxMHAKH+JW+IVld+SAPrWM9kjapYYtXXdgPzAWHh+TJC7CseY9CPV4x6js+xzicJ34ulf
spvoeYq9v2jAADmoiuSnjrgC/LXn54uZ3IJ8KJBU89bJ9oX+ZP0F0/8a4tfNtvJJ+mSwZmiWLzS8
z8MPvQ005pey0e1N7/rbkItUQ6rnRjfAEK5Wvt61HpjOrm+BLVeEORjw31iLeMmFYFleo7Zgagg1
jDsTFBElRnNk1dOtD/+reKoiGY2cqXCO3BGOtkW/CuroKCDsZ1AolHgd6XXsjfWe0zzIBok/2ows
1piCJ7dorllIGsPFxpDdpXc8ZqC/uFXL3TD5bXwP6Qc0+F9fy41Tu9wfmAE2VOi2iyl3hccZwwAj
XhQYEesXPt/yZzahGYd9GDJCs18VPcFFAAxvelwhJgjNhD0OzYW4S1mEmolP/P5lIF5ZehMGGT6l
t/xo7Mqb2afPbuGBqq55dI/uvqOeG1heFpLWl72zt5Jw659jLS+81XmwqgjsUwpsp3fO3vLpaxzm
p+jgKafk1rhJX9Tn62stBRRunHgAZXqVwf7U8jCf5DlB/MQPNqDGT5FfHOv9Dwnisk2vrLiln5s4
D2Vk9DkQB/SBe4qX++NNtnucke2nEHvOJSdz60l4tqTCsUm6YcA0PPBAen9n3M2973q5V3n0gfjq
t+o+9t4tFtzjE2OQvoU7lUQp0iUWzhBNWGW11a8f0J5afYc9Zu2+xzfvKGtENmrnHiR4JFM5G/sa
7GzIVYGJ34VLEp8EZlx01O7BC9KZ6A4EI4fl9N6Uh71t7bj5wwGz+2B+rpEycuME79EdEvZe7v5j
ZPOpRBazaw9kvHPtF64eLec57miosCKwwXQqm726PO/LT3Ud5IJtBL+i71RTd6rnEj+1aMN0eNbK
L0hf9Cpe6ePP63tvWemzrQdhHgvqbYiwVTA0ikmY1oWeTJtYhd9VFd4SM+FeXsy1xGle3AULimsu
xSPcnBf+CxxftUVTdGqA2mu+aav2bXR1qNpT6+3PzbF1S4fMnoFmGjHt3Bs8gvwIioZqEn8rkdGd
9di/DnER2sCWhUEZhWs07GhiSzDlilEg74fSVP1lMl74DCkslAXi2KPpJ9P6i5VD0h/pEgyS67ZI
hmbQespnk6FylLJPphbfOQn75MZ/TOWOdzLEPdC2CibLhQ/r3ANVRqT3Y40uQquLdlX3pQF7Rqum
R9rFN3qWH/90Cc/RhOgQacfM6hqg9c1R0d4ydoNOgyeQQgZVhUZCJ91fx7s4ToJ1wo1Gy7nPUrb0
SLbjrrSNxxqccmRRb+PZ/VjpheS6XuLN80N1Zp84eONwvbDttIJ9Gvej8ZW1/zT2j1GR3VTLTXQN
R7ipuBOlWU2Bw139K5p0EmjQUOVWi4c7vSx7TxtHK6TOWPlqXZYh1/t/FF7LrhOZtcLthZzSpGmL
tUzZ6U5Q27rfFZU32rJW8s3P6KKjbGEXR7+pcG2BZaHU3QmfMalPZbMbwdIDQm6LvSeyGOjyjOMD
rpCE+2lQbJfOI5Bc/RNHjWzc0c6bKYP0HQY3h+lv9guINfUle4SO3sV9rkIcogwFRJmX79gAKdWC
koJic9ZPVjFIbsHNj7WCWv5+BZWxvFahC9v6ta29OPrwJYP2Gx2sIzNdiVWXTn9ZxN9WCT6lzcBu
r3MsIolBQedaaIfrPojTSiy6HDBYTvcKR/AmGYlpNCR161O0R8wBHRAzJXVAF7L24pU7fskfoRFg
yto1ZEspeJXcTsauYljKxiAe190KqoyozAxVMFBT5lIu271/WbnIKkDQZzH4/MM1ZVWrLnqIfDMb
fxa1hknp+MEZ4yMv088RLWMPpdV/MhNc3S641hzUh7I2yBqollvFO5E+Uxe8C9+DAvJ/fo8YlkOT
laId5teqU09Tme8QtKGAydmsdooVFG6Iqr0kcN1acXTqYHzfVsGwIGa3QNZoGiNl+NJqNUBOwIb+
HYbjahbgSpGksC/feVjwNZiwrYpeqZx+bFo0BN4aeN9ZPknvhjKo7Dc8DAr3PUllWreXnYACpvCR
y6VcpajAJNoNTR9KjoWsA5695IZnga+/OsXqIc/ClnkRP03OQRtuEv5spyGzbtP4j/sRzn+OKFOr
KJORGAV+DoTHvg55+8OCHng9RpJWzMsYdFlpE73WSBSAH1xwf1odV0ZaASazu/1o0S+aMz/9eQSw
hhDcnhsbVtSh1dEnWYuGztsWl/+sPGr5p0j99r9BCW7Pcrljcw0Hg4HtJCmfWqXZ1fatqVAM40tW
bsvFrs0S9ihvkwjiFDALjghiSkGs6N5E/rTN+tcuwPwWOLQNVxP7ozBk4qStglOXI5GHIMMv4+i2
NqjkE23duRZKNf+FEWxhaVFFzdxCepGeRvZqKe3nlt5XBd9ZqNUmqJpJ7qfNi2ONKJy22SBUzTgQ
Ozr6SXVwf8I44x6cnzep4s8TGpBl5CdbIYyFYgbBYwgDM6YQwnDEoRx0Zy3K0fwOzdQgwhzCgt+7
2is3JDMgl6/s5cOtwIQopi5iGpsp7EtrIxyHFLtR8RuIeUb1ro81UKKHRPsEftiGHdTuU6d5hba7
fhi213j1G4SzHdO5GF0Ggy0Lw7VfR/Kc5LiQQwJiBbUOo4F5Dnlo7S//I65w4GvbTuwBPbNL9cgr
lvGKpwqlLH1XNxjvReWsBp1TTwINkcF16M0zubJYOP+07JWMTkCuu7BQ+5vZGve97EWz6TKRDwTz
JhgIL8h3lWFWKyXuWkgTq0HLl/Er3n2+bshlA9Wv/fMbRAjsB5dx2x1562vuQ1QjxHl33T1T7kpy
36fUb95dfd/ye6f6zmUCxZvOYGWfcE6UJidK7wLaKDjyNSqK4a8KpnE8ttAsHmrFltFxbsUzqB9A
u3TplbBFsWuzppkK5orWV+rXqT9Bt8ZOd1E9eIXReB0/OLLC1naA8RtRvF17Ry/aiQKxt/dcD63q
EU99L+qrgIIe3MBro609tXDC6591c39C09tFghciTWKTcQbKIGqOJvMr5a4dn/LoRGWk2pu78zeE
2CqMzFgDZlNANHRCCrEO0Mstcd4SK8SMeKlFg1IsVpiZ6rG8CuLpNkl+Xl+q7U+EFkb0Y6N6C/WS
86BbjbUiVRygFHnyBX/ea8w5MLsOs2g+UdPYD9YThQgnAt9K4r03T8AKWnDeMyvLOe0Rthfap3oE
MwEGCYa0O3bRF2P42qJ18Lqtm/t/hbcs+Oph2CSamQ39sqDuvDfmca+Da6KudK90+4e4sfZq13hp
oQXXYWVmCn66HPvRUBdY3VU+KdFHXzSJx41pVxlftb4Mwawsey9ubh0QFiOaQbv/xchLl6CKzGes
bKpPOzS4vWlzfUq1eu84832mvaXadBhj/Ax7SmvE2TyGfOK7CuF7p432lTVI7sjN04IGSghgozv0
gpiMjOmEmUmHgY5vREWxex4TWT/HZtjxL8QFI1lf40E6J4AwOuS47/F4yfK9Q3aGjKll+VziqxDB
zX9swfPpfBcpnWmX7mgjxADnYxqN8JyJV+fzgSZ5eH3nbH/G31DC7aQ7RZWqy2fs+aG3npzh/f+D
o/mifXC5Alf2CA6AWnxWJw57IM6EbJ7hDSAsyIubFFTwGQ25HeoYrNVaWbfP/8Pz/LZOOP40ArFn
ogG4V3kYgbp8NsKaHPoMpDOjN1kHo7lvZFoVsiVd/n7lA5y+yp1MASjVA1shXhTv7faPh/CXJYWE
EbpT8K8rvvYMWmBmc/luNHcOY1rvyWSFoIWThGGbW34FIziWRrcmJ7MAgyK419UfDJNeMYSu1GwX
QR7h+l7c3PYrMCHm01xuV2wCWDNB97K4r3vQTsdoJJH1s8qAFne6+kJWrDG8kQCU0sds2Gswynb8
6Y9pT4RvJLyMzBoXQJ5hI6g28h9x+ZKoE/T82pfry7a539DZhYwW1NAMUZ8JZdakbGe4JQ2av4Mx
IY/9gpL+34QKKxTBUdC8ZjFKHwyqB+ZBc5PXqUn3GXUlz+TNm2wFI7iKLrWLuHNc+Fi8++dkTyIa
mumB4znZoGVP9nqVrZ3gIBwWDaSrABdX9wlGJ/Xey6TcXjKbBIeAZE3iWiOWrkQmMGC6i1HjdC6/
pYUzh1zNkUxpysEIjWLuXq/vjc3ziyYEgocyuh5cwT7WtAW33AjQ5i2i41FjgcEDI/FVtMNch9oM
fVZQgpVtAe56WgNKwzS3EU9+Rp7Hki7CDPFHz4qjEc/hUEf632zMFa7gooiaj32WK4h9sDu6PIRY
w1s8DpJE5uY3XKEIvsnI3SEyFuscEvDiuSYpZrcrn5u7mrlhnOyuL+amh1rBCR5q7vrO1TDB7Rdx
2CMR3Nd7o/1KLNk4ogxHcFFaMfROo8IsvcHkxRI1NimSzznUvTNZxLhELRdRzb82YQr+3OuCZ6qM
UgdYbvKWDiAU8oyc+kmHft/IK/KX2f1nVF8rwg/X1/JyRn3xwytgIZwaFauw5hLAaesEavZPG7nx
zsHsB4cra3JlX9YvfY+GhR5N6ghW6z7a6X3q6aAF0Hv7eSTN41SqssrO9S0FJilhPTBT0fYFvjHP
3tD6ZDpPHAqdWfHJsr7mzJIck+3jCWVudA5A2UicRjG0qa5ZASfECtVLoctTjaBtb0EkdRzpt6lA
/76MwXdzc2HuBbpgePshSDk3cMwjHcJTcK54oHt2Erb8S2v8bCxJ+nY7w7LCWX7H6jpXuinL2gim
2c2xpscy9Vvle8EOZf80aXtNP471D9a9NcXTRKRyeNu7Gp0SKJwi6SEynBBIuvFhwOZiPDTZ7dyF
PDE9o7qvqxuXB2g97RoGQnUZYeTiuS9P07+4ojAQjedm6nMYPWu6VwyZF42yA7sZtuOZ8x/TxDGH
CfTwRaEBwqFpoMCK2j5YiGT1zM/H3J+6nTXtijiT7FSZZcK5sCEVrhY9to2p2Ph03aeZFfvrLmHz
2l9ZJkQZppV2rQrmCt+tTqykflq92rj+r4Nsn7jfyyfcvTZEXJVpgh2o8XlEObYLS4JueC0+mDU+
8/xmViSuTrZ0wokrBjCcdzogaQSpJLu4ARelhFBg81Cvlk44bJYRoSnDQVDbMLDQMQhCVfvOOqUY
kL6+fNtAv0MX4RtlVjJEBLpIPrGHR63M0OxPnRBNyl7lkPfrWJuueOVBhNudOJglt5YtZzRQMEy9
CBwiqEBjyK1bmGsHyc7YNG0Ft/yclcPCJLaWaRxwcfmzSe8J1N+cB2oG143a3AwrFOFub93MKjAL
jcdvjrlRs/uhdbokWr9uyIWse6Fmbk1TQKQNCxJEJ4oBIpDHotldN2XzvKKPD9P/KiHo5DpfMAcK
hjwrQc6uj9VJIcbJKtVPFrOfr8Ns11lWOIu9qw/Dk3qRWYJfMIZ3lLI0I8wwEq953IxDlQUKuGMi
L+mk3DXLXr5w5itcYf/pk9K23bxcImipYn1zE82Gh8djEFGIkeQLqc63libf64x7dWN7tGvvbHuS
Kdttfs7VzxD2pRHN1Bj4EpEU3U1N6tsWTV3lOEKUcJac7sWiaxYLm7N0zXrA64v5XfnDxMZhGR53
9a4d3k3bkXhFiVmi0G/eQogQilo4bmwXJ6kPLHfyVSLxjJtOZAk1QeHnLG/x881DyGhl9oBN2kx7
0v5Ep05dlUGqBiZ/Y2orOd2bt8sKTfhWbmfn3B7xrdThq87erP5Wh9x7lPjUvqX1buIyKjcZoPDF
8jZSSFUt5oHRO0YLuXLSGBTXqvvSCNGxacjSQZv+67eFIk2umSSQ6NQTHHqHeBMyDXPGXyUHXmKU
SH4btWj3oSOMUgv1yU0H12uLqveqUu8DDZyWUF1/UHn7nRnD7Ntkfmuj+ag4EfKH6UPKtMRnrMjC
qjAin/bE9YapwjyhG8l4Dy6ZArAS9kKxgsY9NLGKjKJFpHC1tFN0Xxoo64NGVEVNzyyq+qBnKrpr
8puk53tS534NX6xkw3HkriwJdDnRuPwKHWJMy3CNSX6F4isHGdclCGWWbzL5jW/bHvHtz/gPGsXs
e7P1ePhF/eC++qzc0T1/AzNF8aTcTfvrX23rNlj/iGXjrH4ExwSLXitYikZDg+Sg7SqC4U3ZjNcW
irXafkIYGi1qfEmDrZGp842CulFRk/u4wQznn1uzxhHiHExkZXVm4yAji3swoips7NYDW6cEZts7
QdZ2aYXH9ItwfAuLVGhrgzm29dZbs9eWQcd7VGdCbXxSLdnA/PZV6mKcCAREqMaIlGjxYI9RTrBT
itwvwLZUgeIPNeAxeR2TE8SYQKHiKVDfozJWv023sQIWdkecukpRoWHDn+xmr4zDfpBxP2/eJysE
IRopktJEKIWlBGuiR+ddjSmI3D5URLYFNy9Jl6ChCwsIEW9xa2QgJANfFML55NlswhQNFyqiUhKm
vezq39ztKyhh1aJRx2AEXaCaJ6INntWqXhnLWAtkKMLKlXFCNHfJ1SnpnYvGAMyDFJjzvn6gNn06
mptBAWAbmDEUQBIoCTZGi8+jaShWpHeg7a3U2DPaB7cIsxzjVjKBrkse61/OGeyHyLDaGBoWDldd
9HmZ24Dk1MtP5vP0aL229/pjtFMD9TPzJgR1x/gfBHXXTd061KgS/hdXjGx0ltNM+/VGmo+OHZpo
nM0e9fi204Ipe7qO9eu5L4ZsazAhjZZSK+8RCOOu3LteHNoxZtiJP3vWI6hx9/WtO3sgqy/eml0c
5JCRiDDVfv0nbJ2H9S/Qzx0/ishGahFsn3ncddntNCG3/OqwwNK+XQfaLByukYSTZ5Yu1YcYSHp2
C5fcTV1gqLemic4S4wA1haa0/EaW9L2kPDnfRoZwCB2nj/UelGZ+61Un0BPQFzWDkJ2H4kfyzt+i
51tueIWfBt+iMJZVtw3ZZhLOjT7nKehz4bFdL9lFr9Zj9t4GdphCEXHaQw+EPGWBExCfHc3nJlC+
cs867kE9gt0NCuYDwiY3cPzseDC+sJ36BCEe2Ttpy7XbKkgTrYV6A3Qs59+/sKYZ1E8Z7rDxPkpH
f5JeW1sOah1lCd+d0ZIX6oTLg0aQYEePW7mPpIMKmwnLNYrwnVlhpgT8fygKwqE7o2cXJ3BskOSH
0aGXolB2UIJq1LdZ3Q/uzpzU8PrulhkpvHIJqrpoXAS8Vj1BW8u30D5YUlmRdTMCWFspfC3CS8Uo
c+wnpB+Ys2vbu3n4ZCkWFBo+t9mbWh3M5tjIKAi2Luc1qvAuUuoR/d4ljANh0U0+27dD8Y+iFe/t
JBOslS2j4PRZr1aUOrDPnh5N7W3qX/gfCxz9cgj/Bv3iEyjrlmHLGMbo+ezrqe5HxrybQWx6fUPI
PpX4DJodNzG7YVk0slOQfUCg0TlHpj/0ZjhoPzLtttIC1SqP13ElK+gK/jxOxl5TE8DG5meGFHav
PZn6+3WMba/2ewmFE206WVuXIF/20wHNpFAbMgbls+MMt8zUPzIH3N3p4Tritpf6jSic7snNWUEi
ILLmFKkIcUuLyWKcTQyQChLwcbmYxBWsoi1EQIfFg+hdcl+5A1JBLqm679ct2Vw7jYAIBSRHEOAV
UFR0Ow2FvqA0VgCdx0k9RcUU6IoRNNZDjMT5/4YnrFwZz1OeDfDvefPMyEOUY3j4LnO+lNHTaDFJ
7LS5+VbGLX+/ekXaaprlqgWwqZ/RGH9keesluaT/cNMbrUAEVwvZ8QHlfYBEQxOCNNXHUDJyDc4D
mlok2072sQR3a8U003MVUBXa712054R8/pjGF0O/VbikGr65dr/TAGIx0ebtVBcRAhVwBprTcAOh
yVQqIrEdcK5QhO1ACV75aBltfeeUPLDDfEC9/VieaooKlIcaSuWlgXGkvnIqd2rpFScn1CXf71Ie
evHAq98g7BLeEYUwcDT6/fcHcE3Gn9C/+OPzqw555qABL6y5t8ExPr2DV9w3bmYTol9E8ht+PVgu
Au/VbxA2EfLAY9nGWIdu8mhQDr75PN62+/6QfTTfkycDzKMhCvdaeP00boejK1xhRxVUn6y2AS6o
Lx0FzAbjLT/oP6IfHYj5XU/d6V7zgb6OB/DgGXZYyuqPm4dnhb/s+NUJjQjJczcFvvlyckuEwNHd
kIX49upu8kBifBs96/fR7MUf1w2X4QoXO7jaaxOD9rB78FLkR8hpVsJWVraWoPx6gqyss3PMI4wG
rEvZRxbdQlYiz3pvbiRZ6eXHXtk8v67+FYxutpGRucsigsO1SOyfBt4QrpZ4qvHPnKh41qjIUcva
gzed0e9P9yubuUIldGZJPwG1q38oEQmK/BAlhTc5rxZypGm7u/7Flp14biRGnjDyBuI/tCNfUP6y
1K5q0wS7iYbmBmd4NShHTPGMSpE/ywaCLr8b5kWWBD9uX5AkiI+QNCp7dyoIaEYc8D4itgzK+bEb
P123aAvFwliotqjoELA+nO/9yRzAV1qZC+Pm+JQZH6Qa4fjgc5C6u4608RpZlLYXCtGFUwKCEedQ
DYmtktqAAk1zMHY3vQH+e+TnDgq51Ux/nEMLVa8MQ872LXTVrqNv2bkEF65mgqwdSa5zcLdziFb3
iCRUWvmJvbedI/IdHiixJUCXEZPqOKhtOTYEd100pZwDOUZa1O4EIGjQ+VPW3Y8xkWRItiHAtAcF
CAyhi4IteqWyhJgUMz1TfMTcLrr8+vr7n6/XIj4LzQDQJF5QTMRJlzokqsGAZ344YCC1v7AGDnGQ
wFxe8OCv0KBLsHwSsI0Irj/usnxwLYbVIrdV455KYgcaUoLXjZGhCA4eFNKDoYFSwmc13c8pu8tM
8qOk5eN1mK09Bq4pVCwWjmHQaZ9/ep6amVv1gImtzyn9GIvIa9qgnT6uw2y8orBo/+KAPeUcp7Z4
hekP4BS0Rb/Mfh6/GtXNnOheYuWe6d5jdo42ftFLnlGXzvYcV9jaeuMWcR8tuISHjsJRiXK9DCNP
/Ug8Yjyr0GO5burGiroqHCD0iWwdqi/CqaVjlPKRo3sPvsuPRwRifEBm7FM0SjJ+MiAhBLSg5awZ
E4Baoyhf7NTQj5B9qG4nVn8FdYCsh3VjJV00JkIGyUSe6eLB0yll3mkGnERb55/UZgp43HUemmq8
TKUnAyyQEZG1CW2ZqOHqAjUN6noXQiC5rSlOmnXUN0bLH/re65PAxcRX1Ej65DZOGzy8iuIY3qa4
uYSPlvYDaxwbrgO0yjdOSRPP0kDfbNiyWsKWRWuWTgHIndQazx5YNIFyNNVfe/fJAEsMkw0nbN1c
Z3SgwiU5RglI4ksAoXEhyJEiMYZda4fW5NfWDZL/Y534jRK0OWin5tvUkGzOzQU18ApH7z1aU0SJ
JepWi4gL2EhdyEJrSh7qEwk1vXq+ftg2ghsXY87/hRF5cCLSaQXqj3BfCQi1oq+D0bwQ1IG4rh2q
WrZLNtGWG3LRpAEhu+As07EZlcGZYRS+l1pXtyr5SNOfcd8GCXi0rpu2cWO6OgGjNpi+QZInlpM1
pQVNQw/TDExiKKVxZzeSTP7mN1ohCA6kUScWY/aO+nbWg9oEAbbGn0le7P7CENPUVQcDm5BBEVaN
p3QqexWcKa0TP6k2Xt2p7DW0nBohxgV3oYsRDxRwUU8VThXGtEy9rExs9jF6jhaJKTQtgg6S1J7z
Qmmo9082Odk/1aT2kcbeXzdw60yjlGvjByD20EX9WUraJjKnifqZ85BhcoYO39MujNTZv46z5YEN
kD8vZjrLA+L8DmVmOWh6CnWmzLBPkBoNxsryImTiXbfY947mpaXsjtmo3qFMDSo7TFGhTRlTEueY
xTxQOhBCfSglvpN4PFpp2X21C+O25uYJvVaWP5Pkdek3S4dx8Mw80Y6MDOpNVDZHkzBjV/MGlM6a
8XZ9NRZk8Zuj1wKxHpTcTHDdnv8yVpvakE5g+GODhgKmj+6wGDwY5c8I6kGT+9rJSlBbn9lZlOoW
j4ZZXTHuKzoztVhMMbsG2tfuw7Z3tJ79VKZHs2nYCkeI/JzGThSnUsBs27/x8bGnR9WEoDdksNyT
Vu/q4S/uPgdnE8QbOCagwj5fyBSbVwG9EUJzJ/MXdnhFGbyWaZLdu+Vt1jDL8q6fvZxnreZg+Sz3
cbArsE/FgeO+Xt8UW0cE0jb4TMt+1UX+HtCIlKXbgTpAQxUsOZWMeI59cNUdp2Ey/c3CrcCED5Wo
oGYqiwxeh6he09zq6b4tasmybUxo4ATaMGpRskM1W4hgQXQPqmMDvq1pWs9MMCBqgcuyB330MGZH
vYp25kCYpzSdZ2a5r0EFx6QncKrsekge983gNeY/ZtNInN7WLkU4Cb7ApdVJF4cs4eajIUvwoKPc
DqCeiBP+T163+0p7o7OvVKjaBde/7dYGsk1ofiL4dAnO/fkGqm2Fg72owLdtyuzQqAXxcyMZT5VR
WH8DBQJTRO+oIODGP4ci2EcRdWFcxeaTO0HHAtM3lj28XLdogz9FxewHlC/x5oZkkriIUDZAs+7y
KpopkqV58tbz9NT2P6fohzEMRyfBbLPZqT5EG160dAxNndWBoqteb4JL5fqP2Qpu1kdHsDlHVwik
NnF0JmgY2J1PNeol1R1P3/ReEhFsetLfB4cIj8F+JupQxICKtS81RnTzJ6a/NvXxukEyFOHgWO6Q
j60JFNc5uvX7VD9AwLUf/uIcLHSWcDh4HIHUWNgqcQHGnRKvsNiIA7f7qeopeDvfbQxsow9vpxmq
70yyQHTrKICVBZ8L/Y4gcBVA06zSS2bD8yCKD11QX2QsDh3ZsPavEqp4xa5hhACRa03WKS5gFBCv
vnW52UP+sQWlZdib9vRColGLduC0oKYHpueuDGrN7b/BVw3B5Gpx7dsOhrh8hARa9ezoCv80dlq6
CMO0rg31SIatNiVQjXFZZX+U0+w+9xYramQCNOclizIXtS3d8Psyar+AP0KDQgMUQT4XjTPueVLF
+S5WSM9Bx62WnZfwvO6f2IBMF5qYo3b0s6zBQLZuqPluSEaDhsMwkHZnt4XlDfNsBC2oNh5rsEKV
XpoVmNroam6jhcKsdw0UAcqYKwnYvCoKLuqkq12wVA/NPWhrNPT2WCP9oXR2+nlSc7AqpzbEqLw6
JnhVjQSUx7Rt4g58YLVu3eS9bQS6HasvQ9OP2anDTPqjloDKIOR9PaBlaNSLh1xPuwAibbGFqhvE
3UkBFRevUdToU1KD9eCUlFB1QO7dsB80VrJjEjN7N2Y9ooOJ1Jm6J9Tllu9Omf02ZA06U7quL0Aq
wqtdSZya7jJw3oCPPSXDLRSmxm+RmmSdP4wK6iSmXhcST7p1CNdbSAgu2DzMDCOo1C/BK95G9130
jGkiz8lfrx/2ja4kFfE3yr2LnidY3gSgNlMJCEbgsqfxgVaHxA4zlEKaN8fJvRqNSvbRkE0UbZ7C
FeRi+yqiGZ2+tamCjAiDoF6tY0C0T+qnuJ6/XLdtcw3RUgxRAAj34Myf47igYunBaUB9PrLDAD3M
qsneMsN6rjsZ/+H2Mv7GEisv40QHsJMAa7YOmvOhTk8c47yT843U4TyHbf6UgYLyun0bjwwklvDW
hdLbEkk4gqeG8kzMIPWGJJ17ipvHajix8XucfMMQcWbuJhxYcDOB/FFDGqHmXqUHaf6ZF5Ic5bKM
597u/Ffo58s8aMyJeIJf0ecQhY5e2JQHVB39KAmGGlyMGJGVvFsvNxAQDRM6D3jhI/0u2E3NPBvT
hFM/h3533Sg7kjrHIZLBbCRfgYNIDV17FvixxRbMaOitupgr3ISD9ULc/gk9suzAE/fGAi2iV+r5
4CfgqgM3PDuCJ7EJFxZFiSe4jC80aDRAQgMiNyDBEhnHZyd363TJxIIv7oRYNtlHpdMFfFK4584T
srFmov+5V1gst5bBE0TO+AHn3zTSoDGn5QAtm0+p+zNPJs9g+JLKF6X81k/3k343zbK6zeZnXYGS
c1C1jIqYEWyk0ZwPmWZ95km3qxiRRB4bZxXGLSUI6E9BPF7MeqhQeY0q0iIfAB79srxn7muJaKN8
cNCsxMKyPZWRrHf90hctmCgjLkuKu1fYspil6NyOYcu25U/W5ih/30cRSu/Kz+s+YXMNVzjCYYxc
t5oKG7ax9qYqPngZasPTdYjlM1yc9xWEsDdY5nYQD4EpnD2B7M4b0Up6HUG2WMJGcPTWNhMKI3J0
AeCmOOap82QXtw6ESyVQm85rZcyynqu7qKxBRcMrGEOdB8X+obQWZuSOBp4ukXY3aJHXchm5xJZ1
OFGLuiLGdVWR5s01mm4cHGSYdU6CpHyY0nvaYyRQxvi0tRVWOCLX25C0xqQmwEk0emtp4ESyimAu
4uD6x5LBiDt7LHrSqYDpFKhVQM81KVlQl60kabAxrIQQFWNwkAsEyTjCh/MvBeGdOlUdZF3rdJhR
RMEk707nXTp5Y86N8gRVW+TMnEa5T9W0Dw020a/OUGKGrYX2ljcwqLL8ueWYfPk/0r6sN24eWPYX
EdBGUXrVMpvHe2zHfhFsJ9EuSqL2X39LwTlfZmidEZL76gHcItlskt3VVSpWEnEZZ9H5F5WdXdqx
AgGl0ITgSp1nAB1WfeC3pfrz7y2djl3a1UyvDTwTMHYr6B55oP4QzPAYf7xsZWkvnFqRNrZaiKkc
A6wk61/spnRUrrpBdQ+0Q6RMuHp+R9n+ssVF3wGPA5DXs4SOfMyEZZyWkYYUdwwSj01SKfTAobeC
2ma21qu0FLWg7jtrT+AgxWX3fLEakNaEfDbVtvqxDvgdeg/cy6NZPFhQDZv91LY0SAqf24iCNAEr
Geoc1dA6ITp+x52m7Jpuoze+at9pJgj02hVF2KVogumDrhzSXbgCSjYJsZWxHJDcpgD1M6gaZNO4
zw3DN4tmZbW+JglBKII0/Sx1BGvyTYSldlVPsVagopg7E/GmLnRU87XWrov+UNRPl2dzcWAn1qQs
Icv7ZspzWIuQNraKra40yKugi2GNUmsxssycvxoYWyGEIhO4E3BBiGIe10gVz6LNRrfRYwvlrUYQ
MF+rXj++2H3mjtUArCrbBMm44jlLY8UHII0M+ZLZe84dJweFPOiFcOBFeGUH+WdrRV4OlTnFjlfW
cGmPM9C1mGgoQuaazTvy5LwjBXjjbQItNjvRu+/KOAGnH/Qq2gMVYVjv3BzFLY3DvnEJypN4DuKO
+A+fYKEuDap8uBF89/wTIINoFRCAmSEtt53Vb2bRrOaOWkc92fdD7DC2BstdclyUfyyQquJARFXm
3KJlhoMqspijue59UnGLvctBmC0AWGNg5hZrHDULN3asJd4ls0+hfCetplbxEvKp1azeZlVX1WhY
B2ieRr0zGEnsgz2h2TYNGCtXjqPF5wrI2kCkYSsMXLnSCUlBSgpOGIbsKzpNdL2HmuVjZTtD8UbH
2zi9LY1b09xOVbO5vFPn6ZMvhBAqnmcW8UcxpelVLdYaYW/iQkjeiaFdFciOFOHKm28h5wv9G9Tv
sHwm06EbfL6IJnTPNAq1J5dpUFMZt5zfDcm9mSOnto3MnSKOmraZYsPtZ3qF11z563vOGWpXbgHk
8K8umrGVVV04gVm5KOwBrrJi5aurnluZI8XJ/szqYiYfgxUl+RSqL1qvij5p6o/oEU6SFWMLHnNu
TToUKRnqnM1IZNJBZ5BBieNOYV7ctV6L0jzaQpHPY80z9AtWYsBXlzk3LAV3ra0UQnMMs2m3aIcb
sp+gVl3ZD2tTKW1DUNVyNZ+hxraGpOX3Pt/n09YC91/N4CjmCnDja2A9G5HMnUTHOm67eeFyyyet
j3ykgixnkOwnrXNH+2ogK8/YNSj7799PXKW0kCePkf+B8B3oXLVDnjnlsbmy/cxBMWSTOEJ3H8bN
E2rcBxSYHbbiPcaXbX8+YulSCjbiANwmGDFJGz+E6nDzL5z8wKrifohjBpTA0pbvWjKXtdB+YPHn
Ntoz+6qpnqPMR0r4cgT7GrHnofwxNA/1ZCrpQCqeBzBUjpsq+jEpB+gOZL3X/hM53qklKVaaXZ9H
OAawv/knlFLQvZGBe4WvyU8srw0yuhak1gDBlTb2mOAKl5kp4OagvMytFBSD+8tTtry7/liQdjBe
ltpkmfC+CdWFMYYIJUJzwIxjx4mThdQTPXu7bPJ3b/r5QTMv0x+b0o62ZvoO1AoAby+ql1RDMTzP
ispX7CzfMVEaAKGHOCRQkkjH17gFnjoV0IgxM4bKfBET/UNrJ/HZDiBYrw1rOCr9UL4ZTZQ9QBrA
uI5jKNY7YAaKd/kkQLRWQmyxahvrF1iwgud2VMYPAwx+yDkOhjemOrHdEapzTmqG4S5sWLDJG6qj
s6G002vWhd01G4HbjRVzeE6a5loANwodEG4MXmXr8WdnjeUeCT66m5gwfkZKlbhan+bonyTUT/Th
USlZvk0r+qgPxN4ZXKN+TeI7bsdkZUEX9wDKtthnwAADGXa+B0ihsbrVIAqF4qJROSPBTUx3jPQ4
rIosL5HAgcf/P1OSd5p1b1uEQJsRILe9SRInsgDSeCXg9lDZVRqBXN/ws7Xn2VKEBiAHhXfkjZE3
lzy2anvoXhnYE+OQO7XINmORuj1vIbBVbKMw2Y05ELyN8nLZa5fmFVh4cCoD8ozOHymIFV3H2tFC
biAQ2OzsvgPaAA4i0KBhXytAFF42t3SynpqTQlkQMUqUAeZS5b4HuE5YT0kTuJeNLG3+UyNSFGO1
ZU+8m/Md/GcBpG7qdRm0SiBTwq+0YA1VsPBAM5CpRVsENVUd+C3JXAw0VTnYEO4xAf7MgvfecsCQ
6ukBNL2+tdh/AqlwwFvtsUHa7uPyWBcnFEni2Tq6NOR7Z0ZQH7Q4xCCY9gOpKTeeXpq1hprF+Tyx
IS1alVO9TmfxmRQ1vnja9iFovhPcIF619oexVtdYHpGJzDeOTxNAivOdbukpD2mPnV7oaLpCxc/4
GChfuQ8tnUBoJP1fIzLCNO0NxSDprMHGxXNU0E0BTtt/WZk/JqT3jllOpGgJxiHK2I/QTVaNjWt2
Py5b+T8uyf+dOvJIxmBioFDDqQMVOwJS9GFycpR+qf69UqA/cJz4Exhv7G5tky0t08lp96XKNUaq
BsrcmTdggtAhcQKExHSND2bNinSLIywrJp4iKlajT2kL8NwmCn7+yxTq2D94FP8WMz33uLCyjbQY
YaRNHsNpq/RPE92meH+Dxz6PN0R81DN/70ooXNpVwJf8Z1U60QyicVEPsBqI9xh1LDXxjO6KdHs9
fUxXpe4XJ/LEmnSoZSwG1lKHNUJeY/3TgCrFtHpyzi795QZ0YkQ6w8aBJ2Fgw0hS3gftrWbfDKjA
tPwwRp4AagENTz2YUsq15oylQ+z0xJ4Hf3JBLiM7y6YGJzarA/SgDG4eRzdtH97UbHxnIl/JKCyZ
A0hHU22KkAuI0Lk5W2/sOE4QDzv1uUldzUwQdsEUUuIV061BLZbc5NSY5CboXZw0nsKY3T0GAJcA
INyjESrjHmX7qFnJ1y65CW4+s4o7akBIEZ0PDen1kgUq9KHAN7YNkepKBuoX6cqhNX+z7CenVqRd
nSgJ5VTg0OL2TQDiHJNtU+0u+fvSP9iJTgYj3W3afkABeoKZcCp2WWNsRQfaRd3alKnmtKxwiuFW
UdfkPdemUDot7TQI7b6drWqvdvtLaw7aGh52bf4kB4yZrQtNhYm2QWlntMGFUFra61BAoFB9uBwd
F4czy20YyFGiDCIFjoJledMZnQCYiPqKah16g77W8b9w39qgA/h95EOkVzJTNjwZ1RZmKJ5uyITa
d21p/NJDvgUb5/bykBb2L5J1aAfCIQ/pHF2avjqJUcZPa9AtW7tbYC9RMbhBs+RKfF+4YpxZkTZu
MRoc0CUBQvt6VwKNUK9dyxZeDDBggiNRQXOTLl/dR3OMxzSAAZoKL08YGj0MaHB/m2oKoAv5jETu
CCtYIUJYiEcqqiszZAkCNwAvnUcIGx1Ielg3YENmuDUpgTOYxj0rIycpjs2xpGskXAu+fmZPPlNC
VDjBBAkCNRSqWicRfJfl+0mkK+NayOAi/X4yMOneWUSmmYkIhlRwqht7qrmNuU2Fn9rPrN9oVQHG
/t2QbOnUok5m4RG41pe8sNVOv0AuieNhRPtSwxeM43UGqi/N2qXF7rLvL1QBz4b5RQBt1hqZ5vVL
yegHA0iYEtuJB3EUaCZPWQLmr8iJ1P6R48mzsiX+D+NoqIEeqEaBLjh3HpATTWOvtag94tJIwQ5O
rE0WvxTGoyDcAZoPrThOQlbMLm6UuY3nf6xKLkvKTOsV1oGWvN2ooVdoLh6HG6XahkDz5qBcSVYe
oMsL+ceg5LPQzShyMmGYNTBR1q09oOS68oBZnEowgkHVGc0y9hdmsNFgQRmWPdxViZubwY4GD+2b
gR+gm9MbbBCw66bWQuIA7BHUmEyIVvK1dsSlcapwJzTq2HObsRRIcxMwrxRQUDecuzdDDYIkNxF/
v+yxS9H61IjkMyRDb/jUjTNPY+gO6fdM2yqBZzO3r7eXLS00ZRjoZPszHslRGgWKo0GG8ZiDD77f
obyP6UtUPg7N1oacQV/6WXodZR+6sp3aHWquoDeMYwCAXy9/yFLMO/0OyX+aGJWmrMZ3EKiHlfpz
oYzoCgNM2v57kAhGTFU8tdHJh6KrdEVKUTYC5auGEevUHflm1Ihb8s3l4SwgQc+tSFeiyC6jzMhg
JaE5muq9YfywlEOnXEXVNqBXHcs3gXaM02uVuUP7StNfwfQh1jq95lmTbp1nY5W8dSwVpW9aqADp
sc/QX9dzt62o00TMMWvkLZt/iALgs4BWIAq7JhBV58EOvAxBRhjsTZNdepmgqO8w7Z02dO2V/Jsm
8cvQ8HjV9Rm4hXU8N5UlVTRDVXAVcCav8gePOqiYuamT3qQOijxO5fd+fGgTJ/tV78ZNfExefpZ+
fqvdxJ66xWH2krnRUdmtKZMvRog/HybTdSKXOsPJ8GGV9ZgGkaNP+1RfebMsBQgovAAaoaCR6Eu7
zaT3Y5YVOhSf6udKQYxIIJ51oBMak9eYi5fudKempFgUo/9hmHQMpxG+grpFCnGLy3tlzYIUgvKq
yfp0ggWej8AAVE66Vk1aPDlOByFFl2QY8tjoYCJO9tBviQy/z98jZZcYfksOgTiqf4/1M+ZuqBms
bJvWFwKZFiSTY6LOXmBsFMuvQIW7ZuJ3BVPeAhokvwBogA4vWHHOt0BgRHg5JPAC7lQHsRFb2/bE
Z7x9Gb12Uzq5F7hATQ4OGA3A3OmvEbUuhexT85JnEJ7TbJyHGEMnW0Gcxs2YGYd4Wjn3F+3grj+3
sVloWpUCtmX2IDyLMUw0RMSmZyQfJr+l2uNlL1zatvOL4n+tSAFb0Ug/C5EjYEMl1yQ7E10/Yo1e
/zeURl4y3QZeiwG//pVavdeylnUceXrbym+Isq2hu2A9B+FzOzk65VepfZfDvmFtQGNsr+20JfMA
riMFbDA8ob6AnrPRDCOVj+D6G26F0XsDu2fRCx0+teIbqZxo8sCAZWFT6Lfocrk8wQvbfE4fWaDd
QEFLpdI2R4dJWqu2AcZEhfywygo4H7ommLlkA52llIKwxNTxYDvfEW3aiWa0TeROyw5wyZFuKEvv
L49j4UwF5h+pelwdUH2wpXEovWqmdReBlz+yoLWNZhLDqa1fbeyLoXZia3PZ3IL3n5mTQpcZQZQs
nmCO9JDjJNa1TgYQTeNOT4fdZVO/jybJO4F3w+XSBFDKROrjfPoiy+jqwIbkQH/goAfuXegLoVPX
Sb32wLddAh5o7n+An8qhD50LsJYLkQjvM/fSI2gkHNAUrQx+aa5PPkg+S4mdGf1k4INA56TFP0cW
eQjZEdrbuvC6rMd/eBBjAgwADyA3Qb8wbnYhBb97AXuq6tgOcXPDw6g/xfdoZ6fOa587nDnpGtjw
d3/D13n/Y1aKPVrdIT0JPKz7nPtQrAuhor4FINAJ9sZdfJx26IC+Qt+eY/v2G1L0ufNu79/FDlK3
uhNuxMcNxFObzegG/mWHWLrFYj4YYGR4us5g1nOHCJtYQa0SHxY8kU15DL3mE9LWlhccQ1+FVNjM
ee7m++QfQsWpWe3cbBBmRJ1mOftQ6I6qd471cnlgS4yPZwOTzhRd6WlXMVgYPjtP34Fs/4bfJN/F
U+wGjxQ5YCd8NL6XuE4CjuAdIj91fv1/foK06HmZ0jAL8wYqG8KBoNyHejQ8/nSXX3++ltd0278E
LlaaeJZDvfHKWrmqL6GVzqZAuj3YWhiitoopILvr4Tb/ZbngajZ31v7zO9+CkhwdN+TNeLQe7S27
H50fl4e/9PA8Mz/HvZMCxlADR2TEGD69vbVcc9t9qB6Iipzw/lN1S7fxdRfqzWuYxYVTHlwK0FcB
KgSnkRzh7LSMy3xKG7cNfFFuqBYjO565g+mhMKo01yQ8oHSoJK4FgZO3OPKHtULA4hmsMwNVMIB+
FYAfzgc+lqxEAz7mfWrwuNYbJ1VAg6BY4LLe6vqe2+h6ckJ0xefFzWTdlGvv36UDZWYawfipDgIs
aU+TQZu40cJ+T6+sxAuTfWGHyAc/X17gNTPSHu5NoP6FgvUNIAMxVfwIvZJPgG4f1CZY6UT5jXP/
Ej/RgoLGQ42hAVEaUlRE0DOffcm+DdzGQ0PeveVn++Gb9U3d6rvuangg18WvR/oDt44NjpKN8NCl
4oqXtV21HDFPPkUadp0IqEMRzG46Ytt2eAPjaZpschcEfoM7QGvA6bbKZjqw/eX5XnrjzHce4H1V
SH8ieXHuV8MIlm3VSDAJzehObNgSzUZHGJZ2yMF9HI+3SLC+Q13B18Sa1t3SvQupcQN+hZf4l1IG
9E31qhqxrbQQbNg/u+Dh8uCWtq1J51sJtgweU/Kda6R2H84HpBaN6BoKS87CzaCGWYL2vbDyL1ub
/5vkTmBgwv0OqWkVKV9pJsEaFxVMQU03F5nTEPuxqi03ppljxW9duZaFny9Vl6xJgbAO1NoM4xl7
VYRukYHqxQ0C5nHzIe2Fk4prQ19xlWWLSLwwQMNRjJfGB8yOUaQCAY/FmS9qvBONlwQqBW2uP/bt
L3A+o3N4rai2VGxASzt2OR5ZSN7KtZvESLrGpACHoCVG0BtNhI6mFQ76O5V+r2U+mTJ3ZhwI32nL
nTrdV/rK/XZhXbVTL5Ku0klYCXSMwIuyptkXEPhohO6PVuemMbTHotfLXrS4J+CyQHvOva1yFVEw
Nezbnjc4SmJAE8VxULKVl/HSnAJ+rzMI4SCjicz4+Z4PEz6iL7tsXM5H8JByZwoAuawtPw34VVcU
h6APHWLEO1YbziRal6sZksi6i+b1tSC8FPCBbQWBCI4W9HRJVyqty0O9Q0ctNOMsvxwaF8Q6V/mY
bYdg2KmZtimKbAPmGZWbbq7o26wd94WmOpVVOjVNjlS33IjwfQslzjZ4S4r3FMVK2oLoLM2ux9jq
ISWVoXDOVm5Ci5ETmll49+gUpDxyHiU1tIiECr5crb6z/qjajtaAzmXbRne0RLfGlYlOp8vOsYSg
005tSrveDGitKAI2Q5GCcAOcoTpxw97PdbJR+O0AhqwMbTgt0ImbVQKwpWfVqXHJbaIs0IZkhPG2
J0+NSA6m9U2ojZ9AEmIIKscYP1aGu7T1Ti3KW6+wqBiaebglsJbI8UXFa4qEtGl4JjhC+srT650C
lWEdOqmicTJlGxNEw5/9eMXsnytfM7uiFHLPJn8OkCd3T9TFslAZ8DUsEZ49HH8jhqmnDf4UpD4L
7qriu0JyiHK+VNlPYj2u2F+A22oMyVsTBzX6ZuSMFk3Vuoq0FvOvfatxyzWiZ2RfNG1PTQc0KHYK
rOFabX5xzU9sSs8NI1bVcgDFjCuyx6jbWPFhJKZj65tuKB0erkSmheB3Fuwla9HY6yS0cajpjH8v
RFnu7UarV0LOglOdGZHOMSPuSchn2GTchfswjF2T3tdm7KKStGmMfwCvwRrKfiDSQoCTqbRY0rB8
mHBqosXYZ9rkWvGLGsffGm5txgQXBHWN92n+fslNTy1SiV0K1zY16doZsQk8b6lloCwK3RQkSZfd
cXmtgBqCBgieRvIhQkzD6nkCMC9axRJwPU1vivJ+2cSC82Ekf0xI2z/Q9LLXZuypkhQ7JEYdc9jM
sIMi9AbwkWjk+2V7i54B0lGm2BBB/NKapg8xAGS8wpAKpyP6RgS3dby1MlcvRu+yqaUzeGZV/8+W
5OpdYY+16GGLTVy5G5vy2o7N+3ayt2UHdLSukUfNiKH2iIyyM4hsvAuQ7/ErGh3aLE9uGyvPn1a+
aSHAnX2TtDNsEDF1doxvCvLkWefiLVfKmyxLP4P+OUcBMIVyeE+CLXhbnMmA1GsQfmpmuBZzFq4E
ILhTAO+f6e1NU3LgMtQBE68ArePqtq/e28az05dcWUPY/+7GlTfKqR3p/Yc8RhUoAtI/jUcyN/Tj
XeC1KGY7hkO37+R69MTt5Ode+EiOpn95rpc26alt7fws6ewuGRmfbWvplmbJBhWhfa7/y1Seepl0
X+Cctok1I+5FcdPZ9KCiXzYYnlm7uzycpSVDhh4oJxtFArTnnw9nEgVHyQ924tC1lC0L0z1HC9sq
oPR3VJHX7NSQtG0M2g2x3sJFO+sTpBhbc2yQXQ7YUxgVOz17BWkceJsGRx8bLxcvQuvuWmq/lHBW
tUhvkhGKFvaaVtVinDoZvbRvOLAQgxLhoxTqaOxo4GomrG3OAFVG088wrkTeJd85nQNpUQkhLak1
THY7oozQeEPncUCT/mVFsZpAMqJFRJay6JWhqIcEyMmqhPZCuQl44VDg2FJ15Thenrw/hubfT25V
PDGDbkwEeiaKHwad7lh831obWnjt+KkH/cojdtlR/1iT7nA12FRioHaxIXQdSQBHscWWqPWNvdZm
PP+jr476nyH5FOY5GEdoDjRyFL8KFCAyxcvBqNfQlyrymJVeQX328ootaQHhloErIjrkNcOUT+Q0
AAj0dx/FlA87cHU7KpAhRVw6mcFvUmhwE7PcWPRH2/6ixU8Nnch4fDlKYXtmm698zJKPnn6LtKoT
1aq0yHF0Q+qicGpAMby+0iPPiKN0d3ncS0t6akpa0pLyzEoMmEr7cJ91KnRd230y5VACXePjXxmV
3Bw8tuWgDehGcKlKrjka8Edd25ns/vKAFu8GJyOSO4LhNRlnAcwEJNu2sfFCOMDztPFJCI3PRnNT
0C/S3twODOXtLvFZjBKsYTgxaHsuf8vS7kRU11RI6IDulkpnpKX0Lako3FiEvZtBpMIEP6Sw6bFv
PmJ1eOyLae3MWrqFgeQPIBULSUldRtb3uPDVkYVoqo/6k123sSN4ksFoUXmVro1eGKprt7GvTyt9
ZhMFF90MvwCByHkQipVIkJYDkBBN2eDEGXhn+5EcLbDbpxHSCAwq5qDFL3ylQF9Gxfr61+V5/upZ
IKBGmhJHqIGXnZyG5eMA7skGH6BWYGMBWzX3g7H/CIjo/npFZ0vAQ4AvUtW+3NuNoeJJY1S1axvB
S5F1IHuqktJvdMMZaOoYSl0hscLWLrxfV/XcrBQQEl7yQFdhtqohDd/5MfNAtY8HfeCEa/y68yXg
PPae25JWs6hrQROCyYwFg4g0FrRciTnLy/XfJMqBoKxLIhLYcWPrxowap4dm5FrJ52tcOxuFHAWs
VkFnfoMZC4tfcU2cGD2FEKu+bapuRUXu61kFS2hqBSQOlRBNzmRxbUyz1sBo0qFwWDv4HTJLiv08
6SgyxuldXqNkK9ZIfNeszuM/OfgVM45oYAh4RHLocTyW5rFCS+2ouoOeO3q5iZq/70c6H+jspKcm
o54pWQeTQHV5JYdigNo+pogrCiVuw7OVQ3BxBU/mVfL5uK07PG9hLqPgXQz2ZnePXDJekw+Xg8ei
HQ1LN0t+ov9EGlY/8kIdR6CoTcjfRAH4P7ocLY7Ik0FS6LKpxW18YkoaUm6mdke7+RGOfkbr3Rx2
cTq4xgCiQnMNhrpsC1Ijc++G/qXq2mpWX+YFNgDV0UUw8ncWZYdK08CphA1dG2tAloUOUbgHrrr/
Y1DGjVBG2qJTEDc0VdkrpXEAL8KVCJV90YLDsrpFas5RI7hpDtRKm+0vT+1iTAEsDzw7Flhu5esb
Sgw8yCqsYkZKL6l0B9DegAYrR92ir5xYkRaQg4e4bRJYgbiuR9puDyzgpoUKTkbXyCsWMuSYz5nS
DD3XeM3LVDuWAOo+zGGLNJAgyTzQO0N7ytNCr0RhwUIWB/cZg68ccIvzCM0kNEjhIP9ylmutWeVZ
D7w/QP6bweyB6NITzyTNSrJyMX79sSPf8MeI9EFO0CzBU9vN9DcBeu2idTprmwQQ/6w/kd1YGdq8
OF8OthOT0m1ssLSCEh0mMyyYHXk4r7vcFdVbArJ6ZU2Fcs2alKOAwgqgEBYmEklRLXgMyYNpX0fG
Y1T4obGCoVqbTCmBANYp0ygU2DK7ygcn3Vhs8LA3lOeiQ0uI6qVQzLu83dYsSpkE9Naq6KGBRXVM
Ng3tvMQO/X5SvRA7G+0+T1k83JrQqLxsdvFucrKEs/eeHEFqocadxWE2rDOw8mZeZKxRJC6Is2Lf
4SqJmpQBwh2ZGFdDGVplMRpBYnKMuue6+t6IK9Dzq9oOcq11scuNzYR7e5DcWwqkvhQw9V6xdq+X
bo18+OUBL27Hk4+R5rlGjbobMwy4Mx9yZCzK9Ao8NytGFmf1xIg0q5neJ7SvMOI0Pej14INBwLs8
jMW4ySCPhtILGl9kcjSGpcqabu40wRSq3Q9hBHg6O1Zlrvjl4nydGJo/5MRBUkMPyqSCob4E1Tdw
hKH+rK6xXH01AuYU1HjBazdzsMp3yzpTtYzZcyAxevQLxlveoiPSXtO8+bos52akCEJYHOqpjrW3
NK3zC0sJ/DFu1hq/vy7NuRUpdhDAepuuwWCsSUN753OdxU4VfPT07W9dYLYD9pcZBWYwmRbUGtCz
mZm4+xjod4Rc3662GZrH+mbbmyAHu2zsa3iCMQ1vQTgbpFFsKdRrVjqh8AbkDxQZnGh81AEuY15E
kJtOfLw9sGtXHG9xsU4sSouVR7qZhpmC88ycbpioncYOVzIbi25noWceCl5zK5zk2x0bOAN/LzaR
nn3MwlovKbrztkFqrzUWfr07As9lIAk288zYX6A/GepRgzoawOWn/KBFu67RbwwBUepXsJBeXqkl
8BaIVOcMCbIVkMaSlqoVXEut3MS1cXTV7xvlESxu99wtryDDkTqV138P3fZDXWPX/i23d34bwBhP
7EoLpuJpZo0mRbem8806ZMfpTvjTbbe5V90Mf2udYtvizywEKPkb9Qe3e0Gy07c8cE/5zS55Vl3T
UTzb5UcoBvr9i/7j8sxo8xdc+kJpZ1qc122pz194G22jb5CF8SOIo9s+vuCq9HuvcaaD5WgPhXOI
trrT0ZVd9PUKcz5Fs8+fBNMJEoJtO+ADYvVQ1y+q+U1N9kZ+N+o4KVace+G6e25MOoRiRQs5mWBM
yzwIg+vUD0G+pVibrt4E5WMd+FO5EpIW3fzEBaQNNfZdUsRQZXNp1jk6UmWgKjFxN+yCHVs7AZfm
cqa1BcUB9i96Mc7nMlRAWs0Jw5YCVzzImgY7cMaucqew89r6Kn+57DwLrzGgvU7sSe5dgMStTEAi
CyDPU2MA23GTl294/bk2vybAYQ4bq0VW0LtsdinuIhc4A/lQ2Aar0vkoh3IgUZoF8JjhFqyPJLbB
guerke2kJVign1YJ+JZiojE31SDzOGOM5w86cVE7FlM6VjDYQKSnfmP8eQhW9uESeFg5sSGnqyoI
26BbnuDkquvHqZi8tn3v0vjNQP6/HtU7tTSuSpp5itVvKzP00+kFNLEre3EJvHT2FZIDJVkc4TMw
0r4v3ZJ+VEFxnw98owYgDteepz7EU+ZISLytQT8yDdnftz+e2ZccKuUqze0Cs2B2tl+VJWrYL5N6
pMkdG+7+3otOJ1wKfLzoyooJDFVBtrMuaydknt7+0MUGl+1U7Fj3L8Hn1KIU6TjVEyYmWEzHb0m1
BV1ByHOHsNJruifBQj9S0EL195lWMIP8cV45czjUuJBMs9WBPXHDhobJSoBb2o6nBqQAZ+UgBhEl
DIhiipzQEA7pOwc038dO576uB88FwBqQj3u4vIBLwe7UrhQGiAjKEqrhCAPoI6HDowHyHYbSRxn9
TJJ9/PdZmXkekSNhqg0ouny1nJoqEZkC1wzzX33TIRnjoCyXq0+XR7Uca/6YkZxEq4JOhWQTYs2U
ABY0XhuN4StatZIZWbqQn45GOghp3ISK0GFGEQ/QU8KhpEMqFLA5c3d5PP9HSPkzIMk99CoYk5DA
Ug1lW2B0fRq/mBN4BrZ67050Mz/hqTtFnk7XCuSL5xNok9BcqjIQ98vtA9YgVD4ZIfh+Mtr/zFNj
2JrphL6IklktUNFB90BKQ7xMnVF5XQ1yL4OWvV8nOdlcnoalWwD6hsEroRroQVNmZz45QqD/2AIL
OnMWd1AiSb6VkLvGKwHiASxeKRX83tHyle7UlnRcBQPt4lkrEQxirQcFD9iEsSl5qlLTre3XXB89
DPOqoem20szXmfAGkFW3G/qj0v0iVr6B++8z5dNWI1dX7S0YUbdJHDxUdXI1a7Nltrb//5sfKRoT
0BunVopvJsrPodj39aYkVxxJXGXtLbC2EtIGA6xJT6Icliw0x3DmF+U3rnwPq8jn5d/r5CJmnKy6
tMtCJLCMtsSqAyDd1I+kRdP46BYmWrhp7JIWMMPny/O4eMM9NSltN9xeCJtMbDfKtgndgx8bTUgk
Md2g9rr23h6RX1pVR5tX55LHSaEYIK24bRjmVC/vWQtvoleZeMkmsKqrIegoofE3pwzvRws4g0M6
rmyuJVgF5hnawCgOQ9xEVh2oICLEQPg7F/2POPDc3mwBvd1NyQ22eVm/WaFwuuFBHVyz/9ZDU0x5
YWhFuDz12rJn/fkKaeqNFOCDXsNXsNtb83V0o23tJXvh1Gj7dhvc3pzeU/bc/SydyPmFcqGyST2y
QTu4t6bHt3g2nkyItCAq5PhqRBzhDsRMHa1/QxIjdmaMZAutC2qAtqRdZe5YfEueLoMU5LIwtCOh
wmrtMafYRJHz882+iZ3gR4RnJLRaMQEgyHPQuhRu4Js7AJQvr8Hi6Xkybin0xVqe8izCF6S1o1dw
hMjjq312+nwL/eru/y30b1HSk2DOkQBPMgorylbkfrvTtrFj7j9qL/+gjv5jBFCxfAkI2mnjfXHo
/AYNYv2r/oD+x3jD92jU8NB4vTJ09Tet3KXPki7vrWh0q5s/CxocdoI7rUk3AZRNXR7WwxOB/PqD
GvVFD9GhqDmINo6Ek+Rx+9NQEyBT0mC0PxTDTq46oYIvucmtxgkL2xjvpyFoXnmXVke1E2gj6BgV
Dxq1W2ijJkAwgUjb9riNl20TDwSUYmVpQ+w0qoLQz62sOoQJbXY56/QrzipkZSui3g9Kaz4i+wB5
P5UxYweKe+slF31wSOtwDB3eB62HLYWMt95PNwWDhHxCBnsrCsH9ihBoDUDb65ijM89Dcrn2xrxu
njI+9ofAtCN3gDwIMui2VVxnlmHfcqNm7zbSrdd5O5WtI5ilgfmXd8zcBNQoDpBqTjc0YIpXGAxq
HjGBxEUp9Ne4Sds7DtfO0VQA+oiGT4UHks7oG0k608mi3Lprsm5k6HKoW+GY06TumvL/kXZey3Er
6ZZ+lY59jx54M3G6L8rSiKRIed0gZBNAwmTCJ55+PrA0fcTaDHHiTHREa5PFQiL9b9a/VhysymMm
/GYzgPADiZqaoWiA1mVKlO1tNERXF3DgpJeBVUZUwRS6vxqSpH0fQxL1FsYF/Tqe5+yus4W8iind
utQEP/flNNo/c+2O90Rv7E9jDzB1rDOemMZtdVAm0hQKGqe/bElGXQnp2/c2BUPejuxU/G60x/4m
0yZUO62RToB11zpAhTekWwGeAnBmpYDdibL1YdkxTrhxsz6pD4SyfDgn0xRCVzeVw7whHeSaTVy4
zoOZO3Hvp25GcFKV6W2HANBrHHW0JkIdV5+jVqQoChUIUTHwrRVvpI6SC9uv/dc2vJlXGQUyN0nY
U8Wl7LjYt2FqfoZd6G+bpaj7458PiseI3582y7rHf9vD/kKkUK4E9+5N/oAt+LnYvZZX6e5bvcmP
7l1zme8+TNfRpTlkG+ulY+rRm/9T62fmDnIcTTKuJ2V8/DoQVLvIgGltl/t6435a9vG+uEeBLHoV
3aW3UHvC0/DCYfGsz5Y4oR/ClEtJ6Vn7pmRb+4JCSLdv/E1v9E3oL/E+HaYvVRF/k+3wKqqZtKAx
Lxh6z9vkCYFYtpyDUX5mE+Xaiyo1U0BSOggweQg0NnHyRWbQ6bTeyM0QWhidFmFZu9T5xnIIJDVN
/UKgYb2L/zYBv73F2V0d9W0T22ttJjmp29Saj751uVRHXUy7Py+0Z42C3xo6u4lHOBgskmsggfVA
uBciE7R+01eBbX0a8ngzLi+trWctwMAOIP2najcmNfF0ZVslIgePuhf9dO1x45h410ZvHM7mXuDa
7Mb5pniJLfm5XgIGhId0tT1xkZ+26ffGHUogwgRTvtYR93zwIYS5Mx4+BC8haZ7vH5E4pD2hX0K7
+2lbIovsvkNHbBvab8W89ebroLzh1tnFgNUi/5DrHSVR+z9P43OGBbQhlGJCT+8E53XK1FwINfZU
JHHyo3dfXGd9vle45/+DZjxqS33YfAB2n/dtMJUeUwzpZrloobUOrRu3//nnNlYH53zpB7+1ceYA
4ftCI+vShoiUPjhtP15qKV5iGHlug/3eytk2T42hBsChlXGCTgQg8zQiAeHu2lls/9yf5xeER1CG
lDmpv3PehTysVWFZNBVM7X6ZMLO5Q2K9bHXXXAa6D+HqrjZZG+985b203Z5bGJTkPypdkMt6dE1+
u0fwjoWdBIDwE4AQebvP7XDjifGFKMpz5zU7+j9dPDuuFieRgwYYD9HpKzbbzjPyIxqP7wqr/Oyk
bPLS36j+pQzd8yNLfQ8JM7SvWf9Pt1og8RZUuIr1tBfUH0vnOCYH390u7jZc5o12NhHV5X+ezucG
FPAFgq02FxNqHk/b9AeDPgp+xDbxHgLWC9Rx4Ut18s+2AWCNwiWgxCTZn7YxV3pJGkW/ylBca/fo
jupCqR9/7sizNx1V+P9p5WyjFX3clv1EK3lTAmHJuMbkg05nCLrirUOtGCR/LTz5025qg7dJW1v/
g7vn9xdYh+G3tZkqGB2bCiujl+ZjOBN+W/JvlqcubLh+2v4lB/jZLf9bf88WaVA54zSu0k51duzH
9/n8oc/fjy/VMT0DnSFwCQUlbBiUZ1Eif9arKqucZsB2WQaJflT8vXLRU4jkxuvEq9H/NmrIulCg
2QxefuW71SauZL6pdTdtkjCjDnL+rmIHBaJ84/cv2RXPOd6/vdy5gkUdhX0uUoZ8gqcyv16oNYfv
KUBFwC52iHz/eYk9v47hy45gG0e25Wwdu0nfpWIdijo2G1U7u5Yye7+uXwgWP3v6hP/dzNlCnn1n
CuJVzqcYP/TqbkAfwPiHuIxhWb0olrXYev//17GzlWt6J9XZSIt2tWz7mPrFGNBx088vlci+NIJn
a1ZkofKdbh3B6J0MbmcxYZ69xM737PgBrlzh/GB/z2Wo/QhyIqfD2EyBvXTyw1TcClPsuvTLkh+5
oDYdrtifB/DZvQjjYbwK8RJvPjPISjUMYbqWweTBIdbxceqOfnJjBufw53aeHT/QsHA4AMnlgnq6
GSWGH5oma7kNqOnFv8yI+Q2W3P+5lWfNy99aOZulKsZzp1yISrdAvao7Ux5Eb32K+nihtn64b0Tx
UvHncwU+9u/3+lmTc5/IKWzg8I+tb/2w0dGrjORZnOqt5ZBu8ijnf4NkmV3s3eyzoJIraKIXyu6e
m8PfX+HsJpy9rCyLjFeIdLWzs+Ag/Qfjz6/b4f5xeP/Xt/l/ix/N65Px1/37v/j5W6OQRxRZf/bj
v+/Uj/ofr8sv3350/7V+8T9/+PRr/z7+aG6/VH//oyff4eG/Gt996b88+WFf93lv7ocfrXn40cFG
9fh8XnP9y//XD//x4/Epb4368a+/vjX8UPObv379+vL7v/5ybFBZvy2y9em/Pl5f/19/7Ye2WW/0
05N++8qPL13/r7/C8J8eQafEh3gKlWByfn/9Y/qxfmK5/j+x89jLALHwoKm8+usfddP22b/+ipx/
OhFHIfsc7JQNSPyvf3SAtfnI8/+JtmKcIEtGgStcJO5f/7fnTybovyfsH/VQvW7yuu/ozuPG+m8r
nvwj9V5QfQXkJOH4Br/9dOOVIm3cpnSiXe8A2HJu59aGQv2uHHTbmJ0TDIPtHGTWFBZ8ZxCHwrrt
F+liw+LiOWOfohniysS7jESbjA824n4UWHdQYPKDiavlPTwLxfKeYFpZ/LTFki/v4bhvlQefyeP3
m6KJxgena+vw1owTTL8bmRMo+5Lno6P1BrQVn+dFVvKUsrPNdVcitIzhMdo8OGhb11wba9HyS5S6
5dSQWfKc+Xop6yae93M9t+Ft2lUjTZ5+iKqwEGbvyGV9jcJPeeagctPlRyBMC4/mu2s3hiaUxc8U
ULK5LutJ8deTtGiocobFXHh6CMef6DFX6SazzWCaS6dfgu4g3DSnG25hDA/rXVMhLp7bXp9K9BMA
ED7Uj51CSKekmWUIGZV27JJ5PNK50L9wGtzvLyavmuLn0MX0YOksyUuvJWXjQ4rKa3hbzunYuahR
5g1zpK1BFT+LSqyD5sYNf9a5GYMOjUiXMHnBkALn9kU486WiCLK52Z36lgxBVfy01MD/B6GgB8vQ
h+iRaq9lhv2y5GFJOjIDRVI28kuQdXXxkxCvZI0YUfG3NaIoPFBZQ7ZMm4U8/jpaFtzN6cbNK+VS
R+EtVC9uamSseQNggzOfaVdN8ffF67003ttpwYCfVsngR2JdC6dOFqnoh2Qv4qJQ7mUtbKu8E3bP
xJhQ2snbph9KdSwRG5ZfoCBDk7v0w5r/zhwokHbodvDCpFXXCQnkaKFY76ad4gU6iIlRfk0D8CLb
SLKXV+K9UJhpk1muzZuenufoauyq7ZCIHJndCtqS8PbXH9STt/Y9ILJcxAdpWaTEd+q0Sv0snNhW
jugb/uQ0o8VsKzlv1ORBArFpZ/zOn9njAu+rIqPTXuXxuhFUYhXKnEov8r0upRY3VZka5L6UGtat
d5qYVgxD4V0Vni6tZodih2APpKIomAfqvdbpqB93n++WuVdvQ7R4Cue98LU9fK8Gi34oqVgoE0Th
NH7q2unZNpopDIQ3Ljq8/TV8loMgkrvTpd9m3+vH3RvFgs9VBHtfs+kskQdUNgajMqzLpcsyzg56
LngT5fiTVodeZYX9EhLn7K4N4GOlcJVNY7tsooj6yqdnWTEt6VRkQJszNaXBR0ZqSg9xJ3v3bl4C
Kmg3Ni8zv2Mlj8bZFEbG4ZXnTopPLF9yZDlt0rp3AxgtPj/9Kin6sXipIuGpIXJ6U1K6lH9yJcD0
eGYVNLWSaUXyYnt6R6201e6d3DO0pLMqbfe6JK5z0QzDOmq/XVC/LoHfD/2n9gCN0+CKPgNzDJEv
oainw1TPi1qWunK2NYwA4dUyTT297UYfCKNTu2J+Z6jWe4nF7qmF99hqDJKa6iAbYQywFE9bHfOM
gL/X2NuUlYke968ZiaEFZPjnzhh++eeOnsF1aTOAmBYPD9cZzUTu0adtShnGZb1WV9s5kOc3ZTiR
7Tg6wmHDJW4apddhkvRDtx9HWH0/eGMe90SJC12a6hU1z1X5Wqg+5iR18sS/bLuCNRIJqg8odJ+s
UNhbt/JVnL304lz9v8XW1heH9QFLn8ArBKBwYj998SUP5TDZFDkko7SCj7KpwvR6yARvHKu2c++i
wUWVHgxRoeQhblLCIDsRCOleUnGi6rdBiEYgOhlLEQcf/zyqZ+nZdfXYBBbxFLEbVorUs8U7wi4y
hQW6ddWi0fncVBIaYLieBxy8fCdkzfv5hc1QBVOzRpSmUvbWmzzA/r50LBH4F1UYscwW7rrxQQAW
8i+STNndrTWEdFSp2XS3OlrWdZJ4Dbu0rWVa7mVXB2DwYbue+SQyNfv7z51b1/7v5hB9IzVFhIzd
GcELdLY38jFzRFaQNMmL2cgPnXCK/N7mfE9fmuLVc3raEiH1eFXgiVe/+3yKS6uvKlm63ChjzCiU
pVNoB/GEHM6PLZWmrv4q4p5RmqM5md4ZNYV8EPvdJD8kUmb5vZ6Ldn4BhPe3swHGsVWwmT1K6Jhg
wNOFl3f+gBBdCQ9ST/3SO5Voq/+JlOCcXipItNRNtAgvfCGJckbPw4pajyMHaj0Pxl/4AM5WVNAA
CCWXR91Dy469da3EXi6mxmCJzJNXyDfKDlf5Sb/i915WiO61sOvG7japaUNvX0YmTvdFHvvm55LH
ZbYDotSF0KvO7noN5l6RW2/SLDblrQwgCvwI8UCdvdCNp+752guqsDxY0Rm4JAzidVP/FiaTkuyw
Acu6zYwql7ftnEEXs5sqS0HQjVycDrfxKDr7dircKfg0wgOLbJbukTN6wc89CxkSGoCp0CXHEHku
tyGasU9fxY5Kk1Y5fJltVbqUsuZ+yxqb5nCw3oTeUrApkzzlaCgmMIJ7M3hZ+NFtbNaT5VaRf2mU
L7Pdn/fW+dpaXwr+WRa8A7/E31a8aEw8kLaHTDnOw2zZpKNLcnnjpFkxJRvdGlZ263otZ8mfG8Zp
O9tsYbwSiiYuwB4qRf42HoPE9Y30VGxt3fgiuAsTW9vyoqEOprG2Ego1VDDUOM69vrCmakInw23r
Ir1qPcK79T6Hu036FC20GKFV1I0K6sW8oLp2W8lgsJCVsRAqf+2UBdbENlSj57x1/FoP5UbGSYaw
cx5N3tvcQoMd+L5jGnNUSSaDT9JFCafaVbiJ8TGwjQovplpV7rsoSOMCjEBl28klUbW5+jqUvgnv
jHYFoucqrw2UCl4goxxaK105wkVLeZGktGD6LYrmEt16n0NDyHC2X6U67ZxlazI70PvBnkUPTXtj
WRmnSm7FSXXVNAtQzmPcU5QGS+hEOddNHBZZeohCXadkUmHwyd+2S29lP1zVwJO0q6Bm8pN90Tcy
um75AzvchbWlx2usNKl/chkMTnAhBqzxHTKkrfsNetkw+RrNpVxuZNxqEEWzEGr51vrGAhXCdRYX
F17aInoWF6hCLBsA3UP/2fPHXHxUaV97d1YCgdkACZUXThPwkzFN3a3byTH9XsvK9HCiD0MfHN16
QSx+56Qdk7YZVdXZR9UnVZMfC6/Lwrfx0FZ5BQa9IwTczG48gMnt17t207aDFX3oLJVZlxWgkOA6
HUowGNvFYvC/JlNU+58G4CxFcMTXSu0AyQfLhh0eBWWcHvAb82I3O8ss4fxWiyBgBVqUv3pwvcy+
MtXGuCC9gkPp9kFaHGMi+lW1JT/lvSSU4J1pN1CYveYbfbQ14L+mBiE6OxMYoEyYWeMFpwM2hbJ8
/NY5K0J50+UQwxyL2F2dBa2odj4UkGlzm5eBHep+F0Uq5l5e3Fl+kFJU6sFKC5VcLFOJNvXG9Lb0
7m3XbathY/dWG2UHR6WDmHdtW3vLhTvVcfNONvjn3ypYucgZeLES3T7oi7nuLkTnGXOZQm3Q3SbY
MfM7Gc9hF+9GhXt9PRaVD9VYtJQ8GEqsbI7A42C7jZth8fBaJ3eJHHVlmxmG0JCa8Ho+Fo2N5RZQ
MDg/eIYJaw8FoZK6O1ZlqPC7G7skqLAJknIJb2ffTBjf7rodm209944DUidtKPtr8kEZn43joiVK
ONQMP5elKSbYOf2iGW8cTR3cVWfE7F3OhO2NOLqw+pj0SqOdaL0Zigr/OTMQSV9WtTOsfoguwu5Y
B9LyUd+pZwGZmvadNAl2winVeBXMTBeb385zFUO2HOXpe+UVKGttdNHknr/rVMc5rcQwAZBHyjqh
PjENHeyiCnYDdv2IxAwj2AxtgKWYzlY/f65GhxEuF6+Zr7sBv2wAl+vXzHrRD/74QKqJMUvzbFyn
riyz4OMQFrjrxzxrsYCVifX8OXl0qay5yhgW0oWmrHZNAKu42vginePyQq1Vy1dN5s0Yoa0rSg74
1BEzVfpL13HAl05Wy0OSipHRjnQneVJY9UR6UG8J9ddOu25uHzwxS+6qnLOxJ2/YLGtVJLjXSZVv
ORfb6F3eQ86bbpLRVVFxUcJay3VXxiIJPpYm08VPFMfXG5ADuZs/Fyae+WHo1Dh/jrRudf6DIEyZ
37uqbuRBZIpX8JYQ96dTw7rccuz7sb072adiabik+kJ21huO4c4LQHflqYKkcvH9i9ECbHYIxwyj
sQoNBq3IxzAvtglkuvRaJVEPY2wWClTpnaZh5S5WGoVXRB9YIpbfLt1tOsKEepeuNMR6o0rKEy7H
omfaIItkxiegUPprGES8wpJow/jpKMRWlR049dugZFXvauLn+uvJmXPJ1uX3J8tatwrr2805Iy7m
qrbK75ndzNYbYS+4RIIQDnu+mgwW9+gONvMKbSKfyL5zwmOcTDXaJtEcpbgbgUL7o9hEtWKsUdKj
2mBbVzO+K/7Yasv2jysUXc0hexs6vYqvqAjG2ljSRRYeXKyl8sDKDZws0+MWqUoxyg+x1zUcI6Hd
rUaC4/UcTVaJ+OqlwBcZH5q2lPXbLIPO/3qO7C4WlAB32tSE8no8DJILqxt9co362vD6dSfoEXcU
/hNMnFg5bd3QoYGbrDBbZVwWYxVAgPVGKm6wI0bk+g4VipL0FA/R41W8xWdQlUv69WAx3f6FIeqr
v6ZdQ5jOs2HueVOi/s4XLddZODZr3+OR3sJvf87aZ3Ib9G/DY14HLDAxunQ3jyXrxDSgnOHBKwlP
ZJMbsPxKw9u2QwFacGu8pi1ulpY41hVIx0d/KV30Vz8KVwKf2u8s3ewjXWfV96pz6+oeKKYo9XZ0
ncJcnhaZbzxLucelkG54RP0Tqjh4NXpHbsuxctWuCoeuvogwdORN83g7SG6i4bNHmre9x8dka6Se
4kRDRLocP+WuRpa9DILeKza1akfrAcX4OrE3cspdFy7+IRBsfDwKe2RI6nVrdiExrlcEGRvnQXtj
5bzPY01RHJdt3ma7fLR0/BrXk4pXorEopL3x7VHLo2emGUVs5RMh2ziFU8lD1wSSjZsymBdYkKtR
64qcQV5aJHwuhtq02R64oJluo8HN9AdfSx0cGqNYJXlW9DlB6KhvhmXbuAtgwo3bysJh6dRwP3+E
tSHhGP0VF+lNld8XHel2KJMsbb1JvGSe/Z2u5kmDTvVjMCG7vDNheKW6iS2KDJM1vWtNBsv5AkAg
/Kg9UWVwonTt8EVSP1C9zkJq8FrotBu2vMvxFmLe5Ktnj+8wyA8mbGgwyLx16IZpceWNV48cG+lC
nPCD6kjQxcCwComMoYqaIT3oITVQhFiWxu3e9IW77ss+EJjHHKBDlhwyjA4lKXS0ZPQ6aNlv8bbn
1EY6if9mGCoL+h2AIBN57c0EROwlKYpzcxwzBLVOLFr+B0roPIIQRFgQcS9JpCfw3X35FUHOPAK2
pwj6n+3/vzkeqN/Bgo/kImDMALjXU2+I+LQqG+Hn2G0zu2+eu5QxaR4vZ9tZ1hBFmOfswj83ex7k
Q0CNxKlLq2t2h/jTWbNtsVhYkFxOU0a5MPnnaZ3ZoHOYpnGmZv7KF6BZgXc7ZuCi/HPzqz33e4CB
CjOiBJxPwOhWZqqz5mUxJ1bi9fPmlI055QyIJKXEvv/c0vn4QkaFP4d1idImSatzbzOfyX1FGOQb
q0kd+lHBls++J2qy9ldX7th86kOl3BdKLx1gGk87uWqj4+gST8SshVnyPIrSTKPj5LP66XolhsWW
+OIS4O/rTmG4ZbMHCuiA1GK3wDCTWIuX3VgLMNV4G8QyDPpd6aFA0910tbM0n7zCs+IPbRp2QbaN
6nF0y+vOAxze72woQRJzjP1UeeNVNAVkbPzZuGOyHTWkBHo7cd7O9yHU4vO9xO/DprJ6zCUK9ee2
8J1dnjedP+7SCHxyuQRjlB6SOl3DuzIO9GxRVuFQWHkQeeQsKB0Q1lzEu2heIpeqE5lrSn28OmlJ
U9mDjwQGblO2KmbsRFrh0tzUbmTaYNf63kzny7Qg3LqxAFjj4SVpV8TTIVccftFKKtl2wy5KPMD6
oNBlPqBjH5bYiHdZmDGY2yrKKvMlGoFQvIn5vJv2p63ZkmLJsq214OBHny1JPO3DMkDSTXlhFXPy
XsdjOCOTRMS3SJMtaR4ExDckvIbxZ9GT5wg2Ikgdv7leYJ5tYD7JTNAvF+ROu/BN7+YTXTKCs+1O
NZJy5v0iHIJDO9NVCXrcKk70hLA7kayQ8nSuQLACFuo+ibX1ge31zmZ2/VnmVGaZjNbKSQeTObAY
0+Qe1HzU6C3uqDbB9cJAskR7P4ahDoC5E+vioERQ9vIC5qwFVglXQnD6NTF2G5bbuii82tq7s6i7
t4nrTfBTCnjLJAi2hgBZvMmrVAp0+EYkVIodNOOlLnYomJeKmGJn2zizwh98U26McbiJty2Ocf9a
L0WWvZ1r2CA/WrX2U/oyhtaEUTMGQPL3WdimFXLrQ9TX2YHbY8ymLVdEQBGYpZQsYShVgNz0Pk7N
uviyYYgIARDjN5z8lmVyqvYSwwXm80vo90mETdRpU2niWzOLyRNS9w8ONSkBSb00D9nJTlh2UXcV
6MLmsqxiJnQlwaoS5ytH1jR/JNBRaJJtIu4GahBJnEJLgV0ZmHuiZXM/XzRmypZ016ada2OrOnXQ
2IiIua1IPhMNGMsMeC86OiDn4qgrneM8Tgb18SarjWWOhpiEpy+yoSuK9tptvH7ID141ZPZCzIXg
QfHABdfzPTlpGLb3RHnMtMsLHRmxTTHpwquBHF8fbJLOqsJVLtuL6luNAoEjv2Kezyy30yQbDlRq
HUThsbAyEJj6M6Oc9d+R81Z5szWCa3LczonPutkOSzOsaa52zhnuruN8yjadb9Vs0Gix0KyBqtkq
v6ZDTZ46zFTDB343pBQTFaSjrGrv8xIkGEdhyAZctjiVPCnMa6yHYOisSX2a/NZRABjzLOLpUvgl
x08AP42q2g2n2sR65SJo5uWIdKYe7VtoNmMRADRRId+IyirFEE3EuH5/wbhlX0RNFPMSI9trznZ4
PCzwKSXtOqFTuVS0kPf9+mIdBhhnmlzdIaf0Ip40h1nNHzjOsj7w9K4z99+a0R3CCZRaHdTD9LHX
Kb0oZxhvEJ1hivjrdB5j/gkCCjTz46Kt1cz1hmZ8ZzeIQbx2Kkx7eRGQ0l3ej60BPZDX2bpBl3KQ
830TLGN609vCmdUeX5dKpddz5IxrsMpN1kRlFgLgpfN9ZtNsi1s035/Gv5mzRLgXSZlgD4LrS6qF
cPMSLu1Iun99OqQX67wvPr9tCCJUVn/J+eOvPzxOSWHFa5/TZYrtD1ZriYu+rnNGcILvVN5EZNQD
mHMnuxLtMSfxy4t7ZPP117aO14PIWGNTLZTMATNINgrDlqVnFbVLE9FS84cny/FkD1WnY0tS+tAd
rJHa7a/Qsedtjy6qWHd4HffrjLSK6Fy/K1IADe/xKCQfncY2Hz36NZbumm8nZr1OheTs8pmDxzQ/
IX7FKTjE4/oRFRXrdw3U3CySX3/f+3M+33ctZLn3BOOAAOhTZ6IsZFmTzrFYSpiNmr5I+L3Xr1aE
k2zuvdJjkbenw7VL4rS/TDK9Puh0MFP9tm4GuHDXb3lZuo7HqfNyAI+WbX4NnEPFUHcIZLAujxmD
Ut6cemhCEzOdYsZ9el9a+TrWp10UgaDj2VVfru1Z7Xqp9KfNWXpNsHb3sU/UBs9cDjnGlLyJqS/n
lufqW2+psEwqhq/Ng6K6KXWq/RhqEneyfmQ1At7jqyH3HDqIZLBLU6frMROrZQ6GNLZhtRNiKILx
IvRE2GfUxtRCv3OKyqEuClNirMyOZZyVD8TP5kVCwO6TKjsEMLASF8KY6qgubRK3G9wbqx64+y8D
u+vLD56MO6yC06qoxoLASoJIJz7uHGos+LS0cdaGKE368dDVas0F9hTEFNnRBrTcfJqIBk/vCAQk
mbUJXFAAn1xrjjGLVWnwVk0yxu139EVq8X1MFRsVFK0tKUNt+iSdtl3PIkYGJLPaDyIRFevmFAZT
0sGV4XTG7e4nnfTyLSCRNX4WL+CHkGYLR7tGJpUIGa1xVsTKfpCWKEtF5Tgxsgu3KQbcHVfrNfEe
+OO6s8eyXw8N2RQ4RHO5rAn6X8HJzvCu3WXRKcKa44zj3u3bZcwxuWvt8btfifw54KvuQNhq1wjV
zu0Xvw1qqzk6yGyAUknCtaFKO2tOwK5LXkX18WNcpgceoZYWi71MxvWtOr/w1MfA5GH6RobuwK+4
/snTTdQ8rWsfm5w+KDlmRExAjMSrx+WlFn2Gr31kPqRrwBbsS6ytZn86LqdkYJdblFSFH0F7tm5x
tXCbrV2dHJF8mpMh8i7C2pP1fRoTmZH7OKtBLFCna4j8ncI+eCQrrCgNIuIX23Lpc/5xmsmm0ZI1
S3QNV5M/J/ixvh0yp27+kzyzbd+JeOmb/BXJ+JURo4/leiMpR9rkPWxrWcOLo65H987JcpfmfTdk
uk1WlYyZ17mhKr6U/uxbzmZMKtITjpuvWIvkcfCHyAGXMRvhZd/6WpeCmEZl2dU1irvrowWRckZy
kd0an0oz+IaoEaiSTm2b2Zlib+cJ4EMd+MnZpDG0D6Up823RacJug/HWczCGIV5/ja0+8b9LW9QK
+3gwC4YjGmK2Yupa7Kp3xpCjgq0KPI8X7xMTFfnrk6PU5PaYHvI+KQUKIaZROtskYmljLB82Lgvh
0Y2fu4kFcooONIFFm3CgKvkZa32wAW2HneCoxtBlvOuBmY+u3KpeF2pb+SafriuqSjNQl15PddzW
hVu6JmKkrSS6yguIVrKHNHDXO3lZrCHJj301hMmhlJNHzSlbaMiDS43qhdEQkFmOEOWFlXm2Nx7G
nMREtAeJVYYlIABjwJF8aSzHW/8Z8fJFCQzIT2Ov3OecxUAGtp5OElXnKAiEWT51B83PU/KNZJH0
im7Tj7Fq4m9lE0RLREQ2XHKT/vTHqF83TRHP9ixT1kZUk2g5DJ1ThlV7M8hEldnXxYutwfu6oqpC
AFiWaavVQYTzbpk5f6bZ4UxoN7IMMwexC207/oywrxzAVhKcwJQpsBE3TZgjShvt1ET9cZXxfb8K
HRh03XFcxO3SD3Y0ffebpC+iS6GqmNpIcm2xUs6Xuuv9cM43UV4LzPpNzIWbRezQXMnC3dZdGzk/
HMzkNLkEyOQ4451D/Ii3pHol4p9xCQp4s6N2xpi6tKHcgYUgz2qn4MzMxrBHX0FTyqsucpL+4bUj
DTm2He5bn/Z7p6qGua6gImt7x9vOo/T98TJfYi8vL+PVefa3FWZmZN1Bkbx0/RV5JtllZB6zjH+m
NgbHd2iygMcdLTOSiEZQBlfFDbYAMjy7uBMaJKpQ1AuoJQ1/2IsbNc1+AjiH95trYp3+pZ7JzeGT
Cx8Ghy63qN4F2j2L9IMaAxk67+fMsZIPwu/dAgW+MhA9rzKGOIM35PEiUMR2SIduBnsw8eeycXE+
P8kwm+1pm0RlQloDzSDLYhtbLNKKe70ZEyIs0aBDv7yZkrFxijtMUIp+t1k/ND4mTBXL2LtaCIkz
qPVQC+kde2BYzrTTNdG4r8KPslZsRExZdr0L05Ao7D7uuFgIqAUzlVKXOnRAWz9oWbEQjn1BfBOS
Cs+OsuSmGXQi4it41odiOTSg65biVUHR9ZxfF3FD9OWQDFwt8UENEit2w4odreEVUKkhyMQmdfs5
S/fJAtfg/6HuzJrrRLY2/YuohoRkuOw9abIsy7N9Q9guF2MyJiTw6/tJbZ0+ltwhR0V0REd/F59P
edBmQ7Jy5Tut4iY36zYl+BcI8ln361DOhbico9lefCW4/bQLyNuG6gh5M1t0cJP2RZarA4AMnp6G
/Yk84SzqT8GYu/Slqdxsn9uacFzVIQCIZSGViB+TT1iMGWa697fKJ++7j+UKd7l0/UQH0juMOHsH
91LxHBflChwqc2MaJ9mNM/mz7p2iiQHY3bXbrLmSpipzytLYea6q8V1H2RRdrDw/OaM8m+Np8inD
41wk8Q/DYNANjUWQhhvee5UCDWfM/xNzqpNiF2MJFsNxKkrIxstyZrbKsKtXkS5vF1DUSuyqOUSm
mg5KxF/lFFc6uDE9cJv6OOResrztignmiisOB2+cGRBQYBy+Mz7KiIKRLXLQ2/hRWf3cl57Su5Tf
+hlejhY1ViaX9/2UCB1ArkQVLyhaCFuKrC8eiKN1l5bfHJO2J8Au66YsFO864au5OIaLrmPnoJ1O
OepKsVSi6QZAX3d1s8evHnbu9ejgMAQ0qnPPywkqcNlo4Sz7ZE4u1Tp7Qh1jUWxM5WPsrVc2F6Gq
kro/5rFMVHkdTGkxNIespzI1p3E2ygWkCFvXFQdTc/KaQY69RkcnOTKjZt2H8RavEv1dF0yE1sxT
VXu7DVp89Y6czZSfHLwwal3nMHVRs64okXvNP09Be4L8bTaM48Skd7HBL7421EGfMfFzPqbiKswa
xbXo1LVnzrmQHX+mq7BSr1K8rhzsiWEwtXOoui2eQgadTvR9B9Ry2o92aFjo/PaJB9TwtWOUDP+4
L4xdwt1UPuRm1VHHD+4KkFCHgzCnpCNSGM1fLCOz8HueyVO6eZeDRomra7C/N7bC/nXh9z6/JFk6
Nx8CpVrT74eWcF7KU54q96Zia9Puvi7lZDjBbmzm2DbSfuNfkQllf+44Udu/Wm6LV2jOKao8MVm1
XICoBZwHM2THrIl3edZ5pdz7k7a3wMtocsSViruG20PSq/2zzWkh1nqoOP4GkmhXOZe06mH4NVU6
4UsnhEjw0cv5NjakKSwt8QOGL33+6pOkwVBHdCF6DI6UCE5uu1JmnlGHIXeSJj+EiHWdYt8OipaF
+MG8gHWAzq6rdD/l9nT0n/OnbHm/85idpznQI3v2Vk1wmA6pGLH9goz24Nr+97ftc/7i4+3WbWqf
OyXCIhNFv2xcSKajmt/scXZTffrOSP6s5FzFfzVigq7C3GbvDkpuzmsDBcB5B18f1a8XAC9+Qu2R
bfiz9WFot30QplWpd2uK9EMSL9wN9v7GCFP0xTJuoQ/x43tVwpNDP8G/fnwHmNgKcXVacrequc/h
FkcTJ89euO/r1c+y7ZJWwR6utBimIdmjQG495vw02j5cQi7sLehburiCwL1xgUCK5tpe3uMTwe8v
+K81zFkaZdfbW4Dc1wLSigHnDo4mRsE4/r6V5HPM4HbFsvWIekyf5ns4IUd+mtHh5IB4UvBMdqsv
i0rdFmcIs6yYcuJeZRFdKRkpoUTc+spbwsEfduCGK3huEuo2/LJMme/SIYV9BlTggSrzrSoTCcdl
nnyKveS+1GwyZFyaPjftqfd6epDVr9V8FwxLnuX7ugmSOT8MKyI0ZtZ1jeBA72ScA26XB+xhinkl
51etEYbN5BHPiNqKMIhs7NrsTboUg4DSz91xvnXNVMHstFuyOttOZ2bQzX4GxZqvDRIM0vc0VCMV
mZAXs5xgMmf/q/Co9ORKzAhDORujItvejaoOmhlZEOIY9O/tJvXHQrjZdDU/oOF5PPacp1Xu2bO4
s+hB/Vi7vI5epQ4JLSBq7jQQ0bK6RSbDgzuiZb9aC9/CEL0ZLWYU91PHlxWtZ990lhcgB7CC4Yx1
hmjq2Vi4guJT83vclDKUO6XqJfgBfphn0125UScMKGPqyeWwOeEa3W1+F+tPvd8SV0Lr2zX9creV
9MfbyVHGG94G5RSq/qjH0KyFlYWsGmHfGY3SORS/93ls5YANpBMzZ9RqZ4S70dKIaslmUl1K5l9J
7jGauHZHQ5/oq35OLE7WxJG1YOQPN2oIOC7Ge4weiAZOtI91HhMY3y/y55wFvvNh6hxGVeLoQOOR
Hbe1AUe8nRloGOp9GgyErR3TVmXVcIxGNxw/mwLqja7EoQf/1BV55o9AE4tkbHAVIIm6j+aEFmnH
ICgA16tSVV73JV3hMe8nCBCNuikO5Jr/58tCFPQ5ATqiHuLwNOQTjNmxw6HkzkccRRYocRXznXhU
s4qY5+YLuEtoES1Nl983Tbus+SltwnX92o6TEV85eEid3A8VetL7pHMsfJqplnv7WHRy9G28p2NF
uh2YHrQEP93WSu7kkGuLX00kmAMvZgzQKi7m2bPCJcOctNonP0i0BGnPFVofID4h2my56MfUFmWn
gDO+dUvzgLw1vm/RKiMsZvgIqinHo8HZG5h950Oki3DKUI/z6t+aPDFV+WrgiyWMYCgDf+TAA1sS
ikNL6gxawDPap7uFRZqqMGTRZ2sDeAqKrLyUZMvY7T7W8CkEpZMFlIr5stv6lbOMeBAXnBE2KF5W
0RF5Wb9N+42dckHSt4gxHB5xwqnq6It2dZ1t/j2g9ASKly6tTgum91SxWg51Odlah7nE3hqSEw3Q
mUcfw/so1wkB9nELVJ/VsMvdtLpHb/UCi+9Szh2Ho5W79Gqfq9H+82gk/UAe6PYt/Ihox+KgDcFg
PLLlfDMJLOp0hCXd06NDXJpjMcc+6z3+Xem4VKqkwaYPIeXkFu2bWt/uPIOIMn7IhDh2Gy9K/oEK
j/mCXDc/jlETNsXRidx0u3dKwgWI984X9TpJZdduF1W5lpwJUNHoqTuMozHr10BP3vqmwsyWVxDY
tdm+mg65HhqapejziME8S7WE+wjhiOAQ/IDyZlVF47xPx6DKql2uuxDrdxIueVUdYBjslz2/rH1W
RgD1U9Mb/j57S7PcP0LzS+na+i5X4Jx32oeHfj85gHHf8zMQrAoCT9pdmucbN4bzUlzQgQyk5Cz7
3DXx6pKwstUmfNd4ecrkhDPqvk5NDDy5BUTTbX/j5qvtJqKWtdveISUu4uazNLScEe9zP60/I6ea
GbMSS8wntOi6wl9xFxbKSryQ7aOtA1PFjirYUddCYH9aGB/vHBvtC37I4rWplMdO9m2P7SdIVFEe
UrF69G2ls2YjRZJ+/8rR0Bx3NBFtkX3QPoKD/ugjfUkFedSJwzry5Ug8GNMqh4jPdHVPU/G2Xga1
dF+8vJzs6jivzeoBknpElRuFQRdoO2qFZTYeMOZHMPuhXIo2oCvp+pm3//zwCn984F8eXrr6fJdb
D8kXY1PGVPM5JFat9pdzpUlq4fHwBIzbBrg6+WxVO3+o8N4c2jOiHo5+O12syiui5G57LA+FspRC
p9eFX3KOxFyfi/TTItKxkFtwYjse83aPZ4zXPzBuR9S9Tg0CsVea6WtDfsppk3zGXZap8tNrXDjh
3B3cblOVu0e3XA/rzsmWibEJPgJB9UUMK3DtKesZktvctn6EAPmbDvrWaY90BhNmlTEI6NRuVVBM
TUjbq8JCfx1R9sESmqSSszwE/mC3X/xoAfkiZqkipU+TzgoxXQ6tXvivrEa6CbxQq1h9qce+B7s0
UF4TGFsbyPSek470QTi2JUjemi33mDEpa0TDX1JFif0+MM4onu5iHea93drWTX+sfN9EbxiXWg7h
nq7KcgxndL9NerthgCtBIaBAQ4JKH2srTXcmXPrM2EXEJNJ8ujqj3M602XIzZ5y6KGhMT+fHPZLA
IOk0H5c6j6v5E5B/wMSTVblNGhw6cufG4TBuo+0Aw9IAmoC9Z370N31sxoi/jROQHx2qAtddetUm
ys/S3TZgA8nuId0JPnzNqapz4pPxcK0sJ1eMeb+QP6vE4jNLPC2qCph6kmVz42R5PdIv5F0AdjmI
oqy/1AHlbTmG6aQZGzCl0jhkeDxohNzAgbhInCDn/9fS3iEo/coj8kg6AgLTC1mZ75eqHYqvixpA
h4ts7geyxIDlCpCQBUihPDVpbdvKrFvGoDtseab5ETBKo1i++1I2FGHQFJDIpZG2+qpCPoDqWTOl
H5eYeFuy3hn+blvTM8uFQ8Ge7QxQzHIfBIMtXvXgcp1LnSJ+WLw16t7PQxiM66ssGOpmuF2m1avu
nTBaufKlZlIw1JnnjE2CMGtI3dd94Daj+2qam9LD+9YnmxQXlUOdbqAn6hqcytU48RX7ApLu8diz
m02K5dmlTX2JtaganFO5Nn3CoRJZT77syg6h7IYJaTHeJ4dZfcv8LmmDcct2eFmU95kNeo7fgqVA
3eySNllaZMfrALaxj6mjSNPWEqnF30VXw3GQoy3kWB23Iqq9z56faX5Q09rm3xZ3+2NRgvnMq2tC
yOvoYjZcKv7XgizAbufiYJ4QGk2oU/U+Gbop/6JjGMvqIOAS8voS5xeO5X27zu4SHNMHXo9gXcs5
umVlWdeq7SIgQz441obtb/Can20CfxZeBmzVm3tctibLzfVsmoeCXiu79Qyzss/Us/46KqjgzIu6
oCt4WGG82N9TjRzss9j0AlwkpnmpP8g+cbP1zZm8enydMjNZ8s0Z4LbdC9pEdoFdW3Gu19erRtXE
KkkdC7YvS1MgQMiSGjyA4FvfF/oYTdje44s4No0yp6ibeJd3MAjZFl17I5jbCoImuXZaZlNs0SXa
Yjr/96MKymJ4V7v5GpvLTZWudtQOnsBe7dLOftcc6bkdf7yei4Unm3qTcdO9i8Mg/R526ZrlJ+mW
ntQ7p+7W9PuCsqR77+VZ0L2P6akZA7gi/ua7VTmWOQ7FqYDg7sDvuP1nrnAZ6ilxQGeyQRI06La+
CkghfyBw53ywpC666AlK8JFGP9MB49Dbjf3x1slmtkeOx90+NpvtFx4bIF5AS9s+7lEN2BuPBnek
vR5ZxpaxdaG2OfOg9FvuB/xSfCZiCyJhDoyjDMd8P1sGmcTys3rhkQGWGUrn7BU+6WxKWVmrasXJ
KVUHj2HVBMFVqZtITGwd9PT90S3ShZnISeM6zh+UWTYj4RfxWZhIl04SxtGLcNv48iER6hcvVDQm
CJO3Qh4SWk6iB+H/iT1HKxNb4sk0ATpgvelKBqeohZx1j4DGM3pjE0RwcSAjVsMLfLxCWqVUUIy8
/9G1QO3CDmJvsr88+FVlzlG+ZkPyLAsWFxKC2KkWW8AyORsI0bPt8EwHrsqB1OOoh80gKNQDd9ca
5LxYzeGR0E2QMhxgPAh+psBk4TX2WMSRiObtM9WRoaEfFvIMyOPt2kJAA5CUOV4S+OJ77qEesBoU
O2XmkWggxxX6j9l8T6V93F10k5x2QsG0xJCssmeCxohROroHkjz2oxHtyd0K0A6M9fPIwetlbd//
6aMYG+Va7wjyvvBZeIhC3YPKTcRHv49azl3VondKVPXHlz/mqXfu/I1+/Zhn3+i/HwNxlIURCqXA
1jS4zSqJwcQ6JuoeIGl0qK4H0gUclHtBumS7Yh61d/PyxXhPVYX2ari1pNC4hOfhBX3u5PMmqBD4
CkNbzHvzgTA9u4bo/DjGmKWxBHAaRz28q5ey1KBWoALPa6Wd24G/u5WAi8yCOBOaZuqsKujlq3yq
usTQDLAsrE0zoT1BUPvMbhhEw5z7EQ4FmSoba5ADFY3H2CfHoN53hJKuNzi7iY54+WMfXt3/6krt
5xJZEkcY7YkM8R9iS361OaIX38JVTt1JoLSlkI0JTq1/umqkOakN0B1iqCyHdt8G0PMD26595QOq
K0qZB4L75QuyS+PJ9UTCE0SAxkEshYcglD//pdQEnZysujc9dojusZqBaRHRMXdSVd9q0Or1ZvPd
xqZRPESBVBEU6duXL+G3BRPjqGLSHlktHicrMkmfXkOPsSBEZ2NlvYFlsCcVLfIrPvjNTrLWBj4/
pkL16nQuH1G3SYwD5xMJqgvzZhwXm11ChJQ11Zxp9Zcv8qnomodmzbX2TvGxLOrnQyxJ/0By5+h4
7/r40EqAggfLvWKltnjd+pL186+EwQ8fSY6nh/XS4/nwP57eFsxmQ96PcbJ3YgPM854MhkZd1r03
tt1N5obGVuu+hG5/+as+W6O8t6BXBJfiKHZDoj2fp9qgjViLZdHuYUhafjrwF9INVWTF8uGctXDe
A7KumexburgsV5DTEj9O7vud+MOr+iyIwF4PzRGweBzZRJ/gua0aXKbKA0IFDvCGVmF/1spYjBA8
hZwru8udBTwxGDPRH66xqomVULbAPdCs42I78U+dpEBfN5ZmuVgA0arbCUsCL59cDT+hzBnX/vnl
WymsTPy/rxeXHqEgDyVJFXhn3fD5M0y7wdFABtzKUU4EaayTPX+504peqoDLU5/MtqFBZ5hDZv1A
ncRSQ069Wh7EIqVAZxQxcQjfXbMwEg6lbJCjVMLMY1UwURvYclo8iHe8FoUc+73AEn+dbbQwaHkf
NuWXv9Rvz4OpjnEQeCFzNKjy8rnhfG22aMjrYtrjWzoLdJDb3E5Dj7+oopCjismtkcLsJiyyONnG
XA0w004dMyUqCkr0KQaaqro9R2WI7EE9icPNUlCxgDJjApNbYal7+cofpsP/+jgg+XiVyCwUAfUO
zOjpKyU2sB/ED8teuZUlOMbKQdXUBxyFPsQLdNJ3DC8xkRFpQr0lvJ9vvxvajCP2FCET+jmWRA98
h7chqXxHqMza3hTKyPm1Cw25vKqJBCL0vlmnDIARlJVA3l1PC5Di3YGncO8fn5gSKRtg6UF/cd5t
RZAvRyZgI8dGcNJs3peqQ+P+j3Q8JdN91de90zDrtbDlMUfIWt2CZ8b5j9Hzc784+tB84ec1whP2
6eVb9swMT1nGzY32TVD4yOhka396y9A1K3xhndnjrXXBSB5bwgrokZfr3HCi8ShbiQigqsvv0LJ0
g4kP3lVcZMNc8tcqNWzlH7rkZ9uGHc3qxuAUdIWCvTx8nvLo+Y0fUAS3vfvgAsxbDlecBbwKs2wT
Y7CjjUz9tVh3dBO4RTEQkrH/pjcwJR9QGCzTeKizKmuuvTTz+mmfIx+gpr58A22L92TJUQEiNnuf
UAiJ1ePZ/eOIlQJ7jHJPdqMePwM16MoFHqpHH5dpO3vdtwSmOMezx5zH/k+xAb8/P/Z0DrckNYNj
xsw9f/r8IB8FT6DIDnCAmuIpotTmBmxjU+vi3UoFIyjnwXgYWh0Wp9LUT6mX5ZRbLeTgdEjUlFC2
LL18Z367NB8g0Y1ZWBGoAIO8n21wA3kxfl4VwWFrSnYYsF6kcXjJagpI4rbUSx9VBteySjd1P68S
WZM65aa2yjz8z2OFgDyty7//cF3PizbJJWQsUOJ8+jWPdvbpLSONvcVeNS3X+Es2WGg3dPC0ImOx
ghkGhwXEEWw3sl2C+jXISjxmtyRGWIYtPtPbHpgjTMHLl2U/9ZeFhAkoIYoXZojQOyzRz31YvO1x
UZO9AyuL9uJLnQRk6+wexZyFxxq4bkPs4H/qlJ9NVKFVxW5GBZBR6NOK/NYimhgVcA3rCRpFEOjH
zVssbYXRoEbe0gOYjFCG2mivxDmrUpKeYW1o2XcVdunyjrgoCFgyiqFI8ElwNmceovJHy4ng7QGQ
rqdxmX42ZkbLuDWs5IuK2QcjwqiBKsyXHtvPAgej/NG0VrXJiPl6fqVXd14Ziz4QiACPkMC+H0Fe
KI3/7r57rg89yF5H++HyLj1bpYSVJHzq/PfZK6/nlUX62H09viMoyKm+L3/q8+omAHkElTcieglX
2G93HcrabC3oEoFKxULV77OJ/mtkFdg9MuttpWJ3sh3YCDOF/Jp0U/7DyeDitruhwtTr7eKhcfmL
uaPY4TC052AFL1/os2QEjg8UYBunypHa9ouRfZt+OUFUoV68MZkxjJ2pxrIr2/ELvrWG5WGq1eqJ
hBiTZN2VaY2Nfk1G3fwTYH0frUM6Yk3FRbykCrw/hMPZF30fFj86L7X69s0dOn6QHWEf+3AyHEPi
G2fF12GVNFKUgNV1JPvt4C6oCu7Aqq2mniQC22m1rWe9A3C6QjFqK8PASECAw1ztYcjX6WdH0ERc
HST7b5P+ob49q/zsmNwSN5Qi4tjwu0+zX7csB7ZHQopmKfiUm9IpDjOzpwBqcG7ZhzphG5t+jGsB
BP+HfefpgYXHIv0kZL9OeCRslM/3HfwsGpqAUZFbgUkvxv/1cGBhHJG2B6kH/ObllfC8QOEfpDwE
CBjsyYH28OlCAMQhv2Ct4L7rzOJrbVDZ5rQtertIzxpmIRYOui9/rm+30F8rI+nhtpcjoSOQdnLY
sxVIZsuUsv3Cf2S+p24ahLzI8870V1DRY90j/KSeOExg1FeT5xrWjlP7I7/QskA5XAxQ1pQg1DNW
XDhkYS0Peef5SwX4lbfIQoZmyaNm3yqNeOm4GJry4/k4Sp7Elr6JULkvIGarQgUUr0vmvkW83eTk
iqPLASBFy6v7d23lkjC2mwqevPtaLH02BFg+nNgb3xh3ppScWr2Wov5DjK2tUk/v0UNWlstRP7IV
5dnD6WXt04oxSyhZy4TALIdu5fNZBPPy03i+6ilcnB0TWFMSuAlOe9bvpP0crG5KO3N22m8CSdFb
pPc89nOzmDu+rV2cZSjuL3/2845C8H/AlxwTIcajIHq+c0/GX/uIZDp41Mq+8P5sKQFIIJ7+eWfh
LIIF32sSXv70YT2cSbVUuvwdvxksi/TyVf1268EbiQQLacCsYfs5xKKmRpNJgKiUIJbMTugUOUTT
McRghZ7x5c96fnYnDTem66VLkLY3RkX69CXUuis76RWMXngorGSN9u1dN474eJqZFvQ2fGCFhT8i
5cii0BbpJtnYczV4i/oTFvi8JlANBAB2jAOB9uW3KtTGGbI0zyeVJ4K1eB3zFpv3fRnb1qGKXasQ
97EMC5qLQtVu98pHJcSGQeANC2YFbAL6j0hSwQZAmZ2dQ9dBzJUXqPes9MGITKIxrB6+2r+9lYDD
MVgdjWAkfXJ+n97KrhgK7ZmViUCC9XYBF22KhWg7K0ZK8qSvju5W2W+QZhyWL0Yn7uU/0E+d8hlQ
ZRN3//UF0ZeyyVosQYjfMEtEqviwFqIhBiehzikP/fFVPyxWYrGF4cYOSr5c7wCmVzTcA/xn1nB9
HC82CqIiyoTb/vJFPcUPIwx8NCh2+rTvk90Gc/H0JlWFa8geJJB7BWjl1cmtEOb7FHAOhrMhYcVW
4nVhfWW54s3DZ2o1sC9fxG+rzIKYnAR56e3G87wFwbYRN6Q+KqYjW/lcFA58klqAYfv/KDcnawl9
9/LHPpSTX4sqUFQMOINBgM9nETwDLsc2WiLjBYT0LEQDDZgGsgXfmos4OPvk50TBXaPohqX3H4QX
Uw5X1xz8smS5NIVE/5KTII36iDRMvuIxDh0X03dgrN+pm91t+plkOXoInMRWDzKRrdjePVrlipB1
eF6NU4mwp2ZU0+Lxy1Bi1YuweeGbX27Pb/rLX/wp38BDt7GLVHfGnJGURf/39KGToySLMvG6fZ3b
sBXO+na/f1ShOTXe0p+JoSAykK+t9YgfPgPkw6b5YIF8uJZ/FZt+W/wY2rH9Rz8PTf9/mYdOWbfp
6lnRNr8GnLN2/8d/Msd/y0P/n/X3b03x7dnfP4ehC+8vl5AIz0UXaOFyj533HIbuJX/Z7seeREiS
8L2QSvWYhR6Iv+hBOcAJ3lQ38W2C+dhOD1noyV9hQNPMwdsHFmOQ+7/JQv+t3YRMo/eyWxzwOvvw
0yXRT33RNzoFfiQs/75qdN2jKS6dY1t3y58wFbYQftyvbx75u7x2xIzCqXH94llt7oncDjLbazJC
LPhMRS6+u1Gfo6/G9IkTNcDuY2JGASFwE+Y7uAFBR3Um5tdruYb+pWrqFFsPqpO7Bea7Pmb5OCWH
hBTwewIGQu+Q67AgbtdP1M0YaEVea9OZq3lyG6IIEklmwYL0FKQwa8mSXlOkxXOI5GifkeJBsJMo
1UeZD6pDp1b695xl2zeJUTPX0pfIrqsimvcBapv54ODx/TykXXaVFRNTuqVk/OAekyTjS9KiY2Qp
ZziRoHlMxdfEd8jLWNco/wheHXp716uTmnB26h3/kvhsVPjaVwfqpBPt46qbXxPG034aOWHd4FUr
32ZNNJSYe9ZgZv5b0zEq0oDX7t05EM7Ogd1+M8+RyI4e3O38E4NIHx61t+mvGamFdzlaI/+0LoP8
HI8Tg+HmoRbhDmkYZzcHzuaja7yluHSIjcceTvD6fYRimkPPSuzhPu6c/gunufRTkSx1e6CTqaOd
pBFByOpuDE1E8W2+glmNHlIgL/4k1nnxIRC1+q4U5r9TG6y62E39OGb7kYFopApkiXdvnEz5l4GW
ozxEWDnuS+OHCN3NpDS2hSJ24J+D2b1ADTBN+wZb2A2rtnM5Jq/J+5gEP/LqVCyxHjcd0uzQicKv
OQZ9AcAhgm/Irh0i45E6Z8ewAgtiqu7av1mNnr+Xg5mC3ZRsGrtQMS1yr4Jx7ncBZ7MPgYvYeV9t
S3ya+35jMk9m0Cy2iC4/6M40PPMmKLsdowLnuzm1wXrjrIZ+n+atPNA7RghmWm+58HUw/Cw6tyWL
XmgmmAoT1a9ia7XbCyTGf2f4sqA+6tV932RiLBhZMQzbce3m0b303GE85l49T58DA0u7I+BclDuf
YRHiWFeR+ZrlC9NdUrhaJua2AyocfHGFFQOtQu7SwCRYftYxqK+woyFzZpk43+MyjDCSIR/SdtWl
Eqzbxry7eVrqAwMrcSMuBPO1uyl3+ncI6igOPhK85sQJK6iPoiLtYp9GTQb72Zvle2ySAEN3X2lQ
W0mw1JGYgh7XuVOMYud2K5qxyatGBmQmofkHXxqecBPXvM1cxnvpEyt1GTJaNTqycwf+rnVQzu+N
uxJzEqlaeyeRmOn9qAeyBChdQ3uEv7cxBMhwdhVm7tcKs19+zKEa/978mZgrRnxNIYxb0q7HgdTQ
bx28VcEPzRhgncem/mpWTTajmMjvP6RFEWXHgIbsp/Gl0rclE0FJ5CWAur1AAljI68TZsvd5bRh2
LhZcNCdZ9PpHnW+I06dZuf4twXVVj3t3jg36sXxCa0lsBZFXYR1+3RgwjVS0xMGsUY19jEhIed+B
tr1lArCd2jPU8xvyGaV33PpY9AdJdoc6/F/cfn/8OsHEzjZ5p4efP/Xtt+7/g40a4Pelrfq2rf9u
5ydb9cO/OG/WvvuXF7JLg764ZAgnaCTOe7UImVvCb3IyZpwIs0n4kP/s1fFfAM823d3n8Cq8mHby
ca8O5F+cpAi8tgi+FzPp7t/s1fa88HT/dOVD3hQiCNcToO/PQc0lAQ7o84DyEM43M5MmzBEpor4v
qx47D7lQvXPhd9kb5rDEKOsYd1tU07yPTKjvIFVVedkWoTueOOTH7b6Kcy0u5Yp5EafCtR/W5cmJ
579509lbCMQ9MTqg2iVRFhO/sciPrgdU0g7djehW53NGZPDFmqTl2w2o+ID9+laGTnJRk3Ry7Y5M
Dx+U84/ozHLrheu7cOz+JuBx9k+Fu3SI9RJNiK03TviVU6prcJ0XBJnmgZg+bJg7XiPBHQ9R5hv3
jSR/CYtXNhfVoXRTETOXyTj6RzvjZ3pfbWASJ4MW+BJqr9pTR9T7TZmveCLihVkkDa/3BmfPBGJc
MdHJw5Ny6U0tI7TJ25n2nEaJRyq2NdkPYbvezqL/SPYdscBCrOlbzCfZdpxx80M2ORjBCUAprjxn
ClLEtSHKSsZU3JWj/iBULj7F2RS8IsgVtMQkHn+Y4fbJSLGq+bZ9s598prwj6ix5YN8gTWRBzcZY
MvVNdEcqYY3hYUnDY4UT9g4OtvseVwNCxkCJ3dIhutHSSe8wQuXzNeoG+UEqzniX9BfKOeZRurxP
HE/eU+11vdPEw/1wJbFM4crD2QVOP16nOvD3zVCJ8li7iNV202Smb1KxJ+WjI69RhwckZPSE+sJX
lMc+7uYfuRyqqxIPyq7AmPe1SiUjnbLKa3dygP9UoSNvIMnkDdJn505XXThdGQao3ERGMV8aqPxD
ai9+CjFxZ8QB7sa16o8DxMHbNXnTZm1m57DNyaHSsvwqBiR/NdnB9ViJ2woBpdxFXV+8GsukuFzm
odqXuJb368aWI52lOASNCjFLZ+HlzOu4E25NKA5S2l1K1O9JIwBkP2zX06imm6WNP2VY1Q41cgOs
WCRyycacHFNMJzkEeFjXW1oFf8cIhPDYRjbOysiLxElTAl+aaKct2hFxagvLU7CypZJNYva9E96T
yXwfLln0iuV18Mn2hnCOymOFXm3XxrQnjks0lGy2LxnmxAN6c5wW20o0NqMzDn0wn1Ckmr2FTk9z
uiGf2GRwWDq3IPi2fGV0ep1U96iH5dWa9mylepvYX6Q84D/U13Ef0OX4k3OtmSy+K6rknczX4QIh
GmN5ploc6mTRl3KpP3ratrKCk2/i1QhZg+BomGaCLdB2h3rscPKHXkYeazbvmBJT8pDXGycGrV+L
u3VJX6WkVu/aWZsTo5b22UzQHyORCYD6kLhN8cG0dXFlgvJQzd6HCMf1q7kP0UXGLS/EIMicjqTe
w4T/gy+BrIrYfN86BorjG/ggBk8g0InuaZk/Z8lc37a9ZoWorRsOA1O2d9PCQbzb8jekmq1XmaoO
Mf3TqUBD+J3xJdtF5qskQ9FLwEPn6Mveid2PEVNm9lPTyA9D7KkZkzQ0R9kXGK+q5R+ZNlA35Cug
90MpLC45AbfmwESkZm9kzRCasUWumRavt41Xfc/LS0J4joo8P8brXH9YN9zCtBIj3T8uWX3XkN+B
euxVjSTnVbiadN6NSh7JtLpYfFXR34r7bXa2e2dz4n1hsp+T6dproDNz6XgFvAc0pktkdkhWWBat
r72iNt/81AtvsKtc1ljn9iLq4uMkWo5QhUH3tYNNTD4yLWmrsSHV1TsdFbSHTkM2EYXHz06limjl
+sA7AgSU9ywU0e02Lb4EzK+6alncQOV9cK/ILeapa2JsdT10H0mQBjMqctRUJ0kVjY+qwwkbE/i2
E06cj7sFBbl7NMOwXJitrnfkcOQnGwB7VePW2GvykVjuaMr/F3vnsSM5c27bVzk4cwp0QTM4E5pM
pq0s310Toqq6m96TQfP0d6X0C5AE3Avc+RlK6lZlV5IRn9l7bR8Yjmg8vIafSQJtfWtLM9TTWkR2
g3M2djYdhFYTo6JTKh1jlNAmHNFY5rwxdqu9iu02LOUSc/lRYEGL1q84XtuzUmEcS8die0qkYp4n
IuJDlxG918o5OQO36gOG9xN0FVMxnmCMDQD15swElSTt7MNaNxuTz+TuVMR0l0RgT0agAXN7E5eh
6H/M60GWfHJh9ZGh1WEKoePSWtYN3gIOFZU/i1pgw8Otlw/IwU2ewBiIhtEsRQD+PfZhQlQBpnMd
LGpujTvADPvRbP2+G5V36IjKEcdqcysTTewg2ca3beA8I8YoxLYUgMQwPWZ2Z3waPKtV/VChaYc4
VZEuSSgxQU8BA/Q7vZHrTlECAVElXFNphGtXLOf4bjKqp4mCHIaMr2jj0RrK5Cm+G+1s8ZwtyVfm
rAZCa6lEA3riPRt829PAN+JRYA9Rhm2q31yDR29N2yvl9M1Q3fZolCZ7mkUxn/Oy+zMU2h9Alc25
Rd/0DTyiDmzypPwpv9rOku67prAiwZP3hEgmRhKgbM+1NMBQLGN6Tupa2dmDDr3MyquzDeTyVltA
BhyxTAeCQ+pQr5LuIa+r9qaUKp99qAD0OZ3lNTVxUSo+jM7NzQt+phe3XmE9aV0aWYPJ8zjpbz1r
Jc9sWu6vLF91PEWQp8FxRVMxbJwtbQdqoU+eaRuTt3UZ/kwZF42OuhRZ/hxfQah0u9TVEQpVEwpp
y3qSC54Mk/M80m012wP9NUJc7OWXNEqSyxelP3bjrPqdOQyXWqRno5phXtIXwQFLP8FKtc+qKvPn
opjbE/GzdM+g/A9qS6EEc2W+GGKqQn4fApuT9bMEKo8PVIn9rF41juxFd86xiSOjVZdjo9r5mZxg
hTvMIkyhqOShwW33jXwakROkFujk82vb2G95Uu/K3sBcofUab5pb32wZL2E22lCa0tp+nWd3fqgp
jB/Ssn7VkDR4Nv6h1NwAcnGtP8GQyUI1kU3UQDw89Rwrz46TEElHlkSYYUfFJMaknd0ygWg/O/iL
WjDydoh9tmbtSXFj2hBcmNhUClH7GF/1UwsGugnGvphPvEhlG2B/Kj8LoaZZgN32c0Pp+EOb1ezi
6JszH1DbylCBivo5Q4FzCLsapo9qSMSTBWksYIvdvFWVMG/r5Doe/I/hSHTT6zoqIjK4zU+M28jY
w6D/6HbaOnot0VkvE4bqn7OVyj+4nOuwHYctqPpKA1TuKsUV20sXbc4y/2kxuj9JrbZPWOSyfay4
K43oBJ0aXfWRgWz6Z0us33nF0KaeLYxoWFJ3zMPGMyFk1tNoCIwknPy+abcEuAHQqH19NVUQVo2i
Rwx+JsPbhKNccGM3SsC6037Jy/sXns8cgipULYACNRkwLO53xFAYIhwFLYMXA6c5xMJZTssojKM9
pNclm/rIcjgZFVepOZ/GbdfKwgAl3enfhdUKPlFTvdQQSf7wjtSjZ24qcPjOBkeNIdg8Wv3yvjS2
n2NR/w3SCX99aVhvYyf7E89fe0OF8pXbMjksCeVCbhNLpWA7CTql0cFxiOm1dZtyxyTtJ8aKhbbf
nXaOlEGSOq+JXJkZqQf0ikdhScd3kBzvU31o9+08BfVWnCsWlPwG1eGlnpLnbmx8q0kv3HdAoPOb
OkyFlysb2MrhSuRu42npaO8T3Xa9LU6hItfDDXvyFJG79Nk4yjUrB3SAY+P6LVQBKtsqDkxqSsYF
auZ3DPsVEwiqotsh48UAxsieEiQ71BAGmBe2+3yQw6FJzeLIc1w9kJI3R52Ee6Hx50/AcSGU9KW2
QwqBJ1K1HXYJZR1CYFJ20BnTC67q2Fszd9itW+1GmSXzAEh45gm0pWzHlzdcRCiIKVy9pZBnxaGk
g3z/XeBivsfLPK65qMOqW6dwWQyIJmXIXCXsVLHuVKqNWi2mkL1ecSyG+I+Wt8cuTdwD1m3HV1aj
ek5BBxwAhToe1Kc+qApZHsdigKs9x+5xaudkV+BVxv8dk+O41URj63FMHtGcRUJTjsrC8w1kt42k
2OozFGgGUUJIv1D7Lw2lNyjzxWOqAbEOz1CgYxQ6d3hSmQrnpIPwPg/UDY7lr+P8yUQ9v1SKYjxw
Er/XY9c/17mI9zqeOUI4ivJor2ZENsUS8Ie40FnX8+aU9RlvFBJvd6yOSYItWC0Tr7eX24Q2O8L6
8sIWROOJdqPetYMGWd/sLIeM7OQAbf+y6wr3beQ8YXJrnbUeIEJlSssT+Py8HsYhhuHUOPTGMuxm
8hZ2ZTPlgUiVLWrd+kvprJHfMtIRe6mdM9Os+MFx1p8OVKlI5Xi24zlIeyPkylfS9II5b4iywWD+
TZQFhlWj2cem5UMTSUP0pNuuN9UuggDXBT0Qt6hc21fTwCpfdcococ3ZEbmTvpZKUX64yQWRHo9L
a80OP0nKExkGc0C+JZbgPB3RLcdP3PFo9MzurDF1W4YWT6AeR27CV6LJxoP4HnZTw1daY5jLueIS
AEV910VwUVDXzdNu6d3dzLya17bal0ax7tjZv5Usynj95uKQMMM9KdM403GK2rMKnUuRCsPuM3DM
w3Gx851e2Glob3lNDsVG2e2WTECVUFEp8+MqjnoJcQD/M5HPdQ1TLGmPGbnwgcLcMFCZMQYIdcsd
4R8plP9pA47Mh+fMP+h6Cjt6rI+sDvDQqpmItnroMO/jVNK1+raWbR8V22RH7DibaMXKHaEGGDm5
cWrpK7l9pU2tvIWAdNZDvgATznKW9JmS/1pS4zaYu2qw8luCAS+auyqNimH80bcaWMDK+Oj4twWl
VljBzNFwdquHSf6e6VXBwyB7WXXt4OZqgJ+G27f9UWDTx5z/UeRtE216E+HkZ5IjW7iM1q9mrD6w
aUr+Cp2wXk0ky+A6bughisEMVnGZJ/eaOda7sThfxF1m4Yp+gDAb6zQWeYGMYbnMzHp8N9UWD0os
6QQ59Im63w4GrErAPzkIfl6IIE3V5ZRDFttJzCSeqjsti+KKFgKWBoAmU/JCw+9bZd9i+9T1gL62
OqUqQbmTGB9H5FE+EZJXlg8/bX1lpdzNz0tcmyGXl6SrNBkr4a+sVRz3RUPku5DOI9/OsOO3gNuU
ucmEYBqk0nbYLBEWCPyAZY8j8wPm6wNDMMqJVItSAkUg/q5/39/KH7wR14zE82aZolGHvDnr7kZF
2Rr+fezLuGbscAnW0se/eirHN4dYuUDKYb7pzK048bY+MLXmVMYC/3bq5oGKIuywNoSSdnrVnOAQ
uIGSKpQzQ0+jYuVDEdSJaz6unNSsQ45k0Trhmhd9sCisZNLhoWrnh6Sc6Pq4N6HWMAeoZj+O7fnI
eZME9swSiHHdSZb4/9zJCrOE4xfx3ktm6JeUeY1nCYAkCjM/b1tZtoxsWEJtbczIqUTr67J6qvFs
8p40/gAVB+k36AsRPwA4HLx0cNqvVs97Uk3b7Lq0eRqBq/uT2TSxkwEpgrjVNHDFxoxC4d+2oAD2
jJUjsxaqhQahvlOhaTVyfnXEzyhHTVFxlxiDyYxF+dbY7xNh3mwgwVNJMIZZelmjV/tGW3Vge9CK
U0sbQjiWdADZuDwQp8zibmbVT9NRXCjj7x2p8cyT++g4027FkkDw3qYw+khkGCsdv5qFbDDkyS92
G1/m0gICI77jDvperjxVdORRN2ZPYh4YParlE9gU46SX62GtkkenqWFPVBVm3n5H2tKbbqm/kNgV
O61sjACCLuaFqib/RO/dgIReSRvvFAcrfuztsqJKXaiiqupRr3s+DacEOBqdr1jdQ6UisXHM+Qqd
izmVIULjAu50/ZTr1UvSW4YHeMc4zc09XIoeoZjMvSuXd+l2MKdIQg4Iad78Ppkdz+66ILVLsncy
C9lh3ZJjx/6iXcwHQgCP9pi82rPcg+xi0VUntzI1xoO5WSqRve6fmggj6KshsTkd5YX8ybQ26uP5
YVPlk5oodqA0v4tq/hzsaWU6BQdNTXCDwyh7Agf/nG/OlznY6r5qVjtAtLRGGcaqHdDvz9IodzOG
O083u2PfG/s21wtfmlJnflfQyKRl5VVq8kiMCdeno/yUTvlBSumN4bQZ8FtER5lMu0pTgtVJRraE
la/k46MyyjfGErMn2pZU1JoQMdNKeKvBdbLrWrmutiLeF2v9MErhL/b72jR/+rjjLLKNEsdxdSPr
OPMp7MrbHWm7M7Sy26fQhr1NR0OfqZOnrsMeXH21A1Lq7qxVo8egwkvhTyRKf1Iz+I4lK16t6H6j
1nmDLrdbcv1zrYqB3GSHdondnScyO+qZxgTEJlBtplUXEF+9+XJ1Hsps+WAJ8JU2S+VhRsyYQ+Tf
0m5tHt2tDeZE4tJ2KTFLm/ll3K3Sr3VIFFbpYMh3DvPCdnmzpkf8oIxJVOCFMMdyr8zH55JRC3Zq
vQkBgJG2M+Y8oSr+B9QjZOAZueb3sQJ8oOxelVn9KEyKKRBYxktptG+0bW7Ao2bzufIrMI3nZjM/
xrH+tuuF/C238y1DLp6GqBXkehr7ra33ngQZgZcZkNTIqg6Gya6fqwcLLlSwJDy3jKzBUGn1o8Jf
9Fcx4y3p9UOs1scaJ4zPXgHCMT/Or+scfp+5JKFKCEAIfERQq8MAMTYFHsXqZIQoxzw3nfLLJIKM
AG1RIShbJt82av5ZkFZ8WTNOSfXxHWIGpYBBY452QW+ZNlj8NCXjVitLJ0p46ZCK2ndv+vpY9i7R
zTUZeKX5HNd9HrToMXYkNYz+AE+HVAK3C+ZW+WPn8gBk4rfTLsiBNAhixaG3p88E4Lavb8ZbZuuN
bxrpwwoWrFfSaFrGkwZh0QOQvvnlyO+R4fb0UDRNDPZAXbi8c3VXyakKbLLDdqnquCGhDJVvI8nw
co3L1F6KJ2YWntqkYaloEcFZ1hvZ2Ke1Vb/orud9pp4lQemp29+yxHxdiA47SbAgjI/j40KBPZS/
Vy37xmhwBGv5Y0r4trrPTHffnWr6kADz3ipEFwF5cgAJVO4itE0HCDW5bw5qTXznVOyxz0JSFaYR
gCGKNGfbL6P1hjH7axy1tyIf0ogdU8Bvy4nuFEjOEoc6C7gZ+40S2kO/foz9wH2R6z9oJSv+ZTq0
927DRpbTgY9JfafJFsFsGcfBar9brsZAtYvpCGmfD4D15GB2s+7RaojI0iBjMuj7zO9D367qH9dJ
YT5fvjiz8Ygi4QcxPQ78FNAwujqyqGgph4TYSPgau0ssFb6H6cNpGkkK6aQiKI9JXkvjIkwzAYhJ
WS3C2RziF2Efnhivn5bSPZmGe64RU/n4RX42mzJj9Updr0Gc4FV2VZA2p3S/7W1eVg9k8a63xAOq
VijLcfEIyYbdDFGV2pS8NLF5qybztuQc1CiaQ9b5pLDMW1RX4mFsDJLh2R57g9oCrZbW6mXzWEWE
Q22eksNUcQlk9sSsPUociPxw+DEzdD7k4FCWKZtUFLHQQNwiYGnOut6aS191BvcpZV7BnHtuHspu
+Prf5fG4Hn79z3/rCJb+7zIv+DSovP7rs/71X9HvfvudsF6s/22VfP/7/9gkI+7Ce6IZjn2nQdyl
Wv9cJWvibzbyVNzIBnpudjr8nX+uksXfdGT4OtYVDBl4siFM/HOVrP8NYbbO5hkB6T+2zP+Uo93+
obAa/uM//2saumHehV3/psSyDQH5EeHZ3TBMcO+/C7+WCUZ4JU3eftkz78wW0lcob0rnoqkb5GK3
boefIxxHChmR2Gwz+m1iywfQkaH9Ms75LlfJBAkI95g/k3HWXocU5VgQM7YQtCV9n4NsmRFTcGdr
Sbg4I4IywabAObT4RaZAl4u7BAtyI5o2Kx76qyAbJw7cYVX/II+aUepLizHkJIGP0D0q5ZsiBvjq
woIRjic4Zxcbk810tPVRFVC9dffOFcreARkV596dXF7D0hHP85yiKIpFwXar2ZbqEJMhBkNQIM/0
sAlokZZJPeeScNWjA4mlvxCXyvlXUeST7TMbikcxY4WJPfWnzCzdZ5U8mAs48JKhpMb/rYFg/jpP
cX7NwFgStpNLbkwkKBWRqNPW7fEP6iGfvvgRcz2d2GSAnOsspCJ+VswihjO1ZsC5OqRdNIh599Qr
8/hnSOsqPpWQIZiaFYREB/DJ3CwwZtiEYcegz4g2jvD4XPRFJrmD1TjUOrV0fSb6uNvt1s0+ZlO1
EQiMsL3w7pH0xCCa/W0qy+TCQWN9KOCoMf4SAPXNpWx/K7BAVu7bojsx6VtKZiIUPkmcAwU1nCol
Za+M01ebTrb3gPYtdiDVorjC0hqvgz6oUG4d9hL305anLHXGWXLZafrZKtqY7S5GYy+rM/1N7xX1
QM/Lxkxby/4eky7glTrbNPpbUVP7aoC+XmmNWDKhvmhfc7tKvuqUs+7uVOYC6KpqeyeHiV1lBQJd
CRkJ/f1Hq+w8CU4spKepqrhtMqu0ANIQq5cabe6yA+KkxyfLmpjjbw0UC5KELO2Ur/cpT9tnGQ1y
nqca7Pd0fJabyUfrbHYnBjkGB9hlTX5o1276KvNqvpLKVHxlizpel/uk2qtkop2Ji9V1j3CH+Hl0
sajAqh6QyBFVRSvVd4C4Ai3Lqh+zFGsdKuxeC9+x6j0S4+1GHKLVBwbo1I8hAXXgE9mLJI1VN/Xr
5gzps+Lq3CJTtjrfGTzqd4dTgL2BIpVPPtL6iP4+log8eqcEOSuFQvs1F6c2LlrtYswSFJ+hxCoc
uBIxwb2q095EZ1sjJOthfNGBOEpfMbae+DAWOcOR4pdFXAf/umKdZefd1Z0ZNPor3qVfapk3BQJy
ZbsVhVu/Z0upf7sgefEJGp0WIvji17YWj0M9zz8qoc0/SBcpnrjVjHXP7Vgv/rCk7bxvJEYDxjSx
8xRLfFpebDNC9TSxUNos2mpVO6N0QL/kNV5THrZyfnQz1dUJ5q0M38bP2BtT+466bfvmcixQOagZ
VfeqqdTjHTljL5ibaMZH1TSPbLuZozpdbf4i0MD8yW58owzKejR9ujPbwu9ln4RZ1zSGT7RdysI8
KdzHYTB0Ak1aAgoov2uA+OR5GN3e1Sac5pkZP6kcYXwrsc50Qcb5FFJgxrZX0tcwAF3Gbj3ztgre
a7tdflNtlI/bDPbHE6oyWowaautMyOHCa6Z3FF3UUfM3twTOclQr7I4QMt33J/cGlleAely38jIN
8SYt72A06zsEkdRSb4T4vsGHXLLmnN/zx3x3MRA8KkuO4jTf1LG6AoCqvx3Xyfk1zvP0GLspfVUv
GvGk2536eyBICmzftuEaZRnJXbCNGz08AspNkATp9sXRdop0Ib8gJiQgzZqUnbOK+sZzcBjiECY5
lRM9se67xaWfGQ70xJimSaK/AS4ALpbayKaj2kicZ5bXvcs+vi0FyiRVvfJgVa5v9WPePnZZbOWB
zYoay0SSaH9WEKIl/M1K5M9by/b52K+borxarsIfT7muXN8GsaeFtm6PzgntTEJT1mouFlSu7A/C
rRFQarTvk1fYNqRxcpf1K8aA7akBka0FLsnhCAZsa/lCRFC+WxP7voha3z7FplaOSIOG6XskTOJB
8u11J1HbCfEhLukwUy1DWgZEBxkW6CKIpzT9+Jd65K97/l/v9f+0deDjgwhD4LzqojlHIPbvt7pZ
z2wsHFK7SIMYbhVgvgO3Nk0/Y4NQz1kMldKtT2vO0ud/a8K/akJ+if+PmvB3+dlPw79K/++/9b/k
hPrfuEoYlWEjvUOVHPR8f+kJjb9ptkP5hT7QRvp0t4X/VQQKi/8JP9y9SMRjbwmsB38VgULDMQAy
gVUYhgKBief/R08IOOs/HCFQe7AA8VOoOEHwOf9ZBaLPRtAe06LdkU5myGnn7rSls/flBKIuGVoH
h5K9F86kBf2kOAdRJg9y7hgbpfFWnri97H1t1h+dunFPu1sKOhNJT74qBxepB605cgs8DgTiDupj
nUxrVHFDPRM2YoflbG6UIGzFC3y0Tq4gCVO5ghcqkrsjAOkCNIqjU/d7q9qW15jZMVIp9Z75PTB5
y8n2m5mSjXHOVLsk5AJ9ObJ4ZhX3XkmbvNQW1eOyJXMkq/Znaw6PVDCEwE3MbGPArjVuL1HMDKfi
VGVJswEu4v71YNOmbG/YqXRtu7eMlkOM1LpTxTzcZ3iQ7Bq+IS8B2XkC1/ZrTmsHlVj9Qhym6xPF
ftGBPt64j7s9cafIwLW+OdZo9g5kPxtsZo0islzGyTwjSdCrnUppXeKIQ6tGFlTGvERNkakVE/Mt
NiTpzjHraY/wQKdtZWTCFF+3fAnB6E1z4o7icd5eyq6xTpnSxqD+pibAi7YcpIGyypHb2RTZ9Gec
nIgci+2pTuTRtMbOh9GMZtzRznm3MVtr9DO2sfWYE+lIAier4zCZ7ZGBovO7a3V8SrXNRmJqmJBw
N4AWKsxfbpH1pxEhzc7te+sIqqyN4s39RNLxQAy19LH36zsiEilst6J7SOseavmCiAYkIlTurWEP
pvW3Bd/gRbEbXARutJgLe0CGjnDhu2akwc1tf4ltdqLbdDDKGGGfMklPNtkctEUBzbohTosJ8Cnr
tQ9C15QQ1lTQkLiDeOVeGBBGsDG6f1mTfLxRyfYfmlpufpZ0ZZTCwD8lnYDUQGHLdsaRe3W0PhnQ
BOYEYlpTzkmpBWbZBUWBgG3hexTtcKYY8DvNOiP5PyZ19W4ppsfDxnfB+MzcorzXXpehzlmZpFSq
qeKtHXHDCcnp+HweqjpbfWQXWxQbsNdVoEEPNat5xO9TL3gtEG/weprD27iUgkEzeRjHEmL/KUNQ
8iqpkssNxwGv1p6wEWyPbXzq6b7uXgq/25ge5pO+lz3rxqHVfPSBTkSf6zwMRmJ850Bz6Tb03B8S
IsRMFcaZqc655qUdg9dGV8azpi5Ma0RnEhWAIi9scDCGlboE4COoPgqG3eR+akdz4J0YDJldclIF
H7GQzTSSqfULnMDVrcYQcNO+yYwmqJlyBa2jy0AVbMD0mNaqtLbq1WzQ41RN0v8YmcbcqpatgKOL
9TgXLbBqWJT+bEzL/r61w4c/SZX2dFxuPNxn1ELTM+khOrNCAi1Cd8h/6DEBuUPO2ihnxOS41NrN
Gu9N9AfosBxZenIqxRFKPnJowANGOc/7FAofoXcJ0kSZj0fD/sTfzXJGdmpkZxgk9bVfLn0P2tZb
gcITRtmyzNd6llrWpjxmOgsIFIicRKnOaG1e4rDPrFcrXX9uKEo8yBV7ePTxIZF2WNQopbEGP+EU
YS0V24pfuaIOFvS4uxU/8L7Ol+ScDQoiUocNfBfHdJYW6rBrAxTwSU85LlJ24remTa82OQ98KRh2
Mku55qn7p5WoJtskI+2g+BBsIy4bg14sJNaFya6gDGNUlMdSoCUgh9tXKp5cOnHhoTeZHqArUy+K
eozSJSMyoauurPaUwHWH7kryS/mq2WgzFM0p4FaNtrfAtj2yU2/DrkcRYRgDTZAu7L3KfYPMkKj1
UFbjREFu2gn8CTM0c8MdGaHbjLwA6CI06WW5K+Phc6B91mfYq6n2UEFeXtfpkG7bS8E9kfT2EV1s
mNeWr7kyNCebK2z1odKwfVzJvCBWQFqDN1nDl8WsYI1tPnZ2jpOen61fy8W5sShFBJR5nZx4K5tH
qtYuGHWl94SWJ0GrJbTFksDYcfpZZQib5ftsps+C/rrMV1xnPTJ0NtAe6TpYbfgHotK/kbdLHbn4
hC/69BN0HRPNUd4ecu0LP/9l1dl1ixQ5JO9Zlj7ahJg9uPQWZ+pWxnokPjW+gdQvWBdWhfB7y8Nq
ze5Lmzi/4P5UAQOP17hd5j0wW8mHxaPm1bO+7FfR4Q3Q2KLmCB7DUU3/8IQ5kSuIJwpEx/4Pt1mF
d2VGLzKS2uHxBinvGJnigK1l/IDTyCQagE8+LDBi6NtOiH8uehqzydKGOYmICs4uercStk7wXrUn
0jVli9k5aOWd5BN8tAZ/N+Ou6nJ73Jt9Bfg9ruzsshCMciQCursgVNV+jLkRLeNqfKU2+ORkyK0v
JAT3dJuUJ8edqRmMBVfsMOoiUix8fkB1Z9LKGN1GXV12L4hh3Otqq+3DMOScFilp37yGNNBFW3U8
c/f/jnnR74bNxV0Kd+gnt0rYw6bWrcjFD10Z1kNlAZriPDimgEF+NhMbdSRrWUSWMi9n2U+Pfd+i
A1Az1OnK9r1tCF05mfrKB0lenVNtYMjC0U/OlvMMMzX1Y6RPcc2ai8y1wasQ+nu63LRD4iDSROPa
h4plVV9Spu6FB+ujYXDj8RUlTDlcoR66rCxxBgjnKa2INypdHXr0sKFuV7Nr7KQ/KwK6DkgOf9YC
viA5I7wQzLh7ElP8eS3Ulzlf1MNIQlM0rXW9q8XSvFdVI3xMlES8weO5KAjliL/LtphGYXbOSN/c
UGm50lob6nSGR47+OE3CFhUYUh70ToDQAWFY7UPuEmk5FokKmXeaLc90E949Jia5QFeB95L2yBVe
wZwJ0TWJNetnJuPmZ+1m/c7EmYEqhM4ucPAB+ANJtQHb4SSaXBAdUDYfixHOZz9UxX4SpMFRdm0H
vayz/aTNFRFZJFYIFlgeMjknzGQfBwPz/73bl0GmHinx+suQ0DB3FJYQz8QF9RU5iyNTK9UIbF08
d0310aXyuQTtlan2bhzlrRyYVaZWfEu0ODvwJTKWMk3yB7SKQGp1fdm2Qrz/3SgIo2zvlk3+7QAS
Ciox1UcizOStGRxWZI3CtymcAu44Grgtnq/boCkzSjLE9qJ1amzYyW3sZfFuK6Z4NapGe7DaCqkS
9joqZ3X0+ixpXkp+i2dyfEeYiMyzGqhBwUT0Zc7ByAJWuJLyMiXaC8nmr4JF5Ynd684gW8MbsamB
76m+E+Pug5GpJ9x2R3LY9b4Scxf8K1go9MyKmrt4m/3rE9nrB7NYfzRJcrAmI6UaINAJbVhWm0c9
d37AmHyfRbvvhXplLkJxtyR7/Ej479QaltaKyCGZcAaljYyqOH3L0W+sW8dkpJse5wm3QlwhvMzc
o7aqgRPPcTDLjJX2Nj05Lb4XUe6GGfFR/a1OdkBW3KmomYfwYfoPkCsfUxMfUrLFGck2r9Kp/oAJ
2sU5G1PI+RyCztVAD+lDFLrUEvOlg8LZ1RFqEyVTN8/wfLgu0Cu0d7VDrD8BxK9+Ixmzgmaxl2M3
TeLcFhOBpkA3TgMgmeswsxkj3yvIs7hFSlNSNCU2RZKdDheFTSjLWuvBTtSfysD9u1S6TrgBg5GG
s46PlJURuNZ3nM0se+40MGKI7vFDzREDzb7a0AEAqb+VC+SDpTzYbRbW7Hao44ckIPOjvDCwMCLE
G9qNwMo8qu22uC1bupuS+arM4mwkrvZTm2XzMQrzCrsu8/J50fdxhYULOvO8LwG7P1XVrH7Oa1/u
tiJ3w1ydfhu4O0MGuORikBwUaP3EKgttysNaIGB1cyxLMOuNh6oyr4YzPS7lSCxlm2ufdla2Owqo
9HeObdLjuIEjiNRyqSXnl82rI+U7+8/6FerA7m4Esep0r9UYe0j34VJg/15os28X7XLFkvDLIpsZ
R2c/XuuNm9RQswLDgiRPWVi/Uw3N6CrRZqotAujOsC9rUzotQOpOnIQeG8esbn7H02CzT151AAfJ
66Azr4/Nxs+m4SvP1/FYTaURai2WGJiDF33Mk083d1qUOTPJDLgC+tiPNUeEJTPGT4ZOw0mQh7yT
zhYSPzCHlJ7Elxdl+rAM9m62cT55XHtVtPZko4rmYrEafAbb9Gg5LTrpuiPEO31mZvjDLscLw6sF
9kj2JdKCaLIkw3TjRkreHLneANCrU3bEAmpe0GS0B44jshdJgPUc0GuBCswRAVt5jgcqN7ert70p
UQJluWO8x5Drg8psrM+6M8afvakFxljA8FaCXKJxpGANG7RDaSuQQY8sxymMzdmIShYC9dSjhOT+
2Zd3rSZOXulNTnMy5+QV87NyXJz1US+zL8uM61AFv7UnyONTNrj3JsEeuPjEzzf47WLYL1mhqzsh
KKNBnO4MMO8e1isutqxazozTLK8rypvCORlDEvP00Yg05ROWP5tVuROzaUWZ3h6XSrmR41B+jotk
nAs07OCYM9WswvuXkJ7lEY5eRNksjBdh8wBrond2ljGeeqzMrD660e9IfUTaoH9PWX8w8Mid4GXm
V9IyltBl8cz8eHJOs94/uwVtDZ7D+6a3/XDYQEeOJH+AOXZJq4N9r8s1zlZ3u/0f6s5kR3Iky7Jf
xIQIheOmF6qkzqY2u5n5hnAbnPM8CMmvr6OZjQKygE6glr0JIALhbu6qHOTdd++5yihf8UW64WQ1
LIFcig0xoqq0/YUeiF5qTBg0tYUUnjLUnXF9M1pxxq/AOVotauXM9Ky6zMOWWnJYLq1Xz5bFq9vL
nuOXaRzBb/RvVuFWF8O1sXz2KHaDW+KtG5e2CVBgo9CikIu0VsGESklev63IyTykTRxvWpnWgQby
usF3SUUar/kffyH+uQwIwY5Il0tpO68U1zYHZRblZ1TL7iU3HDOkq7L66bDfkwJcqp07Wzk9WDBq
SkWHtB/hY4C5HPHMUfmudqr8vS0y/6NR5fiH9SXiZmr/ZObITscr2ODUdOwhv6KpeMgmSUmaf6L9
5NBb5bh3Z946NSiaE6i3ehfhIQ3Xcl0/86Qx9qTpKFxZGh2RqDGaJ76aCbON3wBrSJOtWJyZHffY
GjQDT+6zNWao446VPOqsVnjX3ZSkmDGXhwFNfrfQRcs3s5BRs+zxQU1t88A07l0whsH29Qf3PFPT
tGU7URCNhTSwZLPctHPPAaSuV5T4hi7RtVt2heukRy81xMvkyfQuAoIdlAYwv8xMAyp0wDhFWX/K
othL+JHl9N5iObwMs78cLVGL4yJwweJQSkeuFkxB047YYsO9w/Z/U82WPo8VTM2Ofb89aSozBjfD
wimWgbG5XfWn5bbNniMMYTopkoPbyeyJ6uN3Jco76hjaKzEk8PV1zpUZu2Sx6kF+txFOMMzXvP4d
2yrpHq7YWJBT74vnuZg/8VGsW2yehF56RW/B4voo3nH0AWgfNgbMXR2YzNa3mb7dN9AJw5KWEDTC
HglmjrR7XSy8dGYef5ipF3HcdifM6W1656NAw6A1FGSPOjM/orHoD7EzTDyhGj43K/0gvzTQTYHh
hbJX3D9Fe+a8mZBnWNM/tJQ+J9HyYeju4keRRDiayqCd6IOPiS4blQIkiAOCo+gEwjdp4/W0lJ57
mNxMvHm5wQLJmiU7sM6w5mOri5gmDg+/XZTFaSB7SdZxQbkYJuEdnHqkbn6UyQEvGivkTK7njov7
HKHs38PxnZ/SLFFv8LDuO/rrsd80EQ/mdmXF7dFIdzO6UOJlNxFO9si8aLFOXIXrcrXd3Gamq5LH
um7Lk1gV7ubYwI1EgxuNOiSWuCGGH1SaKIDZuZ4sI6EqdzQ6snz6TIumsRcEEe6X0r1SirmlRGpH
p9uM53WOXpqq/gs61mO7wDlhiwt7xQOf2PtuJe07LjEtnjl5pVz0xrGTDL7/VKc31D+1Wzrhqu3c
R02IAZdBcu5RQinezTGpsKgZPH1R5EqizonYXCbbTPF3Fi7n7bywttRNptwGzfxcQOa9AC4xd6MR
xcfVLPSuYQ75wCwbFoNawfIl3Zn1JMcoy35whLzmmB5fGrtnXqIidwNewzs6dsHBk33aHU0rWDmx
gd85cy9OA41Ud2mRLvdgmIBTm565N5uhDDKqmTe51R1GY6UoStd0zUYuX3A5/RGm+x0tKHNJygkX
N2gp2g9JryKGfYe7CWjtpk0kukQf9c4+m8Z2W1DPTSVY8hsf09aMXohkBtF6inUd4GqwyDtmq3y0
5vo4tz0lyzlGXop6/D0N3LjQZctOckCWHu4Jvt6JtbnXPifhRcCYaPH6W0gthPTwgTnNSLnj+ItL
mtkxsR9LFkibyBfvDGYnqrLD3rUDHjfTvmbD8xcNI+h945nysJhzaxt/Q+EMUkwKuyoB3ApvAhcV
j/A3KfzTMFlPwoaRQTHf3yTh5IfmXv2ietHd0E/UBs4qJ5ai86essmgX6ZshDdttV0T6zaGQ4jqY
bCm3WUEScCrjwJHJR4OcohuyXx4tweWpNrKzMPgg/cL/21LRgTayNfLV3Aqyjps16c+wajvGetg2
ziCdwBZueVJkI1fPvnhJB20xG40tnW7PyyqHcImXd6uzwYKK6q/Ej1kXItqnDTl1OpfBo2pvr5Gj
D5R0tue5qYxwapLT4i7j3dKX+kDSnmfKGFfn3HdJGOnom2wu3cLrq0TbfsF4md7eoEqeddl/Mpqz
mM/QCXrqaoiPpXLX2vQWcf6tcMqk1kMXQQPiPJ0mNweoXS2XfhR5h3ibNV+MwRgwFQ2K9yJdeeRA
S1Q9OBBR7/qpW8ZNwR4aIS4fZXuDuyTlp+NVQD/o87sVjdDMZm6pgvUcfvjq3gTpKQZeR0/pPlK2
wVSgI8jia1s0387gW9ealsP8FHkZi+UIHuuHnFRPAhVB82v2O9/Dytyln0NWzSezj/WWyupkQbwm
E9rAe/q12EvJQnf+PcSkurhW3gTbZskiM0tOHglZSsYIf4/JhUcGWhvLclKFlf9cuW28tWYlKLPK
Bffq4F+B2JbPusqT84pJ5eZ1tVlEJ5EIpmiiKtIgQMaBPpM7gvjugy8Z8yiKSs4CrOy+cTLnCCiL
FE0G98lIrUcqac9QN343iV2gqKwnXOP+plH0d7vfg8WtRHsfWtjyQ1Fr+TYiKd+7PVwGEhwWX3/l
7hpI/sQdKnbyi8naZzX87drxPPOTxtsuTZzsRa9/a99+HKj8O65NWYfxouMn/xaeZcNFNPWWjSJv
9hpFGYeR5tZBzZbM5ATG01Vn+9Xuw9ytTl1uFSd67t8qGUtQR9kUYBJbQgnvej+b7DmKEoU7GyIv
sLH4yNZBc0se5Sz8L2II859+MbAQrbz/2PTbZHLWrA6dilvO1AM+yqmKxsdyXB7YcvPYULfDSu5c
cbXDAqk1dzGpe81ZztyrdE2OfZy9Mt+8cpGC1JREI5T4SMwodL34ZSRe0VX+I7xT9RfRC0e1YVPn
Q+ZhvEvoKw5Ho+SyiOzuBTiqe1RCfGOpRTKaPORurSCKWCl/q0gAp3Cba0aHq7XyNm6NUd1jHMDK
nTpooAIBGs8/h4KFK3qE1vQb1b0K5VwtXNv5GBDbrTa9ia/BGRNWNjTCHWgKDmqnpy4SizvOlfqp
M4Zj1Efsim7meR73MBqmcgqbObHonHezvaFXHORt7TkPQ6kJSEXluCNVEn+gguOtoaN+Z82u8+4b
tcMzRkR/wcnePLSl8S46ongbk9f5ssFLUT3l7Vi8s3aj3ZYDLSNyddfPAAsajEAFwYemtkM4hukH
1pffSPPjvqmrb4+rm9f6xszIa7TOsTBTtid5RWQ/qpmjh7X1cbvWL75E/b/ViEKf8r55/RVh2kTb
kr7Zwouqu0zZyxn1fQ470XfPFhkqOhHFx0CF6NbulLUZ2uJJkE7kalutjTaQJXURmZjaixpHNJlM
L1oJbjTVvul7iCqTk4ZrPB1JLpFEKfOvyXJfQZCfdLJuyI8dYmUjZyfYd6mML3b4bn8BSx/DnA+b
IzNcGOVDsFha48G1ALVxQ1jlvTmXE6M2GcCyx1JvqWWDaUj/7rVwn6UaxC8KWAB0UOIUmAwI5FVy
n8NITqWrx27Douf0wqoxeWoXgkiSFdWjMNV46SniDmoq6PHeEGqdY7ktUkGdYAUz4KXnoBiUtEcH
c+kbR2/ws+fBy/od1x1hJZUtM90U1rLDudsEPPdUILSTn+NblRsH2y/eluaefBvv945lJjYV5A+/
jvZDmz4rz3DOiry14XT5pUkgg+km4Txb9L/i9aa+mbSwOu2PKYejLFbe9WXavHaJdzeIXgVezfnF
HgKzIS8ZEb+xzT8AUBTGHy+ghUZeadGovyp7pA+WLMM2HontVy6z4AAuDMKHX109J6XpduGF35Bz
t0qy+vzBT3Hvb5f8tsMi52UGgt0x42VlnX2YU7yksy0izdvQgr8oqCPDtj7c1aTzT63T6kNDwNiY
h+qFsbDfWtp8od8UUIZdP1SQ20OPlN0m9mlAoCRCbcaFbVVCxaTVYfpRKkLbLUdiThxlecVEzEjG
/IWPLsUDA1Hw0amjedMYuO47NN/cMb4NTOn81bJbASnQiCxr/TvCNO2Kjm5a7Ijb+c5q2eOCyfg1
jOMPcPqcMD8zel8wEtT1O4Hy5UZFF6FZqP4hWeft3CUnP9Lh0Ee4q2VCNJuIEdG4lzYhPzBk57Z1
fGIdYPke4zVzrrz063A1O7XNRBMkub60vUxpoOB5GnU9RqkyPpo0Zweuw1WWD+wj8Cjy5lT9cZgK
ZrPx0Z+c/JT2UBim9hoDPoczYAu2ojd7eNOiemhNHguW6CtQnPRAt2d2H7WVEbgdaemNkXeoopUC
rDGjKfuMR3O6fJSsLGLu0COfEPAIS25dr0LZFeAYzNLf+LfVn8WS5qD7yNrfSmW/l4zwYj/Hw1Pu
rw1nVoyEYVbPKKYmlYp2hXF9o2+ZW3oHf1OclZxlPyFYD86uJ08xc8kgbCvMWpw+vLqznr06ISsG
z+BgUee+0dAYzh79f9c2lQMnJDyrqyEggyyV3IgW7RfOYHygn/kBC213HklcBQmMmcBPye5grBbe
DRA1fNoyp2Ukcz707VGXRyTMHHdkYeGwbywrszxaGBFDV5rxOXK7k1wrY18lCJS599E3xPymGTsm
7toQruIYtilP2Xwx1B24EZ7/ySFOuu/edPlESMnN7T4biieXwEw+nRHYbjWtL6rlFr9x5iU5nqh5
pxsXUwFu+6y4A2tobhv5XjToyV77bNioKCnNFcogAm2j/g4OlkD8z9pEXW3N/YDT05nkdZg9GIfT
RDLQ12/cricthufVG9vN0pjHnFzE6E3EX6agnKow4z6qoBE35rCfNUhzDF0hqmJYDQRpc2jEPEo4
iTY8pdcRmEVpHkkWEz6Vny5hH5M7JfNYDsaC6xOIiZJ22EoE05U/eTK0+1WnjJVEjDx1ZBxAXoAs
Amec/XOJts+CMCr2AEaIWNaWvCdTCjBqLOv0FUIupD5jSMOiIAWLUPoAy87b53kxX5MhCk3djIfM
ZjuErMRnKMTrqo09wafqITaIyMrR43Flecm9CRaFwA0wQbw3S2AOozg4EVpUjqx4J+lGd90UY0gt
8yP3hpVf0rhsHxRmhu2QZreQysjJH1zMVvT950zfyZ5H4/2KeTggwKF5b1uvg8fihOb34p23xa3C
tcYgnkX+PunyDyC0JTclnk1Y1SuWQfHjVdZyn7oN4cS5Hxke04Xc50htMzD3txUa/I7CkkuClt4u
Yu/UzabLXEZw9aEYUeq62vvko0zmi8pDgFC6CcaWwCnCM1igbA7tWh4itw0sBy4gxIxv5pawa+u9
i3f4EKf9STZuG3r5vAZxOmKC76OMlmwFUUihi737izyq1GQzrYMMZMlm9RofAx+jY5c/1JDdcDb8
UCi7Azew1bSy86hN1+0q1J2rKzQoDkQ9FmFcKPbebM2KUEk63TmOtbMFyn5tPrnSkI+0I/EGmLyn
vPDeDSvX22JGlcWfuLUl65rM5sjapf4D34Rx3zAofCjZM2gPUeftR6vCcWP1qXnFOMmfAgGrEWPg
4vhq/irGOlaIUE4P0ySgPyyLhdtbbEc7Qfmf/bS+LYBf2YSfyeVNRMl5rWUKekFSePEFltSzr0Gg
UiHcbm3HY1YaMYJnUWpwiiEkqIpzzIRfZ5BQM+fBmdN7N22fViMFVzTt5z7ee53zkFouZP8Sfgai
H8xUGJuk3p5jEzhGTM4glJlfsmFL1nNltTcsM9/XZqZl868rPbJ2klLaNyrWy1DIRPlQ5rzstZK8
y/ZTksQwdSoCBxjgUb3XVl0Fiz5EavcRetw2Wvpd2VCSm0neeuCI4lBn9lqHHEF9oHe2QIR2W8AR
G9rskr03cUcGOGtX58XHHwtsoU+O3RSL1/nWKwLqiqR6wA/ndrahcD3ZRc6dLpxmZw9r/Zh7ZXzi
JIn1zFc3DUvwXJqkjH8gxGHXg9u1dGtQD4V5ZCgtiJpaZejehE2Jx2BbLxyIDGu62r1bQGuV91SW
8hBtuFUrQwS1Hz2DeLs9YhUpOsuMj24Sd3cJbsfQTf0FHSl7wxtHB7czvGEfYyRQ43qk5TR+pEuD
pxJbh8ytQsxdP6Jvg1WbKbAnbwlV3yLyr0oRgZ4a+NqZQdq6IZUq7ZelTh5AZl/JoDxmXHBbCsZP
TVFfxWzeu3n9etM/d70r6yMZLn+rtCh2QrEd8MeBHVed+q/LPEOkm41rl5s8FMhWByObPBbo3RM2
M9aZazgjt4MziXcWvSxeTiMHwdFwvtnCa6mepLGEyKIuXpviJa+wKwi7fq6NaGVL7PqhaxDpMFWL
xMXI3vEORzAryUpfm35I9kbijwa0Ovo+k3r5LDFhB40LgLC1xxgcEMoaUfXL5HJerQhnh3GPB1G7
S/3EedI5u6MYeftUxkWW3N2F+c9baop3jdWau7rK4u3oz8/VckO1CJRmb55DNxIEU5IJYx/hDE5n
MTvwCVd0PZKDKSS+flelTVCsytxRJnjiXNKem6Y29l1eDxc+ERcOVVF+xCPBcXdtvEuVcuJrG/3e
OKBOMks0WyPqocjGGpvg2q17tnXeNe3bn4llAtHwWIcT/fAPxtSbG5vnMwxbEdKo+UX8mjNdEkOy
6/uDMfma4OTt5Ep1wAaBJrr4Qv9m8dof8HTy+iR+EhgKZGAFt+2gVwdtftXxA/w1vCy0QgZErTHH
QZG5Yqbrto7ZzC89p5YTP+s1VZT1rslCTHDxal6nVQtsiyhgaBO+g7PRiZ3jTvkLJ/15uyAd0yOt
/AdwLN1jW4M3WxqOQkwf1mfcCX3Gir/e+c1MOskZizT0vYg8o9NwNPLHYp/JcWT1X2aPqrDNM2EF
fdfg0iS4h78FSO3iDoHntN0W5WuBvpYP35p4P/NzFnkv9mQ+cIxcvaAaphxqWTqwJBUxu5F3qMbz
ACahNUA+LIUAhqJt1hXsQAODP30wdTZBV9VVf+vGTNrfTeQtxrbAFPzXnFqbhxpWrk3iL3j4GtvC
yZskszz3ihYnmTf9XQcMJd0Ny831UXCRQiSrVfyQm/X62JgVsgxxNw5j9QzHFv5wAneg8m+cCWWS
b+G8VQp6ODMH72rXho1qXKLg3BlkB74aeyFQvybTpiux6G+slFOblWT9wXbiYFy9B7MqdonLvELn
uP84AhMIML6Ks9WxHwutFHTYMbe09Jkm8YMY6HuBn8/nSJkvTe0X94nmOLRM+UVbfvMoJ3PcZcX4
p26te8tgwskstsQlwN1TmdNNAa2C+7WGjmjGyGaJxe9MqcLHUK/yTg7pMTYgjEWefFDZvBymGhQx
/M7KQ3p3p/eEM23kj6Hy510/TGfBt5Nm7Z/aj98yUisiSfoAJeASOf5xhhkgTHQ9zoZhk82Eb+Rk
5LuRt2O/wXUVn+iRguM62ylDzmKc1z5ug2xILAoJ6CkmT6fOcWbzM3Hw3nZG02+zX3ZNLeClrxrk
aTJz0r7FVnx2gKdpju0n8BZYN8H4SHAA2YivoYmmXytpkDtdRdkfsCHMR8vgO0GnIhBzSkDw43AL
cjDtogts6OGdA9ij8lrSLvhAvIMR99M+Z3LZZGVNjRBDw49TpnmIwP1UK2tmBF7uE1P81LbJJto4
imy6iKwGBDNf22aCXtHh4rMuRt0R1rY/PXZdnCks5sbOV9Yu8SKDYL7RvDomu+ENHu4rPKJ+a7Yg
N6yxzPYA0sJmmnlpY7In6zV6c+H9KTqXxYAaVLft1kr96ci8fcwDJ7skToFNA6S0GPKKo9KVHZpm
NT/UlbwfdTfqwEeBvDga6XnDcB9/JLf8s1XUzi+yexAd5qo4opjUnEEV52Heia4e7stEmK9lXnCw
B257Oz8lZzfxLZYLQF+UYZgfyKxPsOrak1twezAgGN/laBs4n9Pafy0bLpO8XsqT2XjZYbYrYn2l
Wt+TFDI0+aniBwdFfWdRHf6SYpdlLWEYx8ps+Twa+WeyzS8IWyX94FV2b0bVx1iM1h3jyvImTHA/
WKi7xwXzz77HxfLpMCMcx6Zt7wWR5Afc9eaZOFF26flw73kqs7voigIFm28y7yp9dLM8/xw6H0cw
zgx/Jhhkjah8tAWNl8pckyuJtjKMyy5YnDgLu06CXxp88ZbN7ietA8N50ujNToGre+YDv2b24gf2
DH1yiHMN0rdQv+OqnwOXMNEz9+uWLWnFZOmII+7oCziLv5Wtj+sQD+dFTDeW4JQth2Jsuim0rflH
VzjA0oJ4nWWCFIvGLrDH5dtwpyHs06Z+pEAAS38+pLyxZPHoTgvaovDkLqoLH8W6XZznrOY31pgO
toWo+8B08zesmvbvwaI5NWh6AEWDN367PODaDXiO/oYrg4M+JYhU/SqbPfAAGJWag6tU2WcdGywS
tOWdnKT/6Ys0Gg4IUOWuNkb3mQnMDCmCmXZ1xqeTps3vbGLFSKUwt43niaApl9eaYB5mx5Qol00Q
HyLFFT3IOismH6wF3PtLtn64CYZMlsd+j9JSPbsy51XQF85y6DWgfFoLLuVtzeHNVfVaFnQmrjGh
gXXiS60o2ty4bszzO51+akcRCjVLUrY1IvBaCXOHsndrxlpwjtBAmQaVMtad7gWu+zIp3MNQ28gv
s+qrELdYeVDTZLNQJxCmYRF8MHuwMR6co1TjeWgpa2Rjao0HR9jRGRaHtXcHIz+mDLKoHxIyWUme
dJTjtAPveLaJ2VxNiKXoE025JSi57yvYvI1A1rFzgPNOlngP0TrQSjC4xp47YmUFtUYvJhCsr8rz
YebCbj9wXCjgiHnZVpPN3gsOXH/wAOKENNF6XVR1zn2SsB5+qdDuEt6CsXyjIjbeK9PHzatRGXlu
i/g3mgkHI6cTzyXL+21sxPRCOE7/VPT+icKdegtB+q52k690bcYty8jswjLU38pcqzDDLUGnQMW8
o9zOOXjptIYNtojtNOdfdqF/NSlzMNFsbHLteITXOB8GujPIW9tyV/fLiyO95decGPc4sBGkXf91
TM1qk9XiYyIouIk4G2zpANrbbesfnaq6VqAxfF/CMnP7CuZbCWyDEBDauk1+TsX7qopECMnjyeQ1
/ajp7N6XBgXkMoF9BSKtpo4BKxSdsYV+NavmEbeBvc1QEHHN3jawC2qsyBYfVER+ZYUQ6rawXtp/
XhzweImA8oRP+2UNa1DTW9NEgfIzlMbN4HnGdl16SBGd2BqC8TXtHFo/FFRSKYYjHs70wFmbx46z
er9IYlm8y1rkvNpoD61Ova3vABDH3k6OxID2aHeZfUkGrkkvJl6A43YAw+x2qvrCP+MeUiKgcdkz
MtX5nTBScR1HQ9KPbEV8LuZCMLxydj65xm1tc6LBFsJYPow8b7DgzqrNg5hAJFcpM67TCxjBsnnQ
Zqvuew+nvYqXW/KSgP0vbOMaylkzXzh6wSCaja91Sm7akFRbLmpqwFrOOktWoivdzlpxOe/9VemL
A7zkX0X3/6tanv9I/P+3boD/nwp81H9GO4xF/Kf79wqf26/4V47P9P7h0CFKL96/Ync3xP//zfGZ
/1C2KykAMC1Kzon6/XeOz7L+YUoKmF1hSSFtcoD/neOzyPEp2+FX0XLiOa78X+X4bPN/xj6BSHBN
K3Wr8DMFv9//iH3qNII8wKWm45jmVnXz+Ruc4ckD12LP8QmfVEPomJUDRZA/yDykX3I1EoZPBWO6
AzVXsjq382tnpVG/XfBSVQEndhltM3NY36VlkAyxu5qAhszxKLBTGVZ3m882QJzBhAR4bGBDP61w
7uF6AakZguifq5Qkkd7jaNiusZGz6cRo7DWb8MossIsrP8aXJPlyOLPNMG+W6DJEKz+WvXcebbqm
ccXRtQt32eQRW5acPVceN3j78hZ3uK7eprLckXG8B8Jzn9jDu7FG8Jy9OwPAbo7o7Zc9/uJ8d1tA
22TCzHgOI7MMk2Y+RBUBhl4e+P8w9mdqCov5Zr33GODw3anhYfaF+rTNX5BmWcaKxLzLEDaxsG9p
CwlJah5Quf60g3uNDB1UXnZuWp9l68yhiuos8FbhKvmVIwwlI24AQNACMDMHgZxGi0Dn4B8hHq2u
2ySeAJKgFn4JYI0Imaoh/eyO6p04yW6pymPXWtW8K1nTKhI4g7ce5pSXDrTw32Y7+xCB02mXDhm7
xrqfZzuoa8Zfx/DiNxTK+F22Nb7gRBXGjzYX1uQSZftu6pg0efCwq5yFKdlSqY54ikxAQW/oxUMH
84E7vKbEyq6ZZ9B9nsbKuiy83vdD1bjnIiemaOZkrHQ+daTxnSR9Ghys9ilZgiUAPklAgAcZaoQD
GGPXSd3hOS05eZMaV+lT7De8+YkKpaD3NNIGr0s26kP5KJwRcOmixE4vHItFNz/rqS3YJ4hI/xWp
D2/AmaJDLivAfwWl4iHEourvrTH+zJXPuzGGxJXbrAg93JBHoMb9oe0LRo2qT76W4UbrMWzsqZxs
8vuYRVEYR81XbIEIyeZo/EtdkIlNx3J3PUjKfkON3wJXc66BGntzTXyBPF7KOWnQE+fzOqq/B4a4
90QPzRsuvrE66I5WaiJBymf2zzTWfCotmYQd2X0z1nS/5tUv3rBB3PDhk20/zAhyPfwQYulojv1b
t5T251Lxozd4lxfOWVlfXWyVof5TuANdADuTjZ8WPCT7i8r/UhwpuMYSE73LLyd4ZxQ8UE1VJP0n
hRYjxLYl1mmYRR1QMSxzfrorOC0B+Gt8fbFyGJ4gZEX+01suzl6kk+5CpC8Ci9mP/NUnSF6cghpy
BZe6sMoftjb6y1WdSK6yTOvuE+4kdXOJ7qt9S6gQA7VrNOM+8UhR7twO3fKAiwT/agUE2SJaY0Xd
ee4X9c7Fw9+RpxOyd4v0S4+UBYUm5TXOIKCnsr4U5ZilR6xBDsTdwc1B10BVAguz5vKxGDvCU1HO
ig4eguHhCXR7jTzPcsXgvAIv4LJmZOT2eh5KQv+AnHBGM5dE5DQ4wLFHFIYVzrhiIrLCnM5vW2tO
usiB5JpGOaEtVoXGGZL01DxsKmJFfVAm1C6igOs4ucaS2zrgo2rdjQYUccgUl93Jkg3HMKsWt6Hf
TEXYWP5tfHa8EU967nqUNShj1rtRc/7HdjkqB85ojDU+QV5rQrIsICUQEPR9ChFA4lQvlzngCevU
oW91Qh28FWtpIDULsDP8Wf8LEmeHeXZscFRSe8aij90vxU+6kCxRM0cgfmAW89tL6/fecGzGaJBb
v6gycOmz7777NfmbQ0J3N8KY9qJ+17bFJI8EnfH0mFHSAhT1K7vZ2J5tYOtaUMpOFCNW+lLGY1VA
2xmhmoDfHR9mDv3XpV6gYS1NB5ugYI9XHxytseLOkq3EDhg+SxRPRo0ZmhOFB3vFfXubhERhksyI
NT4hqiWbyzwM6Q8miw4Ued43y73r1CXMjMmUScjOJDsSPJzFVk4lDjo3bjwrRDN0qDCoZk6KGXzx
AfSeXf0hOzRdolazjDH9YjyVceGoDa8AXJn8wkkiIPV4z0HUTzddlEkk4tXJlk4MlIwOHXPUEUbP
WNyMbyQOS2cGJMMAY/3uKrrvwiyeBNxasQCZLCpyfCqbnPM4NxjHtEFDhu7tAuholJBv5qWOC9+Q
I4xSMpuM3LHZsYNnA4Wz3ebZ2m993jv8FxJWTdDO7jDvlKdNCMJJ59184upGw/VV/3sZ4XBTZxxp
vZMpsbytl0UAalFWpBVGFo67DdaQBCOFSlAMnMhhhezWrUuwrFjr77Jvp89RoUHh0Bvp8VB9ZF9o
cG9++jYm4TU5tIWTE5qiEWg2XERpPrc+v7ksE1Q8kSXiObfVyAq/KMrDWPg24E1VLBfUXP1m4Wyg
tmWY8b32WR30mTY/bSSsks2hvoW8tUwxV8WAWycsD7iioqqAVFmm6d6zbOORtvCVoAZNMh+2+4vq
BkTM0hq/y7lbCiZja37l9aSYN2NMoBvPif0vC3sodFXcovfLYgzlNhm1SWZJdhGLbvgBcARHdl18
wM6z21jqC1A6rm1T2wMMcqGbL6/yepigtJGpfRmxiNloEUGMYm8kjgkG8pUoaolUhjvS3ZKpA4fg
43/8op5I0Tmi1TdBWKRfo53Vb1MrOwsHy/WwRC0OUUyLuloefUJaEHccT/5FWkdgU82EmsHgn5NM
WGsHuwUmdto47BaJds1r96nuMT1v/DXvv4igj87G1SNf39A6gCiZBvmS4OzzNhI+BxVINtjqPZZ9
g1sUT6prqWtA7cG3UlOfBivAXSOuJtfHwIBJhwWkWd7m4r6aWyACq7ROU6MwhOM5iMHnerneLY3r
pVte0MYcaFW3jwmbO7zglJ/+5p71v9cedGJgr04E2GvxIMJkMVAInod6ynZo1fNTIazqcUgViSPf
Rqr1VxJVIStthvoZpt8SrrwuTxgHOHtgSIG/XJcNGYuopn5h45ak5Qim96sVrgIBaeP3q/mJWxLl
in/Slkfq2qVcpMMN6kPLsf7VKf+/Gqv+n8PSv41U/3H4uv08LoqF2B+z6f/5ZxsbwdVbH+m//QsW
gfS/2DuT5bi1a9v+ygu3H06g2NgAGreTyJqZrMRK6iBIikJd1/j6O8BjX5NJmXzqvcYNRyhskxIS
yI1drDXnmM141b5UJJnWbdL8Cw03/+b/6w//z8vrv3IzFi//9Y/nvP19Luoc2vuf6SgrVsqTYNT5
L/zPqUoHu4XdRpqGasl/J6OSmWpZArABP3ZMXRP/PlWZcPXs+ehk8/bo/B3AdnXezsmopvWXSUAb
P9LB2tmqsP6EjvIha02ltYa7i/dHl4awnJO03ElHmFGFkbbMWlU/s6b6ofBlvQHFbh4aosL2oZZm
Zw6C+I2tsRE22KHFlMqSkoLyZFHCpNC4zzL0l28e4W8gPyexySofzMY7yAfDpOjo9skHs3CoR30i
AIcPRXmWNS1uZr1mOczQBbkmgQB/s30YTAye31zwNHVOtZB1WprkFKWZqG05yBbPj9dh5tf/9Q/t
/4KDqMIakNcSplNLPqFd7StDae4+v62TQ6xqqKZuQWGDQmPppI7PxMK3V6FojP66speh0aqHwZsM
lEZliLARPMVtpuv+rd+W+mWB1/zv1/M/3qBGrt9bGiLXljqpeqYJeHG+05M79Gyj7Ki4+itjkvEP
H+syTl4gMkKYZKFWiZFtUEv16zmLZoFtjSiMKYCqkQpVnidWLS8aI7O/f/5AtPmqbxiNr5+KJdDE
KwA+W+jzp37zRFhsfMKLfLafgwH2lK9mW2o5DolMyUYm+ym4jgb2gOhjzoqRWjMp3sFWyk69h3nH
ANScK6XFgssia2H3+eLjzV/Ih48nYUA7vCmk5518YfZk2RO4MA9mnGOv8ZmjrIxE9TgAK9taY6zd
i3Q+K8qQIgQpDg19PzPYkFKanxU1tfrPP8/pa8F3aGo2cwbvqmnrr9/xm6clJ7ZaQV2RloAqitgP
XPOrgl7NyipU5SEwnfHi8wv+btRQ+2ESsi0HJNnpewEQDV407qaVQy94PQ34QoHZU/WtKnDBgNNo
g4K5+1XyFVAArJvzkRLLKte1Yq9wvL9V+2H64lsBK3r6pTCUdQL/KBPBET0ZyUMNp0VPUPh6lrSu
qgZ8ZqXCWRG+N+Bm6mrXqlLni0d/OkFQFeMcqpvMSrw/TJjvB6reFkbreGEEAslDbWPQApzMJP/i
ef/mKmKe9zST9oZjzVyst69DJpXKCWPYvQPBJdQRmohWTGuk159/rR+eIIxhZlh0KpbjcAqYf/5m
HGUh00QcRVSyJbbrXA/ELpNegvYF+chmajkyRkoqLz+/6gcUF28Q8zn1QMqFsMLEyd1B7nHMUg3h
TqST4m2VwFR+EQRP2G4+UulKexRXWENmUCAhfSP7zSynSF9Nvd67FMgRyiusjeiUnKr5FitlEGxy
oydKGkal6dYmJMdFJcbiurKwbiwsPB/XUWT6B4aScRGB/LkqTaOmc9pYwP/L0asP/mRonA5bE/t9
karekeZrPmxabmZTq5Gen/MYgRQBsRhWTWYUa7xMwGUqrA6v6uGWc0SgNXcU2+S5qqR9tu4CPSeT
xI/wblgOdYVYBHjP4jDOAS23VvKtJl6KboJW+mA6+7bokM93MrsaugwhBWBNG3sVvi+IPV2C3d3E
C0uYfXI3OHrokZ2tkDGhQe3Eq6WSqY10s7eeSLuoqiXaYQywbbmrCxRMFE7Lu0QAlgrTKquXn3+n
vxtJTEcGkbLsVpic3o+kBDu57lEXhjWRIv8OE29DAVmuZDmbaKekO0filq0+v+iHRWMeRxDViEfm
37KNk0Wj9yBBGX5hLlOjksicU6xeGX1hfBXyT+ca5j6kTFxJ4z8Uu9/fH83gmK2Tw6V4K860EbWM
FwSxi7RD7Bnn41pKJflirf7NQ5WaZkiVzr0j7bng/vb1THwfzMVEpoqWO80xHkmSwDmIdpPwZtVi
fyIb4GJ//EwlkA82guwENWduDLy9Zg7wXfFHEgI5aYq1wxfuFqGdrQ3qttvPL/VhFdOYvQ22INLg
imyE3l+qjgQYkJb08FpSHGDVqnYkaVKkU53pqKXp8MX15k32+wVD0216pJIlXLCvNk/GS4J6Jm8x
Xy5TSYwn0GPnlz31yVMYTOFNG6f6g7Cztt+oOYwyimLldK161oDcjaO8BW3MzjeSqi+4uahSL6nm
FQFRrDB16kyxmy9eqd+Mbpu5EVUS8GrW3nmNeDM54wAvyP3FD5KhMz+0bZhi8KcgKQv0AZ9/E7+7
FPtRcp01yaxsnIzuDjcWfAXfWmpBiobPVsJdpJDRmTArf/El/O47sChKcwrCAWmIkx09KK4ahSny
4noyvUM7UWJGxKsWeIlDWv5NEp3Rneq+uOpvbtAxVeGojioQi6onz5J6XkiLeLKQPsYZAhUBuADR
0KL1wYZ8/iw/jmpOEMYMJ6WHbNj2zKF887UFw2Ql4+w5wPAAQwUfL5wBqp0iQqmmxU1y/Px680d/
tzXVgEcJSxhSM1lO1ZNB7QVGnDqSbnQuS3NdK2NzcFhhvxghv7srw5A0/ubZXb625d7cVRk2SuGI
Gu6tpHePNbjdwEhozw3pkAwSl/YX1+Of/HhfzAyS6Y/vS2e3+/45JrHjcA7L1GUjcaMAoxnw72ea
6MB2QheABpAblKvrEaJCPZSTv2j72a7g1dpIyAu10GvLg3u4qm1JGXIAQHWThx29PhwUHiLyBNEB
nSO2EWo60VPxo+6OXXuZLXBOJ8+hl48bbCL9r5r6/oWPYUBfw8Nm5U6MgESwvGdtXdS26fsrOnTh
+TCl1Y8hUtm2KJZIL3NaWnOoUJ18L6NhgBql+rMTQa3aF7KcQlwnhQ/3qjf0HioF2y8qnDlVrWCK
yjMOaeozbrkBaDVl19sa+sNtzLf9C1COd+7p6MnZjExI6O0K2esiJFsUVUhJ9AYvkyaihakO+RMp
xXOMspVQgIToM15irZ11ppJi17qO5xiRMQ2qc6FU1EDhR1k0bOKJfBs8EdaZ0cZ49R0yDV907Gyz
gAxUjCyaMl0NbaHfcFjo7iF+wTSLk17zDzBn6KU54zg8eV2Fag20qsDTATAcqUKfNfcBQtdi3UwG
5zg0fGmyjkMs5S5u3SnehINlsnUaUK8hka6YkIYqSZ8RRSjXOOsRhOelxwfpTVCci7Ya0fjjreH/
YUtoPqfwTX9JvevnxLyQDB78r/41OlGP6KiyLy4qqRR3bN0aDKAecU3oPqbMxllRIoAkVxzdVw9E
wZ9DnaLB9YWG7SyiUQLNAwU4BlsjU61DMtEu27XSbm4TavCUX6kT09JEBU0cdWZAb5sgHToGHvlN
Ocj+DBgWaYapJui+QPjCYuOEEJ3JZM28M77BQcMpMKL1HafZWQW/gEYq3y2/aBEPOgEuNNpzQDVN
6zpKRRymCmaUWJTYto+9neY7TNrBTz3XnXiDkQ3OWdPLcRWDNdoRqZsBsjfILOrkpN9wITzuQ13l
d/2QTdeMa4j8XlB0L9A8nXYT42/JCF9jkaPN4ZUXEip+svp88jqF8s67Kemgt7WpHtjidLIMB1R9
GqT8ZRmo5qbMiMtkCdaPrVT6FdsOtHVq3y8JEKwoTYjd51f/eKrl8o5l2xqVOdynp2KCTNfKOehM
X2Knh/SGvBz8TKJPS3ukl5c2ZrFuBdHgtcSpW5CBduGI3LrQ+cLpr7b9oUAa/8VO8+NSxessOday
S2EnZp4sVY1COIGSQgwA0TdQlcGPpNilA67BSa6+uP/frB1su+abd/BCWadbDCfODbiUDd5NXfYo
ErtxOUZ5dkA5Ic5AztSPgWkB8omozGsVYj4OILk72hgMSukFrgWg56wD17v+/IN93CQIk2LofPxF
iyL1eW14s9qEiexrLcosRFBI8dWWRF5q5BgNcxv3sBfL7E5puv6LwfhaxXm/lArWGy7KnKXblBvf
X3aKCoITg55+qNf550XIhE8ZsNhlbUNpx5PtejJYW6QSW5dW2Fg7dJw1wVOEeP5QUK09fP4UDHMW
s7z7QBSMLZtapErEAKL0+Tm9eQ5aNQxI/g2fHUTX7kWQTCahgRwLwVd4QGLVYQz1DU33FhxBxHFE
Lxg+C7znxp4cJ+1nB8ySyWLKrN0QEwYAr3n2OhuTKVSQpewv3TkppNhxZGauyxxv2NM0dNplpcFd
cAv80Xfg4dStLuNeZ/0tOxCHtVZt9SjwCWxDNZpjUYRJuvB0Jkm3H015H5g+oNI5/YrwnhiGEi9T
G56TDgEEiWYlTGGoWnikKJvJ5yIbmGSatOyHnQGBkt6NWfW3NpIeWNSiAR9XwObaaXwPD0ZhwFpC
4YEwtSpTe+SXwzp9Lv1c4IocW9XeJ+MA2mgRkguAn94aiL0TawNN6oVpFPWtnHrcy9pklBct867h
AmfUML9Eozotw0FWN7VFKWHV4vPWtr2tK9OyMdUjsFiZXXbMKThYQbUgiAvU5K5sfQylg7DlhtwX
Cl7YARAWlnTiIRuHDeyIAfWA6Rpticomb8yfUW7j9WRdTNIXOjZqc4NfVTVuJ/A1+rbE90MjcKwi
FaF9YbV7Fu56R1RCeT7UhewOxBI7AlmTR9DUmAy52EV9U1aACDHgrtGeVtqVDthprQTCIB2vQiCL
h8ImjNRE8kwgfFIHF/h5HaQqaB9uVH8AuCwDGg58m74sl2Nb0bvKw0Irl7oK82BdGWr9HHhef8VC
7T9bDCJ0sXFoPrHpnXvHRI/rC6LmiwekqiyUGdnu3zlPEqaTRJVHNEoekrdrjz0+Gln3ZB+LlLQ7
ckgJyAzjGhFCXwYNGmIoEIjsx2TTjLkNxQT0y01e9hYO9CoZ1kUY5ni+LaMl7I4oqnjVEMWrrqeM
YTpnDoB/CURnXcA1sTEpmlE6LiqQRoSL6019x66hVlEsOXRh8ypMxyVYFktbV0mY3pIEDe6J3rHJ
9k7pihfkqnmwLUTR9m6aaXrros3AEYPwIqk2JZKkQzRVQNPU0Lf1g5PN17FQ8GzhW4FpJD9UH5nK
Ie0UyIZxKU19B6dzagZa+rWn3gYaEI01fRDlSfazzy1DYAHFbqrNGOpEHDz45tBvldSxCebwHOB3
+OaNhykb5fcWTpqyaFrS03DK0kxYjnXFtrDBeaTOp1aldMdRHSHwjdnwo4dWQU0GCtbDpGC7c32H
kQYpTeSbshrmnY2PNzJXkE9BFgXkpjqibNms1uptWxP55mIhKPfDJKIX06qVK79W4S4XSdg9aTJA
t9oj8P8el45yg/uJgGp2lQoSd6MHYEGZ5huvOhqTXnbJ9ziy5UOnO+0NDOL4F9ZO0qV94hbpPRTw
elNRT7e6U/hPSWOhq8ML1qZuhHwGXloVoAXiPWtT/OV0Z9FWaDb752IA/cfBuqlofA/IdzzykU1E
2ESeLeZG00oXPkIDYNxayGuZaBcohYh4LkM4qXiwQ+NHB0ySPmlcjntCkYo51saP9J2iwDdbtQ1i
cVBMof1cDyYurz5uMOBYiSW69cTJkji9sn8Y0gyFuS4z+zbGb7uvS4SuSz3Br8F6PvlHjZQUOMOx
pY0gNuaY36KvAQRoMYhI+jKjYW5ZWNCP9XmvZzuY+2qIYMVC3AcrMjxPgQr0boVvhdKfndjaqpII
2peZRphnUeT5nUbCrQQGLMIJo0dX/8SKwXxm+5Fy0TFL+pT0Mww3DQ+2dcsqwoOtDLF61zcKyfEG
b2WFBhdxM7Z8Edypng67gexY7Bn5UIxQzukzL3uVDEhMfnkcX1iiyeQStfkwbiYSBH4ZYxnLbZ+3
yj3fNI6oHAUj8XugWDAwIDzB2dhpIcG9uBgfWs4Ii6L0I5w0NtyCRZICPF05cStvOy9jzfLbPPkZ
ahNhfgYsuvuG7v5VqdJoQIacZYdyBEmEapEMI/DKYvDcBq5tuFRFQ9pxb2QApCs7H558qZMtqrNv
fvC0cnqqAoUEoSDPWEUbxKWQUPS6PQyizOkxoc1UEbMpo4Wqslv2aKhRVpBy68w4I+0hrRpowEFm
zAoQPe3w5XlhL1wFpR4V4JTmwd8Vwv9ttv+Dbemb3dLczP9nk/78MaVJf8yz5iV78av8XRzJm467
ilpZd6jFwJrErDZXF//WMWv2X4JSxtw542dYqvjJv0LpjL9Mkyafw74LCfRrhfCfHXd0zDYtd8qH
7MqROqt/pGPm999v7ShoQL4nEGUWU6Pdkid1MMVUdJPAi9hNDCDXKGMrtXHbrkEIiRkRNu7QFMMP
gfhBX7XdCMSB+gSANsxXDVByTY/kivmxXnVpoaurDI7Woa6belpFIdEgyykZ1Ruhow9EmFVZP2Ok
UjgzUkLHD6be9KjhzBSsICF1rmhE9WKJAaK6UBysimMDfs3ySJ9uPTadC7I/uguBegri++hxIheg
FG5n/fDCC0tEyG1ZTji5W2FDhUDlAmSlMG5TCKcldK2ZIK1OExa5cah+jAjIjwLwF3F0tVXfGqJE
Yix4AopreQLgocCFGyFRQf6lmlpKAKxmFnhlfEVFV6gYV5jrxIssE7JWNUHaCFbQMHKBF4ekXjAp
k+aHWGPhGA18fY/1tKC5ooiUmgEiOnICY2r2RdGeJ2NDPsFsRt8aFBlQUE9EFm7FqPs3OIOxlast
3Po6wTcOutdIz2Oar0SH87i/K0lj3qN1JCl3bMcc3cQwL4MANJHHOQDaV9jRVlAfCK4qo7FocOoQ
MDADaLpLFTS6yWap7G5hfyYQ3rDB+nAjvQEJslfTMmotgpwXhRgp+bSmOA7mgGS3E4i0sxavS5qy
wi3svMW0mLepUx1HP9X2+mu8X5+02tZJtWRJasNwlcM8aCF6kgeox3OGX9fPMYGhUtWXWU4U7WuA
YDlnCZIPGt6XWuHcSR3y/qr1OE1wxGAlS0JHmReqhlNvajrX1pxTyAAnsrB9jS+0lbhLVoqXUfhC
MQfDoalilNR4BqtLZJnTmV5M9oBoPmcDJF4TEhWKG3epnlD9eE1PJJZC+isfu06ENrn2QaAq/iPR
Ym20VNB+3AqpdI/EnyEcr3HGR+vkNakx7kQjyQT0WemLkRws9gFW9V19zXicmnY4+rECcJBkmgoX
Ixa469hvCNdm2881WCAzN7MDKCM6/asdS3dSuSEeNwdn5zRRD7Pb+LJ2wFG7tjVkOMxUZJGuPQXk
czR6xY6EU4mCuF2puQLqFI14WBot52z2rWillaK5EFGXE9Yy9Hh2SxbzlwDfYL6b1KKDHFr7e5MZ
aGvpSgRpJW+ydJnHYwVxUBjFrs6ttFybKWdj4pHRIbqa2kUmzBTjOHoEEjeOoV9FKj6NBTZqIAZj
KDh4pEGtXpFLoGa7ArntITWinkGcqTQW9Vm2eNOkFpslZlHgw6/z8v8uUf+YZVL/WQ+2CZ+qx6R5
rN4uUPNf+VsRpph/GYZFEpWFCgfZizXHYv29QM0/mntiNORp/Oh8W9T0/7lCGfIvdEk2ZX7anXNx
4N+xqfOP6KlLFQfOqzZE+yNNGH/r3RJlSotGC/8inxBELu3PkyqMB3IkQpP6S4P9vpt2xU16TYoF
4ErktAgwl3L1M96ne3KwDtqWUni+6Tfx1jpzzsYX89D9RFl9WZ9nN8lOuUh+Rj8RMW+TmylYWc/9
HXiK8rFeqW62Y0ZZOVtIRDt/K1bO2bTrfs4HKHAwrr9Plmzt9vIxuBS/wm1+NA/6owPDItlq7Nzu
qpvmUO+VNRk4F80yWWdLiOu7+E6/Kg6knl5FO2ONkc/VV8nluCqvmPrydmnfpKtwK3wXyNpFftXf
kl/CT+qr6WBvhkN7h9HuWrkwnvW9cIN1v2kOchOfm+ty4y2bbbxS99Y6cOWv6DLf8ynPjTNr692l
1wpy12f7Fwpn315iLyDjgbo/olW5SOqlvS/3uCwpH1QXztrcqrf+cFHuC+fyqT2Ge3Are/88uBz3
zsV4xyM8cA+/9FW2ppS7CPdUVFbmWXZhLaxFsU6+4evc5Rs+oFu7N4Rsr9JVcVD3xoHYL1ddB+f2
jbfP1shwXLFsFummf8m8dQVu5sHc5ntt7awp6W3bo3dVYUhUzrwf1jbeiG8T/ZKrIIGovfDWHAdA
nTeceWGTorjctsGxJAX7KdHOmIEgQezoRLvZejjDpDh7+zglu6zB32C5GDiYQZc/TId0G14VZ+WG
8lO0K7fmkuAa7gvhG48l2gU79h3bfOOf6fvshnraeXq0L7nCPf0eAmNXwQ5MIU6UNR2CjVxa1wbG
lkX0E7+pch+fdRf9xv41gm5YdPfONdvte+Os+VZd2IS1BZupo/uydfig5kLZqufhWlvhK960LnzO
R3s/7pvMXTpylZ5pF8o3xifWkCC7CNMtQIFFfuTvL5ksF/5akme7UNeAxsIN57XvGCoW5VV3SbY1
hCTjnIeWZq5cDluO/hU9v5vBW6NtUfBuYaU6dOveRSuSPpnLYVlugmUTuf7xMnUXws2vozVgwrW1
TX6umxvw5vIOHKMfUd/nMf3IVwRr2SvPhYe00leKCyo93JQ/0iMon3VzQV0N+zIcZN43hpHqDju2
EwCvJPjQODvELq2Zql1r8qG18Jw2vxTdWozOr8Q7Q/4tSUUztoNxbBaXz/WaDLJhlZzhB3Bpq4Ee
dY3b7mr8Zt6m0QIQbpHStnBJk0ngxkLOeW6XwWK4TbAyuNsK8BwgEShPjMUE1/Uy61p2tTTEFjXk
Tmc/H6bGrfo8CI6WjF11RVpVtRgfy/10D7M4cvZUPpeaG0V77zm/wUuB7i9byY7b2Jc7GrnWY7IP
L8yb8leoy+1offPOLeYl0IT77CA2zdpQX8zbcqXXy/qi/cY20HI1Y11fdMdx0ZH3fDTvxJr0c5ds
Y1z+TEfrXFtnNOGw5CaCAqdYgolaRJDEAo7f+PG54aOcbkRBDPDGuKn2vMILeavqgMBIaLuiqmU1
3YL6kE1OxDG/FD8pqskVcAyMRfsSUNmws5Jj8hh+U3YSttYaNHS5GX4py9FVy9V9Tqgl29ZFfEW8
7yrdBaDR61VjPPJ81Yd6Thm8xxNMUfWlqO6pBGAn2hQUPMEYTlshV7p9NJJV9tSzw5Nbi/imEH/h
2YB54zsYwUW66q9L14YKtZTBmcFGcVpxCGFENDy+boGeca5XxvkPAjW0DKv5MvGevTBZG2vjWztt
0+ASsX3T7fVVfIfhXvsuziz9mN2W6Q407X04sQfzF/a26BHRLpBUHCtbuj8suaEcVN/FAXqZuybG
VnxPvy3fItji/KOGqxrHCKfuh5bz9rTJpRvvRueRZz1+M+h0bvtv/TfrjjEFAModzptrFW8bSDUy
E/bNVbz8Zu00023x67u5vR77n4F98J0rX1n29/W9eqWi4FqTTg30jE0bJEcXdO4yu1Uu7et6+9Mh
Fxt32XLuWh4V8WjhiG7d9oFKMRSaGsJ2f9T8a/QwF7CLiIzKfljtbZtSdJwhuZKiZEcmynPkjpuM
eLeFtQuXiUuezXW/GlfSG13rSPg2A/mGf+chcYMrkhvhoK95OTTA+/tq1RZH3TnKJ84ri3AZrTpK
i8GOeQN6l5vJeyMMF8YGYwNbylWOJ5IqxBEEIzZxAD0LIhqUO46K6XccP/BV9PQYPqjZg3ZRNT80
f4cdpoVZ/ssgnKMsns3q1rkw4zMsQM5BqJtluWoXvFTtshvc22616p/TeiUjdcGbuOBkKu796Wd3
nCNgi0Jf4q4nsejY2S6Tu8uwJx+72ODL9a/adUMhDxANBahQvWTFonv6XEPRt7M7gb5Ixum9sgz6
Y9Yu429UiIlNBIyWAbZdRPt2hxHGLZ/sa/ucLXa4bI4l8Ul0JZ/4ozkm+/HgXbC9XZZP/QIoxGLk
Sy1cAvYOdryoK6b6YidZXcSPYNc+FRBNz9on47LfijOTLTIOCrmAL3ewCcN86M1LbSuXpLWvudfe
NTQiITb8F0hl6hYEMN1R2H0wx7eMVdovYbuw+q2J7DbelOSdhXtvWrb5lmMhvRL/Z7tDqDVMBPGu
snTv6ct4WOfWZh/sGWSM5g6WyQI+RbsNl4/2NhgWWr6W9rqXxEVdqvk+wVHfLH+qlauKzZ9vy29y
JA/pq7Xif6wWr/aJf/+vzUs+F1zq01/6/9Ce4bCB/mQ7Xr28PL+824vz+/90Z2C0ECjEbdwUSE2Q
7vxrK645fxnzNhgiEftwfoU98r9qRRg3BJZ2ikWvEcTzJv2ftSJD/IWKnb09O3hbp3en/9lO/N0+
3Jq1LzZ7flTHKHTx0p8oivqkCzMFFCQWnzHfoymfLhy1DLbK4DQrfarac4FLFFgCcQmwZOF7drm5
ffOwLv/uOb5NW35/Fvj7M2BboSuLIBH91onKaJBhbyCIQ5bbCm2bT2p5bmlKhRZffCX9OWlKv94u
z5W7nVV6HD/eNz0JwqnNTnUgxrW02THB0vvPyjqO/j6Y/kcnxKvU7E13VdccdVYgSzFbDhAiMx7e
dldjwOS9rXJP+eBR5pjyYYtEoWRX13SSvK8UJ6TplRTo4QrjnFLHVCpkPbXjs2mO0RHlu3nj+RBz
cJZVBQvqJJ2beNQGmoZdZhJJ2hMAQVarRtez8bpaAoDtaFapytx4G/t5IqcyXnwfQt1c5YVFksZA
dhV0vrLpf1qZJA4Qfy1+wyjG3RvYFuGCOjwNbGBQe1FA+7I4q7JGTGvCV+BCQrezAnTwE7pUK5zr
HZ8PhA/fDho6sslphvGnqlunA4EIHQxkqk8JDAZyOfjABqDyf36Rk6MnbCAkCYwBcxa/mioWoPdf
TVliTAwVQISWD7JA8UV/NnrgZUZGz63TGdVKU8CoLTDoR1u4CtoF+hcWogpCd6xhVkwNTXMbm4wD
uoyq88XQOVHD8fFwa3E2FzZlakxCJ28kGRFNkhQzJ7HWbYQhMlYXhaKC6SkR5AZJpNx8/kD003Ix
V0SbgP6OB4Io3zwpFw8pVlTDo81HvyK81dIYdk+gTunWz5Py2Y8FDp5MdOm9pQcFfFy7a59sR8Uc
oRFTCE6tN4O93jheuu7ilH1+UglqrFFSjI8w0/VgU+gxO0gViKqzoDZa2n/+zKgjoPpE9InlwDh5
rdspi5CVZQwcNb2dqqTZhAIiQtuImQv48/PndTpd8bgcXKMoaKiVUOc/GT9KWIFKM2gXCnrkR09M
YpNmyXiRKZ5x+PxS4kSkMQ8GR5Ju7jjC0OfewfuxGmQeYVKEvyyyjk7YKk0K4AJzZ30FrmyO7rQp
XZJugtF3MZrCf5nMyrkcfGQ0dJMLzVyoia+W60Eqkb2jXRff1s5gXcrICkwOG6WhszfuyNJRBcpD
urEYfH0AgwDqCITpXGGlGLL7sCOO0SwqRHYwdZNVp+uN4mJtUEeXxFSio3I/0y8bIT3ngh/Kq34a
zSf6/ig4aIwV+zyr4HmlPu33RSPziXNpGKjnNYMk2HYB7bq/NyH/cQrWf/fsXoVHEj0wFsST7ym2
HUR3suJ7CnKPsDC9wLtl6wMnHnsAx5Thc33wKTVrC7QlkmM8kutViafuonLG6CfmenKhwtaoniow
rQ81VdtLWcLGtXATZ2yuetK4K1gHdxUUYeidGHUfPx8Ap7Ly1wHACEBHZtMykqeOuiapKHqbCetI
lkfp2hyz7sxQvHxJzxSNToZmfwEzx940Jhz+Gk01UEn6kJUsiTfpMiq9pd/JPTaA9haZk4HrhWUH
aHlM5tnnH3Z+oG/XvHmwOph9JLgW1nF1fnHeKIo8u2KemSfWKDZ6jCP0vE2AiKvPrzKvnO+voqvs
ExwLJAPrqpy/9jdXKdDQ+F6Z+64GlZeDmjUctDIE6poWOcDzuAfsYfhI6jNbVpefX/tDZ21ePKiR
su/CQCVAFr2/eF2NWHSSwnebNBifSgnEwQyK8ZxMcv82J3Qgo/wC+XPsiaB0FerhIQIXYtI+/xwf
1wg+gT1LsiV2S+fUwmVB8lBawTZGCaZ2TaJ7eYC7gkh1zBB3qjTov1iZf3dBOZdqrVnDz670/X0P
U9Yh78Q5paMCgjKSy20DXxVIKSiJmfB78/kNfhxK8JeY9WyK1Zqjn857DcMmaMfGR0lddstC6zK3
Zjv3xwOWq7ANNE2pOtSgT77NZHAAVfTcVVA5RE72KqhTVfvKivLbewEmJWcHKiP3ZMD2dobgy+Fe
HAfliKnE5VJRudSfPzGsg+gEsCvxXpzcS+oxRXciRChdosAQNE5XZuN/pan93b1YtoU/cXYEqKde
VdPHqUssCnunok26hdkYyban/XX9+c18fMfxHXAe0Q0cmLTaTx6Zqg+hKUG1uH0MZSM3BmNd8Ksb
ODhyx2s93jmRoLwaZ8YXs8upTpMXHN2whTEAzzp/gBR7P70MvVEicOIwUvKPqzDAb5pSaddJAPYy
J27WpbkHHL5ps3UrnuvEuWETRNSpF+ZfvHQfNxrQyOwZecaxkWb+yXxqDnodBqIN54ddPPplTjXV
EMXWIWv8C+fp61B/P6tyWOEkyrNGq8xG8P1ty9CvBlWkHqK8ybnjbQdymUVtZ7mcHIRwZRZCvw17
Vd2bVUyWk51EHr2+3ENiBMX6rmh6y7tI+VeuB9HS7VZNjpXrtA2AogMRgooyTiFcEBgqEU3+boRN
oWiErSwg+1Cn0yq1o3hE7meOos+RGCMrYyvQR/lfvPYfn6tgUInZoj4f0qx5kL9ZQYaqCPrR0yEo
dmyraXVqruI37XYyZPrFW/lx3mT7YEjG5qvDzziZNzktJIPQ6EcpaaG+9DkGGgUa67LRnV95mTVf
7Hk+3pnpIC/GisYuhbFzMmIcVBfG1HO5cZxslHHFQCmricBy1ZpqffEYtfktfD9muCnO66zBeKQR
ur9/jiDFPRHXBHkl0HQWBdk4+8auiz1xQkTfATUl+sGw7tLE1q/benbgGbG6JI4q/kJr/3G6wMqI
ons2ifKoT8+NRgfaU+AOpzo5Fve639cYPdBgLcoKVj6B1960SxLkBuTmml9s0T8+8nleF0wZHFo/
nlnjUeAmnIH45G8KN5o419ch4pZAoTny+ax4OvnSMbUFLrq5YeqYzodTzhxBXSsRddiofdYyoUDI
1v0vhtDrUv72W+WgQXArkzuHUDgVr8fnN28HWeu4ZnJUC2gDO3KULcfbALqiRNSB++9xqGBY3KLu
QyyoyIyAjNbIlHEJIQ5OvB/Zs+CmCWRNuycGdF1UGTAssAbYe/qhs66YDKj/ZiYWbLfJlPC+S9Ab
EHI19fml35Yx7UewM+EXT+/0i+K+OOJagjMidBOWyPejVbMkauO2K8lKmOJzEoy69Yhv79AZZv7F
M/z4RdHbnj2usxOd9+Nk+YKADlx0UiD412mzHRSFhImOyLjPh8OHAw6DfeapOIi8gLzo1snbPgbU
cNqkommUdeX3IQkQQVF2UiKOe2Z/gXgjBZDodO03AK0583mnMBUEqFEf0rpp+0VuNDNzTIY6IZ5I
R4iZDADGu6XoU3OJ4yujRt56FYEJhoFu0sr8JgDtHHlf7S8/bKy5FwoPFA1wiqJZ0+eJ9M2oc1Bt
T2UUVS4mzRvNSavHup+722No7UUtWHohZF4PRRreeKSHHQggMP6Mi4BtlBeMZRYbL6cXHCvvP0Kb
JlaXeEbh9v9N2XnsRo5kUfSLCNCbLZnMVEpKlUqmVKoNIVdB7xk0Xz+Hmk0pJSjRQGPQix4xSQbD
vHfvuZHMt0lEfCvGKHFiRfg8NlD+rXfIa1svdLRPI6Q4TUcEiIHWcGapdd3ak+l4ymn9XsT6+BWb
bAXRleMXtZktjkZ7DForARbXB4UzwZ0S7ogjFbgf0Xfgux6dsZM/Wnfqbmonma7KNJvu64nkiV1b
e4RMszFzafwobIRQIqvjWSfdut7JvFb/NnJpD9ESkZCa5Ysqtm0qiz9RS8ByEBPQN/ueAvohWF1B
99SvZb+ZcbpcqYK4S1+2TXRIYBk8VHkpMChGM6k5AsrmYcla0yVHCL459Hr024RHTP3emtSpCKIS
alpRG8tLDnuz8rXBJCKnlV55nwu0tJoonOrEF/ZphWNIIO/E2ouQc2XTHg0JuAgcfLSpDdiKjQ+4
H72/A0a1M5wG7t2QGNkGp29FAHrixc/w5GNAZuBMSEhZiAH4/nM/NpQxPtc9hMPSvp4/P0lmYq3w
lrS0sGzqNyBdgzXDSwTsxU+5xL74GKmkUSDHeE76DmPo45cAA4doWgWwpwOtdbhE6YxCDZA2lVnA
MKgVx1gKQsAds5zDWh/sdGMPhaNfq4PQ7/7rbTOP6iq/gjnbVu3jXcbU4QqZHb0M9BEGIpYiOhaM
l5GgDJu8p7+dY3XTmuqaY1dUE/2C9oVGxQvrF5mBhpr8ov+BWaavleHE2v95fPDbADZwdmS6cHTv
aNYqtGbUGiWrAgFUEOXDnEThlLrDX6vOqnyfNB7iyypTyVtcVpeO70q3H0IgC8pFPQKcPzFG/r/D
+/jdg3xiXlmHLU545+j4MhSD1gtR5AEx1R0dnAgnPIaPfNG2Uz4Se8EJwv1pEEtBAiKLxWPak5Pm
ZwBFH0kZUu/7odIfzNJObwu0gSFm6Pw+H3RUO54yjIQgd9MddaroLrLw12yMdtYOeh4b+Dt5PgDq
TUO5M6NOEddVl8E7GXFhVSwpRuqeW+NkHXQK/3+yRFP+gtZAISwRKxOn4UbRLww5yDCggzr7Tuu9
F3bPbs3SZE5GGLuL6aJAqQxw3l7sQCJlv0TXwyvSZ7Y07nlEc2T2Z71C04MlWXkj22G8XVJoqKGp
ghv1x8YipsJgVvmN7U8siDHi8k9jMdtQl9YQhg0EvgOtRNUst1ozWy8NMcxMYK6bDJuUciKx0Nas
roAiL0f4VLkQMTur6MfLCSJlsneL2fqD0Q+YpGXHdKLpYDBPCVuV557A8oFFjQQVP5V9VO9AvhJH
QYKjihNZZgSaFDr1gk1kOd59V5azskvg2N8MRtXeR4Ogt7/Qn0M+AqOKDNpoyNC/Jv0vg0WE0Aq3
y95qAm7/uPGcXlZRF6+5doMbb+xiKV/UyS5DvQBzujcFdDwmqsrG6pY2LQS20psCskGVt6aHoBi0
Sbn8UlKFIWxIoegA8nW6H1mZSxKZutwlxUZWi+KzXXCeK2uB1TxG3k/LGcYxxCGoSyrEw/DUa4wf
v9LShUSmvs2fCqusZ4Irl+VQZkW37OSg9lcUlEpQv3b60NQVTEQ8anDc64Ge3dbk1MN531ZIdy5B
Z7oXVdykQe8YUXEgCsubNhNQ7IECNvZKJNNFceWREuWGJJSwe1Dzamhhzxu4scgiF+x05gi7vuVA
diX+r4ED2kbEf/pEVnlaqFeYhjeV4bGyFN3gvFWLpVANr/SRUEwAcTAR7cG2AzTlHplexuzQosP7
4eykW9pI6WcFxLbVtFkfzHQHUGWkGo06aSWa76i9afoZtGe5RZus7wsipteHVwLt77Ve3aSWuji+
OidjtkJAugulwieFzCtzpu1URP1dnSiSjg2pwr8rYm8BlS6L/FNEeesGtjOBOhpsBwFyxInpMlrS
+F7qfdz+GqANKwFWxTHF9WIOXdAUGVowIwZPEuZOnWJjszh/B3GmUe2Qk00QJbXu+j5JoCkEJP4Y
fJNw/X7mTszxnT3a/DZJ17nI6k7Pd045yjtS0VtS6mq2+vyconzspRZDcJ0caEgAFNgeyELZa4nl
POYiHn5PMDwRD7EHU+lkpD0fttYjG3MWL7sbVIz4F9ls9zqWQre8xDRFuluesRcNkpS5FyunOdO0
6FTkWNo0TI+VFc/4N2s5XycTvF9fddrBPK/rXFfPdTUv+gtVCIueazog45zc1VUvs/KGIKCo2o+1
MtkomEh+uvBKz4FQrbqSDXbL+XvTdL23A0cL4LaY8nrcgpnJB3INDKTXtBGqA85JOiTTmHozp+9h
RcSnkbrzNKGh7kzrkZwQd45fJwFeIixXELBiN865XXrKpU60IeNGiepnzlbIUyJ0Bde5kIje6fiw
TSaXTn8RMeibwKjBqWzKlp2Jr9GdOYzATcM5g3IQME2QUW/UcTnR6Vwj6QfXieu9SvgkGisXg8eZ
qhbJfd/jv9pYZUGLx4mMDN9qp4A5MDxykX3pTQs95SJBnTjHKBo2Zp+Vzdb0WvzCEXEM9JbroXtN
PFUAitZHA1AoJBz1bGoyZGeNYZU3ztLMb3npIPVy+t74jfk2xgUiCPLwxy7x0qCbdK8IMzvrNnnV
LgR8FjOBGJwaywFjYyKzDa5Bc7ku3TZ+hnHljpeWx6J31rtqJwOrH+nxJB5HV3KTUqJn00GtkJay
7CK0T5a/8F3H20lXOMjqwhIEJ5Ni62sz2ZGKu5Pp0Nwuampt40Y7UImy/DmSF05LLGhTqFfFlISK
I57hzz4X5GeWgo5RGk2bgs8dndgEg1rxi2y4KxPnek0FdiVjhv4kmjEAg/VjbmZ7To14+rI3NUm3
umruLalCi9V+kIBxFdkqbUsP3apWbArGsmtVg29P3s6Jyc5pioeOxd2su4tZi9LbKk3IAJEXlp0/
p8A1SBY4LNpjNdxloghd40Xr0eZqzt7kL3QzYPI+Dklv3LKyOlsHcusmMVuNp4rxZDFaC5kpt+GL
MiIsKGblKmsq16CBfgxKDkE41uLhJiod9t6UKKYzeg0XVFL5bw3EYThqBFpktbiGBDtt1IbAPKe7
GyTyVGKXNUJRD9GYM+3GvCXH+WlO+Z7IlYU7xLnZtg/sN+46PPBY3+Lxj1o67Zk6O7tqXv7YMbms
nXcQOjplt70hffXeUqozK8EZA7n9xq3Fz9R29lZ274qDYRGVNGDI9MHRigtGWR/W49+sEVDTEC8X
uMoL0d9rtTiYsV77MCBJtFmj3ifDpTs53uJF341SIcjNdPYtFmqsM09aWwYNMXObXNa7ctS3EHnJ
/87LraMZvydFv9Ziam8x3Rm1Um8Jct54XoTL3LWoX5NbzG3aPuZYAm/jWwMdb5y6xO9JkRL0s4Qk
z5GEs1zbhfVbauOD0vw2Rg2fSvqS9vlrF9HgAkJ8gB9yudoYPTCerlf8iPJpCHJF25OGbfxxE178
hLkdZtt0rsXofKP5YkQ1CwBmM+rqa8UACpt8ecWPOtKjH635B7FMDznfkz/YuLxs9UwMVnMzgtjA
RMk2jtAJfQxVt3oFHXE2T/KKksDOanAbGfD+N3XfPuoKqYX0Q6/zpD2rsDk7qVCxaA3PfPg/KnfO
99VcYoB3mOLIUbgZ2rHxSfp6yYYMFW+iYMAFl9GySZqIoJVVeRj7Wr1s4WVtWZjdh5ihY+7V0Tog
ozhz5+5MBe15BvX0MsMUVjgumUVgYXBokdltKFd2imx5zX8LqoS0CvYxu7jLXjn2YjAo2rdUL+5G
V3t02ngKuu5JSjguqDRrQjPG9wANqzfVKCirKiIni4QNm3imP/qauoG7iAAO8ksI4yA6k2COoktR
B+Qa0lDvPbrD4qjIHvI90qPv5uZm8mLygsivJPQDhvnswL7XtS6w2zUYJCbEygiyNS8kfY8OmeM5
gZQRkf6Lk0BmV47bEDQy40x7yI11bel0QRRJidvijZRX2wWHXo0SUCjI0D4VRJgstaJtTHIhfkTv
YObiHdIcvwObB2xtUEVXjvNET/tZfYc79++gZ/cd+owUBgB0VWsr+v8dDD3qRiM5WRTN+fyOjlaX
FSNN2RektOJm0BW4a+2pWJnTjQ592rRXEHX2DqXuyxRAtZZnwKrVbgVXN63rvpJyF//pTRkxdlfG
tfOOu27yDPR1u1Kw875XCLl+h2NL6kIo61dkdmQsJXL5d5R2Fvc4zpN3xHYVZeC2cdhRAjHbBgz3
xOJy42JIWFgH40BVyFUCMzBqfpkZAG8GlK9If8YV762ZE9sQa9Lal/odAI5z174BLwk/AKUD6tf2
/7jwuQId7sham7fxO1K8WOnic2TihR/1Vlq+gPFvIuPxnGFjvIPJ4e+wux31DHhATNFLXjTOghxs
1qRxY+SoPa4aJtgMdebQOSFtKXHhpW2ibaDWAAaRymD9JWgT3nYFJOLBlK5l+JaTx8+ap5BxYGd9
C8lEk5fkA4hVnTDMtB+jgfxUdQG073d6lx4ct2Bpt1PMy34mHPIqq1QsVTBao2iC2mnIy1q8urte
aGI2YTJpy30OGVZsTCKWfzlNVz5DfdLx1Ful9kSAgce/Dmr9w6QsDljQ0JBty4VMB83IEQclzdrY
i4l5gEqejlKcV03hzRt3EKBBzK5Bl0ABV72kFtK7Z5Q8sjYQRM/fZKNWXCg4Mx+crJZXBPhw87Dm
ecr0IUmW76HEAluqVNDNgDVWkdxCa8qqAHUGQxbpf5i8dZJFtIWV3R0gXPmmRW5bYOYu8uEmqsU+
LWTyW0ylgdL5PRfXLWykdJNuDM+qKaprtU0NPmyThBFbT4tfY5YD6UzztbuL1sZCgRHxNfq5KN3f
qYdQx19mF9tGXtbjvjMAhrBDUouLpLdhKBgUsnAv4eb+Segj0nQqYvRtE3sg6N4ePXIn09k2zqyl
lVetUbggpAgMfOacAaLKNZa+39bEmB40AooaEgyU+Lnm//DbzqAVswYTxblpaLVTii8qlz1Eh4PI
4Wn311qUl08EptDsk4OiP1V2VB2QIQ1EVkiFeprCxvuFwObhJ5TuhZOBU2jurugAznFecqmMse2s
hw2J2zFPdOQoBntr0By/NdXc2JLtiWnGQ1rTEb1GHsuZqJEvXhtm3dYbZ1yGF4ozKmmtheHd2mIs
r/mz8jHXKo7yGXKk29hjm7vpOUgi0e+a/q/WlNFNU6XdY9+CVgnnbp2bUooGHIJqM7Z9KkWePEAt
ic/atozzrVBnMoPaymRHa0cZbQ2gfZQ95rmb682YmMrkp/rSpyEYw+RBI9/zIfKQv/om6cZMeXXW
0seyix+tkucjX3/OhlKpBarvklIB1qRiaWff6IvxMmmVOAvlDA82kD1H9sAQE9+LZBuwdwWHGo4S
NQJ+mvTqKyF5CWYPS20fqtqsyLv0cgcQoz3E50sWlWYwKWNPSg8x19RxlQkhf6YX9o4QjosUsFgg
W5nCcEDHe6FySqW/YbmHXB2SgQ9XG14SeK/wUpC1QBUp2Tl2qoIwPB8UgHFNlPKBt1BJmMzbdCKE
YW5MDDhjxM42I1eNHa3ShZoZscsii21iVYktfGRzKe6Eanf3VVfHLGCiGM2QigVjokl7Fm5vot6x
wc7r9NuYsHQjGLXJ2zPmssm3i6m2/HbM5s6vLDLMd1blqudaj8RoM3UOyni4DC6RU4snrmPymvG3
pLOyctIywu86aXEW6bxKIvg3lf4C2YNhhnnBYWRTxxJvhZkqItS0xnmE/VVGPkpo9WlmPtO3sm7V
x8Fulzd9lvUzbHATBA75MgegZjF2nFFEP+c48fRdPrf9LajMviGtJ2GIRa1d57AXHdHsOESvFS5D
Td80PNEMBjDW82bsqD75gNqH55yJCx5HTszjxpwwo286MYCHIfSi3xm5XIEm3TJ0oWsPCx6Ooahb
P1IAYFHcKdOflANM9Xxm6QLL2oil2zVOtmyyzhQ/emreVQh9h81NLKShhBUlf4txxfqFa1uIa6sl
NPpgd9RE/cwjpzlI52WAN6IsxBfGrZb/Bp5kvWoqiwzr06CzZzZqVnCFMvakL8myMxe7+pNmXkEg
+SSLYM6VpTkbijl7of5oH4wp66+qzmZMZeyJbQqN7fjkjllzkGQhsR9S3Xc9gKkUZ98Xhz81U8Di
Ms2rJmKhtQd91GjT00WrojQhuaorUyxI43TgcHxCG/HVRbDKuibKEOj2x9A0TXp0kUtOpxw9k7DN
eVAE1MYnetifZMlgz+BK6+QCICyjCXbUa9AVI24p9dRBm4r6MINxYyXozIdyohKlxxgi69Qzfhgl
ZW1q7WWo5MWdPkzUCdgdnzfIxGDzdBz1TDZV3z/nT73T999mq5ApODBpx1XlqQQpVbAdxgFP+Uov
23hLKsMNMW1T+P2V3mHOHwrYXMpCjejqkNIgMB/1HlBIpDoZXzXTB8BWH9qQ89erTHYu5CAjHgGQ
a60bvCq1e0LFDS/oCbJ7XGD/+wLFNBYsp1cvO2HM4TBl5bnbq9S7UooOVatH9yd+7lpPP/65HGtR
khvIymnCfmyVTPTCcy2XVaCYMS7UlEg5x/G67dR2+n5I4nYb5wo+Kyacc5sfH7KZGCA/RA9eIbwN
IVr9DSUq+EyVoR7cTuiGvxRmjGDfdf180poToqIvRjOqckbPmsRIn+CoacyusFS0GR0ONI7mjRg9
7zmutf6/XwVkNTZyg1eIgPloMKtGW9RkSWNO66PkksIuGWKyk9vvn/7nDjhtfMptq3GFrph9DLHm
4OFVpBmXsMqJZa1d3duiJ25frULX6YDE3qGccGUubcykWlf2oZnW2nuhF9gu0coqW3uSAuuUVu0A
pTlusETKckHRLz4Hy0GY8+Rat6Y9j6Fg87r5/ud//qr49cCwkXKgXaGp93HsgAAlAUNtsDkn7B14
X0Qd1agDOwsX2/eXOtYhrZMLhz/XoB/MP+ZRO7gmnmzsR1we9VI52yoRAihFxfes2y/VgDXy+8t9
0RgzTRWNFc4i1KJErHy8tUFVOMxrwLFsK5JXKYtzWJlmE6IraPdIczC7D4t6Mzp6TYavU20MR7Y7
etTF9fe/5IsbRx6BowQSCWL9Y82Mqs3F5FCrDixt6N+UtIswt0DPt6mxUXYv7RPSj8/v1ERLSqOS
Yg/N02N18hSpVtzOnJ9AUZU/bLMrfxe2dC5HM0tPrEtfXYrVYp2a11d7rDJxiTYYEOVRQRDgCX1E
HH2QRdTBoeJ43olP7fO0wYGWxwjVyLQhCx0NIE5Jk2GwMGGDwSzlthhCY9BhJ67yrq48mk5xtjFC
WQI8ZHNH80aVjVC5jATlzNRHZBB6VvQALIgGni7LBSNVZmikZZngQ681aPm4Gi2EIX5OFxYaTTZB
+ctr2VzpC7Vyv8WO8kMnQfROdmmnsPcHse/TfRC/Fqna44lZ74s3gu1LRy7Au0dKefSQFMiBFC/i
GukDocU6gM2rpNTKy0gb7F//dVzz5130buwY8AYc01UbGbXa7C5FUMOMP4vbbNkrWlHvG4N+ZGbU
6Ym56vN3RDd53W0xrbPOvRO1/9HnpIRx1gNnQKBNs7UbB4GjmG5oqEK6/5EsmIZOzFifF1YIW2ge
1k0XwqDjUBjZa6OjdaxTOdpsTgF6dJvqbnNwWs3ZZV0GtGoQYCA0d6FuWmb5qd7+ZyGcjVAHXR/J
QQxGDIof5zCTE3iPGLYgCaEsXgme9i7g13qUhhtCgTdizkYFGezU6n5XZupr6wmzuyxqV0y+wWcY
B9C7pzkslNp9sMHqTHRWWiimTeHQEnHVKlI4N87EHsapSYsgavP4xUlidAJdUpp1WLlgHfe0O8kR
scDcwbvMFZALCXENhyyJKFPTrSek1knqFhZp1MNOcTwYPZshqxWCPZqpP8S905ihJNL9VhsWBFyo
4GwImHOpqxe88vWAimLJAjOkUiNE7CB+DYOn/4UJSkE9jc2HLmkSGKxD2v3tyqV7LrjIcIYsZJpI
y8LXGBRtYb/h3NRSyFju1GxMDsHeg2x7KEap3ltO4KmVpW+mcogaWuNj8gjJunmk+tFfkw8PwJ5V
noSToacoS9YKKfQeJT+dIHbEYZeLsYIkdWHiW2LDpcWbqLR66AO5mf9ukwwZatVaTkptiyP32Uh1
WcGuF2PCTxbZk1Pieq8mWak3YkYCFhLtujxOKXp/WORLqW1VyKGxrztdE+GLlAkFc06T/uzS+vZn
LJgPoPLHe91cTfhmldJzbKQNwNRBygBzAqUM+ItJgV2RK13O6ygT7crMSzQhM3AssUEynqeBHOLy
NqMeRt2PIiVJsEn6N6kldcB+LqQSdoOZ/CVvqtkjrCfOuBdTfJcKY9H8bHTFRSLzzs+IZOJykUnD
pSdSF1h56eTPWucsQdJb8u776ebz9E8QCgsoMGu2ulQuPn4LzaQnXpHEGHossHC09vXQHvGOfX+V
9+n94/TPXpFtHCIpLmS76yz0zywjPFmg5qCnW8wNia+KnT3NPJ/WL2gs7jmOJ2G/5HU4KRFA4SZp
NxLhLwrLugooEzoXqdtNh56tVlDTSCVjuxPqJRY4pBGtV296KIrnHNSJ+FSqZlNIyiXf38IX8ySn
OKYsNj4guI6313VU1iZfWREUSWldGWMqNqXetOfCgDwhDIbO99f75FfAlIPfiisyUrnse/zeP48M
KJhKDDBbOfgON8uZ9TvfFrvobPmbn4+w44oTr+iLFZrrMQBw57jMO+7xCp1CWtGHsg42f/Y3bzf7
/c4Pg7PR3/wc/RMbnM+D7uOljpZTumeF2kouNXUPEwFoVAJP3c0Xr+vD3aw/4Z+nNwtmUXW9m4vt
3ZZb2e12f28vfp64kS/G9XonaFuJQYT9bR6psqpRFQhuuUwTdvfTJcjca3lmXeTbCZpRFXSbaYfa
ZE+jX2yWa2XrPX4/Sj5vTLg2/nLOYvyET545SjMt5m6oEiaFSH+KpLvnW6q3bb+4J+7180v7/yXI
82AD98n4TrKhobRNn+Cf0cVDhxibTb/3X40ObEYJW0HBB7GA4X9sNdSbgh4t+Z7sE5P8rhGldTOb
Kf3MDLLU98/usxqSawFFY7zje6OisLoP/hkjiz1O5mw1CaBtezifUMsEraSd0SBByWk9qeJPXhBa
n+IE2aalHg+bRK/tE1EsX71CrPEmXx77b/M4BIv2HT0DXiQFd60PaTaOezMtCRWJ1RNHmK/eIO0A
RglFNYiAR4MV01ha2bAJg1RJxj0yZfBsE8jbE491rYwczfUaY5I6BAEBOEiOJhKEPq4unS4jfayQ
w85ZBMCSOfZ6tDyGMoSV4ml3VZ8JjdN9oT4mtereFkUd38bC1C/p9yyUFyxCI1Edr8IUi74a1Jho
9Laiavr/XtKAGYF/z2Haowh9jA3oUtpn6JDWMmBHXXn1dzpV3Zx4+F89FZSpjoadhrd9bGUZVK/T
ZtpKtOllcRnZpfMzNiQsO81O71vGp4HUYepODK4vXjn2RF4HpxdOLscWRbdxFC83KHFa8WDtPaJY
NrMTFSfu7asvaS3WeDhJca+QrfjxS0rIKBnpY2ZBCu4ViM2UvWegNClnssLuPMoRdayHkSEKXGXV
gsbYTXN54dWz2p34rL/4nnRMxGiVPILGqB99/C0KRHhQpWiZOSynZFRQREaiOu9cvY033w/1Ly5F
cRArIftKiprvxZJ/JhADkemkkaIX6J3jbMsWxSHKqAu6ff9duY3rBEyFRZUHdyZhSh/vCouutNjv
M1cZC4f1RSLMwiZd/yBAlL28NMUeJGj7M2sXe4/OnD6jUnpX39/v++Hz6NNeC38cgpmrqIcc/Yra
nlDcEPQFYCizO39GUnuAU28iH4+6eqO48d92io1QiEzdKfqY/OTTMl8ndyKfnSo0/9N4m64qsP5W
JLO0C95PDekJhERpsIKhCZkIdHdoLad5noRSXfV9RZP+mmatPDFSvvgkDRcHhUvfjLXNObob2N14
grWZ8VEZ8y/6HO4tPUvSeCh/h5o6evcAEOITz/CLMYMrWSOkDcK0+8kBm1c9kuORRQfwBrqNQUsv
u6FBSOfG6omTLofqz1MxTRRaD8S94ls63t3Tes7iIk4VAFzoa3xLkyCy4pjzjExz5GaqrOiod6aK
uA3Rd3aXZIsXqsJofpZx5yEQIBbAG5TLdigTNu8JEZdQ4pf0brFXVaLV56g6h1XVGzbpmHfAzKht
BGpUGda5IEbnSc8q7am2F+MZGK1WhEo/61cSlbvCidECG2dFdBwxk3UFXA+tArUGybq4n5OiYFtT
VwbBHoauXPexNqaBNnj5FX5W+7eSlc5FlREY6y+ROl1lDYnugXQb7Qp5uOg3ptQV0mb6pn4bbPjK
K0u9QmA9O12LvFepiewcUvtu6C3tQYqp/m0gFyfeq3bq+UZxXLCXOtPZsIGfq5z3Y01Lko5Beu55
8cxpnYYvyevCJoDeIx0MBc/YSp/6p2L9qDIgIqEwex1ilyUQmuDcOac7hwyzEXNziKkpES7fLXW0
mWe342tyx9HD+K/yq9fCi4sVBlD9togKtH1QmYs2YNlFumd7BFYGli7Aq4GMn2H6Ib784QrLgqA8
d0pBgPs4Xw32nBnbWZGI0/PMbhLfy0X6qyVIet7QlG6f7KqAmtEydaehk2MS8+285K965bQQZ61b
7SWCKVfZ5Eurxn4RlX0dDEqvJ1slNznZMrpqjL5mDfbNnfql3y2tQFiIuH2pNhrdgvPRK6J5U9eu
vIe/gthKoU8G+39K631uRU5xWUwSRNXK6/czKquv1AiWJWg6Nck3WW/HB0moLBRLnGOHvPFmslWR
ZiGBm1RE0UhS3beYSgvvllu7dGpVr0MzJ3F3UxKFayFclBLR5NSocOZGpULKYNaTGc5q5r5SKZqy
81afWz2wcmQ4ZJ3MygYt+WSFrjIuj/UkBuDcqhyTTUJbCPFAyZYRqmSChFaf0GsiMnCpYoyWJ36o
/WwwiM2IMBNGxIzYRqeLGVaqnb8wo1Bha6qsVPxlXB91ZWuy3ymJ6ItQy/Sp3i7YKcHp1QQ/nEVY
ylyU2F2XBnSZm2Vb2KNZUxSopH224MqiXNNptcHIjxGvMxALmmtxZVwsUjH7TaNm85+21SJ5bul1
PwRKZudOOLz3hsoor2t/MbwYI3NTmhSZ2tyzgiYW2bKb5dTaGEK1qr5yhxLNpIeuOj3LCqjRqzrZ
AU5Hvle5X2qJvFfw+c5h2rrjrXAqYZ6xSpmgRslSu6zQ1D9IFqynGFtNG2YskgixCq+BP422SgsV
YQ/GD28gFA+Try4wTyTiNenV8m6sMrbhTqdZ1aXZjUyUrTowWFKbMk/oSnNAxN1G0bM5z/2vzsl0
F8nK6Lw17Dtwu8kuG8MSberlqJG1/ShdWq++ptLaw1EQeY8IGSMUPTK9thDY3CvGpN/A9ObErY4Z
ZFbRl2VAbjxs+dzqtfN0KFojzFRbvM6Y6e/RRVS/vl9rv9i5sVXHHoVfl7q5fXQ4sXDaWsXCyQ6V
PpmabJ+uCkXNXr+/ivH5MvxtHEWUAzkNYT/7uK+wXQDyS89lwP2EBBaBTswPxh4UyMbYlNvm4F1p
O+UmOwNMuwUMtPV21TYPtbDaWiEGE788zGduiIbhxDr5Rdv84y9bf/k/m6uWBKNWaPwyguzA/b6B
RAvf0LL4t9k22WDoObEb+KK19fGC68r9zwUrGg5jsl6w8J9v/P1jEP78+f3T/rz2f7zC0YYjmQWa
wYkrKA6AzeZSALZq0u33F/nqjdLKMewV/Md6cHQbWm/09IpYrWtakKHTSCYUwzvlkPviVjgrsc+m
QuXR7Ty6lbRDJkcWAIc8JW/3Vm+pWzudiuuO9JjN9zf0uWEASVBdO9qqBQXh+NiaWSW6enguCGcr
pEWipa5dS7t6HqPFPi/khJkEOEJ31yitgKyZCuXU0FjPDB/3vXgA8WhyvLFgdb1/Rf8MDXSG9Mm6
MQ+kbFP1BjdiUQfdoGlwzelkYflRRHw9IjR5VGLDPlckFvydZwrSHPBqcbQUS3LqA/niRdMddKC5
w7tY3ZxH4zV2h3YCKYeeqjPvZzQmyKx4hhd2VQJu7grTfBmHnFCrfJBs02yhEWSkJyNCrkE1iicr
Vuffpp0YM0lPcfn0/Wv7os0C+3ItKHICXasORzMY/uTZ0SSieo0krfKSngfazK7TcI+VMzppFLRr
kGbkRiCEm7nrX60pciEQ14rVI9busqemcJNrcoaXVfutQwYnzrXGJ64tyy7XszW5XLcwrTlNAwtZ
8eJsb7uRC1O7brCUNENTn8os/wTuokuKfoVOoEWdlKzZoypKuSxiwCuJbTXLaOcT4WQcyqiTr2TO
j9dsq+sokAWJRRw75/ql7JhdIQvW5q0ST3aPwsuYQmP0XGVvadlwE9tUlH23gQcYlBgkzPD79/DF
4dzhV9JQhOpDLOBKI/13XqNy1gyTR4cvX1Uz4PyWW9coSG1yyuy2kwOAdNhYL0u2JH8Ifku3OIz0
4sSs9NWvWME7REkAzWTBOWq6DTX4HQE/hhLB6CkXbN6RO41ySX7lBnuvIPPy+Q8BLCv1t16mMSyo
wTx1S5k9n3ge67g7+pjRIK1dT/o6lG+PnofM4fllNPwCq+3hcdZ95evwUS+Ebk7nqVHDgnYbNczK
ZL7u03i6Z0DgzNEy5YdTRtFmpAIS0r6dzzhJAaPWIntHU9s89HTqT8x96zR6/FvXRE/OQwAhEB98
fHcqMDBqZnxDKALEdmiiAuSOYmxBAIggmtvuxMP5Yk7xQK5QKCJGk27K0VuSAzlyRTTlgU1b6ArB
bn3W9PN0duIVrAKYo9vynLXkBoUEceZxk3tpROGlIsmDJMlp+ERTB5pAE5aCbnVSSGU2+RxK37F7
fGS5KsvZt2jBP4pFtU9Mo5+fMIFODAc0hiAi6LZ8fMLkbk8z+YVYTgdv+J1olQtNvJ9/WYtlnCPS
TO6/v/cvpE1M2IjKiPlGBMdM8vGC3lDSSjRohZWt20VbjrZrtl+mqH9TdyTnomg9+8U26lLn4Ni3
1xaWhb8gr1scXfZAl9gxKvMA8IEwFgx94D8WlKLMrNVqvkK40zyJvBU/zWV2nv/H2XktyZEdW/ZX
rvV7cEKLsUs+hEhRWheAlzAAVTihtf76WQFyZjozyyoHQ5o1rVlAhTrCj/v2tZvRlCesoGj6P7cn
rtPk8BvyHGBQVsAa3JrjCV2HTak1BWlea3Ck96yFo8A2rdzXCTmCOsr0a4LOmi4HfcCswEj2oW2N
vpbR3+pKs5TfLUo274A0kRpaQutM4vOD9Yath4wZn5WBDG3r8DXPSeOoIqKw2aYYM+60MJLA95di
wtsJTtaveJbah7YfxUtDOhIBfCOp13galtOZF/XBe1JJvq6qPAhGBDGHN9KqcptMs0pKe3KMXUe3
FU1YnX5J5v2cmvODvQllHqpZOMiIs07UWaoWzzSfgGdsl8TcyJPdXRSLmT0aVho/KkBlepfpL7bs
Br2b2kp7m2mGuGwVs9pZRTPs0eMWN6nTOS7m2lhDS8myUzh3pWeKBKdrMAkwctKUX2SChON6cBeh
TujAX3qzNspftant6COUu8syAaRltVJEU+1Q7VGs6ucowadZPy69qj5sYgOqP0dhSS+HODlpJQIb
qxlmFnLIOJsUvSc9cFNWUkG24+kWc8D4Mkxwn8JRq3Z+4GY8Pjvy0MrBgJrapputaK8K3D7wHWhz
C6eWYUZ8YYoGs8bPl4zTRRl5m0XalUKQYanHS5TVDssSsVJ6WmpnV2QxhG8qzfz/8UlsE9Ui2WGg
CseVN6fmiN4P9CXZohwesZKk95aN6W0iarnr2nriMBy2OHEQjp8B9JwSUBCfEUtR52IssEgcn0IR
vGfSaKdeSJVoZwACumzNBHtJ+rB+IS1MgskpQwzHGOC3mYMYzsXWvH6mhcHcxnkb3tcp3pJnZu5H
t0XdHVs44KfM4OOTh1CdhuocJiWV0iW6n9P+81gu5Fes1MGRM1KTH3qDt7WaqyxiTaE89amcTgF4
Jmsf1nmle3Bxz2njP1hQyP+Dg4TrhzD5OO6XJrSVaUSfzpL0y2NO/iUgT2jsU5s62+cj74NLcYik
ugEpB7j6cdHKnBUNNEvYeqUDhKIB2eCrcZxel6N5Tu/w2zb9cD9ZJXYmsKh1QUBifLhORmHfhnWk
d95UZfp8S5tgHjiUEnH5UUR1Qzc43hlpVFmDJ5Udmo/GDGkgbR3tNU0a8jNlvkRPNQJCxcWAL7rT
7BKjXpRDTeHrlrR2/yVLfWFZyfy6qBrAa4dYx6AvJ5etG3voNHPTIU35hp5VeYWy0r5mtGe+KJLy
Ey9Z+YWWO/lbY7YXVPiyzTLU6RAszhADLykWYCFhWo+uNLaN2JaJ1cqbMO60+9ZpZbxFShktUVfz
6G6nxbQe0X8EZgWXTweebDVQmRukPMJconLCd2WkQXKbZs6kYPxCks8Fsr8aQxdYMbpiBLlBXi3D
xmi2UuPdQf76EoeNis+GJaYfo8nbc5NxwqyjiIfl1ZgnKAhKTouWW8qxRLgAlQOp36hNvzKV5WSr
I2nB/7YxsydNmOa5U/zpskuVDO7QijFd15ejhAHd7rRn6SRDeZ3hnrOz7uuNM26qFO9quCWClsap
PbOm/S6LHQ0qDu4UeFZq21qaPBxU6Tj1S9sQhjgz3XQG8q8rgy75uyWRTfKyk2X6LY2ciPCkYTdS
2/KpZfbbTMvV+0Z2lg2iMX0v6NHiOCfXzlUBPvVMBPpbqnx0k6tTA4XhVQNAaHh0k9Uoq3G0au2M
pFR8cn1D4dsM9fd+rCrOxrVudEE0ydrDTCvM02yXsYpA08Gi2ZYnA6scXB4h+jELHLd0alqNdWdZ
o8FWHgu3x6WAQIxWvWtNGRILxXwjSb5igLKAJ20TU9KZH0+BXvexs6M5TTxYSVq80QM6x54dO9pb
jPk0DYtpmtw2sxn+bLui7zfCMedbCC71BTshhidqqEnvXUc/y7lde539R+9oTVGupL81bDgO5zQj
zKWeUoNngSsILNlJfdK1SYBtrvUtFtZwg1rYRpJJYQajeu0Ww13pKhvMabvkauSlSkn55PPV8YMh
TXUN+fnKiEIZfBRiImgUdmjW+NEvUu/XQPfeSAMpfpOL0E0otlHVis7pdU+WZAvpBuIKMj+otvXj
1T9sY3pR4JB4TSbl+9BK2gv69IhmKutc5HoaTnItW4XZJ6NaINVxNDDZYSmrGFg52QUcqSCcpPqN
woXyFIdR8k3Se+JJQwCGp8Y6PqKaxWeCdLVxjT2l8taoyi+z6SEQztryZNTW/A48srtPGnt5/fxL
/BbDHQwPdBUIoQyNVRDg4+8n+VuCjkNAZ7UVFvWahI3AdhFdjV/aiNfGRlcwdr5WEhpK/EqpMBIj
/gtHgAfTSJnT7iNSpaAcF68kwz9jZB/35W0+VNqZI8lv1OHxTVK9p36PtzAtV0eRZ8HE4OtpND3P
evp9Il31azZy9LlOroavlrEA5bUmc/6Jk3nyMiwywCNauQl2CtTzuicU2va8zMpqJLHKmIu9PFR0
QIw94MQ9HEoieef3EbKjG2TL88EuEXqFahjCTDr4cJDsKlD11aLMllAvbh2tXPQz4eppIt3CFYdc
7YqYo8f3uKlMt7rCGlNkNO2Q6/shUai7aLW+sSMLm/Yqs32AgEPQkyjyop7cpUMbLf13FJvPDIt1
Bh69cfq1SU9jPUJsedzE1bGJahl9r1wm/2pTDHVVo91GqnQhYqFs1WHaoFXZW/jA+/WCuXifnVu5
fq/ep/dgoi4ydJ3k4dH5L2T5xLF4vQe1HW9GgWIQMLJqfjWFbodui/uuh3yEIMKSKTgJEDGjrOCQ
gurhbpWX+G1ULPuxCK1dKyL52tGpQ4a9HF01o9Fv4iKsgepM0zarMU7EaRlc0VjJtPGnWWCWerNh
dosgrxua6tuu3mAsW/ml3IErL2310m6a7uXzF3+6SKlIIkEXcehF4i8fJVWSBEBl6xgENq0TPi3y
NARd2Vsb2LL1w59fihe79hUiSkQhc7h5QrJJmy6mm67XRwrOmTltqo4+cCTs5Zm01W+11OGn5ACG
/JEpjBECX/PwWp0lzQKDYfbSYoGLW48zMRstLBl5CF9JI2iwpVOQbwe35A6cc3wauCfMeUjrjMoK
DJOm2ZWtWk7YuM1vcpX1+6XMaCEfy/pV1dD6xzaf0xaKfpdHuXRL8lu5E46F90oSVzu9HsRmSvM+
A8VQyHvNnLE0xE0E9/qyOqcfOUnTUXiBnKrxalEjU/g4fF5lrmYLkn/updZsvstRkRU+9CXpLg3R
k2zYqwdpm01tT8cxSbR4xwEZbKWgPgxCahLijcCk1j3eqbKbul5E+AIaRuVPoy7vKsWmy6AerSgH
QJIZL2pXaT8/Hx0nWzRPgB8QexjTj4zI0RZNSNgs0ZIC9kmG+Ebpw+m26q1x7yxqitbSIUmyxOeW
nQ8vSu6UCbD2lxwDifHh6GIdYyV0pWN3xzGuACcIRAz2n/llSaflSe/s6ow891QvzqMS5yJ5o8cK
jOjR7hKXcA/J89F0qKXlDvsDZVc1xPQuihXnIkz10lv4BwcMCQ7hvPJsRjkCcNErDc0LCU6jn7/7
k7QFN8ToIKGE6J8g6WgR0HQAlGMG39OIuVZNqX+7ikbPTMoPghQV4Pv62Ow0p5xuQ8RV4ehQOCbA
/o8gRbEZlcPENv2EetfFHI1IFvKpnYdNVC4RHNohGlHv9PX0TEDRFgG8mz4KpL5CILMIew5d0okI
CDmNoqiIooqEy+ev5qOPtXYSmA7NECb3fzQuyTWkKZVLNOJzY1+1cS6eZ7XOPJo5o33ntIYfprl+
UwJWu5t1RJNwZKYrsxnaDaip+evnt/PBck3ah7Q/Scrf9keH87xf4nEE5JZ7StwnX80kBwwuzPCb
LBxCqs+vdZqYJYPFbsiXon5GFWCN9P8Wqs2gBJgbLCrCCacgis0Leus2ZKtHmBU4NEpz/JVhCdrJ
hiCRZ9sz118XraNFXDWRyussa6sP39Gr17LVyR74jFfPSf6YGHUU6FBokH6zK1ZLMr7OFLdvcYDp
A6Wt9O0SF9ieS7n61I7GfCYo/GCScHZAgcE/mCbHGRapGWql0CLcUhVUOcKUjJ0BXf3cJFlf6vFD
r/kbhQgEEekxAtvSl0iNcAT1Eo68GB7Z7YM6q80XxREUHxUJJ/eN3EngXUgd4OA7yi3G1lqa8cd0
NrO0kEVCQjnP6uDz7/HBC2DfxnTHpkZMDH/0OaLeltHR8jmEQXKxA756aaa1sf/8Kh+McK7B+wVA
gDr4uFuY/pzZ0mNMfGYb8tMyxFjhZQlibKAIZ+b2Rw+EaIeTmY5vAOrgw/Ftlw4VYodlD58E55IT
OLJWm+a6x8+f6KPL2HRiOKQ2aKY8fm/4T0Bt6+hHKhd0snarO5eQac55bX3w3kh+kihn0KxS2XWr
+9tkLaNStbuYFGeiiAICnNwGmqRjFytZi3JmKpwqftATcsJnr+BCCD2OIuXGAPgTUT9H7TRyPJCg
reaNUtwWORjTrFQgAy7a4ttFaV2rGl6KaVlIXih055aKouT38kA43Djd/YTw61wG4oNXgcKdG6SK
TenueDtTKjQL9GkVsECbEKtgRKfv6iLMH6tCw76eQ2LGfULr8k2VaHoZdFkxPPCbqG9aDLgQgJOc
t9g7T5BTNJUdy20QIJ/TqnwwLmhUXhXpaC9WqPjRFxMxOUNkhx45i2bfq/TiL9q5rf00M06BiRwt
67dOyp5fdXgVvFwcJKJ9g01XA9p/mADjVgsmuDgEoqqNY98C5XWTlG10U8LKzXwY59FXULmviyJp
vkkO+9wat06sozUOc0ltBROYBBLHBj/FUDaoWXW4SaU13ld6tyLo6vQXDOdlo49zv0NEFEhJ/o45
whDok1NtR9JCZxa000Y6eg84/a6jBO3oyTFf7kIJTahMenGks5Ni0i9nrMstuKosoLyV3DVkhx8K
sXRQeWGTJsM8o4kf31JbvVdHGD12M+i/GrmGMYI2JjDrctlPXQQqpbKsM/vh+qUO3xpt3yiISPPz
X6b44ZcEdesYVcFHlCRksF1b2tfwVJ3LTJvwQaK3bCtlo32m4PPBRQHvM9Npm8BjRT8apEtVDK3R
Q15qw4VFHwzWNTSebltP5ezVoVT4JRVC7/MV8zQZjCkvAwQnKKYvLa9HEfIQmamq923tTU3efo0Y
RI8lIrkvdjXqN9AewaJBgHO+m2YEYJZsi6p4hQH4iu7kMHsxoy760UJ4uUFFoK6aM2v+2qtYa5+5
zw/ezqpOQXWDXocgaf353xbdGhlEnRhV7ekD2mcWemz9MkVfvthqI3L2LDX/UenJfKdIYnqdAdGt
red6bvth1RlBjFRf3ZVlnidBQ/R60YRJ+g6RMYdvlEyAnT+/3/W1HY0gRjuKHkJHHMSOb9cq57oa
C243zrTGT2QaojPauTZSlGvPY9Fq36wuhiYdoUT7/MqnSzI8DlNRUPIQJcjHlhsZLWRrU+RaU5BH
QkgR3YiOLEePqvbMrv7RpUC5rIUwDsI06x1+E+je5AU1sjgDbe4BIEXHrexkcGf4tmee6oPPzyYD
YoUodVWKHNUsIowOhSRTs7BK8KCI10v7x6Kp4kJy5BkSMCRstOBaI59zxfjgGZkWawccgQs51KNx
B9IrA3goA25RmjoQ7eD4hV6krqMP4kw8dioOtBCBIUZBRoewk1Dp8H3aRYLCB3i3hxFqYXsViuz3
oqFRb/U8hXCbThoHaJX+RGczWaExBhZr07KrMhOiviQBwnSJ6LCdpaNIgm+bU6U0czsSHlS8Rt0L
rA3BbYu+Dhyh1qEvwU/9VplJ0bgD0noHlwSi7zNrzAffjlLx2re9eq0xXg4fq6odVBR5WHnpZEQv
RKT95dqAemVgRviAukT28yVJ7j+fBqdbPuESWl8O/Zxp0MoeXtQWZPbwawHhUpdhUJERdbVklP88
POMyVASQFNMEBnLo8DKT0o+01jl0bcezSgvDbN6b00J3Os0qVCMp0u6Ba9JlqFf1RSUbNQM2wUp4
TQJDlARRRGjlznEbbpVRJQX9+VtYp8XhMqQjqSJRhexl5RkczVA70zm+VLjeh/gbfDOziIYE0ET+
bMJ1dbvMjLafX/CDeJU2WnklyHEm4osfJTgkHDhmXA4aT41seYAMbTo+ng6GA7JHWRwviUYaDCLc
ZWVXF5q16ZW+XmDp1VkGYTS0hFu0mfUtkvP0Ng7bHmBln51JxX4QqjHMViE4mIeVI3D0Xlj2xdBJ
2KrmZa0FUObMjSqjrUggjnwjWo4SWmsbG8tnvb4wsmncNC0WjEDmxQNCV/OS0vQ5EdwpDI56GV+K
r0Skx/H3aKnJpUKBP6wC7sHcp6J/0rZ+plWUfI2MankvUwrCG4cUTRikFU0owVD2/SOJq7zchKGN
g0JGKQV6BNzKV6nptDck763u2+2iyN60oCVWKED8PPPBTyNM4kryBowz/NqQKhzOgLFG5CY3sgQw
ZcBtZGgzikyzMe3Vek4D5L46bY3RtFEac7ypHasz/EGutDeQyOaZ5NrpWr2um+jJfkcIFOgOb6UC
yUsMDoyyFdV3mnyVS6fXfo5T3Z3JK54uLlxoRV6QPKW2Zq8//1swIkVWnGMbyoWaMfQUJU2o+lK3
+PzVfnQVFE6MUsg8aw388CqtGiZR3XEYStuIQTEUdjCV8J8/v8rpS8NliGIBfYeMPXbyw6uoQwkT
wlRSL47KxlsFkxtImOKiVY23z690+jzUB0yNxWG1LScqOrxSzbl5Rc9jDZsWxaWjG+T0cUIIPr/K
BysQgmqdPOIaBRHWHq38HXZUmlKH9OOOqXMdV9P4LhCK+E0LtmlkaL6KrEtcenJxTe6XwcuUfvCh
r9aeKBoqntB1LjMRw4VPe+vMHn/6thF1KUSyMEwgvhwXgagrKGGYZTSf6vVbmGYqAMxWe0jstPt2
5j2cTkwYGCv9jkIf2uXjialB/2EJSSUXNGHH9FuU1E0Utb1A/JkEYzLhTi+xp3moYVU/NKP2qUem
80LorP4xZYFKH83niE4UOHnoxg4/fVJwMBwpFLHdxfjcycu0N1WRnjvtntZmiA4djuFI+1c/5aOx
LKR+Rm8EiLFQm/TZIQhwY5v6DOhlRCy6nJChAJmfdkP/pnG69MFgDD8+f++nXxhlNM03VMKoa0P4
OXxU2pjpd2TLot/BjDfRzGGR5EYPo78+91Y/2MZ4Rk5E7GS0XXDRw2vh4Meam+NhaEcldkBGma3Z
+jjrlMuhNApgvZFh/MrKxYrdNYi5nme2Zy+UdcRTOs60+HXJA+WQpbUT60zY99Hd8RrWqPm3Uv/4
oxezFo5Km+dkXXrCrwEi41al9/epQ235BNa9uUjkQY49odG9ZGex2MLpfrALmxaSmYPEXmhAC87c
1ukqhAYYjT0FBkIiZsbhO8N4IoukLs2xX+kztG16vjfBcf/pVoTGGlkzSnb+uQ6Iw6soU9LJlLcK
j7qU9KPK4vKSUvpCud+QzyThTh6IS609kesiTsr8+IHgX+lVYSNIcUYs+YZEE1tO7X+cwaU4gQ7W
XDESEB+PUU9FKGFVOAJzp0Oh2qG4gt3d2Jb/+eRZJ8dBvEq8vpJdGDTM4JPEd5xZyxTCvvUyu5ie
6zTWnjWYZC+W1sp7dNCmK0y52U3g2WFcLuWffzVdM9HhsXb8Pm0efrU4HJyyMDljIVZZk61Osa3s
HoOYEiOnz5/05FCEGISTLJ9ttcYkcjq8FBmDPJJaOByqWgKuyt1CVbCouoiIlLXuHBEVYdLpm+Xw
RWMi/yFEOhYD2SOLvF3jCcLZHLuxsQe655FNk5GgFOroeEY6hSsOQBO3Zp9jYjej7v6eNWTIXLvU
9LdYIArcRoYYvy+dNl9SQ+63NThU1csVU0U7nxdsMaIyZpr/qX8vSHScpWMxzhB1LkLpH5A+mB0d
JLVsPGIp0esuzQcItciL4r4VKXPzFIVqZ3i6GIFOhN0I6c5qxjm/0C0VnWbBgufRjQ2NTRYSRszd
OCj0MXd6GvuRWao3reSECSyQob3s4SWBwC8i+z2P5mFnVlMmYXaULMDw0ZXSLD2Yzc3KdUqgGo4Y
LjpNr0UelXzpe2LF46UT4YhDI3ysMR6EwDK7Hy3pWwkl8VVYoUoRu5m/9FarvYmklL5VcmwUIH2M
qHR7NbUc1t1eusEhV8JfXR8riIFEJPXVsNJu/GroIHwSz4DkS+UFjA9al0TaL3IUbycdAM82F2a0
uLVawYC0y4pmfzzkZF9qVedbjt8AD0iz2JcK01vdlXsZMytppovrtot0FgUFTiJivHzCFqnPZtMM
eqPGaypLFjjOkGv5TBNO6cmGamr1dcjLXAV63i5gurpkeuqyWtV9C6jAMz4MeeH3TodhCerbxnJL
tOi1T9MLJQdDmYEXtbRtV+44V/3Lgr3hEzR0qstJVXfFJmOUCISA1VQGDh6K5cVSgS6C0lvk1AN6
+LJ4FJBc9wfI24PLKDMNH64y1ammMXG5mooKsByHR3XyzbVdzU+tJXtLlnZiEsG1V10x2cpXTUFy
4grHwGUICVX/0jv5IsMWHIjqSP2mNkZmY/mGPKKfHh25r19S3dDR9CGDYoRw6rsiQS8rXqe0qKpj
ApYIRZQ23MkdyEWviKxmbZa3AXHkc1StlucpEAnmU+SKcLSeIXwkpadFjn1TLc1wpfE2+XWWWE3l
tEFfgoUeRzxx62VESp6tJgUMRGvV2qUYmpUl1hrkZVnyPl94TpdYNiZFWaPwNXV3vDPpiACWPiPY
VWoaYjzquNHGQSZ4Vcexfr9Mxvw8ZhWgEtwG3ZzMypkI+FSWuHKX1vYyskHKerw5XPlaUE9ONZCu
yyFa0M7mFD7zNt/X5mijw1hMX02TYQvsV/M0G9cwmpdJ3thIsxQkKi5xfBywRA0Pn7+YD/ZRUqAa
/Y//5oUfBQYImRaq9DrYdbmyb8simx7bVnbOvP7TqIjH5wxA2mhtLEGYefj4JGLUXI6S3JNGSh/j
sgl1B1Nk+ckQxsYqjBe0RFeJvUCFxPR11pFl1EK+bfLhTO7qJFBFW03rOFJwlOcKQfPhjShqZXej
ShdTqM3hDwdTCL8ol/ayNsM5+NNXy1SgvoCrAAE6eaHDS416PWbEn6tzQWVtKy0Lf1Wt9cfWBZT3
1uISOVQaVBhdh1fRndmwWipKOGd26WbUhf4Ux604c/b/4LUhrVkZbhYpLqqJR1cxJ864FfmZJhxS
vDqaZYO92Uo9tc6c4E4HJCKttXKHkucDPUyjUSG3MOb2DJtJkcbWvAkrJLmff5tT2Q1fBFtMioPQ
BVe5/eED9UYbtUmMf7sDgwS3pIK8jbfI6WIHfViElVvWU18DZsGXwJWSeXytNXMsvckYkxU0X/f7
Xuuz4cxE+eDpmSXoAcnosE4dV1DaqM70ZhhBjDSFGdCUaAepAvnnzNOfxkXsOkRFZEdJkp4MGpXi
YayWq/nTGGNpMEXpI1wZWu27qt5QyDVuSBY698qkYcNdGLTIqVIX4T1RGXeWkiXPvBvc08jXO09a
5pguifbxz1+FyXlWQZkDj4Rw//ALhcuUNElKMckRWJ3IckcU7tAt8/mr+OCF89t/p26JSzkkHV4l
VesWc04yt1amYCnn9OONnGXKmeH2wfRBYoSrEv9Zk69Hk9ToU3MYE6VaDW8a6Dho7Yw8rndZqBfn
vu1JBmTt0V8/LsIJhI4nPgBhWbKf15wmrEG+i3COeUkWZ37uYyPaqXi63/W9kt6LUMRYWKjmqz6k
xlM9cFr+/NX+Puoenmu4E7Je6AJW95bjLxhVUL/DGD2eCVssvpjDRf4SpX33g7NIjOqLnvnWHeux
sC+hgmkvylgn0cVgxnPm5XanP4ZUap6VtMQAsEh72c3Ust/PnTVFQQat8ydAVjSlKkney8yZq3az
LKP8lnYjtqjErWTVkyrPf9nh2Kh+KUoSirG+mM+fP+fpx6XQgriRSoOytnEfDaEuMadKQWzogZpN
fLZ2HW5xon5R6Bg5c6nT8xN96bBQOTyhXoJAcjhaDVLItLR0XErTYvWikdXFdquk1G9sjcLZzuJ/
0IaPRn3OU+SDK9NpQmGVLA/5g2MBsNnUM3ggzIUmdexeigT4NeYa7Uazau2bGqXTRg/r9OXzN3u6
TJE+w9GB78h6Jf8uHf4t4wwOu2UEAUS1lxbhaDgaxitEL+O6DeOFUCI914x8islbUbPwP0lgUPXk
sx6+4JQzj5zpdFKkqVI/5vaCSbJCn6e2qYXda/tZaKLBp02THiLVoWXQTqvs0XKKHkuyLovu4jHk
tFNWElQvBR3pYwrW29cwE20RG0CS3VP5qX+WbdE8ROwulAGNKP6KY5MD9hM3rruW9md8HgsKSdhh
Sb2r9VKSBZUo0/RqClNTcrGDrOnd6quGljBbyhXf1BHT+BzD9F+SNbfFLsEPWneJdmHI1g1GpfGS
zl8aqbGiVdoY9rtJECa4BYf1/k9XOzQVTPs1cbK6Qx0He42BKSkGhniTLW17RaK/p10BA2WdTgX/
8xFyojggZWGvalU+GvwBZ13e/zZCBK1WthwPPTltK7tOVRrDVkZXs8ObpN5x4ha0UFjqTVim0AE/
v/bJ1sG1Wc2JHsj3Ubc+Giv0e0mCjkrwKXSEXaBAoAdPdbR/nxz+x8/pf4r38u7f62X7r//m33+W
GNfEIuqO/vVf1/FPXEHLX91/r3/t//yxw7/0r9vqvXjsmvf37vp7dfwnD/4iv/8/1/e/d98P/oWk
QdzN9/17Mz+8t33W/b4Id7r+yf/XH/7X++/f8jRX7//8C3OZolt/m8Cl56///Gj/9s+/UGT87YWv
v/8/P7z5nvP3doBLvjfzyd94/952//xLVf9BaM0KCjqDSjdD7a//Gt/XnyjmPwhs+P9ZaFe0hslS
VpASiP75l27/A/kiK4qOYo0frIKttux//8j4BzqEVa6DiIROasSa//vJD77R//1m/1X0+V0ZF13L
NVEDMvL+tvmxWNG9zGK/ilkROdtHEXOJeWFfOA7CJlv6Fk5bpc4eIzROu7bMjJ2mrgrULpc30Ox9
WQ1vgLrKOysns5BYkbYhl2l4KaZcfpLmz6E6mxvy+TqWuklOZ/Eou2FRapspWUbap4R2XWlqt6sM
8/t6eryzEqu6MCFKoqMtaX3OzK90wL0N1jbvw+8NHu6r+1R/iYnlckfkUl/YQ6h5KlaKl2osSUEV
4yPrCntyLlTNEneTKCdPA7u/ZfHYdxVNpvRb3BmS8y3BLdatquUKntSVpEy4ZKudtIUJVgVhr0ib
QZK068lcc0FS3YBkKgBCrrCnDa6t+TaS2/RhMoU8eRiG2k8iKutA7to0wI/bfsF2PtxpRqJji9rG
w+g2cKpUH48t+YmefPAVXSk9VbZGSDE1WC3pqhhe03aq3Cwml4YLtYFxcN/QV2VbAu5j3cvwri1H
eur5E+vrrLoxQKahBb0MvywAeYlVaK6P4WUs0XbF4VCJPEXGatgSpoDSGY+5L1oDTKIUFeUXEmbb
wiqlICrn6huNHWKDAxftXRjXSy1VTCt91MWgkzEpF5wAe6zd8dRNhAMFtcVtZwlj6YqaFj63Q5bP
6ETjOAg7Ph0eJalMNhDdmdcrKHxRG0FwmntLfR3mqd8n0UwaIa3nHe3yP7VZey+zBQLRYgYZh5df
GYlDN42kHp5pktTX47JcKtW9AlZR6XIf3EWCvWyG+zO+YWwqPZURK+rnL7MStZcThJHveL1eKrDV
lgorOrYNbbvUupvbs/44i7LYt4Pxs67RB0rSV6yY9qoV/ihTcQuCeFtM8g5g6UPjWDxA1vFVxWze
9USw7y3KO7cpl+aioRfbM1cX0KmTJyxXFJ9KGQ639XCpJna27ZXcudNzXEQBmtHoHMzhzomt/kpU
Wr61Fan2C6P5QTJ4txSa/H1yJB0nxKgRiwsgJd7Eg1zscRh0bsylmDBw7dX5ZVZ7fp0mp/D41SK7
omesCeS0vm/rrPLssbKf5rrN76e5N71iMACxDqO0I+863DiNlbtE4Cvb1Yq8woxmWFbYmk9QVSx0
R+TaRJAQUAQZ4dJzUwtKkUYXX/UVAn8Uv+HehF66V8PM/jJIpXY9DqVEeravBk/uqmcESl8tMo8I
agl/PEyeQ7cfMA2ksCh5NVq/RE++VGNe0shaw+RMNNvPddDQuVE+D0tT38iFEEh/aSSDYpp5Zac2
7qQZ8ZVVDz/nDGtBfE+4rzCZIwQMqwlNKw+2V+q4UyrM6y5GxutkMiDaUsGkMMNhTeuEeFjaaroy
WkneZb1RXNHyZn7Fwwi0mWpRUE8eAaJcSJWGZR9HPE9z0HZp3RA9jJkh+xbtt3voyGScwEhGPHXa
zW6Yql7VXS9aFPsa7QmXdj/W1/kkmMOPZZM7QaKb+GOHwjV15LxLorqqNJIQHVR5Y4AruQ1r+aqX
R3MLamraI8y0HmJNQXzLMn1RsfYzBnURGFBNruuuzdwYv+JUwLMs0mAcOaEN9o7M3DUmsdvaLrYU
sVghzGFvF9p12DHf2vEnlW7NI9O4mccEIB1MvxBbucEHA35lVPcRDdFwd5uAqC4NKKrTR2Gn5lXY
GL42K++1ja0Qj3MxzA0WOMVI21+UVeSaqd0itHnIqzy+d3DDIn2cZhcVQpfNBMkBLp5YFS/peMf5
MdnBw6qe8JVF6Tn5cWrGXtSQCe/zF3o1FrcZ8JMxjItiyAL8b77OisxSYVuXXSaBZi7Rzah66+wn
jjYuRfH4KcqnLATsInf72sgvJpxujCKxA3VEVCanRUgBzNZnXx2s56ko+PV2LAWc5/gGK+m97NuI
9491PZ4uBNFZuFoImZ42v7VKMm7lvsq3TLppF2vL64DPCLuDQZA21/2r4eT+oJUD/o5jOzKIneEu
aaATil5s5rKrgmToVnsYgxYdLO+jsMAXCVuA2amw617Um3lWdp0mpDsF19+7sKbShAnQbb7Yj3YY
XdL6z43JqW+18Z0UVl9HbQKejp46MNU6/mKIMmPBzXlIVh/PogFBtWjaoJJrX2htN9yaUtvR4Yj3
0VIGKS/7hjYGbTuP2nLtJMr0Moi622XZsrfHJN0awFkYHnLvIwHpL7RIxlVAdtP+Cs6z6eLtTTIp
sitlG86O6kZ1W7oVWzBVlV1EvdhN8urL0CKyk7rqEYGZfVHMFlawCvumaKZwPzZxuy37PGQNb0YK
HMV9QSMbCp4OQ5pim5dttkPlKF9086I/dcoNSejRRwFi+kaG8DzSExkgsa1ftcnXhYZgf5ZDy3KT
snvQcGLfhTNjq+mk16hNI59BqOxoW3Xu+hRJKsEkWj/af0llJLNXAsrZyEUVRx6PYG7NcQxp/W1k
uBqSSPjbA3bWdu4vRn8t53waCirPWhJvNbMLap0SOEcbmkCjW0fkcAMsH2ED+0YU/sx4F25vd/+L
ujNbjhvJsu2v3B9AGubhFUOMDM6UKL3AqCExA47R4fj6uyKrb5fEzJas3vqa1VMlqWBEONyPn7P3
2p+I+uFny1VGaATSnbsV6WuvLfIxA8tLOCyMFZfIrf0W5OvNpIsp1Be3/4zQBz4kGc5p4lGIFUnJ
dhNveFWbLcN+LoUMg47VBON5x7b+UfbTTk3GXhXaeRPlzVq9Zg0HZvkaTPWt69R3oCoxD3R7B8R1
OOTWo8vsabRIslFPbek8ZNWXoKGLDyMmCxhcDaA2qkuQ4omwjlU3v5ozh+syxsvU3dmzdeivOPzK
h8zer37CIIx90ZoeZbrqp751UaKvA7n3w9Ets482HBmGNO5jv+TTIZdBR2ifdd+tTGpIIdUWclkm
JoJJIfYWiRmdW5/s4lX1zm7WA6IYm/atWus7fTQhjZhPNFtehZ6fHHu+HSf7buj6+4kFs8mCOOwh
6OLR2sZk9IohAUYtmQQ5R42yFZUw0cfpkgZw5Y3sts6zwwaOgHQnviPIgVHdtJ99OOhhXvifNRK/
EijWKvInjgfA837Y86ythIF7zY6TrAuXihRHQiKcY9m75kFW7R7j2aetF0z8mYEDCkzve08rDrbb
GvGspUwLV/tprvkqK13NiWcV/aMY+LfcXmRfC234nOdLmZhmzYk9VM7Zmbt2H8yMnb1WRTTmUixD
+aVR2vc88C6DI1lcGBCsfvhGaMkFW2YYrHkcTPmuuvZgMNknVjGMkXX9s7x+eKVg49/Qo0z0ceFT
MWlrrl5rY+J7LJfmlYXWEB0mPtaVvJ1992s7608N15hbTa+/U52JE0nZ5qs1WA+NPvFX1SZyFjjv
2pPdGA8+QsNdZi7pnTHKxz43HmlW70Gd78dOXT9Eazc7a7tXvNBB17PuTSH9eIL1vh6L8vtMUJvZ
+LtUTe1lq6l6htrFLj+qzzrZthd/qZg0CRHcNXVV8aw0/SPP1L3f1N8ADZHviS4Php5+XBRwK9Tc
wAQXLOPxQBPnxkpHYMxovRPu3ecObOsW1lgrJtIgiMOulHrxC+F9AYboR3knq5uUhl9Mgh6mYOhF
fFP+FIO8YTPv+jk26ONBbbLqkHqqDYOqKKLOde90RYx2WmWUGFl+XDpT3HRdZZJB2szQBapPc5o+
okMrPqVDfuNx0k9iCRKAUdWTm9f9ucHNueNEHiK74m80OqbfnZztN6sT5qEBaUWMn6kdO19j670a
48MyW/g/S9mfaUI/a0zMSPgw7OZsBqSXFMjnEsO79skHZz51UgxPa76Nd0tauKFue82zpowKs1Pf
TGHW8HG0DEWPnJb9WSdVcFfQjQoNpQWJhQpvRhQRfPYFpM8pM0mPYk/fbxLj9tKUDLZHfwH9BF+5
Crr5hNCmDnvbfDOEDL4pno8lrLLysa2Bl5Y95saVvOSrx/tT7hMDoMH/PQLsaE9NN2NMyrx5OA4g
tl9Ww93i2Sa4HhjV8NVMl35Xjercimyow7Yygpdh5hyG8+hCQZq8k0UEb9z5jUp8f1Oh1ywqmvmr
Pmg0SrsIXZh3Bzcui0xpeIfKG+3D7EqYCLRMtQNhFWkkJ/VRqtWIM0/YyKHBLt2VgVCHrFo/5TTf
2rgP/BLeXE9aAlj29G6oKhNMiKf2ip0ymRgQXap5DGJjI65HjZv1OZCduZvdSZ6MkmIgAolmkyFq
6qgdsiJEAhCZiytjggGXHUj7/jSCUTrBGZvP5ri9eEalf5SLaUQOY5gPG+U2ySMM++U2wzovnWZv
kJh98LJ2jrq8qB/hLwFGgguhn9N+HmOjbYEqeel4qRHoxetcGnc9sNjrOhr+XKxJRn1QmZfBmvaF
0T6uwce6zUkinJoPntd1b0beoHr2SJzIrNQ8mFrdhlvbfw3a0d5LlQUiTBX8GpHlYu/pq3VTonSL
3BFkRFE4n7BDOC/dYgzooJHFETKYfQSDz8XGcUkszZp1n+ZQpa5e4wts4OdycJZwkLZzxO7XsFqb
T1PD+kqHNSaacTy5NbgJIgz8CAODfzavT+RaBR8qQ1QPs6WvO2x2Rizs4t7Kxj/bdaK0sxqQz56z
Xridr/c9NIyEoLTXxUH+T1pNfiOWCsq8yVQYjpk8ezrndinTckmaykmLsNvKF71T222tSEkYcmr9
URNyzwmy5QFpE4tp315pl6/+3PUHWKluUiypsyNUvAp16XmHq0oo8rzcwNWMUcQBh6kZvJd0QZmz
YE05Mtd0H6wsUIfeW5p9RyJEG7f95rya5Ew8IGwwHynUnC+WP0y3qz4XM0WgJe969nR2otz+puEO
d63mquATxLikafPQuF/z/gCY4B5N89dMBjGZj2b/mHdT5LsHa2q/KM70E5m1eRR0ojkE3tjvAkCT
lJ2SoXiACeyBwQe486paPlg2R61GGtpXViQ8V3/QDo2/ZDfaXBDIWW6PJWKmVz748rxaXvXdTu0V
2sjg7H3Ays+1o9hYS+RXvb49m1PLdQHw7oe8MYLXVk7cW6TZfyIcsz2q1Co/D/bsU0qlBtvOMgAM
17ymO6jZiKuOAcsy9/W3DndHESHJI8Ipk8ZWRcNMkFai5Z3HsBTGbf6psUo0sG42nUF+ZmRL+ppu
7CccBqTurLb2uFLUcq9bhuzVtjN48o1Tz5+ytccem+tr99i6bXdf8R73dUfZSPSqqm6UhVYgcdre
uBOUfsfCakjiUH7fXAm4uXExV2F9dIuyuV1rE1Y34k0tCIkUzbGsylQ+zWsrt9jiJUlk791bHe7b
B00Y9rExtO2xGUdupoZXiyOz6S6I17xPn3NJ6h2zq867tzewe+mcr3FNScwh5hNiL8drKtLilN4Z
n1yx78xZEQ3Y537MRdT84tQIzPQ11XYVOocD+5JInB47rDI2j8tCx5WpDMC5ed100gGVFCEdjb7C
ES87Dc+XE3zJgu2+QbT1QvTNfGrafjybQ0rLhqtVyDEXeDHaoIzsNN8d4qJX3KqNeiOZJ/UhvnfH
ZQ4QQ8EjZLdvSYunEXDKsU5HFvDTC+ip9ejMy2ktuTCV2rnNrWfiQyK7NxVmg343cR2ZM5CbM2ke
B5vaK+rbbowQVHNz31b+5GGIlb/tB/siGh21fc0JmZoPvIuj6Uwg5wkFUXZSzn4ez25/9AFcl911
Gbz2EmeKZ+ybAGtF6gKfg5cobzNK10fle2Ps4HlwGG2GBRoLrDRnXC3EmxU1R4wsWjMGUwNMaiEv
dv1Q1e6DUFtsNnJXKP/Z1puk6NMlkutB1t8raI/RYsvQLdxHZxu7Z26Gy15f/T8hNbSIt7ncLr4z
2eFsQWk2ln47u7nrnogpca8ZNztfz77KLP9uGUrdkN97cJQjI5DeiApNtTB5rD/QvajIA+Z1yhRD
UOCrvbMW7Z5EyXOrE8DU5M7Zt5yv8KCp6ZYix3fnB1TwekTi7BTanAkPVU5UH+ry78qk+Pa6onnk
BE48odbIKGkEemiKNEfQ7zDpWOa2uaOIumuuG55Tl1e2aqkwzxt26LrUeWg23ywBVLo0d3T3kobE
wdBHLrgO2JM6E5ss0URzxUU7cx6ddolLWiiNRDJYjN/M1bvbfOOC7iyeRfDSMnmKtNLOHweugDsW
6Fs3AKy8rsfOMEZeTt12meJu4oP31hWrokWSZTGOeNBMhUFbZNQvaMpcf01qC92cqz/ZTpf4OJTM
0TmvQfbZ8w99wYipX8LaC5437dob88+GhNkyk0bTUMl64rz5Sxk7uf+SCuex1wwCdYmUlJN2Bypo
P3frm55Xl6zkHU/mylXATWy1fmY+HVI37Nba43Bvbsv0BgPtSmhzepL18EilelvZNIm72gU9mPqf
+sKR8aaue3r2iDW0x+/NSE+k5lGpLg87P40LSZyBaW8xWeb7trTI+B2MABAzjZRu6O0jp/6HEu1L
SucxXtbxBg/m47rFWW0eCRwHVWOB63LQZCxdEBVMOEJn3Whx2xarEZvb4p1o1aBEHTy2n4H5k9ZW
hymbTi4iXxqHqUO1hERPA3PuLEAwuoP02htXbw7KuqfzSNkvAWd1nCapJBRHtuhP+WjogZGrCz9p
dEcRTqPnRrVs18OgRKgEc7ZlBU1F8+9e+vVurCaeNRKhpyVYQnoQIY2y45LZGd32x83S90zP4sx9
k9LnojekHObBN6+r91ZZTURUfRdDSsPe3qaLToj1wwC1J/ZywdZKnkO0luijgeXZcWebxYFI0pa1
jJOQe9BbTVBXa+es7k67uA0bXr0iI12WeMiSdKPFNrenvO8JNLM/DcMHw8+iJQju9MCM+iLYeb0t
ogWg/1bHg9GHFkqE4iYo/LhbhiKUdhq74hRII5b9R2F89wvjjeJchqPRD4k2+vdVa6XHzFnPeBN4
4AkCO68LgtJUv2+m/lI6tFzZ5L+0+nrHDeTYSPlxXIcbXX0MzPGx7ZHU0GHyEgnQ8QB95WNZlPuc
a4or+FJEPkZ1OpyKeeLAXbUXgOVomZhprNGgz2edeHG/2eINNLCpT7HT3KiqPWqFf8Drk50Hfk7O
R8tYSea8JwJs1y17bbix6VNRBNknHw14Wr/Qdwir9KWXxLSxo3jbk2HOdPqnXRHsF/qiYmIMrRCq
0mRZdS9KG//CSCXM53PZf2QrCqk5QnoQYZoPDDEe4c2+rLbEiqnQbVj3rvPiz2NkmJ8c9aUaXxi3
cNnjOsh5MLLvdtt6HhBTe2I3+q+jrkWTMCKDfod+LRam9nbS6LnNFVok9jTukx9XbSROtKvPmz57
oQCC8TwSnRDPDNATk2lNVJv+85IH9q5dzUfbm9WlHwfuIWYKGGv6bq/eqam6xDbnO8z2zS4ohupk
C2YN1C+xlvvGuUvlsxDjbY9seSCdilXd8pXlQcOlEelx7nXbjZ0O8WYx/i9n75DrXENNLPe68h/K
zXYTV1NS8B643yk3O5vG/Ll1rCKjXzZ7F6uZnnXkfAd/ctQN7Sy7frDq6TtHEN0Pj0rGzucbxG16
WFbXnXxS/l1aTuseEDKxkBWND7ZfJhqvaZZhUmy28UHqL54G1h3Fei0tnuXccu8KRA5HJtO0cOcn
u6I77HKt6THVeFdT75Zmr9NkqxsPhCa1NfO65VUIFTIT9XZj192Y5v02cNKa+4rYeuQna7CDECAT
Y/Wec/h4gFPPeqnfCfFBDgsd7ua50kDNLlOMaMIPW904ydLeyYYJW7v91TQ1VXYq5DXFp/bTHa1w
0F2BELQAN3Gx9dU9VpO4FLpDM1fEuZ4/Chq5tFmyhcy64KGB6sNdxln5XUoxjY67bsG2Txt6SgDS
oo4rUqhXzDnGkUpLBWV9ydJzaTrzAYJ7xj0k7Q/B3A0PRuC9lkVWHMcRAIMxFMHdVaN4KkCD5XwK
keMJ7xL0zbEpurs83/UW2m4YCV86fi0kg5MMzKVKI4WRZQ35jI1DS291bwTSDUnnHA7E8VIAsQg9
FHdbpqbQcrVPDrVhFWj5geJhSq7KjpD5QR2tAbzK3qc4khMC+/qDP0+3GUXzs7oK7GeEJCG3t8e1
DN4aae9J2rmRrl/sN7v9qGrtllbCC4qIg+asB0P4Dxtq43jSZzpWwUJ33znBR3uwKOvmkVltPVth
DqwadOT00vTMxVEpRdY22TR/C/T7VS8vxjiZiWMD7IGm+WdOCR1upT8ctq76kquUCtHhvFoq6qpZ
L95K/83b+gfPKSpaDjxOuroUmf3ic1PUaL/vgSzQ5UD2uuMuf+xrUFDNamKmFnYeDUhrUgL8CuYR
W30a8TbtgzH/WvuM8nJ6BQYnYaY/bX5+bDfG8B2WgkhXrDYU9KG/srrTLtaz6kbzLMUWI5kh4EbO
T+5SnmixpTvZLWq/9KkbBzX2usy29h1phLk78DOqi1yXhOai67Vow3T/kjW+AUbbvV10nerGFQF4
1+pmyVMDnwVafZD6DlTH68itf+CkJe4cZ2AUzL2771v5Xcy0KGYXBX1aWcZuGzOioNEhJRnWhtuq
tu6KUk7Iplmzw+Q3x2kQzSnrLfYbsc6QQAfUQqPlHVxj+pzmm9jRsDBjOaQ51olmt2rGEw/f/VDQ
qqGPhYyOdJKk3yZmu6T+hCnM+lcXygtPjpLc1Ib+LGu9/OYOdnf0+3w4bXhXwnWZbTp4ytwVRqHF
TqUDGwF4tBvcXB771RmPmou9JGibCmspVMHCKo3QLEtSB7dgiq0VwjfC6x7NEs3XuWj7ZMjQ7q3F
R62hphvKcm8saA5Mi7Atd9CKGFLia8bI6B6/vICKbeCaW+02oW1URiDztFj6s3axNpt5RbegrCpX
zMpB+aTm4Zmw40/1rGs7e9iCG0pDbNsTo+9iQMETjC2XE929dFyACzCoJPdqwxGDcvnSbQtcvlk4
x2Gmn42Mng6z0u9R6gW3m6jvOtds90Uwdd8mz0ZXZQ76jdlnwRclR+0j+Y7rawEmdG93s6LvmdH9
b/rPhta6XHW2W+Hmdyo3H7XFvDZl+QP8buue1t6SND+ZWJQW9d7aDzFG5m+VsOI8WNrEM4c+og1N
8VNUARIFSoaGWnwLu9Kuj3btoxowpfuYFbYZN554cQPqmdL0URfY6ZKMq78dsjZQzxNZvgcCuMcX
UxsvjaEXnxmiYDjDGRwaw3ppXD7Dzir3S1GIo1ege0Obe5lblCypV5CTK5odTaiEOZyVNFPbHPNJ
gb+2ZHHs8nLXpbiQ6XpdurQe7qSc31JnrBOkD+xo42aOkcwpGwi6HONADKdAv1GZ/jbRPcg1Y6eN
eTxZ7bU3xdOT29tqgjK3LNjmztOoj/O+g1dyIOHR+pfu/T9SX/1SV/WTHut/1Gn9L1RfkXjyK/XV
h7ep+PrW/p8INdiPEqy/fu1fEizD/MNGSoWkmekgRjT33xIs/gubOWIqRvgeNMN/K7CMP0jP48oK
8wmjOkr/fyuwrv8JzhE/jzHjimT8TxRY9ntXNCYbaBeIR8mc89AHXvVZPygDaQmbGfMDIwy4SA7z
AzafdHpLUybGU4xAUul7b33SGcIGh7tdIx6D4g5ITJLmZgx3EWuT2JF+wHnITW54bvsPlviATSiX
L/p2m/f3QKvich9AFCnXPSc3ZZ3bffW922y98dJHx3j66/P/j5bic9fwv/favv9v1yCGrF+twePX
7/Vb++3H5ffXb/xr+WmG9cfVzKWzaNiITfR2/08CyPjlD8yQ4HQQwaNZRtn/3yvQ9f4A1XI1vOr8
lkfKxn+vQNf6AxM96DN+B0WhA+X+P9AA/qyYBpDh2ugSTS6NfoCbxTF/XoBqUGiX525JgDcxS0UL
pMp+RVOysseprSbNjLzkHz6f/9Ih/qg7/Fl0eH1NYDzobsETGoDXjXeiw9l1cooDMTJ2GIs3NBLt
zpAGaHt/uV+k7vzm5X5Wvv/r5fAcMYLj4Uef/c6iMQG46yqrH5MWL8J+tDlTB5NDRi+F+xuh7z++
VKBfde+8GsLPnz/NlPRKHdvCmGQQvohMCXKHbohi5KzT5E9+/TEiA/1Bu/lf7wv2JDwNGxju+48R
j35nNEY3JuSaVbe5Ncz7gvLrc8+EkWmmdOOhNpELmO48XGw2ot+8/j99jVfxKHxJoi54vz+/WerH
1MW0i1PE9ZuzmMctZFg53EzbXNJz0H5HT/vH12NaS3rbXzyUd8smoN1kmo2FXon98dHf+v7irtZy
1qXvnwO4Hb/+eP/55a6oQdMjYNC6irp/2Jr7Zg6kk9lDIjzNiwOt7mN6UibKCd85yMCvD//5613T
hK4AamhD13Pqx9cblQCEJxWaQX8l2CdzjXtd1sGlMbP+TprW7/hT79cqTHg8hrglrjsQ5oV3X1/t
0Py2K5SELff8ezg25Q7BbY7Ioi0+/fqtvUtYAH7w7rXeidADKryyRaGQzG07HisX+EJWY2fSK2i+
WpbNXAtNwgO69cFPtflWyNW+SUWK2ujXf8k/vWkWrI7e3uRmG7zbC2SpEK7W/CEqwC+tPE2SqpQX
ZwZE8suvX+q6Pv4trf7rPZuEv2AtMK8GtvcOJ98xROZseZ84eaDCouD27mzG+jSprg6icZJfM36x
SfKsT3e/fun3OwMBBg5HzlVAjpsLYsPPS0kYVcAQOmuS5kORaLe2Gc2v2n5W8e+gvn97IXY6Djfe
y5XXARbi5xfK7AlNC7qJpJL4tjueo2hKvT5niImOugky70gukJVo9TK+iomkol+/0b99xgATbLYD
gL9wuZxrCffjM7MUUK+1jn6pXS/F2cqhtaPZWm/A6oFDz4xvMrenY7a13m/2vn944xyWZCexlnwO
4+s6+2FzQJ3Z4lrJ64R01uHAi9A3ZPp/Ur3S0dSMLVBXbdn3C3IoK6ND8+v3/feXv/pc4RRxpHGI
vmf7MpAPjDId82TcnG1nZozSrBSTmSWIwEvM2qW3aCk68O40+YeO8uJ37MW/f/KgxZCkcvx4PE3v
bcNj3RZ6PvUiIQr16h4ovxV2Z0W9m7d7Y1g6xBBtsJOGPvxmbf/zC/s69TloFXyhP3/yopgzhlUC
0XVp0PQMuiAh0hvdCVju26yc7ZdVLY9IeYrfnO3XtfTT82zYV8cVcZVUZNCS3u1hukoNg5lcl3iA
3mOCMcRO95sx0iGxkvPM+heo5n+zX/3Du/Xx7QTE59G+c/F7/LTO0PiU0zKoLmn7NbuROWLe0TWX
o2gC1LqjaTxKf/Sf2sD5Havr769M/elTHcJs8gmjuC7BH1a4JaW3jrpsEqtxaFlXWvcp06sPQtlX
m4JtHbG9XepMd36TLvb+2MV1b+CjYwMDkIq1+t0jzVhfqzuOBAbNTM9L6RuJTj7W2VcWboBAO/76
SXoH2WX3uB625tVMhwIMTtO71ys6zQz6ctRiWj/bG60DI/bMfILWWUj94K/pcJNqHlocQTbKDRzV
4uLhFPkyIWpI+qKuQlLi7KOQYnzWcEUfCjOQv9lt/rb0eMZtU+cYMUjF5srw83eBhJVcLpiiDHTy
PCKsPYOOJbuDa9flAfHeErEXTfvffDLQBt4vebI7kZz/VXNRZQbv1oBHtMuUgQaJr538Bl7SMmyf
Dauz6j9tmjr9rce4br1p1kLTz9lUlBZy1XJz99iErHovNmmW+1Wua/00FhgoHHrGkOhjfU7N4vOc
zrp+Cy/ONp5SAo8CZvujoCPdd0QZV2ubj4fU7lvn82Kqrj3QBd0q3N1q0CbaoxgQk8ar0+3k51ZT
H2bL0CVDbAFRDSti3dxa0vLfME437kdAK3l2EWhDRJx2FilxFa64Oiy1afpCmx78upZny4dNjWiv
hDaQttiy1AvUu/32mFnrTBMdxGRB+6qq7GS1MGCG6dgh8LRyNAXEfyPlagND6c+zL+3vlejWwxXH
/KqyFc2Nz+yCXMUlyF64IIHW8prpOqsT0scrEGjt/ZZbzLu0vA/0WNQNmKNxE9pNzyaAU2dqxrfA
Xiyxy51BIjigrDj2GT4shhEL3SUC9MDdNDZjyN5jLjLA+/ysSMpYTtmggf1d1sG7Xf1VQ+7EXYhB
uZ86Yl8F5OuxoeWeoGtlaR1KuRr8mL7ws8lamNV+MFVhRWNhjm/tAOM+sT1top2PRQtIHnlpkTYN
qDdLooPfkOMvt3PnuXIntSldyARagYgVs8jB3RfoVSJliFmi6CJTvgbXf2NsPR0z/r0+MqGd3TJd
6f60HH1q9+YA5/+oXG2aI953wdBI5lt2IKfKPHrpADXXM/RcxXOuw3HNM11L4JMG2n5wnCnbGZum
SghORUOuz6RcVKBp5t56NZpnOrZTX8SCHlCZgJsbYA1K0yNqI899cyfd1atOhV2ip8s1Ne449C1g
yhR12d5qwNTEhsqZ1+kjbejVzq6pLH2ZTThmmnbBCNXb8JApa2eSgZmd7Ewl0u8I+OStO8IKiMqg
GmTiWxrBmOBylmdLDMS5FEJQiDfSzK9API0Q9dRdOuS4TJETe5gMQDvsZu3OZuj6bLVZwdcwTGlG
XlY67aytmLpHXKZaHRuTmZUPurTGBJ7I2pyRpRbNvjHLyb+bOoQHDFi78RYJvJWde8qtJywcmhbm
HQF0iLv11H8SUzvciI1mL3AgtD47i8a7T0r2MjPmbFTG8D0nKG4/KAP3RDuX3X527PTeriHCHKgg
SrSaolx4nPqxpxBuBADalmMPPPhaThww9O9fAPqkHzjPrtS7XAfaaQUpEv41pcPrTi4J601dE8Lm
ChOfPfGf3Rc3GzmjqFA1O/RkoArAEGW/3CPTKvUHk3iGPqHJUT9cNUba3up0sQPri+SmLoZu4uPQ
5+BeCbcP7rn4MIIB1GqJC3K89QmdrVGdiFudb4rBgIlgMqD+ujI/lKRjz0saO36XHttiReu9UrIB
qCmgOjFqME1UZ7VulFhb+pnUh9Rau7gNmlklDd5KJMhIhzQkEm72rZxMfUuyzTcvWm2j3mLYmR8W
RccGw4iv303MJtISO0jOrMOKaG3nMbsJl6ccJ9UU6TUhx9HclMbwMdMKF5kI0Kllt1TXaaPfe1N+
NwsDtx5ZMiI/VY0U07HrJI856rfA2ym0GmOUmbWUO0cJTFR1Ezi3M5RV9VItlb1QguCW2JcTTdNH
2+mdJbZrfSojwIVAvPSFkInC5YqcFG6fWqE7rHq4luPSRJMltici433mfa2x7jaETC1DKA9jDX4Q
/FwVfveW+VOwpaFAQKEfmcKUd60SbR3jDcysu1m35w+ePnj6IdNn+RAEWf6c+sp9bQiZVcA9QAKh
9seHSTYNzDOXND1wxmslgnCkMCxisEV2n7ge9NFQrUxc46XBChqlSyE2zh0psfcRoftSZamjkiJt
y3t3KK8hpX2uGHk09PoT0fvN09r5ig1UucaT17bZ15HAYRFRINI3c1GbfK8U9eSxc5F6HCue82zX
Itus9ts8LePRhnPF5C4nYd4di5njyC+y701W9UPU4RXP9igxvZdgLXKmz2Sx4Xol6AngWpMu8Iec
jShLUas9SeTtyUVfv9FiSqcnAF5lEQKlledtBBEQqjKtUflOa7btVQrujYGWp70O47b92TbWiiK8
NF3jMG+pH40E/TH8a3O0TY0aGEzRQGqKHUuKbSkzt/KyBYMcEX2m2ncjd6YHTGBKHNWSIg2Ea8WR
aggdy2FZYmrINd08oT+1sYDglahjy0r9fpeWKQ+GHC0HtphtcRLNbaeuKjcD478vrwLf3LXaNLSb
BbZAVlB08Hwo84vM6/FGz8fgi5M7VU/YcBv4Vztqv1NiWMt47RoENlVQbF8yg4ikqBOMCxHxSOy8
zPPdu97sFXbLzl2cxNMrNByZq8TEzVVikGvy8ZR33bfMpqxILK/zgNB5I+Onpnqbszo/jU7e6vGV
uXNVEjrtF2ep4eRpqIQvnILjgtFPeV86ux/NMOgZXEfrbKKYmILaRnpdNaQcr5tf6TfF1DsjIRvD
eLGNYnvOvLX/VCtG3CG6fH94Up5MA0CHPqEBXmZk37Q58909ge5G/tIMW3XHFA6qM1OGDfmAU5vU
o1pdfVWYao+Dm81ukrop5tOly4JnxbK2sV8RB4I46tp8ISF3iAd3qb6maYmnSRhzToqnj/bx1C3r
tc61KH0820UiJCnhzsqb5/rY2CsmD7mBRdQnY/0khTIPwq8YLpc22s6o5gtvYqHaVksWtEsv2eot
O9Nmc0kkw+bv6aRLvFhYxiSp0my/K1KH/LB5i0ETqtZ9dGwaepRItJ6qYyom/wTMbtKjbdAz8lJq
vq3RZ/IXecY2GBcgSuO4q2eBHXAbrCDDReMzyrVro832hgsaOl4J3xRnzRjbgk12QfTnoMmMmnVl
96rdobUPvWkwrg14oPXQ3BaV78w5E+rUZ3XwQXYiDFL/C9WkbZFO7Fx1EDltKmtCFlvABoycVXxc
jLX40NrFloXZ0GUVnUNvLMNlstcXDS1rYpPC/dxu5XVe2qdKnnLq72+SQpSGkJubz622ZM/I2saO
Ar9uPoLjk+IbHg0MtPa0WXDh1rW5tKmLd29BKVIw3jfXiuo266ebEXnKDborR9wtztCfyhSD0054
rWAX+7/sncl23Ei2Zf+l5lChN8MU3rIRSUlsJE2wKFFE3xsMzde/DVdEJknlkypmNciVK0cRDIc7
ALNr956zD37X8WzB+idIcp3L42KUPgpKzNltWGhoeOHsab86J8y+RsslGjoLxtj2xJlPabGGvCij
vOq0qZO9ZOq5bEa/18OxGVvs7Fjh8uQ4x9noYGJ3YbgWjST3KS5HiEU04Ea8cV6EAzmpOnlByavS
Y9YFiw5BugBXW4hwegzmkqkyE2BsNgSHFxeM/Mz+kMddSWUjo/gIMcERWwy+wCnHKXGOxkiI+K5A
1Azv0rL6b4YzWN8byILURTHa3CX1Omc7DigtNjpxy3hDV8m6NZGFz6G/4AvfFJAZiY1GXY3Yzo3h
x0xiKPfCQ11mYItAOtERv7IVQTviI3PBIyKRSwL+g+bSs/rkVLkbW+VS76Y5kgPt1Cb7kLWKNdEm
Ou1o92yMR8gEjYZAEPCZ1WzLJ5W6gohOVJ3fjcRFbMZdY+UT7qiAZzZzNjFix862tZK0TdFKEpcS
ttpYVZSFGNV2LG0zCjuROV8dAlUedU4z6NDPfYpQcQiq92kRBd1uakRKLLt2ioeMDgtJj3nHG5rK
QeR0qkb7rGscRdkJSYRpISYN7GTChwaqupLEZle2bcCoW0L/srOcKMwqmNqKQrjqsjO5WOJgImYA
lOrmnrpGVi2zjduoNQvU7Q2qkHGkyl4jFreMNZp5N88G8qgWR9SDZu+atkmHk2lwJyTJpGYUGOkR
7g8hU/i4Op8KU7s7m1IPRwnVa6idvL1JykHcxpPZnwtkAsjVx4iDnm8SDlC7nmHuBl7tjklIOpgU
Z4Zyt2iKSFIkYelYwevU4WAMw31OT0SEQjSDjYAHP/WhttDnb2x+Vh5MsUpkkZs1PqAbWz9lI93H
c9eoevMiS9veeZJSzUcXVO2wy4q0+iYRBLl7YjzL76QrTLwphFCzV1TCabb5yOgvdA12OtK4LZJL
elcU7mqmXA4iUAiVEHrHiHCTGJjCVE3ZvrIHJCTNqOozY/aL5ahFaXznN8XU44kKoy6BxdhDq0KT
JVlP80dOsQMbOAnyIcE0vGWWYU/ZtbEE+qyzy4A4vTZeLlpP4pQdWscYj4YWADuKbKo/5rpRnF1H
LyCidlhTTMq0HzvEIe5yXXe5S8I55+47nVEn8OcI1Lgk5C8Whce94Rdet9GMikwSoG00+C62XcBT
7JhIcVrS0ciVovRNpqi8HGgeYFhntnaXl/BytiyyLH/0d4eQc0xqh3ZRcDqbeG27Y1A46EqXUVHS
JU1FQCPsBCoWC6PNRHnuy32v2HI6jnTDVhR2kW4AOCSfvBKjFrrn1LwrZIkkuI1reHpzr1G/RD30
krk1QLGnRM+cyZQFEt26CYEeEfy0V03S7QfIuCj1JmV7O8uZ0BB5qUPLmUncmIXCGQVhSEm+HLPS
71veK4QuCGIq65s/TMm4b1Egf5K9ri5TV83lB7NMZLQhvHyiwqvngAQnSyp764iUXc+hLRJfM4/y
b92B3Emkl6BUwPgK4pNjWwUhRUEpkGrSuLgwymKuEXkOkRmmhZGMu3pW6BkbrZorLKPDfNY09hjv
GbTx06U9Wjy8pbZE3NkmApVKnUDexxZWu4cSFBw+lDjwd/yiUfRJelm+HlBrL90MWen2ewIwmu56
8CEm/yjSLIZg5A2s1duBb8Wcx3Y4bA0lYachk9E8OGszEc9hh+NvhlGlELqrzDXbNZXYWw5xTXlN
3w2ohd9h/IP5Flk4KuUw30sTU+7es6LxLKorDKfGREFHmEA6fV3sxgA+nbAi+XHGnmSmzfDDzfvl
Evb8wjKCw2W8TBc/AYWb2AjGi7zurW1K2TFd1rZFDjWDggGpotUz+K4ly/C2hz1jnDXSzoadk+v2
Q2SSHwx5ooz768pgBw89B7MFCl+RIChlIzNgndkiPla4TvD75mgz9gW1sYalGoh0uxjdbG6iPi8p
zchZ2WuCD8i2dqby2SXk5H0T2IuNrGO9JWbnAupwdetvfY5YeDpiOtQbJ6ZJGfIY9F8E7TC5k5jb
8Cj0IJe3TgA8dAXZtV+JHqFCm9zE8O+mpRw8jt62dT4N5MZuMmbUHyDnxgk2ULcjrm0AVrIFwqqw
UUos2peBP9nf67KDCcNSnHXIRWtYNhPZ7ZjR3a7Du+6l0HOnms0cV5YR2Ht2K3AEWhFqy5yrie9M
KjBj41a6wymietBjXi4VQ7hllMmBzJUEBg0sPbjArUEU4FKaBqLkOUrELkcV33O06OwYg3Uu451F
6XmWO/wp6TXj8J5egkDvOEXEjFf4Oact2I4OF4q04SVjgVuR0piwHye7H64Silpe1NrxcVnRTouR
h7NfcpCGRoy3dYnvrTLlrB5Z03SJ1Q/jDH5zcbm4oOlBIzbRc8rK+61UvrzrjH5yNyWRFnwDVzNx
WWTTfeIjvfkcQWd979QJobyOn0RPyQxF5ghN27CPCSdJdpTeA5hDFpm4pkJc5qMPBRm4GvJ3rAwU
mw0mFgg2m5wWCGvPIjvBuqz6q4xodeAT6H6/CStdYSpUZj+MuRDfTNXi01/6ga7FJHGv9JUPQqco
6Lpc1DRukp2TeN5lBjMbEIVvL+kZXBzzniRK9eBqLDPhrMb8Dg+9+dQKa7KvmraiRaaTVDlb0+UP
z5ZijA9108b+HhdXhmw2JqkH+ouFKHhxvzMyPDRsN/ZGxw5cGGzj6WHoHc6wdUdhD07YWm58BNVn
czbnTw4+8YCdwbC+sXwM7Udq6MQ/9tEsJCphCogtfYac553jWLLD1U81QmsIICpn5PYp7g2SKzk1
Y/6gQ2buvN6hY9OLhRsNTtH4Coi65MAcYAM+iBmp6EW64D0OXVNjWAlGiijkrk2/ZSNfHI6nveEi
wIKG0Qxpk21NpyAqZ3G6eQ8HiF4DvUe4BU1pC46u+aIBcqRCfS6d3NAbw2E33mtLm98GskMzktcM
xmIeSpRPGVwYeYFfFQmr7SrMrVZWjDyxAQfJC9+T5j5uB4gBQsUgA8xYKFwhzvrO4pHU52xMZb7n
WWC2RxL5BGXLya8LZ5moYwB/1/TGiKg52NKoHJDZwUDSiOtzitK0i7+y1OEa5XmIr/I8iH8II05Q
QZt9hjbSqDJuWSuG8YCJIzAB1fE6bAYCjxk9tLNRM7+H6kJ3SwcDWSUMp3Ju46YekMQerdbhPIXS
Mip2rVYB7JVusAqO2C162bIQHUQCXX8x0sxd9n6kx4/VasdGnLP4HYa9NS1BJNN0Zqmyo+fQ+mV5
zHv6eHxCzzoEvai5j8FBWGeBZtH/RMOmC3bl4vqUPbQx3T24Ow8AT6wSOtVBndf73CKaDrNIz8md
lcLqqE/rGsO8jeto40dDy8EF/7jDREDr4sBDp67NmgOx5RUBR8PUWv2uCyBLN2pgYcxL0tO5lcvq
cDJi/PI0eMurpBkSWlGJt9zTy2F4Jk1gLckS0dcwMeZ/7l2o6sr2k4chGLS38TJfJxvFOaQNY/xO
AOqL1UTU0TWOcAPNmo4k9KinjAWLppJw5wPWNcS2wpPtYcy79o5fB2irYxTJRcOoKgiFXtSFqCmB
wt6uvAMLAicZPS7TsGnKQtZbxLtAETjxNairGzTWodH4XcS8xRb1kcrCpLRY2sHaT1ZD572ifOZE
IzM5oQ1eUBTAm7TEhgmoHi5Vns7XRhpFwX4uLK/fs9Dr+hJ0TykPcvGD4Dhps1xzKZXEY+6lndrb
VtN+oZ+bcwJawHFvY121x1nwuGxGJrP6YLR2catgPpVHz4sxpyD/sZALD/JLTjfX3UTk+37wnc6r
L7LCjN/z26tpmyEhuY682lGAMCJCoJo8Malf4qyi/9xH7mU6R7Ed+h4IOYxu8Hd2dLkg+SvhcBsk
Q/cAqn8ZufvCXKkLaRznH0G9JJxCCjk+JtCWvDCtImGsDhV9P6XSwMi04MifFqZB20bJ7rMRkwlA
mkEiIuhblqi2UnhVv4XTnBBiBptlOK5RJF+7ubM4Dum+qt6rDCpGSCiz/d3WTYLrxq7kdyKm7VsX
Cww+SHq9QxjZxMHymtv5Pp4T54foO+BoM46+Bx8H8AHrH63EIDKQpDeinImOpn4DMJZgCQZLRtWK
kmn8jLZBf5vGkT5JlGI1MPqxLQ5lu8xMR/AqE4VHCwRfBY9lDPmuKPxdXdVJviOJtakPcDbS89wX
eAaCeGnlsexn72PAyShjHR38/ibhpGzRDurjDzS4l49eQGryDndEnR5mwJX2e6o/Tiwwu3R04UJW
ij6mzCf6LZwBc3xuSXwtOm6l6MUd4xbiooqZUeShhpjiXBjzlCUf7BKqyNUwTXq+lmTaBR9rYobE
pQttSn318gCtbG5ldJeZUvY38M5LdNmu1fh/klX9Mr9mQosmwod2vuqN3woq3bKZfQ6N09aJ0pEU
XKxLJn6QHYucs8dMpn4qBP6R4PZ/VXS/0tz+ViH+/6H2G3XLi4n1L+TN8x9d/2N+Jbtd/+Av2a39
ziSZ20GbiOgWjpSJNOknedOw39ErWhXhvMirsM/+l+rWDd7R6iY5Dk3TKkNYZT39X+TN4B0SbVSS
QoAnZhb/j8ib64W9EpMQ8AARXwSr9ABq+NvMVMi2LJkdMSqdyQWGi1H3Nv72utnN7shorKir/Aut
3eFoS1576jHOg2FrMRkzx3F66vMR/EEHOZAee34bjUPZhc2QVQ8dCwqOjSL44uaBuJGM2j/31ug/
o8h8dFmKvp9+9P8+f/+H8MnfPn/4Dt4/zj9e02LXv/nrERTvEFV76GecYE2UWK0Cfz+CwbtV7w36
1UKhxxq3Mmb/or8KiwcNgwFqOvJY0FYh+fnrGRTmO2mjulr14Dya/0T1/fb5QwFJYPMqGvZM+NHm
W9WLGxMpa7BnlXAmfUiIc3yWactFXSTyY1JEFN0ksqALB8Y8XLWxN6QXJtk2qAjiLC6O7Cs0TeMI
Wm3IEINjVKLGcgkNiBX0MESQPmiP9g8GRjF+Lehain2ioolEm8wEBDRZJkfyzI4Z5DqeVtStixk2
doPb1iSC3LogeXTmnImXEC1GMHAYOSy25bfAoJvqMVvUQvkRZcMnhT5JidlgiJb25h1gmJhxRxqU
F6NhLt3WYXa/7xfGPpgY6bntyq5Pzkffy75DcwExxLR+k9lTfN5M7sQm6jfDPRpdq6QB1baHHmIs
qDXTKg5VoG6DKi2LPTvZtp3a5OhGfr6vDNItdxmj3/2CFejRxjA/g9Rj4AmZ036cmkx9raRujvVI
Q9VT1LT/fQ3VfAIwr6aZ//v3w/7LNnD5qHT6+GobWP/g5ztoy3c2emqfXDSMBjzx/3oFbfPdmg1s
BYgPGOiwVf/rDfTkOxMFmkUuMoWe56ypHH+9gZ73zmfUReeA/cNi6Q7+yVuICvrVNrA22NBPshXw
fwdT7Uk3/UJkl0+CaBIEL1vUtdVzGajgS1UyNiIGYDgUyEJ+5JWmcUa/UX6JYKENOzkP0/tVReHu
LeaJ9z5DwCY0LJjp8FFpfe1mpu2HbGk4r3VSwNXBuypAOtLi6sPaLSBVRXQmvkTEe9Cm5vmHDzIN
woKHo+0WUVVOPwGmERNvYKv13sLgZ184imPeJh+T/JZfjWwr+iXT98mtO+NQei4Z2EsjORXHEFhp
UY4j+QgSPgkaBS9twbK1KUFaiWtiGJwi9E9RWWSfnUJCW3D9FcDQz23X7BwncTzCag3nsUindsJV
6Lv0VWq3M4/2mBvnFK9z6PXjcqODqHpm1mWc55TkwP3a6SPR0t2HyMtFvDXx7E37Eoz1I1Z5OTzM
1kCX3QEsiMu9nK88e4aFQw8CyO4MWnk3Mb45C2C4lRDyJCzSCs0bhTAt/X0LM+Rzl8RNAtCsah6n
vO/8EFkDUo/cMYHCsXTDJSWWDIWURCjx1I0Gc9+FoRIwrib13ovBZybYkp8Sbzm2Ds9ktqX3scvH
4HJl6rqpeuwG6B7jpAgLczTeW/Rsl3NmxPHd3Lidw8xuBEqaQr8hci3x6IIQI1xuU0LcFAOsPr5X
cGDiTVfWQXvotDRbXI0+FP7Gr0d1DhkZQKq7AELaVUWyAlNyywTnQffzbJwrjnuxzqynAdj/udMY
pQxHC+oOffwc5mLRJPahtfk63F6HjhcA6snbN4sezufSHtb0nQHsQU7968JMKJHJAOKAu0JTrumO
RCNbsCklieaT6BwgZ7beDrUxix2qsJLEbbdFAmPSrLscmO5UW4jtXIMWLT77wRfzN8fwqs8u4Bae
GdqU39zGJOPGchVmlMF1IQgp5kfRRg0Rj1I3pwvyCawHl51pYDJO0r794BoCXoW1mBUJX17+NEbM
ljdsU/5duXa9d7kEa8KtirN8R9aNCpGiBp8VhuicdOzCZ6MQ662vGc/i0g0Qr5EBPBgP7tzm/pH8
z/jZlPk4HyqqM3+LBCvNryczN2GFwXEGBT0184HjEcpHK7IdDMR2l9xHSxz0KzM56oCnNowqMuUs
9w1e4xQMEQTYjWIu1zAF6IDbJLSfkr2RAzbalAzt2EmzkQEwDaUMkePYEU/cBuorWTjOQ4RpONo6
1oI3vYFd0r93ZK6z0HJyUR6QV2bleV2Kyj2LY+hVZ/gfS2whRebKDbZdsAo0H9Pseh6NwQTJYi30
0vuFe25BVIa91UUtasYiAH47pyIet/BiVr2CpKLYNEEAEKKFWzed06mPbpmn8SabSz0m27RJ9QfZ
ydo6Tw0Xy+7UgeD4NKHesL6mleOCDkIZzEC2sKZm23ZL/7njQXARMI2a6WjnoDSy5wwNIZXPTO+5
8TNM3WFD86i5TvPEiz4w4ARSlUQGKg0bWuh4OaBshFCgQbFc5U6QPisfQW2Y5IEOWHrAuIZOmjv9
QfuLeY8yPJBgD5vsO+x2odAI4qwBlFo78TcXCchXWrzxk2Y2/dQlpVnskmpwGTsMeh06Y025B1MD
D6ZhHdl1vgVeAR51/gDd0VehB/szCDvpxw+itPv2csDmLHZV46mHipYaKke3c3GTTBPoD2SliKbI
B5TAyWqGzjsAfH78wUZEIH2nqXYl6tdvgbaMKexG+GabyR+HYdtIb0GyUKXO7cIEAhaWaQ31tjCF
0WLM1l0OjMaMzhVDSSfkY/uH1i36b86Yq2gHcbUXIaY6A7Kf5dYAOshrZ6LjDVJuQZ4OFuxav073
A3qIbTcUVnZmmIZ4puacVgxV5KAS0aziZ0QbB87OGy3WqzRCisbjlCO8kG4rdjLQCHBl05RoRZMp
SPl9/FEdUWnIzykbgHUwOF9960zYfywemW9uOxtS7TkNN7UckzTvyG+rG/W97+hlhZNql1uDlOfb
XkjZg6STXwxBnw3qYrYcIML650vUjXSg6/hi8AObfmA/RCgTbOSc9VTfdq5U72kNl8/rrFMeoHfN
R2UgGCeZcpUbZF7zPBmMosMCcxCbyVjQA4dYyU42QgeewhbO6VeWb+GHgkf0M6wUa7w1Mkt+XKSv
HmRr9SA002m4Ea6LPjRfovEhZ9SMCJB0EhZiwLAHwZyvB1U7F2dMSsA70Kqe633X+j7pniKbaBLl
s21vOW6gnLSUPrhd4X2qh2KKt6XO62iXeDS4aHxSqIeoIoMvRBYzc3GDKHnM+4FuZ91kZoFKKKj7
vYzwKmx0MzluyHK0PPN9dHeBASgIDkSSQmeOVvXllqgFmumSkcV10iUzWv7cmhigxkFThGZX0fGs
rYiRagrRAHSlkSQwwUcYPZv/VsV/V8WcC39TFacqGR6rt4Uxf/NXYey/k6t1h8MpQXnydNT92R5Z
C2NPEDawJrSbPkqwfxfGPoZ5zqyYTV3bE/zVvwtjh6ATAkSwbZjrP/hHp9OTI/ffVhuBs4mqmL7N
qoPnEqzVm/KiLHYjr2Dd9ZqtEFETbBsYcHVoVrBjDRmrfFszMHigDtG33TR9LejpbswFzM1+YaJj
7YiEALyH/KS80D087t3Sl2jbndqQxs7Wsap2Q9rq4KaKga5eTJNlzETQ+9P9i5/85ucFv/Q5I2/8
pb7nK9AFwDXkY09bjx8vvwhSZkcw7mXyO6ISOy5xmww0xNEYnbdjx6FZ5EX6lNpdcCGQGPxI2e79
TdyO9FrZEIkB6ZDr8LZ5S0t+tM0slalIeuNHbulsaA8VFxO282yLvFN9NGO09JRBgZ8Cy59lvhJ+
bKY2UhbxkUn51B57W6HyGk3T4PQ9xjGjPoYDn6NhNM/HUgMOk/0I0NvpstG+IdSuvIflOaEU682i
2yTLGo0S16r43sik1LsRyWKxTWDHQgUya5THXarIcc8mWzrYPfzM21UjaGZKF50nG7J2abFrrGVi
4+YGos+0i5ubBM5ssQmaHJVOL7QEpEVUKzIkbvIl+yzUAsLZUNOhrdActFNwiwiWIbap0rf6ox/E
xrjHd9Fd0gKf5Tnnqag5WD2TdKaHRfMkU9Get0vgXWSdLDd5Rm7FWUF1/yUD+eGSgUJoFm2Ntu1C
mViV2AROsBzbboi/eKhMbsCXI6QpJhthChuHvmK2zp4CpY3qxTYWw4eaL0zmyeXa5jBm8gBCIlmy
6zLVDvUrSQlPkUKnDz9xdJ5bNqeeL1GMt7CENdozJ7F/xDawaUJOunSnZiO7AiKW2df1VNmX7eiP
5JkUNW/AyBVDUO3wqogMaZlnjsttDsVr/Cigly5h2uPK2E/IS6/NEuxLaI34Q8La0TZBX2AAL2VP
E3STRPU6DiqHEqtE53r3FdCk7+SDsRajmGRdzk5rNCU467V1WruT0zrun9Z0nEms78G61C+nVd84
7QDLaTcwTjvDdNol2tOGcdo7EFCyj5inPYUnkf2lOO01rh6Tx/G0A9HYDb7MaP75Z+6yrCjBdb+K
rYYUijHDpWCzn9EBZmczTrscou4RrlBUsPtRdrAT4thjV6RNVZzx/LFXjuu2aZx20OK0m6IgHR84
nLPHdqUcbhDrsvMamjF4tG7HDEmW8dax++xzdtqvUzmNX13USxNtVwMWPEIDpGJeRa7K2Xza9cHj
Ns/GWgoMp6pgWQuEsgEff0DgXzxX3qzec8Sub31qCjZZqgt9qjQKXuILcy0/yrUQ8U41SYzBAC2G
/KJOFcsCoup2XsuYNSsHTvBa3AAdaIKzAAXTwvu91j/2qRbqT3WREMiO5oF662D0rfwcDIMGxH+q
p0CVUVsFpzqrR6C7QxRM9ZWdKjHLiwCQYfAVzi4/VWsz2kALgedaxUE4EM/9qbbTa5knf1Z8hlDW
rj9VgmbXURUapwoxITxqxR6uleMSQGPddWtBiSWlf/CqmCrTWQvOdQSYH8pTHTo4rqq3uoipT9mR
7FsGTrzM86mCrZaYajYZEypbe+RImEd2Xe2iidzewHbjD7VjEc2ERxf4GdQ76uR0GrN6p0/1c2bw
0JCq0KmHnKU12OQ2QizOBWB2N4QFwNdUqR7hwYmy3PUp+VLYxYB2Jn6UP6Qcf+Y97AONwhXyr0fn
vYg/JgGGmI01pNSyVi+r6iIw54YgKQ8lTOi2JCqEE0NSD5mYMwD+9KceeqhvpdZNTCEd7xPSNqvQ
tKyy3vucMVDHDdoVe5UjSdnTdImvAEER3WEgyGnDQYxCXpZ0K2DPd8X4aHN+vJVO7yLyL3L/yUZ5
MO1MJvX6Eh/DWD75Kcoo6IK2Dzo1Upi8LJjCIVHywXJOT7eAM5f5pbtt7Gq+4LRECsYozekxR2D0
Pp1UQ3MgGpF3gBXhHIveMQRvwZJVp1iaQnKA7E8BNpALxohgaGaHXIy876sPJMfJa5Hk9gc7mvpn
DnqI+XU1dfs8dzzkFuNAVFDU96KAhpXbAW8Y7RTOGcrvdgUL98CGlcTXWSnYKurRq8AJ8nQxxY5i
61I2qn/kpJ9zXBoCEkowQCND7+DtoYtSQt2hsOVwNWGZTje9Ft58ZDq6mPyn0qHdy1mrr21iZkxs
6SyAcE3ydCJCwsu/o5ZBVVRpOWRhW/dRtkXX6d6m0cy/XZRKy3M1oKNC6OpYN75T4nzxYoNhbYvc
Zt6QNAaajopGJ2HMI7YV49jTqxlSBGLac7380u7q4GbslLqdSozVyKTG6AYC22ogwl/ICaJFYLX7
b3n8szyGaPOiVvulafxJPxbfHrunl23j05/8rI4d5x17H0JTGljmqZ79e3JjmdCkAO+YNqq0lbtC
R/evwY003wlPAJrBROz7YB+Y6fw9uHHfOY5ANgBp46829N/97L/KyJ9Ziv85tm913f67OmYr8KFW
MVdZKUCAdJzVtfuiOjYM1Ht5b1Lnin68tjAiEdVuUAbSiioDeWnRs5L7oY+NOawJClWXhkar8fDi
B/sPxa31unf98zIAaIDJWg8FUnAYeHkZle9h15tLLqNLE2jN00RYei1XB5emfviaLgsTl0w0xeeB
dBTalF2QzrvMRxp3JHM0unb57dEXxPx0qGVjwP15R0/BRCCU8YduFd/84Zpf1+M+nAh37bJbK7uL
++is3+nFT0cATmBVfu3AaEYvDTFgPqSRUFe1bzYXOkbNq0BtfuyVynbGkPlnJR28MGtd6yLWfg/v
L2oRyyb00cI/XBpHsVd3db00ro1ZHEyJdSDx+tIGk5/Ogia1NkPKCzH7UxhgotjhbNAImRdorKlz
VvV2j4DUso7p4nXbwgJs/4crWc8kLx+v04X4HjIGG5KN5a0Chxe/EYPldrbaxN0xdzZodZZR9QPL
dXHjoc0ElC3ZbaJlYTpH2+HneR0Zwn9+tN8+U6fPFh55lDQlGIKuY8sXn90RmGuRuMj98R3GgZOe
YirzITP3uZYTdOQGuw5mPHpY//znB77DQAhEHOm65puXqh+6yBxl4+yIomNCaEwA1QzGQEfcqCID
6V52Z2ZF5lE3Du7HcZitkEFM+UHkEXj6P1zM+mGvb4EH2ovYUI7BJi/5m8fUpzChQWfaO+Rtytyn
wsi6bWY5pADWZi2QSqmqzs67zJ7RLFOIPDZ0YldfbBszKvtX2+D/5TVn1QI9QN4orBHeH//Naz6S
XLREeR/sZOvOpBVogh9QN0TvwRnHZTgy8fiSuj4U0bEprlI3mu+0kba32jPB+lbMHmw9N186dzIu
pyz1wFlDigXmGT38/kp/fW5P6yKYDBhKjNbf3EHa0oxSzJGsyjlhtwX07IEjmZpLPHnv7SIqrlxm
A5/muYmPv//kN3gjlhWH/cCBxGbaDAfRibx+bOuWVL2u7dO9XExzb9nr6K0eAgOPo9GYXxCL2g9g
7ZfnnLCvI9bRBLf4lO5xvarr31/LG2UJ17KOJx1YxbZH5DAj/tfXQi5mZk4QB/ZtmjIUyanVeVVr
lrVL5RTLR7yy1Xxus0Jfo/GSNiJKdFrIoiYZbJW0lg990TrpxarE1Q+EXWzrKvaMPZrkDO89UwG9
d8zZujQY+s+72i4nbEZ4SsmkEzh1oY7iB/rDmrQS916/ES6tTjzA+NuQ7AAde/2tssJBrWfleu96
Sh31MA5HgmsKgJyIvnVLxqyTO9geKjv7PmlNZo816T+t0a+lXetPKxB00f7C0cLTc9oRX6xOLMlx
6tfTsLf9hhN+v8oqQ21mpAoocVeVhXv4xzeTzdUhzhxjMoOEt/G8ztBNjTUHwx5j2PjFdGqUrIrK
00YEKLctMFvs6iRctkvdXAaNZ57PIKfOPVuJD1VdPvX2VNzrBdHEPNvZfVP78U5o7yKxgFAxOsKc
76HDYNzhlaRupeAaQtz/4vvvv4f1tmRx1iLBpzJi77UotN5sbo5BIIzMI71XvQv/o3NNtfOR8352
jZhEDEtDaA2GJERJ2xwbwNLbvqzFp7FvPsxu18BKxgJUMNz4yNiy23mkGGCscECJ5w5ZdKygf9gP
TpiZV0swYylKLGdd+3zUp29fo4C5LraZcY+MMn1mgkxPjPCta28u5g8J+M0jOQxEY3l2+RGKGGlH
dXBp11gAyRzx092SzcaljBZImdJX13btDFssoqURTtEyPyz1hHGPiNfrbFJ3Aib2me6i94aTYcqE
rk2bHB3yFVyB/Ob39+LXh3h9jdAdISGiJ/l2fbAZvMqssvQe+sp82efGsNOOrq+p5BjHOG72h2f4
18+Dl0odB5PMIWpsVdu93NLR8pOKHAE4t6ep+uwo44miI0VkT5/DjFMsFf/0+1GMMnBAqefJ9f69
/ryu0aXy8oH8lN5z7yQm8R/GMokLzwOJIsfW+8OCa63P7usnBYQ8+gx61dKUyIBef6DIs0rGJukE
TVfDdyGG2uSQWH4a07w1N7MWVxg63U9AIPSOFCCLQnioMEkFtWndDCj8bx3lmhuFv+oP+9Kvbx1X
5vnglBhUSV6s11c2KoTdRIFMe6xy+Zrdad3HUUJEXeEPV5MisaWk+/BDKV2Gjl31P0+X/2sx958+
XroelRxvP+/+myoG8bzLTLie9wsG/DsT0vpXL6AJhaFF0WjCSTIZ6ok2ZHOeZIb4w5e3mFP8cl9Y
soGvrkcuqpfX357OROWQsz4C/6dmCeUQeEzvmnZTYP8fttnS30KoFjcKSF1KzsJZZwp9DTWNaWom
HYRnQxMxPM8Kgs9Igb/7/XP6y6/jcYKEJObACOSg+XY04HP4H2mpOvSRXPJJ3LXLG9fJZWG37efR
c77LkVzDhLdqXxW9+en3n/5rycKchv+xp9JJhRD4plpCAVEvTtA7+yxlZPrRqIf6bjSdYMRZxFu1
LboaiFw8+aSY9jmWLUTwdXe0LLoiK9VD/ePSnwtCJRnQb/IdvtWbC8Lngl8wr1zWidFdrfJGCei9
Vu8nkji/CEtdDga6hN//DP/hJgjeEQp+2+M5WWddLxcnPCPRFDjIHvMYkg6QZW09Kw8X4lz64kA/
uvwucG0elWQ8PIMK+5NafB2ZvX5KPb4rMgpkoi6la7BWtS9qCsygvp1oH+dU5MyIZtRCLlGekgx1
Nttme97VZlaezXSoUB3xr1wmuIjGG0dZmFCqrEWykyZRWf/h3V3bJb9cF1I35nnWelu8N7cjhYil
iFER+4j2WhpilMKsgnm0gnxj6iXB+uIhxpj5YQjswfriHFLd9x5za+WfTZWprY3SMEuOkI+WYF+R
q8lUCcO62DZL4n1K0xE9i5HCHTn0ow15nVTBaQx/f4N/XQWQ+El6H+hpwQV6K2L55e/b1SXeGEvR
D8n7LDqu3ZIi/B/OzmtJUiTduk+EGcLB4TaCkKlFyRssq6saHA0OOPD0ZzHnv5jK6tNp9s/V2IjO
CAKcT+y9dph3jByyifEk1qlUED7maUg2SRTOcdPUGCxlwVQOb/qwDCej8Ho6Nf9PnICbcdtbli7/
4JP+eSsiQwSjC08zgqj5vv+XTTCUChv70WL4Qw764l+G0f6CBSa6c9lhnJEFLD98LBdL4Krjv1+m
P17SFDgUaKxamdvSW28f7r/uQkFqVEJKoiTDwrOeizqdHhFm2LcFugUW9kn3AeTv3YaXUpo/yLnM
q8F3iSF/D0pmwKADJ/PQBMt6/NHifT2V9LwxiVz2beJZojkkwjdn3qnhPkwj+1CgeLm4QKT2oMeq
+2aFV+Cnmb7xKhhm1aI6CzUb05CKNctXWGZiZxZNfbWQ/PHvV8vx/ng4XF71ggkJdYbPl/j9cmVM
iaF4KPtYc4ffe30UvSKU0TcNhJbPDH/BaMxWVuGoWYbbaEu7dMhKiVvgC0yPvHw6dkGR1h/UrP9Z
i/9WifibmJx/QWByQYdvv/J//YoYBO2mXb31mPTQdWOCQTRxuyxePqlAJM0XbMB2g8LPAVEh3Clo
DtXYB/CaPXkd/AToDggMCHd6zPu7aHFTwkUq4n+Y5W8wFK9Xk3/buqw7P7ie20P4/oMjp+Wg3YCP
8j36mDvBrYOJnYoTziwpOxSO9aFAf/NYyyD5Vg8dM/zEKWvGhx7oGxbAjvk+AnHBV8qEdNz5FtSY
TU7ikA0j8YqBXGiote2t4tbO6D9lUlj2Rx/8z9ObtxUiYaTEW+23+UX++4oD0YK55zjrUXW2wL3s
OcMb1uYHp/TSJ0hXw7FKQ+s7XEPrKXUz/UriE9lg9lzf5wMP9gfX8R8+ztaagmz04NhwKX//OIM3
0XVQ8x8DaZYj4nzsoO6srk3g67tEB20V60xew8ZEV8A7832Ji++Of3ORBBn9byjF/1n+/cPRi7uR
pwNQPVfIf/9GX8omdys9U+GoBjHz5tS1q9Y8YxFItjEEkuK06I/D0Nm3adCPn2ZyvhG46emwssvc
67xfHxuBLjLSU/lB2f4PJxAdUIj5Bq1JxCH07gWH/z+Vvd2R5ppMlrhrGF/vIhxy7aM199juSgIU
5RdrsYaT71rGhnSzeOi2opQCqKwqq4E9JRvnjvkZs+TED6DJo5CyWfcUa1ZdV7f2mriV3YBa0Wej
eixXRZmp6Fo+utT/8MMj2tmqSYYjHADvvkzYmoJEusk51nWU71Tm9rShADDmPCVxsPf1eue51BEG
qJDFNXlE3kEGYJRA1Cl5sf/7fbh5Xt4/zxzpDkWcjwvOfT9mD/j1spHO4JgF1XrJ7bq+rwd+jRif
FvGAg+cgbiAPqGZVy852AShoa/sxrEgCyLrJPg+D2ay3nBV0Jink+ibzehsrsV9C8akMG0tvtF6l
P7k7XWX5d8wdxybNhx+qmfNvZSWDz//+nf7hzKeFdfk2RHYQ1/G+nejzYrGKPoiOLg/YQwaR7S7o
0/4YsWl9mza6E4bf9uDaWGGBnES/VGp+8EO0IIqW7HmwCS3///hINFikh7ANYm79rvPMca65BfuW
Y8qg6LYPdIuzFTYqY2ViDSdnOQVlOX6NeCvdcy6AF6KI2yFODw4rX+UB7bP44DNtJ8zvJzljuhB9
Ld0NE7L3J9CkvW4m8CE5NosffIEDAZIh8Js7avrpkFmN9Ulo+f+8L//nSfMP9xsjX+419mJsDv4I
sSj8fBqrkN4BMKc4Mfh0z0NdylOuCY8mi7S6ifgQXxUS6ptW23jhvOItIwc7h0foN6cNRgF5MSrq
HbSSG9/Vwb0VAQksVocA1DqK9AnNmXOwQGpe1rpNXpvJzV950dxqa8V58cEv+5+hwX9fR4JpKFx5
rzDM8OhQtgf+v17lBQv57ZVooz3o+miPDoXIc2gz8hV5wzLH1tT2+JXZSOAbtn1iUVEURJe5GjS+
1oWWE7oJMpHdWnmm/Vy7TZrGLuGDK8DuyXbvFxvQz862YcJ+x2U1HybWEae1BkW3n3IUFHFRB69+
kS1fUesGrF7q4nMzoxaFcgpvuEXzQsKzQ8w6pmCq99zDP48DZQsXHqiPwYH1wjwWxGEwfwZ0qPZB
Jubvfh3qFkGpcphqFkl59bROzWEiARzhdlVUe1h3GNOEM1sRlgEf5FIH6Li8JFhH7qVL4sR+8b3k
iUvHgj/P++JXP5LchQh+HulcJ4IEbyaqnOTsThurqHIHrfmC1lhcqBCKJwY5/d/KdUF4LXw5SKsL
eSCsB0DxdoQPH1Sju3uBGJvQ4VbDNW/IawSCYCJipDrpd4DMZuiqYEQW62ZMhu5rkoiW6Da2t3RL
oDvyXZPYUb0fx4aXPTDFiFaDJI6z9rvpost16I9eSAIeyYVSINLovYdIw8K6Og07NkS/ZRZgQAs7
iAVdZScnMwytc/Jw+z9z8TgO+2K7UAkhtHueRtLJQRDIn1VXV/lH3ckfA3huSI5zjLOU67Ss/ruz
pu0AaGUc6YcKuco1J3b8aMme58XpFGFmqNJw65Xt0eElfoUEX1zoH50P2vU/Zm38AUj/26YlYMPB
8/77Y2GTiqZDOkZCatrhUhZJeiXj3j6UobpPR1NfyEKCq2Qppqlpf1PNvQ9RABYwS5HokIL/ZQ6k
9K9/f1zfd0//+6moccJg0y1uZs7/fliht+i8W1M0TUtlfpXF3AJ8lP3jBC7yq5+WzfHf/94ftQsn
HJ0aL1iyq/AbBO/6j7aYsjrop00hP0dbCH1x7e2s/BZOSM2V3/FsYCm6XxH1XbAGYcGys2lrsxw1
79Dt+awtQCR9DhZoen7k5jCxWm3QEgZ3djVyRnTFiuRzMix1bO3YH51vwt8+4m8HHIWhg8KXqplX
Be/M368ZuiQfiG+ZHABOriAFhOzDLT0RxyiqLHBzwZJl1wRxjT7ZkE1eOu4/9LJYCogV8B1zN6co
VU8FULUmdiaa2n1Qquab0rmRO0eSO5jVYFMd4GxvhNJTd0+1wirXkd7dxMpuh88YCW6sZLOLJtL4
2bXTmmRvVTTZ/JRVYYPAyR0DvGeAE79mwUrWdwe+qD4xvAN0mba2ys/apAMZPKC7SIMYp2a9pOCz
h8coSZZ+n1ehf9366yh27d5BDNunzXSBFlP9gAyo2mMOs3M9JHQSP+TY1eV51rlXxEHUUziWoh81
cd84dq7QC1xIMWG/3K4Fo7G4SPm9GNr1PzkgyuGVIUz/I+trbHrtmGa0U1nlVNd6reuFXTprPYSe
nn9fhl7Lg2ArRBn5tJo3YWPcOoo5zyuOtACG8xhsCyaULnV6YS2WzvuAta04QOsmN7boohL8LI4B
cobn1W+BwajQkNFJSPYVtLZY7vK+gqpDaH17MrZJ7lyXo32xsSZyrd3npEHjtVs00UW7KSnFXxxA
4aPvR3iJhlxVsTfXVsS+MXePlV15Z+Zi3Yvwhto6J81KL+HlfgHOikHtgyEGDW48YsIMBZot8jgr
bPdbqKzoUeepBH7hNAUWyAJ6LcewXuFrGlSfa+mXj1Yz4PGzimm6m2sD7U4BlkMVFtT6DHzKz3cJ
xNz+kIxWMB+0RdLzkf82gv+YMRjGbyXW8kX2lbqnzpfZdQ7T6SSxzNUvynKhwKxzqbtXYoZG/Shl
UxMMIngxHcAJWj8LiDMOMcy8MwFi6S1yN6m7T1Y6RNOR4DbIWU3l9ppczGHTnU6CKdmgVH+D0hT4
TrmQT08/XwDS3jU6UmDfgsh0jx4eQWfvqaX+FOVMl27nkItAvHNh93sfodupotEfwGviaTm1sLSm
Wyx+Dv9lUYw9Uz3YZ8ecPGaiEYmQfEbrivYZ29AS+/hH6kftDGjccvIsy709O24dczcW8IpHmd7V
Qrg5Qdazeq7HSoldDrZzvnWBK7UvFgxFsyt5Ns1F9WBXQK2axTrNtQ/TUYSg7XZiLqr8diUSczjw
gCNUhSM9l7jAizKD50pSNjLotvpV+G2p4CLYmbhW7RSwTOF/TyruVEZkzStrxP6nOmfcEXfgi4MV
tsVIhq1w1gduPXBkpM8CPxQZcNMUxpE8BjjRbh3thO25spKOQ52uhSbPRN+NK3Swr5wEUqWS/S0/
pGbPXozzZSwsy99Bpo9e+po18iMHyrSg5cPeFE/rtooxbEFfS+OiPS9CciTJPkKhOjm8N+/aDUuC
t5BS9uhgpYMoA3qlgPEnEH4nnW6JY3MB7OyVWKKXSo/CudbV4r8MeNR/+v2IJbRrJvyEkYcM9Oia
ssrOcGzYsqGU9PQO21z/DSx06e9bomu6w6RbtLGWU5KTzevU6ikqI8dcbDcfoTuZXn0uzBj+MpAK
PgtYoR12HZwVOxvZrn/TlfiVd2NlQp/81xpzbTGCsdkLhSFy58kq/5E0NvG/q9fozwHr3v6EeMOs
zPOsdY2n1BLhCW11BdKrxNvxmHHHDOCm6nZ4khlf9IjYhYpxdnH3H3I5zzfE35R/oc+2qsMQNX6O
1MFfxZM9tMOV2HMqPjTjBDsLfpngLhN59t2qClQ8Lhyved/4GdUKi/V+OHR+UJ57nUoSysuRR51J
tolAEQ3Q+cl0Hp7sbhw+rbrHMqunYsgJUM51Cw1xFu6nyNPib66uX99UNFjuQVMkfbYWYcHAcsV6
i85T//IAODJuXqewPHhyGOwLutOSIlhlPcmnfmRBjPd9455mUPcdTG+dYnLApvVpJDuXlHS2dt4l
SJP5YuV5OV6KsWteNHMAB7LcUC13JHBAJaxQcxXH0nIMkcTRWhVxJweKtBBaVrnrFt4zPrO0Yd9P
GbAtZkiDxDgZzhkG9MaPi8Lq0rMabNiCSTqGdiyAFixxplMBhdKt6iugA+6AqCJJe6hXCLOLW5Ep
H7S2+1rIRquXxMI5fRlLE/XXJhvX4VxTm1KxDeNrC+DshvVz+rQUPKOHhRCfRyCywddpgFd1Ksgk
Hu+WRs8v0tMZ+UaV660PQ7GaAOKUdFHDwkjNwCVDdNvzXeacfZ4yMoZjm1H75U2PJKqzUWbkzpBc
s0BWhne0cr9k45jA/SLBxbvhPkCD3vjl8Gwmmaz7QEpgbKjwyp5DHw75wZk9IqfZHczNBsGKfmV5
yHUJ3Y4RJfPhdovrFisGiczhn+IPTXuZJ3++WafJjHG4nV4g4lLeggMVAVLrpfeyHZhUhm/RyOx7
MUjqoMB2S3rMizBpjgP/kUeuN3ZzFN25c+3xCRP+A/X889J6ZX6Di6MA7B3KckG0Xhnk2Zt/Xw0l
tU5ILJWPp3JF/WGN2HWisUbWLrmspKlbTriHkuRS/FBi3SyARnn35nLMYpKhfRvDeEBmfGBBEgdd
Cf2wbUN2s2vZj8dWhQsDspkB8zUpZl6EG8KWqkAx8PL0GjwjOxqmPVArO3qtyszY9+Sb5NnNmI7B
D7Rr4KoiTKoQ+fu+hpTcgXLe1243vGWDKDa6rMdfo8tfv0kLv9ZhmqJ+2kMq034s1k0w7XlrCV1t
7pbnfAnWAVm4Nf8cZ2m/Sad8Snla+Fx4L5Y9pwsDptEDIxa0DURou7G9p2RZXbKdmXIj6WMD5dxZ
sNAVxNDCunMBAS/EeM3EMkxzZIOdm4pqOoI4wBarwlLGZD7DwU+WEMG3HC3rnNcl18Z2qvSTYvq6
Y75ZjGcjtrQZndZIDlDQz9XeaRvsq/mAquXCTGYmeyF1h+d1ruHIyrUTv2Sdzc6Rms+yn7CMSYK7
YVYnx8rLhicRsYg6TCD0V0Q6LtURCSkbpx0tekSnvqbNPuuG6Mp7VQwxMlXS7YiVdaZzbddAcDk1
AvI2yykgVzmKyAuREyO5c4I+Pd0neC2eus4zIAIALJwH33TjvuMg383BZqvxy1YQnOO3objIOgGO
razeYiEYDtZ57MN1eGPwad81gSY6BMwlnp40XHXzmFaEE5xs4qNZa2Izt3fYjqotixlP9576JzoS
wTSvJ+xdAwMIrTP/lLQiqA7kHAX5hS8YJM/NmLsXBGjJeoek3mQPIoRrjqyPnM0T/h/nb4ZOnrnO
bWlDGrVboPOlqNwDPGgWlJWO6s9C2YM818oJKp5R5b0VdB3jHsqjQPk2g424x9dBZdm0Iu3OQhc9
dubOkQSwMwSQhyYi5icd995SgS0A016+pU4lP5VRWJvYDcYAYrwoO3xzNTRKfpdUYwGzZvmtyEUa
PrYtgOZjmxScQ2GbZ4RFdWOQfrVZlaVn39TZwzBWbgegnlcXGER3vsc7B8HVM2JLJGJFuO7JCDD5
sVhTx9/BXBvNbS54UG8JutfUwq1Q5UVVqUoOLpsG+GsdFUbW9iFx1HPfsNdWYWZus2gU2U2nMpMj
h0bfdGr0GFBgaLLSu2bhTFWeVz1zy6NoUUhi0VzBGqcJU52ACtIs5Y3j0mjGk78Ekkyg1ty65K4A
4jC949ylBmIt0xdSmAYiFfxDAk3kJ3kUKYDKsGovCSF6KXEEjNDPtl34z53Xuc15CyHyDjQsiXPO
6qzCu9PZKZHhJQFMezEYPsksA0JYlipff9iqsOhDVJZe0ZtGwx7aDpfQ6nhlGxg8xKOgcOp2q1db
kM5ZAR+MsyjqnSHtfqViYvFFjqnx7nNQ3OfEXasf3mzoSmfThgilhgZ/Sw3d8tfcU79dGlWOzYkU
CEmj381Tig2rUe3BspKUSDprqpkZimVsjqGUBMDqTmObLhJtPVc16ajXYt10sRi8+tftaTB7PESw
O/Bjtp/ZV3YvDne0iv21Be7f5rPBx1KFs70vU1qxnR3CsANnJxQJ59obTkNDdsJhyFAGGsdJ/4YK
qYqbbuwKzbrR865DKavgYIu2VVcrB3V67GTpi1iEKEACTi43LiWt1S3P8/iYGgxnx6Gy6zcnJyXi
1CqibW44e4cnQyuBOSqv/J9dbRyipOzVs1+iSVQ3akhJ6Srcek994jQsIAFPvUX+at/joAp9vItA
bNMmN+FrNKD1i8O1ZV+h4eS44E9G3fwdzIuuD1o70C+U1ablYQSA9jqlYztd2CgltxWgSjLpXacX
ILUx5x0dp6Of7VNVhqQCjnLaqWiV+VGl3A9xEtbZ2yjbzt+HTt9H8ezy//EKly9dyRBedAKB4aca
LfV5JG+EgPq0nV+Y22XPfdfYf3FXFMUBKE1T74yftOuFUn7I7lOguCru/an8qZ1Mn8UiS2/DvFIf
SECFSyyk0fNTQm1hx67bDIikq6xq9r7TOe4Jy8PY4O4JBnmbrQC4b2Xd8XGaRU9ARV0CvuJeshOB
C2LSTZ1CmfrgVUHU7nkd4DXLWT768czY7lmg6ZrjdQI/3PC44HzEsesm1SNVUHELMMEabzNpBeeI
Os6985ZRjlTPVaQeLeOCGm8mC4oGkHXz3NmKgQG+ML2coFk08hNbnro/RKgRMWakVjQcvHTuvIe2
WPzTnI+th14xidSZJyb65qEDPSTIyXkJULSsl8gtfCborhUF+y7JINkA1qIccHF5U2JW8kqWWb/E
dtekYt8v2k4OlNcObP2sh0gNUyPieGKRdw7B74eMhZkC4RicxL2Gktfsc4Uyad/k3mqOQkcZuU6Z
/WYwTVr7kUrnivLINtdlbkoB97JXt9tYKsUVq5zl0IVuGTxHCxN+0u4MapUWDGrsy1YPN+RjT81p
bQE5UmP11kFkjrlJZLD2BwHLpjxmdblNfVFRgvOf8AnKPTl3IWRhlJw9r8MiHPc57FlHE+IAHebS
LjAtb/w2shmTR/XIwBlj4FOvYSkck8z4l97IfojzJJm+ZyvzBazcgQD/wSagewCCWTavUTda0b1X
ygh4AnUcs3b017wlQ/OtJ30z5XBCoU0uEsEndTam9DVpuaHWWpnUj6FFwXwh3SghR23Bjbm3lppX
Ch7YrDvP63ZkksvS1FQf9MsEuY5+j18R8jG8U7Z2h8FQ+Rwmp23XY5sXjtnptkje8jzkGJyBjees
HBDex1aY5C+8Y4IA/lnkjmfuKptoDIep2Y3lK89+4CLLH5lVE1EPZj5f9n3XklLgzBg+4mpdnb+2
qGvEe+SXTU9EA6vsQPbOXJ/JWQCGUTReflkhwdMj6qG85gKyxM5hbwIIeHXmr4rEiB5M+QxoEbcm
yoEo42bdt/CV9qZmeBCPIfKXWEnRf4ESD96OI8nvcQx2HA2N39K7jghrs2OPRo5Xkz+Pw/0AWx5+
DwCs2LiNpe5mORmHcjELu4uEqAUmviQ4c26K/M2bCn/LAcmz9OzmQTjtcYwH3WUiWg+CnjbZV1ZT
AIK9YOLPR+HyutZlyl6Bpnu+0uiMLPCaMTlA5/cwchNreFVRO1mxGjPPgZ/dteD3Ujj4u9TO8zuc
OslNLnvZ3tpVT9+edFMrrj7vjW8QcQdyLTMjfkQM/NJDlSd1eycwUSPDAz9AsopNhw+h5z/OW6aT
8w0MH7E+tUWEKl3W2FT2eLeTr6bCRX/DjWk4jwnOkN883VdfycdjIVnziIoHZeVggZJhGc3FSZvm
DgtzFX7uBzdH6BFk/bUE7exQFHZDtY8mzSgwCNIJ3Dwa0fKkpxbry6yb8tckA4k1SoT53/T1TX1q
WyAp9/68sIKtG+P9wFlqw8b0nZDMA/6xW56dG54ctYVHqjQjxMAtfesJBaDoobgIdWBBnVC0zaWx
7+BChUvMj0Id7pFl/ES+HaRD3OfRL7Rwo3uAjJDb57zN2Q1Okywfs9bHYz4zMC5pDM1IvbuOEe1T
Pd301eoy7pIZicHjEpHRFzlLZ4AuS3cBLFMoGu4OddiOzTfe1VLJ6hdCG+iE5QgQfVmQsZRJiAXN
Xh0gvWuwEIGp668LAU4uXdOiEvIjW/db3s9BFhOLh05tHrVV7MeEwCkafLwd1FqWBo9ja9LQ2kD/
zajbyKfIU/hw/dBY/bPHyymA8WMN9bFfJSlMDkztMmYmEYmrPa6k3VLqwoGOrLDK7rzazH1syj61
YqDe3GH81ubiJ7y/YtmELfryAbc2WUDD/ELKeeVfw6Gbq2ubdfbd4DXqxXgtDZkOl5x2p4mW/bBa
7ql3e2DRUoVUmItfWswO22lOYpEWdJF0NdljCtrYBfAUruSeoB26E2Gkuivr6UAfM8+uzX0b9bK/
t+Xi++TgLBMtjdMVw9toFRCfF4gRpyZDKY6J3vpeBQLAco7A4ESFWA9MRNr2Dm3qEl1wPec5FYO1
+MdoggcQ67IENuX4wyS2mYUMwfRPq3/qkFvLB7sucOEMa7MQ5SjnJfjCDLOtDp0HPDqGMNd1Z75x
TkQbCkZ9IMItma5dafnWC4Qke70OLmbyMxGzQXSR+ZRPcRraRECESofWrdJggI6+AbS3SzjR1huy
krpfHi5jKm2cqh2VRDW6J2tp3IRhRVSV7kOLxflCXTkwTV3d/oHgqNI5Ex4kEbA7ETV4xOhTf+80
ypl7U3qmvM5+034VRS5/oAaGJ5LVQ2afgrJzXhOvT5+mBD/G3u5tTcvQF/lyg8mT6E6dej65lLzT
d53dIt4CNZLZBEbW43LrU+19We2Ad5NJvdyNtQ+JgkzQlW/IsSaKWDA3+xYBlf4i63mTyCdMoOKK
hnDDCujlAONv/tEUVfbDbsb0ezLlejmHFvCKvQWj/icjvvEizOjIY28n5PUBxCMMIovy8QW7UOoQ
M1QFam/4ZRj5Zi6xMGyD+m0SakMz6/z+4uaO/NIV9vqzgFreX3TrN+CoisrOjzzPbXBKyWjJY2ca
vPncFYWRN020TT8ZDJvsjvSEqTkApMrCEwEY9i+GrCL5Kru8Cb6zu12SW7pHUe2i3AG3Dt2+Dp9b
NEkejZ6cp1+Bu0TAylQaebFjBMLVnDvRe1y7ter3haeYg1PMaXHMAZ3cAXBg/8d6uHhrogy5kb9k
wP5nIU+lMmHNHNLrSWdExXLiYvBnOvJUGI37PaOEvo0wKOTJogEW8uOU95kMTHNc2Ul/n2acFY84
hRRMGTkV8oZScowh+4MyE7Wyjh1zNgO8sUuS4OxnU/WzdYnLiy2QrcPPpRlGBD4GGvlu7dOJEJTQ
pq9f6koXO8YARXSXMbh6SuoiaNmRoffYw8ScvoiuU8ttYjDVnWdqLeDaJW8EUo94d1XcsJ914ozt
wfby8hzlInKvahxY73uK/BlGu2J04yLv7fLv2V/zYm+QZ7ZHIDHBSnJTlEFFYD4uEsRKvTnDvS27
2CB7/0k3nS/x4rjW37yN6adaa9RlrFAr2i/1yt1zv2Lyy3mIo/asYAwEt3XvIVmaOwb2e0nITLSv
yspu4yEY9CuMdx7YqlbMUVVGst+hgfASxblK3Hw/ZjPRi3NfcAsnoVeNJ0txAXYOQQm4YlFLk8la
dd7VqlKyShX8ExKPWM7H/pJ73ikHHkBQM6pJGecN6+99gp81/2r6NXPpOFMv+cT+rXlALTL4u2zs
h+JmnFrP3lfoudWpHIroAdtYkGzwHtfamyHtxwP/gd7luIb/CrEywWZYZ3EunM76Yrote7Kt1sLE
nNFJQtvlcqgxW7bx56HoeE4zds7ECSfexSqN34AlrLxgP2oPngU8I2IyFj2Yk2AlMoOTcAjc1CFe
Ox6wkOkc8SGthkM/T+O+FAuDTh0U6FzMqEakv2IJgpjZoUWU5YQkPm7YA48xcRLM5ibAY9W+9xX5
IQIi5hNuR3LjPWud5NvsBPq14+j72jvFqA44CDtIC2rw7jLXJw+1DOf185J1oXNFDwz0XpjJy1HC
eqQMe63M9CUc26yKh7YInbOv1uYvxgxcqxZuD4/TUEwkr7iqJbCZ4IWTztjMEdcKIvE0oGOmnWpU
KncQUebPupLNX4n2DftUlpZy7yUyORv0xf2+pskDHBrKPo+JvhE3U9eubGKJ3/P/k5pDISd1Fpx4
2kdxQ7WKz05PfvCLTqgjDytcGp+OozThFQMWEpKkydm3yYm0EEoZUiOgLY85yEAEtoxFXeeBYAjg
Fag3OSjJlEVksDVAd8BnAzJRjJNmlKjtQv5LAthi5n/yVFXOVO5lQwTgxTRldmtLNWW3vor6X3Mh
KtBPU2mVVyq3krEFdvwN/7GMx5oErPxcTcxvmKyxRo2z1Zj6IZM2OqWG7xmcJBJWcQxLdoDsEBSo
J7Rc1aEm1vTvPIV+RN9dzv5L2cPePybBgHwBbuR6dtTINn1necyv9721JHYc0LN6MKlCBjFOUHr0
VFALDh2JMrwNZz+5atCT6UF3gQ1+cmp95ORmnj5wKf2DlAPXstjcHyFiR+gRv+sg0sKmZ3PG6NAk
zJQ0M5V4mPzxaltqwj/YpD9TO5nZVDtSHxl8EMjRBHTb4+pdl4CI5Mys7nVc1+BcND1ZQtOQfWp5
Zing0/QblG3/IHRDxCr4SP3p34Uo73XbvGww2fHBfRdBvx28E3GU1QIGlW3JkawssSshwlwyKSPW
OpN3KXXJEqWWM3NTlncfSEjkew0+XtxNaekLh+0w//7d32ZJtYaiaNbj5Lv6YfSRqCWDcFyS7yK7
PAa8seDw5Gy/85NOQpPEfRAswQl6jEcmTmSDcFAu8Wznvq1tH6U7+bo7umwkckRIEtztUWSrG150
6ZM2lXnNJbjwe0flhPlQr5qCIr5FwDw78G7ZZwRkyRFInzIJLduJmMwpCcMdATMEVa0safxDTw5g
e5+WS/ZF+WLzaHdkL83WhDx86QbzSWHO9ohDGX56yJkAB+v6CyLY8ZFFR3+wQ7C+yFomH+2JHiTs
K6SlkCczm0vNjxSoJ0qUtXvL8iQIY3tgC7fDxZC/rfPqAmOi2LbqrwydcYZr4QMazvym+FmtNfp0
Z/HsR0Ktkb2wvs2n5yzticRzBLIrTuik+e7PIY5j3RjrO8oV1OV2mgkCRVthGoaspcVA2ysS51hN
XfctD2BafKS4/0M3tP3sAbSRDRCx2Rp/f14Es16m7xJ7Z2kNxE2Bxy2wI11cLv/BG0onNnKdfvRR
8W0KOvVLJJUkeXm9C4Rk3VyJ6cEoPvO/Pwh/qIO3uxGcIhAAAVoEDf7vHytjZgLoOJiPiFDae15m
9ucoy4eTAM7y0rC6PxFjx34xjHqS0cASf/YDkmk8RLt7182mAopV5X0gl3svxuVD8WhwjVyJFAe0
yO8fanDbbrQx6R+tsk2vPaGUW6fQ5ReyT9edoem8+ChuPnIhbE/eb9IuAAyYOFCn4YYNxXuHcSAH
CifBMku3DLVVr6k8C9Hfo6VHToLfmQ0a3fOL1ZXq2onpC/+Y+qEM6/WcBtI+9pYTPfqFrQ9rDz75
g5/qnz4deA/OWqCM/GDvbiAHMTSsY885csI+mILQ8J0qqu6udYHwfSCE/8NlSbUnAmRueAy4M1B8
/P4LZCyZM29MObStQfwYdQdrKwJFdxgmW/10STbad6pxD0q0y13d2EzEy1aynU7Ww7/foX9+bQm2
CLsnqklbgqn4/ZMMOTHLws7mI1Tu4bmgdWfcpMitDbs1//nvf+vP10LoIoR0bGSamI/fH80MJ0fU
Fdl69GRLYy6Rh8Lv89gJNjAyOXiK7OsY0vGPFAMf/O0/tJgo9KPtiiOMxLkv3/28eg4Ttk7c86MS
2bP5H/bOrDduLcvSf6WR77zNeQAq+4FDzBEarPmFkGT5cJ7nX98ffSuzruUqu/KhgW6gE9dIy1Io
Ihjk4T57r/WtnAGArQ6E/dht1gaQ7Im6+vW7VdXP5zteejraKpYrXA/y58uMwGxyjSolDPo+IfoJ
iLsRsSjJZdCB30xQYPXDvhemPCD+S+vS6wql3NLAYovPlkjeF7ZORVKQC/1d0t0Z17KUpi1M7YU2
ZUo5wFnDJEALQmpFP8zgufnw6pr2gIwsk37nJvl8DIkeUZhJkF2C5puT5pOetSOWQCOOjw08Uuc3
9jtL4Ra4Fu9Y/osjWSDjM+lSqCxzEo7d3IoKFGMO3YxmNchy+zXcXhvoBtdCPve9pL1MlkhOvz7s
/9mLXAsP/Ir8Qev96YRGH57njLm3PTluCrljcT/fy6VEdIHcTUp7wPzWd6+/ftKfLmgODaco4avo
uMmA+OzSRL4kg95zym1V9vWezg9wWQwJt9RoYbAwMD9rZNrtmpnhiTsW64ZxtOCKMoz+nd3vuzn5
r+usKWuArFhfVtso9p/1kv+LR0BIalzKjJ+2IZBw3YXJOh1BoqpnIxWLdapMNY+PC3u+9MIVESpb
HHiJRSg8Mkk/tZhiuA6ueM3HyegMJwSvDDHQkDXKcagUWjdz1vIvctOyjEtpa1yYr2SE9ml2W+9H
leXMLUUkRzu1rcKTEyPgIEa7pW1cQUltzjkiB+uQ6qxzh0RJ1fBkgBtP/Xakv+Mu+ggfIaYzpzJn
IOvCZQMK6TMa2WOdEN+3TwYomflZEF2ckDVc0NCd2nk5VoS7mEdNb3TtokIHdGMjkc2T4FTLPL2P
8OOVUs/GGDmueW/h8Q790cmN8RppWzR5tC9xRjQYYbe/OT0+LwUmt1t5NWxg6ack/rzKzllX0G+c
5C3GAzmEMeBUsUvfE5uZIKQUD2WN98+rDZl88BC0l4QgkEQ5gtpiWL7yZI9ofmq5GX5TCnxe/lmH
VfDEprOiIJDPf6pPsHnKwNfEvF1IOPe7TlQYU1OuVrE6VX+zgHAj/bQkAt/AiwJgZMVA4rP7dN8r
50TKW7MTW5RrVr0KwJTyKizr9FuuSWR+a5gikHIlqMNugDWOD05vE3RM8HIpruYBQ8o27YUhvwi7
Z789GYiNbui/RRcnR1bnCUcM+jFFk6Q8l1KRTXd1FNckTlImT0FVtQ35nzYzDt8YZcr9doaFdF6J
9RZGlu8HvAQCdlnkUAB25+gngTWNItuG6UioAw8DWf7Qx2Kad22rZ8s9WQeo6sZa15jrATRRdg4p
IFtdwtLmr+PRJ0cJ7Y+uDOmiCMUCZCfoylHYFYB8Azht+YuaC2UrK2ZoHjJlRoWLSSuUvTrFt4TR
HqIJtb/WXiHhbgzG59RWWyZieeS30dybzKNE3wa9Jg3hfcvQfmvSd888Y87L90mTh2KDBokYXiOq
6junUTGk1KTIf6vIdCAtHRT9O3cNOj65o/X5E2Matfa6KFbu5gkqPyGmhdY8Vqkh9sQwT/le743h
ViurNaw9DMtwr1nh9FVjZWWJL7HIe1ra9yBHC2fcQ1k1NJ8pNcEM3KyIUERhGpFwSXoIuTORnblA
nLVvSqZCLC7jjmwtVJRftCxtrK9E+yJHl6LaLCCbhmGa4OwGUA3JWEkYQnCynGYakmtCyjiBzrfx
lgbIbbIaAVbYb3QrL5ivNhN9RYY/7GKQ/vQEPNqxDD0tzdMRt09Zl7wKQ9a4jXLE8a/YidiabFhJ
jCYd5tme6AO7Vj6o9LNIQHzhBrmUa9kWScm2nCwjUAm5NXZiSmb1AfMsjmN16YaDrjTx3hqkxQ7Q
9dn4qBnXsZ71SWXvMmhHuW9EdvsxJQNzx1wR7CNraA4S0Vk6cweEa914rLkBRZtJQN1yJfa/5Y6+
hFUco74SxxF2Yn2gx25hyIqJSXWJp4zfuqRIKqzGIww4RYlz8NaNUjK9GBaSkVmz+RiiwtCREg9z
ofqML8W1GiN+p69jZKkvaSMhy1JuzOSIEof1RUbqDEq8mOKjPaQkTrC9NT6WRKXRjzPFrryxDGfI
1qRo+SXLqn1FjxwhjFik66m0mld2/6azdqaIlU7y9k1PF2PN7lbZ61g4zr1K16fMmwlMtBgQRwPI
o4EEYLXIKZ/GKFRFkBAPczCVVEmDohuQ20l5ceeYybwvkBF8RVNS783UjhkLq2mqbyoNXsq+0PgE
AZhkaC7xydiVD4F9WYhUKWfbZVKonWLVcLhLDwVC4M5oK5Q6+GMpvmErHAapjh5ox/bNWXTVdEvw
lwXTMq+UE5JOgqnnzqqLE41LeJHWAqP+dlTBux8TaPOGj7KFk9RuFvW5UGQ6am2MgdClocbhLpAt
4ilThDz5DWXsFJjpNDG8glTXMPMO02spy6J5N0+0thCyJSoppoJOBxYefApuZoTkfDB3hQcsOYJV
yFnlPFaotycieeYxgHoZa3SiJZi7S1U/6TTJLLdcDOM2HiaTCG9blMdldc+7MiWC5lsp2hG3ntLx
cUQOUB6gm+vgblPliYDppfDmWSpgEVeJmPZDYmdP9LTkyaP7opNuxFCG4BUaMDCdnCjgqqAlMFYq
bBmliJ+zFMPLzsnr+BkTIxaaEKp8TcDIUj0IgnYSoG3WxMrHNLHgrMg4t/n19v1IMjvEdzNMHssG
zBC8MwO+84LyZ7MkU14HVp7WOOxURw43RZTEC2pLNZlvOj0nERgUuH5Npi8jDsJdyts2NEmZbeRi
lYeQXmt46ywHGjtQmpj+vaq/Vyl1ezDki1XtFb1bnkaiyZ8MreVMjaF5mY8ZgnzkJkiWEnKJalyJ
KuEnbjSMaxTQXM3CK1NN3cwhrVBPmRwjkPiH0rMqa+Xny0b9bhL6hEKVZDzNRzRv3YzpxPJTkI/3
kufM6j0Q9gvLj+0gdOwgHZPDlSz3C2Sv3J30Rv1C3VYknjnQidhDClv17A5+JW8xmtKfIqaItK9U
SXUnWZdI4FJlKzsya5oekolpKev4NEW3hmjTr824KDfEgJBlZxYQOFmwpD53BSnJxqPCXKVy7QZK
0AH+goSv0hTcjpiuPZK0jUt/QM9HAjSkIF+eGfWINZ7nsSEkihBju0CVzjLFtFmHSQjfY3b05bou
ZLGRHIRL3rLIcbybSb11XITciryRKi1nc8oUQN1mAza/UZtsQsb1LjI3SanYtRe1avmB461FEENi
NhT7Gk0EcpvMtJEkWgEWpgOZuhOZZGGPM2xR42ntYZf1u80QVqblq2qjZ5L5Ze0IIwj1u4qshgm9
dT8o15NKEMt9aHLqeXh/uamBcqK35QxQty0DAQbJ86G4VRPMPDjAh2lLljcVf9Rh1XIdRG0ckY7W
p1X1i7jOmPtdHCjYjO77vH/R5lQKiV8W0mBtYlYJHjMqDgw8IWVBY014Q+VJlYkKduom3A+xlMXH
iHine2WcnXxP2x7/F+367j1Fp1XgvahD+caWcz2weoI6fMRIEaG53DuJfqnqx44QOJ0wIsRsG8WK
cHvMNiAs9K3p6vBwSMkABChuU1bld7TfScxB1HRzO7Z4OJDvFvGGHIj+wYrk8N1QFmfahXykQZTm
1WvKRnHZ1HFefljCRuTXcGXmBFejv8KyUOa9X+MtLlicUnph4xhbMmoP7l34MIxu8QaMnT0M8Ho6
Wmx5mAYryzASx9CA5enY/LIbBuh1UTNwPffgekNmt9JUw0bvS/NLR3CV2Jh6wjqWmVrL42Unu7eW
eWy5/TjLaShT+JzAgIp9prIl4MLr+dS6QqBqLQ3zVIWwJD3ZxvCwCRcdzyShzlj97ElF+iwlXQKa
t+rm5QYzXwV0sIVg75PSo+d+k+Yzc3bTSRKm26X+dWpEbbtzXKn6NplSq+E8b2nqL7KFtrOzOQ8c
UX1RcgIwkaP17f1QzdlCxWjoXq6uHaKI6yz2xFwxDs+TbkJ3RuusgJ5fT/WGM4UrSJBIf8zTZR5O
jHPqVwBXOA+USR6MK4mh8ujZ8axcFgR1a3SHUgExL5Q4OhVd0TeuSf7BizEI46NmOTHcgWCF8ljM
g3qNGY4BD+ZnQv+OhMgXxGpX9ZQc7BjUp5/mLNYnuBhVtSJOyY3nfhDrgToqenjhol9sdHPDFDgd
i9ZZYgZ/Vqq5MI59RTF/o5dCwvADGb872AUfkr9upZGRRDYhXpqMsmyjJo1xokpeZt9JZR0dTlLa
ZGpPERmDExIItwAMY+8iQbw3Lrh4kSg3gAEFs4S6t3AtxjXOJQrZR/hkOS62N41pvVylhjmtePiw
twOqaoKiKNDDtvejssf3D/pB8RMVdQOBY2Yl+cOUUSgKGbPKU4WExNhkQ1kr3LYkSfNbVe/OIKWl
/JDT0Hxd5F6lDdzX8Xto8ll7uGv67lQqyGSPda5l5hXII3P41hrhMAQpMv5hXySLfiMlsW5sqaha
Vn0UbgQ4zWg/8oDSxnlWIr3YTVEs2y6/Rcfj1AK9uY7byGYEMaiFHJDqw08nZBv0nm4knTjFunCS
28wcI3ljsnoN+5EomOjOwoy52iErTQRxSoDIVbygJznn0GLJNm06MT4pg6jYjrezHRVooEH/WFkU
EiKVs0m7zcBjYw+oB03pGfqYLYEIZg4ZX4gpIzCQXTi2S6SYClV/jUoFIb80XsNnbWhpZUl5IzqC
ZjYWvLvR00ZmVycx0i991CO9vEH9iNedtIsCR6oc50/yLGKn/U3r7uceEpU+OhbidE1Cej9zSgoR
G8gDiNpEqlZegEC8VBj4RpeZsexXpB38BjqzNs7+2rGBHMKcAI6IDbAD4tYnE73D5jsb57nfJnM6
PLRaHHvcCZLbMer6DdOKsPecYnyCM9OfqXd/5xv/z56eBgBwMVpHdCo/7cp726TD3DCVkOMR+VJf
SiAuWl1v7kc9ah8cpRXfso6gL6LZ25OkSd9+3R75/PzrxIb+CGJuDgT92bV78peGFe3TuWkwS21p
15S2i4OLLgz12B75UxdA8aiDxS6HVY2Hpp7asv7N9OhzW2LtgjCfodhR6Eqr+qcDUFFNyEDeZ3Bh
qMmRXIuDFFfyo8NbP9lmPzwb3It/03n/CZ2wPiutIHBhJuNKyvwf37bAmqc2YQRqXkofmNjEhzVO
0lPRqsa+nGByEIltHxMFuEaG7PsWtET+m/7PT4ceCp7xHZ4AwphI3PX7fzn0tk1QDIoAfRtRhpYH
wwTqdpTHfhg9AIj1cqwhRxW3Ua03X3NHyFcgVbp28+vP/3vj+K/nP0UVUBPQBcxhyYiVPx0JuCxF
qSjIxJPZmHX2USHlt9xU4/K1MepxuEW2olpeQzvFWD1y3TeVSjzeZMCaunOXtEp2zvRRla7Twinb
b2NXZZiAY9MSR6Fb6bKjBJjJ03E6CDBDtWRBGFbWxOIdoUfSI5MFV2rmPkhrZDGe1CmZfFwmQtKR
60TluKl02Qx3CTCr/B77hV4+oRO31YudEMFLXyXsxY4ecAX4wgRPtcusftS91KQLsulLR8+wkOM4
dCdJLwi6DQ2jfFxzG5Wg79X8K9ZRmSDRBvmgVwEOu6P9TsKHDjUlO6b5FBq/6ZL/NJgkZRyXPo04
DTaOYWmfDrmMiHa20hFnGVhnf0IZsyHxafGNWo0fEoQgJ4NQzUNf5iXJj6VyBU3e2KbVOjvv59gr
5arc/fo0UH46DxiEMYCzIV9adNkgv/14NnZLVRDXNSsbp7XhPI04zaRDVySK9NDNOVwAmyRfTEiZ
RmggKVzktVlURpeGfhnXCDm8/cNEQkWzR9Y2y1vUO0rt6gNNj694q9sHG9u82M2EWEXBWEj1s0XM
A2rPaTKeqt6wTWpXq36U2iZLDlOCAjgDlFtvRC4v4U4ni5Uom1qFBDuppMkQccHtklyvmdpQ0PYL
sjgk/5bImsE6YtcYiwPdD0O/GbVkqjYZaZLtF7szRb2n7OxkxjdlpG8wuo+S20mJfUrhH+o+k1Tj
Ua2XhoiqrJ4amuV9WDxXikU8xtzpPTtdAB7NpkxonxDUBBoA4zatJ0/pOrJPM0XtkuuZQtU6sP1h
4A14eiEDekqa/spUm4IOYlE3t3pSydxQkefMexMQkPnQK3CzhJRoiKfQZ5j3gg/qYRxK7bWVjL46
thPtlyCK4LUhgVXDaFMsjFdQSLfociO1XJZNhrwsvoxdQyQPYTb2nT7os+GllVhuWy4swnWBiJh+
Qm0QbfJQoqtmGfkYs5/rHTzECT4FxAwMw5gTOsPFIAC19ME00DGHD9kEfApL6OMxnNNNa9j9a5UJ
nZwOkCuEyApEsX2UtJt+mhOT+KCetxD1kYmCaQ2gRiCgt64T5ooUtGDl46shAXFzKOWc09xAUDR4
lqjK8R3eKep9lxMANjO01Q40D4MwSTuJxln3r0or8VzCzLboV+35ukrJ13JjyWqf2JJRCCN9QQnX
pmo0XYnWqc1bQlWzA2ImBeW4bWYRtp243yJ6KpVNqKQi2hbSpBhHnIC86RhIXHwBaBA+YXWHge6k
tt6AZIBGlTdK+KFHHX6obB4RjI1QGw9tNlntYZYapEySWYwPOXlilksnWO5/cxf7XCoBOKTuNdbw
mzU8RfukJYB4XslRvAjoWsDxxOQ0N0tDygvlzLIvONH+xTnu+nzUCSvUi89DsT7dsChG+35QeT6N
xMAv8IvfZ3wukYfi5C0ymvHt12vST0Ncng9UNhmWDuJQmICfns+SiCYFEoMbjqRqj2BqokuFs2nw
QT4nOWQZoFZDduydoXSdeNQVt3PUacus3X5WTfGaWnLBBtnU/XGxQMzCjiaBuAjHOPQdlHIe9VB5
SquhOEXYovGbxvrjr9/D57H7+hZ4B6pqM3pRbPnTqsr+LIz6FOqemMC+4DZQNha+KN+0FnquQgWI
JtMGPPXYEra/fmpVZ8X+650dPQ7BDKQeMfl3YLF9msaWZY8usg/NTRFjuUG+mALIbccCB1koG71z
KdQBPxFyY6SurSnQekhjsjyRyGv0vtpBAfcoGiE7teyxMeppvbpjk4m3AfzW8m5mJueaudCYwOnJ
JsbD3+NEG9voETOLWpHOVWw5YHPoPw3ur9/dT+c+QwCOLaoRliBF+1y2SMUQiqIcKtzJc+Kb9Hu+
ERwKbovIYTxSipT8pk7V1nHcj4cT0iAQe1RoVIzUzD/eIAWsQfBDot6Os0zXOxTEzdh9DqUO5yU3
Ar0Z46NFOyLfqqIxVTehsNJ8HEBaH8hdnM4EQssYTKBzOMx1zCZ/KNpM71AgxJgG2I/hQ7Yi0rex
Pc8gK/J+uhdki4s9UiKa9XEZeRm7YnmHmy9nz6on3T5Fw/FesTsMxnV6zOrbPnw/1P/zB5bfn2FX
72VFMpSIuk9f/q+r6qP40jUfH935tfq39aH//NHvqVn/8dU5fm/IjfvWff6pHx7E7//3519zwH74
grEBY6ab/qOZbz8IK+z+Ecu1/uR/95v/4+P7b7mbq4+//+297Itu/W2CVPq/xouhAvjLWbf+/n9/
3OU153Gn+OM96j6KtvuIf37cn7Fkzh8ma7DNGJCOPUjrNRdo/Gi7v//N+UNHr6E4bK2QaxDcxPX5
77FkuvWHStmHSG+lnK8D6n/GkvEt2YB6bptsiUj6ZT/0j/d//efZ+KtYsk96BIu55arJA4ts8zzg
mj7dInqyd9hW1CZgqLzxe5No3aXTr/C9kVcassMVRqZdWLxJm9HrKcDKSJ8SjYQvy715Z6Va59eF
3p+XstUJox88tJNvkh4/2blgVopf2stN48rB+Q0LvQKnkJ7Q/gERT5vHFN+m22QE2qQVYb92Us2d
mxF6GFQaiDOX3XUN5CUvvxF6jRYcOLI/5VkIyaBf7qW8ZBySqtYey3XuchMw3ULA4SE6V7+aa/Ce
dKbox8rRtSSVA0iVkQG2wkhY05J42xVFhBy0iLZhnVi3eg2I8F+/Mu5K4kLyzyf7DxfIf3lJ/PBT
249yPe3az7/q/8rrhrP8n4lVP183/fSRv5E6JH682HjQnxeN+QeCHZ0TE0EC6jf2Qf+4aIw/SNXB
M8z/0EasF8A/LxpD/kPhRNYtWuUGWjKHX9eCU43+/jeda00nzILLcC0VaKb8KxcN2osflnquGq4U
rhWubBu11U/K0bkyIoFEUHfpgXSuRh0bdLkgpAMSzXtdMSmeqjHfRUmu3OAcrDyjBo6AIib3I/rH
cAUWEkpDgpvjxkYRQCPgAWP1G8zfbrso4+hjrtOYIXavcW6+Yv19KBv9eQFKEtVAaDBYfNNU806e
CzA+EW5PJao6V22gu3RMOSPDOVizuLUk+6uux9iayNDY40JGURBh3jJtwmBVFRVaQXvHraPwrZ6c
8blTGmZcSxR/wZSLIkgQlYnr1zp3Soj9yJyJDRDoAIZc7VmJS7ZaRBm5M3C2jS0UoJdlrmMLlhmL
mON0chpa+fDeCdjBWmZp871dhC8iH7pDqqZE8miZcGVepecYQ71NjDk94I8mUiG2wHX1ygvt0Rs1
SqYtIbPvDKWyg9NlIFvaMkDCfbQj5rCEEdobkpPejHgk0aBzgBTTy9/g0AndsTWXDbiDzuPDqd26
GloAdQBBMPTJvCX7dey4Fw9jjHPbjLrDNOXi2Hb2C8OC70Wl+kacwwQfo7EMtpk5jll2ii7TN9UV
IxlSMsJsSBPzGdaC5EHYSzz2KylSwAYjOVb6HOcfjSNlk9VNfRnLWfEpJ+GxzPPoOyotHH0y3HZx
WmLTTbzGsXrOjDbhhTYK2dyRyaC3zT2jah60WbWwnTIUD+uuB5pQ32sJtasu5tmTe+PB7Ms7bDsQ
+A1md1k0PFRV121SZT4bY6t4YzX1FzWMa7fpZtyPMQsvw2smbdK8i9kausiv8TUrw2M3ogXX1fpL
q9Qh3L/hzO62c8uiKAO5yTl7MZJUhbYx1lfAjPmVDjjhr8rJqDvYcQTgomWJLguwQL8N1Tcawiaq
GkAYGeN7+jbPDPoWlnD8UEAWfFaCI2YmZiqg90H4Km/NwDg5K5YrSRTMUs1NusaVq0hz3dZ4zGrU
yV2IhJsEmDoguwIGYLUO5dVCDXKtb+6wu++wf1tuE+pfxQiLuizGR5MOqpeUsrSPmJu5GbKjwGn6
Z+Ld76poCr8YUs3sUDA/0qJoi3rM9GddPaitveMmD3wtrMx9WVvIX3iXCjwcAuodyI9uW00tqYOK
g9ijeSYZl0wDG/Dk3OALoj0jvAbdiTz00w734V6mjbhzZm0LnDfZDpxfj3LXvHWmnPpKwdCyXD8E
ttXjxoRyt4kH+0Xuxbs91PcDUlV3Mtl12plceC2vyc2dxdmyhyUeg46cmw0Zbtop8hadA43f9Zj2
irMf1Go5TZGoDm2hohJgi8W8tMR7N0WDWyoxqboh+hPiM9yIoaavmOljYzfZJtZTxbfa8YtmJM8x
7hsaQ8sq19W2ktZkPntOAFUK+d2sjfAyYPAAb7MXDzFBNPiUIzZU9u5iNEsw0/nFNmwL9F2VhhOr
jzd1xa1coAHnqKX6LXGpxp1VwLVMxQhofll3CgurP4X8fMy1bt8masOlRnxXkmEOVlNQJP0Q31Bw
HdUC0QIwRDz2r/q4TLe1YPivVaonZVbjh/mCRoj5ngtN4+KI+a0Jx3QrdYtpe0YYfo1ErLFk8Ce2
7h0cqJ6oR04/EeJHpwLpC+ttCPNTNqRcoqUwaceRDhSG9SMotdSHAbZjy4NJv5bfSEjTtghsaq/N
knATkhSdNR1qIKnHfGtJiMdGEGJdyOsBYCZ2YWx9pE0vu3KWkoWkDedJnb6WRJa7SYxLCtM57NzY
CqwQDNr/r1z+WxW/wS74v65czmXx+l7+ULWsD/izarH++C7qdRBh0weUlXU09Wepz3dQtpOnwAYR
E7e6Zu39o9TXSCBmf+BYq8qTcFLmS/+oWvgW8w5CXen/y5zyyr9StaAH/7FqQeQKCpr+DLFa8FR/
Sk9ABGDM4UCrvVZvoHIIvz/eEO3pLZvIS/xhd54tv5dJxPhie/JhDLBtb+OtdbWQBpa0Hq6O44MA
VgwMZ6ttu2Dg7vbE/ffQE4LuJxuGYDvjMAQAHQFjmQdoIRPOgctDG6Dx2+U72MebpTmRkO0S2pqb
OzV/kOcdw2OKF7i9Hpr1/DwYtwhwB14Ytchm8IkOwQGBffvF8HvvpudV3PReGDh+to32ZhBtaW+6
5TG6+a4OOfVHwAy9+9C7OBkv6k22B7V9YFK+UQ/Vydyq28o3no+Sn/FLJF9+1HdQLAL1Dfth0O8e
Rk/6QrS9uz4D+hTrKqU7dwo39FVjy5Vvh2f13Hu9exN6bUDvPXUN9+Fw8/DguOfj+gUclFO2b4MX
3Stdbjyn5gRo+0AILq8dT5/7tLm7E+7b5JNz6vdBflvyj+lDjSPZYhm33CNi5Mzl44Achgytf6CN
G/sWv9tyX2L3jmPlJvvO7/i3ybfeHZfMM8+y3bfmmRyi286HO3ZiHb3MDiFg91Beb2PTi7cJ5Wov
aOdCu9Ju6vdlK++rXXdEGJWiRteQmWA4dsXJuImvhVdt213vKlfdApsSeUMeqFcx77098J9pX43W
dfNEQ9m3/fgk9pwHD1Mwu4ZvvmQHAkU12OLc+X3L8orxuvaz7DomPwoL7E31htKhBEP6UV0pqad/
GJv6pt/228zv3s0KeYZ7LGI+Ns3Yv0yFa0ieUvvM4xjtu8vHcIapkm41NyENw3UeiwqXqivfa7wb
DtwZxZoaNC9iTzoJtlZW2Wh/XUT752baR99QnFDZmpQoGxF0R3kPleXUPM8v4woDcdvMxWCLOQIM
KW0xUJCY+LeMl0kOQGk2PC4CzujFuUlcya+29mN1jk7wmb40JyjM96Z1Lb05b+Ui+1C/PNZ0Gf0e
FodDesFWf1XydSKdxzEA35ieSmSCxgYav2wjQ0Pi7uYAvyEwn6w9Eg7wK0oUQLtDiaMqZ63dIyqO
Tbf/xuZ3ZUs7AK421V2PgdA1Tt0V8uVmTQw6ELhcRjtEs4foOtkn0Bt4UHjDr/TfiLB3r69PB14/
1uYvtS+xBJSTu6Ien9DGVXfFukv2kGm238wX85wfoy08DZsa1sNGfUg3EifYuoORAuO95dEkhWz9
KLAijxClciNQMrqIH80R/ZQ7PXHW1YaLAu0al4zxjKrMDb8A6tq4VHrusO13+nnQPEoE7r3vvDHH
hTuw6TfX8051XE+kR8xIHB1qLKAaF+0qvJc2yGC5gmXtfn6MMClAKnzjdYVexcjliQDL0PKGp/Am
uRbH6atpB/WH9NanwKE9tXbhqNXTztgW4rEWnjrfqdAadpi6Nrq3gXwRDHSQ94t/BXXg+EYm0ZnL
Jj4mX9OLyRDaNV8LX3HTD+Y7UiAj3HnO3mC+NDv1+VqcnVct9iAyJNfqrXYdO9Tp1F3Py7zvPOVG
O8O6PtGXcwHrgXJ4l/fKcravAliBW/spdKVzfho83a3e1Ou9dru1POUSfdMu9vXgacH8RTtc6n2y
g+lXY+m8tdI9SQ76g97whppLha5tl/osy8Hra7RLwIruZfdLtCuvD0mgeY8Bsw/3MvuBwf4qeFd9
Aqq99qt64m8uDNmn4vVZYzFnk1O486YLen/cwGTzIdPyL4o3BVOQ7QwP5+3pom4U71K4zQMuFf1q
OfAW3Hjw8n15IkI1sK/KvcyP0OJx8cl7pg+R0OFnnG2GQv5iHEafF8R/jyfFy9ys3LE/cbS9Dpbu
bD6nez08dN8Mw+Wv2bdna/v9VVy6h1nx2mO2ZQvzYAU96+LgAqpsT/Vp3PRs69wIbP63hI60X2Qu
mvbFQ/Ti1j3/1wX5nr+enC06ZlA7btsdVhT0VYb93+2UbY8jzecxpmtsMwNHpr/qkTg95bP+LnC2
VMZGC8S1sX2WzgrvwYFu585snraclb61VYLSf9Ve7yEGHL54u2/SvqBxfjSP9ub+wtzJiAFGuMYr
w7d9w33TOiuXlZB4Te6G329qv/a17fqnC6QbwIXSC/dYXr61pfAXd8UrePbW2bZQwj37iWr/Mp5k
tzDdZXQjoMcvhL1LX9EFWx1NdjfWr8LgxsEowe0r284M1sROr7jPGc8ZLxn7A8aN1t5U0k5D/usr
nUxP+mA60v+Z8vL/oZYXHfZfFY63Zf5axDjX/uw777/+/W/fH/Fn5ag6VHokFEE+JNdK+d7v/bNy
VOU/VBIXiJG2aRPT+/pLk9jmWzjJLORBa09r9ZL9R+WIgMWWUS6ZKKQQS/0rlSPTi0+Vo85rsFRm
bcSTyfgMP402bCgv3YI8wKtCsdRHa4l7UrIqXdF2piSZy/WgNFAFXatdRE71NpTZBXpNoqouzdxw
7PwF54nyNUpRmO67LHSSXacMOAfqUsnzwAF8CopNJFHInkiWyI5iuOS8TjgEgVlkQqmv8B9EymmW
pwXWbZJPdIF60aCLSzMg/2fkqjqNI41Qk/JkpDrN5wL6125IKgHaYyhLxdqrY9TeAiycj6XdFzca
sSLLPu5THbF6J8HeyitDbGaMzldwK2qb0bGFm82tMX/SXuoWzCYA7YsxPIVW2ow0vDSUm/fyrGXh
pbbludpG4ADMYI7nlv51CBfQs9nD6r4jR8WzHuXM21S8oNOuYPfLdi9xCNSYTTjo3tJrXeovE8B3
N8GS0ruFUpj4EiRbEpvcHIW0EdDNKh8H9CjOWec451yb8i9VGi/Dpqlbrv9sZM1OIXjQ9iOU5qXr
lu52xnVEdEPcTooH61TbzA0ouyCHHqZvkLLE0MQzW5ldvOcD6yhBIEN21tVyfKoSUtKA8jRWHGSi
iRWozxJYeqx7+gdhifNDGtGhCJ0ZUW3c4tMnxuwmg1p7Wszc0ukzQUXGM638b/bOZDlyJMuyv9LS
e4QACiigWPTGDDbQaCSNM50bCEl3xzwpZnx9HWRmS4d7VkVW7mrRKSEpIeLhhBkBqD59795zo++M
trL0YIRAVXNOIzDf2/YDUw9xcVUEP463gFGrs7zC+Nh4TbP1JJP+k4PlnUJkaPT1iG1SAHlbwueu
DNOrulb5DQeu/t4r0HC6g/mkwH+85qiLPyN7FaImGAFwE+df4O8teCxYH/BBZKl/5zF5nUBDj2sO
D4GD1zT60vecxp/eeoSDTFsYOQTw6XFSP+2y7huo/4v31Mcz9WmJtYFbDOWFkDNvwqZQ5dVjgYjb
3Gmf0SPGVAYOZJ7jcYp4cm8gXw9gIJYY1008NAu7uzR7EEwI3PKNFBmBSxEqgt3SoMXfmE4Hk57w
o+6oZW8D0hFF9zCheaAoT1T12pMWNXKvs+UZIQngbciY8GU7BxvIStstb2FHCBoIqKXo0MaDfgJv
nXxXIpEdGKp0eB3jJG5A4djzU9+6Hu0ejQQWeU8DJZoYTk4DNKqj7z68pWfNl48DEU6iOuCE7CGC
j3P9s2mjXAVFqFMQ5r5NSVMDx2hKmXq7dHJC/HutizoHKU7+bSSuAnUHsqVoI4zKui7QiIGGi4zk
ewhrfKZ9nY2Cgb3t3ltpFj2v8WF6O7hpeDAwY30Ab/XB9LStekmIGaCROSfxg6kiwrpNo0nvwHmE
FIkgyz+LGPvvxuj5M8p6j7zA2hvGc+Q59lOCovVBg+HqOOW1zKBKPxy3cnDaVwMdaHf2mn4+DpXj
0J4sQ/8mQX9CyGDbpFNA5A5+RacBN76FR2beKaMO/T3jrWzYiHms+5NoSMPYeL3Rfq9HY/xR2XrJ
r0pgTZQMdUPFv1jmzDGzY337XEJJI6uVonyP+AwL23hvL2djIctiO6EXwTFhF9kXnE4HrT4AT2hM
KFmeu2koPLr5pddv0qEC8t8MVvZsuTBzgq7oi1fUgiT7aiCjXxpB/0WNOQK2XKKn2zFhtKt90cdr
EWs1BhfHloSzJq+fvG4ASWmOCjaLEYr4J54f4icwD1RvboQW+NSpAexjY0/huYyqicoBl8Gyrd2w
JQcAZg9IYjeL203b2g01CvqekKb7pJ5twLIItPO5aDGYDcUtHp3B38ekAx7DiTCzTWRN6aWpmRqw
+OThfZgbsNMcu2wuTddEby7iH7QlzIqiIxcdCDY2nTC8amNb4F/jtnXBYPtzghzJrqhLmzD/KMwR
G5seWfeChpfb2dYwjPK9N44hUWZmLaEuRk177y5WCvUjrMB0TTG5b1snNR06c3VunNAYrtk1jD2+
vDBSzyQOdT+WQi03uQcThJosyt7bdABIY1VuxTA/t/js7mgsUaAxdz+isVZ9oLEpaIRT1kCLIavn
R8RpMj2M0qBZkM5eiQfSLABZY4ZLJEkoZQgGq1IFx3UImS/cNVJwJJEv39WQshrlchloMNsstpiX
nOq5akp9TfARlMtiWqDpdSN8/0PdZuZDtJRq2pEuRH5SnTr91Tx6BA3ArhsemEUAlp/CtEWBp4fo
NafpfOfNq2asngXoKK1aTZ9oqpY7px19kA12NLLpWghDMaWMp8RLKSiJlbTIcyEvkpJ7Kbp76gVR
b9lzvTfQpPY3C8uxvZVMbWZs5IrINbX4zmuP/vKB2J6JVaJNeFw9SKLH0Sr7GLq2tJvAJB8Pi5EB
03A7+oyct2Zpmx800xiatM5Y4mgrC/dSzh6b0NI3uO3mKKebawP6vhgZH2er0QFzTI7QH/ZOLNBH
EVGyZ1cjJWm2E+uZravKTnLoBfselsRdEie2wbBgHWbDwKM927Ij1yRZaqCRKLl7/kOGk2+LIuBw
V5OfggHaB6cBrYinpmjqcQ5Ae6ufQ5SDJcQHhQvCXnoYK5JEkC9+BrFUCHbEt8iJk0vdm4m9y3Hn
8X7hCDkVE+bjrapjL4SULZNHf+nikEeeO7JzKCJ0IJayvSbMykVo0/o1zKCZRXPTW2b2ucgpvW0g
ajPqqRoHcq3DXQzqtOzurRLD5anIrOEA/Bjb1jy5DZ0hNcPJ96DdYcKg4T5t4yjM3iwb43RgWLI5
47HoScvzli7ZFh146s2M4fxVVj29I6Rx9nOVwaI+2J5YJFB8Y+n3eII1R3qCR50doRw0GKeaK22z
OEVj3DsziqOqrL1i6/LStMwWRvnkwmujIQ8MFpB7GvuXFBLqsJq2Euc8IeuadtJzmU9Kbah5M7rU
zJtwGcQn3qPSosYI1UebRdF7N/VWc8qk12JsJYuLHpwC9w7hWCOVVDEnprSbk36Pj9kBCtUM/T3K
Sh2dlqYwvKvCwRJy1otaX6XZqoOaLSHF/uI404bUJdI5KoK/6BsAqX5AdGc/ELKdvY9e4TGsrdr0
IPu+SPd1oSA5Jzi+3UvukSe0Gh7bcl8AJKbMhebXyRsqVuXsbXfK3POSDOV8ZzsZmTwGWWTep4fL
hM1msQzVP5KWInCBYJ8zvXMUtQPW2GJKMcqbYQnuf15s/+QsRoW/UtctXCZ0INZVM6oQHwE5zZjF
Ep3Fe2DJSj3Zc+k3Z9IbZ+fBnmGEbzvLXMS/8FlwkPmTfIpGN/ry9caQVohFXrrrn/9J7R6mAuMO
RpMAx5x14+gsCXwihr7+dOr6hwDmfxFNdakgvbb/53//Juz/22WURMoM+ozlGh7Ir5fxAYe1Rtdk
AbSjmYl9kk+PltexdlJypvYqzqVJXFe4wmabEtHUYxOEIMGf/v0By39P9/GX0qr/geIPsUrD/+sR
ymNeDT9+Pwqvf+XvR2EL7cfqekCpYWK/cNY4yb8fhS37D8h1K3LPRsOB5wJVxv8dorh/4AYCHOTw
f0im/nwUln8wb5HQrfiHR0uIf+cobJGa+etzytgQMS2uC1wRfD7PXf/8T8/p1JLHMvV0bio8Wy89
NvOv3qygFgLKpuWd204ybttG+sneSuPmwYz1Mh4kAGNM4dYaPBEbI2kDME/iI6jMztpFbazvdOwV
XRD3pftJCE280loX4xYk0zAfTSTbIujrthHMokVBfQYUe43VoAFbwFA8tSm04F7YB6f2W3Eo4yx5
jlRnVTuqgC6GlNeg4JBDoh48t00fBQzsmBLZxoXcN/gAKQ9cuspFmaqbBcQDTHXXc9Nt2FQOs/bc
1iHS6gLXX2aH2R1ZQ0bOCN5uYaojcOcU4ifWbVUbnhuA09YrJrYrTgLb9PXoePAhuH2CbIqBRTkq
05xyEz+IedUQiVFCPG0WRa99WoNindg/O12oz7arinNGSN1M5ALhiAQs4BHYhGI0AYwQVUPAHiJW
cSdxhXVoH3OkJCHRKd1+0mX3lkaRZbAbu/S5yDLyBhyt6fQmFqd5wB5Jn7/pTZNXH2vX2xqogyoH
2ttbgS3gm2dF8gVY8fieNX5zF7rJwClxcqnvJKFQxr6uKszvGCxvbRQ/yUDoo6D/GPrLEUf8poPE
CTeqQtoTtdcV3XkSUoBqWSsFwGSsbNBkeCumC57U65CZNNZcwjGcI5+ibKCAOAnDbZ3s6CrOiQCe
N31g67s3rXOFLHdQy+sSZwzRqqW7XVKWy6jZCEnClig8yofiEyD3swrJDZJFv63poQAd2TaEdYG/
PpDyfTf1/ROx16fYsF7y9kdaM6SJXnI3+eE0RJtE5htZieeCNni5qLueEDJosVB/wytrMMzt6NiH
EK99Qx45fe7bZpwP2mnuWehp+6t2YwNbaYp5a4lqN3qnamKOHfUTmgUCIvUazBXGhy6rz4sq9EEQ
Q2h1frNLSaVgCNWJJ0wy9iOW1+orNdsrm/heKAUTIX5ebpD7ZgOzHrw8KB0iDUZ8uplM6mFbd7xz
G2ONDUSJYLyBEQSP2PQ/RaZvXJVe4GPW1+WqsBnGdnzCLol/Kdv3YX/C2alvvYE8w5XwOjRXnX/W
Igkohx8cYe4Sm4Q/x3/1rQ9zvp0dFDT0SR3YGuara+HPDGd6D86u0NxIj5o9vMzM8haOv7byKR9F
9+gW5DZg1/fxIuCqA+r97joEJCzd40pJNDBFkFuwCg8Co5iCMb3NXblXsINNL7prfYO2CDkw/rQn
LnqfKPrJeEUn6oSNkV5H6L1gQ+6bVJ4V0iu/RRVslkcJ9mXn8Fk4cxyrrnrsjec4/xJ9eG1j+4zm
N+xRC2OvL48Th5lcJ2G+p5O3xTVO7+aLVDY+FgMeVE6k+7TDtxgC9tra8eLH0beemqmsDrHjfxqG
/8Gjdj0UM28EghKMS0VgZATROD1wwebJa/Jha47rrK2Ama3q+2LyoL8yX2nckYWqfHO77jyA0KDy
9LfZBGW+q8VVx2hwKBcQPuDxSbQgOELecQw+uOH4Q/YkuLCwCnGfaEm6kz032yrKLomjduGYo9OI
bxbTDg/hmlDB41js6Zdk1xPwu4eJH42riSCzCuF2OtxgTrm1l+yVxuihGmi/eMI4tKRqyEU9Fsu8
HSidkKJsluUOIMLJh7NV5SR/Ojy9Q5vfmnny6cfMFayF5NUsWbHIRDOAdhhmf9947ikbtLtfQl7X
9o0z+ntTTEePKOjHVbhCXmTgFPZ97SV3ZgGP1zxHmTrUQ/4EreWW06EjN9nMwWhbN/oR2vyDMMYr
gkF3Vnsx5pbcsehhXGvUJjuV3cdAfBh4gV4/5t5ygx97Y0TRy2zrBzGeSNrYD5p2ArnkNRNIhmil
6A7Yr0Hu1uN0HS1nj4RsDcV6Y6XJHdmuZyhf51zOR4dBaUWKxNzcxzXDVtc4y2JBEHWbYwmwmYvG
yoM9giCsLYnLBJUceCkdrrQjossjq2Izj1AbiC/WYp82tUIBiVKhJEt4u6Q2s5zwZzvJq1RlR9A6
4XVZ+vqjIDoxMAd19GoaxAOj+MVYMuh7A/2wAuJ1o2y5WWSU7SpM2Vuyh/FYHZaOwXvuHGSSYrEI
lu6OPte5Db90bp4tDrGqJNZvWE3crPXptNN9AfdbHJas/wRocsZWfuGUsBH2snfGaQ+imZX3cxFX
+N7uvIlmEF7Y9mIWIhjNa0cxBrXbwKrjo18VYUa+mBN/kP1lZ8RO6IrjcHuXhZwawI1gjhs/kro9
gwp9I8Ry4yz9Gxqz635GZWQ7SzAzucaVtG86bBcWKRAEJzcjsqfIfRqdXLwqOM9b4Z2hbJGMXN/R
q2KxreyCbEr5TS1MURv3q/EM2gvd50JU4Nga1acmrKb1XgZzpGABDqw484LhVXRyOHnktNdDXb1x
AhqDNjEvM7DxYF4uvnVVcPZrTZJjxyow6Mp0gECVVxxtQM4svh+Jqz9E6HDD27tFiRvRTceGxdyy
OHh2rkOjNzpHvkHDffSPyL8IkvOZsyVv2vC4Xxk+88a6N3BAG/OLaXatgd/Hl7eLTvXGbGS6gywr
tb9lA11b65I3FU/YsOTH2X5radJc62W6ckdJ1ov+KdnWMpKRgqkRCNsTcFzjsVr30oxDhrqz9KsD
0IT98QW5zykCvbGo2b/vwouKvNcpza4a38cbl2+m6VNZSctRmpBTs96lkrBCXGINGCS4Wk8ELRFi
OjEMXdJ973A8pvBr0MyOO52uNmYbv0QdJGl91Lq97btVicmbVGHdmBVPtM2Q0e+/R2hVt1ImN4Sp
n8Y6u7h27DY0oRmczNaTdDHvIF+br+zOqQLGJ2e48TBj2A84Py/6SLkV36Z8N9cM6EEeemswL5Fm
n7fRkVo7kKIV+B02azeI3Ip+V8GaO30ULiPagS84P+ZptG8yCfzs3U4VV8H2GDFl9ecHha7Nnt9t
wmmSBf3CMtwnbbqD37Qts28SNcG0YHmZyFvGYAhePKchlLgl9I6jK63vROodBQt8NljnvKKgBcyc
cAjzJBFgghBMhvUyKfeysHYW84jUmC5+j6eQ7qhNEmWnXPbl6sUl8CuFWlS/4jCc6Q0ncBIMumH0
00dI5KtMNsswpMLrYLWobkmbIwRkcBArApI+qRgiuVO0RKoK5utIH+eBLzpfJ8p70418HIUZvkom
vypOj1QltOYtKlLG1q5BZMS8izgQOFBuinLY19H3QTjBMvcbTfVocsxfN9fJnvf0A5BakxMaoltx
XR7Pjr3OXJ4ZD5K8GwFN1/dkeeh7wgxcoCXotpYaojkjqk3X2Dd1Jl4G9AxOdJiru8G8Lupu54dl
4OcALFNnn9efagJWFZ+94WOqdkSWBJDqebysA8lydvkjlKSaF3dtHZ+IQr1uocm8EYR3aIcpyIm2
zhw4JnMRsuiLHbyzx9yn2OqiK5eEdysf+x+OVKw7hJ43eUc0KwfoiXxuNA3Rzo44YWScZ+DIIpxq
8ze7saiBy0uSYnJqRPeSMGa4wqu9Jc4+0HyETUwPNyjRr268zn6kfUflFJRZcxy9bltMBvp3Pl+V
yg+vPUjD3yQp4Lh564/e95ZW7WyYT5KGvo9dGbV33LGL5zVrIcTtnnbdZvHaz4Ru7iTs710/jPcl
fXi7Yf8JHSZ/4cnxfjhqfm/0Can1ltxtBAXXqYpviG07JkD07sup35rLNZOVH4VHBVMZwaSRnoaU
QiX+2NYUvOS8QWG4HFfyoWc2u0anu7XeEciXV0l6H4v92KRPsGj2uSyu4ulzzKdjnto3aawPXs1Y
H7froH9EZrkjbitwwy8aYHcdSuAIpVtKKFra51ugc9eRBzydzmkK9cMaHlrvWBQPfFbwTEa6LWJU
4Ww6nFXvhV9wPCOvSZQ3KSKCXnlHsnn2y/DTRnIxIILRrXszRCZshVHeOqRZ0LEJ+lFfrBSIVoF7
TtnpDqYWHBULBrobf1i9sWnorAcSV7fYEGJOXDH54LNvoLgI0dPR86s9aCSTfJ/moYCe4B0nYq+u
MjfqAnsx7nyvp/ShyWilb7n3kKsB8TrBM5kMPHIh0Ujl+oMZ3Kbx1AUKyLbITlaqLyF62R3MPBtE
Gx6MU5nrQEUwXWsAhgSobS135iSuf5K9uYFDzqYdwMxLN8TN34aUP2ULjYC6nnBnJjs3wPC2jFR3
Df3iwxBz0EyEZ6EXG99jxXouSn1cKBULjsWR+cEckWXAzhn5Cbdn0kT5Y5dPgje94PwB0MoPRgsA
TJwMpxwrA0Et/lnAyz4QZntMiNQ5+pIwci3zR0JWwmbnGrzAikPqFiB3gJM838M1o73tz9+9DHlX
VYeQvcaluxZebxMwWRk/DCKAyMk0zozYv5o2PDBgITzJmA7ko8U7V8Vz0DTRdQo3a8NEizZrnbHQ
qGY6G2jnPZ2Xh4Fep4s9qp/saxIgr7B7B1mrbnpHv5YzSs0MLRDIss3SxBG7HKBGv/0oouHgNcII
Zqvxd8y4tnNKM5rwQcLKsktjp+5GEAKWjBvPO8L+IgqQzAt17kJn2HhuT9B79AB7wb1K6vu6PfQk
9OwYveCnuXLn/ie8/fXe9XuCEvkhqZNQwAiNaR4JgDu9xL4fttsuV+23pGmGEW122P0MhROK4zyO
KbAGH3YGXi8JQhtXfq8YYtamuzGm3qD6Wnz+0owxg3qa9u0dZAXOUrnoijWo1yqCgvRx/9bsoVqx
WFjTTS9Un1wRO+6/haGFWDuSU0i+UuVaybYjXOduKCY4RBWC9TP54Ow+HW8rkacYUA28K7N38fHO
kuFTR/xCRVP4b+PCyQK+FYygra4U84DUWYg6wsat18qvhzreuqJKt02sxKWkg8bHMYiK5mtm/ff/
36Hs5r8pbxyk0f91h/I50x9J+eMXrc76N/7eoHRQ5GD0Rc2N+8ykV4mW+x9aHfEHmm/c3PjtHXAp
Jk3NfzQopaB36UJXNwFoor3+szfN+QNXKL5QuYJWbJuf928YOtcu+f8zIa9tbWFZgqLRtHH80wz9
tTtZxLhrRE+BnmbCPxFI45yyiDPEn34f/0kX/T+9Cmh8vqIEBSJ/0wN5Sa2KpIZ2aIQJ8w0zRaEw
dcX8+deXWXvxv36Z1brtKaggrmmT9vnrl0F7QN6Lu7pGPGY4hKCxpRaRcfSRopy8vmyfDUaw1yiL
UPP+9aX/Bvj5/doYyBHlg1NHSPXbnKDAeJqbtLKZDSLf/yRTUy2oQRsVIycYSg63jIbq6ZCi3ECC
zc7wgnvO+lYKOq1BXLQUwgZR5tM2MjywqIU2q/IW2G7MseSvP+s/343VKEx7m9a45M7/1pHmdDkA
AzWHwIrt7kGsg+sr15xz+1+ERGBf+O12SPreYGm442ynv+MW0laocbXzB+TWd+hLbTHJO9bIZrxR
FXZ1ehz9sKRvMXKuzv13v6SSuCOwUK//0FRZLZl/arvTe0wtdhIVeK1BpR/P3rXdgFz861/l7819
Xmd81dixGL/zIvu/XaWx2YARY8CS89KWMBJFSSTt+oWQqLe/vtL6k355vlbgg+vgx4DLwcjkt5sm
Z7+meDStIGE7Qf7ihqS4DkQoUbIb13kmSX756yv+02PCUsWzbAvTA6eJcOrX32DS93TG3JQija4l
TfsVI+VWxr+AF/3TQ/K3qzCo4TiK+tD67b2REIs1mYsI6s06fEhdasvcS8yAk58NpqB5sYkgv/z1
N/tX1/xtnSgS5vkOXaJAKHyKogiXwKIKqjm5vnaK/hVndu/0716TJYnvijkHGzL4jF9/m8wFNDgb
4qiFMsLTkC7dxbKX6ZQZFb1/+NlZtxkI7wt3f33df35uXBMrs8nSxANKy/jX60blaKi06UQAUTJ/
GEj3/YAI6W5YftH/DG6R/Yu57D+9EqyA/M9i1mLDKZHi1wtWGUPhvJGS1rzCquHXTY1LqEhB+6rU
uPrrb2fBB+Hn/enFYA4M7I0L+Q6pHFL+Dq2xqqYG85QNEEfCHFtAu6TlqU4x5b2mnc7jQ8SXDKE+
LaI8iC4nuVWE84JoHBPjUVq6sT6mfDIlxEm0WPrU1rmKTrP2ZkY2BC3hR7RJNKVxU9NuBiblVDtL
y9DdlUNVDhTOE5wMjIeTfex7r7IAndJyBFPcJ3pb6Lmo73SLdOh6HjyrPI0LR6FXtUweOroo37aL
fQV43Ld2dkHKFOLRaBFHlApT9+kkzYSxR1FrnsfKbdwj1B/fOqVuaHxZukBRCgS6fqvAK8srNx1o
CvgSSBGju35gTNZVVbmNzEpa9CUynvYBpeEhyTW1cEgDgLNsXvfZTWr6jKNsNDniEBkyvYyNT2G/
eEINSF/GGOuD8Oo3Qq0NY58uqaz3cF0cRdeRjIoNKlx44Ra83juGoavONzLbF4zdtHEVaTyESntl
PUdfrI7O5OxqEZEYwYm3RVVF5C5SxnajF8957szJKTd1NS/8CuGF4UIlE1TsTIgUgKghc7zMU1FG
Bz/P6DcS9k0YeiS8XF8vTGKPgiYcHNXMQym/kPZ479fdaB7M2fLfQ+V1fQ3CeWjca7qW2qNbmk/K
ehzZLqx7h8ZgCzhwLujdonSpSe8l1jjaGX7WjeRl+4vYx9Mw4M+OJ9LIDAOG/JNXEeC+Ie8alSvb
RDQS99jR3bGtNEdLIpC0XYTVloTK43MutgS28e+hBmTHQRnJ8I6oO+s1TQ2YWzhK5XXbct+xXC0G
fd2Q8MonDM6MGaKUqSNm6KF5UaFGqUlMa0JzgkNadithtM57JWjjhfiueRKIImZs0dXuowZOiHIV
Mm91zbpOsVHUGFg5WbVilcuU8kOTtFdtG9jJQLFqu1Zv9IsdzCqkZG8LErnXOKWcjrwoTJLnp3Rq
XnAkG09CgBXf23RqCPHLV5Y041HmqEOUoipBvTaijeCx+cmTD77areoB/VIbhi9ZPzQ1070eW4tw
J+IbF0LZmwBbeXICYzTS+hq6+r7sLfjHRp+HGI94iWxeK7+3D15ZRa9VXmp+SGZwVo5aYa+zsrn5
RJds+bdJWg3Y/4U7ezgxsjnmYE5AGCOY2Bu3iPis777RayjstZqnVVGNiYnrdF+yEIuJFjtnM0Id
tp5yDT1XQTHajAG4dxn29xhcy761S6Pez7ZiqisdsfR3NYUVprk4r52dOfPePBUGMQcPbIJpskcF
FPdb9rfmdg59pHGEURbf6GSbb8aAHFUhd3EOfTKh8Y3SNkuuyDQdJ8hwhlDPwrbNE6+u+a0bhzna
6doQj2UbLf57JmZFwzV2pBFvyarU/jtT8CK+2ASVSKxpVrnwcwozazG91KFsaDsPToGhyhz1qwVR
vb3YXq/bawKD+8fBjmR8ZVZaEDGH3Cyes62ZsSnv1ZyL6MoWuYkyGoldeq7BnmZ7LZCxMxNOvPZh
9CpBox7iKpFxxUJ/mzEdFJfvaZZZ05PRJGl55N0s893otI76EblLEu6h4RKrzZQRBHCPdxlhwzjS
Y0HY1ZYPnm8glteFk+8nt+wm5rBRcVhATb8nCh7jdsZ5zmeWbXZPSLDQgRXW2QNFtPkSL05Hn0bV
8Ps9EkkDE5jeCXCO+a0qrOmHi4bwZ0kVYB+kbuK7elJJfSmIYv1MjbJ+l5U93osMwcQWbKl65ngv
X0yO3xZ9imhF87IuYi331EOa+8b32q+Wt3YkjiKYOSKmu7qTLVPtcGoOYMubIcDDS2NJm5LojsiO
yMac04QpSJ3XtwZxKEFJGsOyZSo7otaf22oKBEJOqBxwcvkVToK8jVqF9RlOloauE7FiDQ0r48af
FmcHEnOkaSFl8TKaI8tq7nVLeOgK4bWBqqTUG5kP/Y/RTyA9CF8bL1GT0SkwUOzTgyFxOmi1LYj1
TGW5F01ldyfY/8NRRbTK6KZUvO1hp/Ij8eahviJFyP0YM0UAF4S8/g2YJ6mQhQNaG73gPN32Tr3c
w2FEttHHkac2kXRjg6hFsrB3hRniFrDKXFTc7rT6gX46/bAJm2ZI4LdpGzSgTdsgl04+bodFaPOA
ztSO9hW4xXvbgpfxNJqdTxOvt4eP9dZ+gYu3KbC6EUGibfBN4cInY3KYZdbfjB5SdzpBk3MocDnQ
kk7b6GISneeB25rjt1ny/QMF76HcsQubMN4m3YggzjQ91YgQ4wsjxEYHXQsd4zgUq3w+9J2GHdyr
IYl1S2J8ahhxTPyNyreCIR5jd5fNdvneCS/0b2fQ06DTHfYQAC0D4vHCx0tRjr1lAXNXhN0jNAuP
HmEOP2LiSuhgAySM0BPL+ssld6LdZ31q0ADmN/qT5EptBCESlZGVtXS4o7YedhLZbHiYcsLa2Xzn
O9Iy5XRoPH9xN/48x3KDmjB/FUDh2z3idTkEkukc8/SsxFWcdpTMSJYsGe8tOdYF4u8xRGXrV8ll
0oRyEIFWWR9tRO7thqwqVDIyg9e0EYuhPnJ4nm+V2SmsD9hN6m3oTPbzMlq4OhPfwgOywHj/MIzS
zQMJVzTbTFoM86ZLJmSnrm6ndyVQNe21n+gHusFLHHB2qfutyvxqPJTIR8xtXdfeFEgp8mkHV5Gc
gVYwNuINaU5uaxfzTlt05lA09NlnwqL4oNic8a07IQKQQSH+3Oty1Z93VF8drArFsmnFFbPbRGmP
kCFnMburwegQmfYAJ77RdyY7IOsXprEtocg9nJ4Z5SwKUlwKfEBz2XiZaI9T1uknONupeRWWeY8x
kIbBhNtkqc3bMWpKI0jqjLuadV384FGXGhC1snrFk+oZFn2f1Dtbo4TcMzEZPlMyWyhZSRYmuMtN
yWFxO18iwEpco9w68eIX27noGcRpnUW3qQ0fGBMV8XWksDvAJBentq6SEv7MemE49Ej6p2957LiM
VYoiHo4jMY8PYeSU3QneNZJHf3TilxoK4LJRkwO7xRCxfdfUfekczNGN3KNnw7Hf2emaHJdYbfI6
Enj/ocWYqh1KJuUFDsOdn2GRMpNr7RDd2sAy/XOQpY9wp/dP5liTMjK1sGsG28xeOhHZNasJoU0k
Uhe0wf12Vcr6Xojmp3Ldeuv0s34Zm7Jnj/f6+nOq4uqxJDP9GbkqFsxB1/XRqzq+tK4T6W4zqfDj
eCPgdDAtjLkWfEZsyZlbMq0hYR6LAuHOWH+s5rXNhppY7cksTxXeNRfNnWWuTZ3aezHirMb3PJOH
sMvJSxh3ohj4RJz2Vv037Q1z67aC7HRH05niTYMLipvexcEbEeR4LQoOSJvYtewbctoleQ/wUL3N
AjEUvYjHUXhD3koMJYcROdYwSazQCeYtVHkrdN3H0puc7FBbsryRZJe8aSo8/LpTQZlotj4FnUhS
Bz/50oxXXheXr+EcIoUqqqK45XYyzh5S1UkmXqjZGdPN7/FSarhNQ148dkNqPgoxl8/sQCgr7LEL
fxCHgDQxYlx08cMJnXqjMm3wrM3qVoVdO21JR4te/KXBDB41NMK3lNjT1xAX5a1jT+uZgxuLygcc
fbsbyCajAI4m7OZFFCtWrQ5ceK2SjgOArARBvK5hMwHHMvVqkFZFdBQJKHj3lpRf/pBW5ZVMXV4d
CEfd/cIKie2jH6p07/tJ+Dg7PZsIgdIRuj3oREw9+vonbfseTWY0NZ9EUaDfcmNb341pyJEApUAB
gb9dcGN1nU+GgyBI3qtCh5lRv1CBJFNr6yCOkP1vk8kdv0WRrNFClY28AXpslwFan+oRoDSj+axO
8KA7EcoN7F9OVJzQRI8kwLMUPQ91Gn8qv6yZ5RWhc1ciQYivWSKLb+1sF9Whw0v2iOPNVUwfqv69
0y7WYyMCXTWicCmg3FXhi+JBwPUsquLVNwcUUV2YWnC3O8c4183MGlqko/+QF5xeA8dNSMiisJWc
B6mnqZrIB+CFnSL8vON/cHceO5Yr2RX9IjZIBoNmosH1Lr3PCZGW3gUZdF+vxeyWIPRAgKaaPPRr
vKrKupeMOGbvtd0kgYhlSDJ6FFbKV7clAl0iXGUHVquKVV0O8xEaj4h+UkWnRcQQjet2jMxg3EJx
Im95tipi2CLiXxe9XldteoNWdtV7CVIhd3RyuiBvLMw1NlFvCYWPITG1/rjwlqUX7xUGrHBV2pZ4
tJyKw1kOvnyjbsHMZ8m0vqlCYIzLkrzDseCRFL6yqQTOTV+b3FZtSCRKMpBsc6fr3CygY+rhDXdP
+UgMD3Qp7q7yWivLba4ZCwYcMMqk9lBgDamoiN+ut5oWlU1Q1JIjiCcSGSKZSs17YpNLwd8sGEjR
KTqN6z8dOlw12i8erah2Hk1tskrzO188xBkKLNRPPS1U41M00p23gYs2QicfMZlMEK2RgX0Uc0B7
5hc+R7qWPOloJgP2ORoHxa87yphvLtHxLgS6+t7IpP+pbT2WO1T8XE18H4bcjy2Lf8aPDt9qJbM4
wwhgur9uarLuLyfh4Evt5ykgpo3N7iakafXIwJjsYrf8TX+IPutBOKVxvieRDElFCLtti7Z4YGVI
f5GtE2dKfxKDvRe6X0rgVWHZyNq8yMmgibTU9it7mPLLoih51ToHq9xCa1sXZk3DGfuu/WFbhXHp
1di9sTJOjJWHUQn9l0i7+6ZDgEnOtBmnu962UnOTSYk2wJ9YWe8wvIaflAe6XFPsT/SyhsvPkVbR
BAlD8T6sXMvzrz0v8x4MWRpP2subjzDMZ252kUSPGpVufEzDSkNswbT4MFJExXCmkia8KkgUF/ug
D/h9KA6YWkw0Jd9268SveC7rp9CzQZF0MMG7Q5Sh+F51LWErS/+E0oSYybk70qRSXipbwUbxM6qO
fT10xWPGF12wCZfyQEyW05x6J4CvbGLTQMURkUlijuWZpYSst/ZEbsOBE3Ue1g3xDsY6smtxP7gZ
USVJl/couUrZ3GcZsberHEgXZ4osUgrpeY4IKdQOmrupiShAyZdVd3DUCQCmaZsqCnXO4a3BQrZe
FUYvo72WbX3jGIb9FnSdPazt2qB45FzGy+JrzXipZoZy0cVUGfvQ8/S8wfZkoTJyStSJhcI8RaJR
mPgfJXsu9v5zMZmrcaicl15VVb1yg8HXazbaMSZRGGBoiH3ZbBliAe5vgm6MN01RBEcsVDDTsBv2
euPlY//ceSihVk7XWx+a+tSgC5rggGrivKoTHleLwNUgqdBQ9wZSXIyl+dpIpgBQYYb081wMk+K/
kHSoICPN12GsI/jDCSHFR6k8foZSGPFHg0YPY1bWF8FZtUFlHFQ1xkQXBi4PltNr/gQ8q/4Srhe7
8iDCmY9WTwGyRKHIgdvREbZXiWnFxXEgRwo6OBDfjPUtgm5E3fFkrNumGeadSroq2DqR9O0N4YzR
JuLr63epg7Jt47Y8K1vTYYrwajKsQr9axpzMozF2/mok8sZdC7pIVKWNhZgmbZFZoeFKEdvUoc2C
uhjGJ97gGflXy8wkrrRMD4oWCmAzXlvAqbIGOqKkO/4Q1SleaTamiaOim7+czpUn23JHi2svcl+l
M3kvCuPWF+7RIEPuFAdk942D/GF6nFOOOFGiNkxivAkvpK2/B29EZ0Sh3rzhZ7du/K6OSGFNcDty
a1Xeysl4Tvd931d37DhgRPrKqZ9IT4aN1ppNgJOpzF6Za4QZAg7CUrZt0xLY0xK7jjLHW+59Y/QB
7bBQV6j06wRlrE938TXD6UcnES86wzoFXBSOrOY3dmdG9a73I+dTpGb4gBBOAZvxgFVfzX5b5Tty
OaZ3DKNmDmo/Z9qEb1IMh0xleXIL01/DFZpj0tYEni/7kHQNDkWXY3bTDaIu5WYOS7y9jCzLW3u2
eSN05ta/ZdXqHqayoIrgSs1h+lTYpteEQffFk5Gl1dPUsMtB+daNj7XqnHithUfV0Ema0EPvdV7D
SyQlaQ5jWl+qseU4d8C9cSr0bBiY+9U1HzdCaSogpp8X7eBmYGwS18ReGWPk0+snyZ1ymZwjcY5w
1QHlzD7iPLT1ruclJDI+kVW/HmvXfzGLgDQIop0DjHRV1PMHVxhKkW3DhZ5mfPaH3GHywUMURy8B
jhRkEFNlVytmeozc2sRzvtk1KGuTcxrgblE1+UVllUP9I7eVArNFFIUfwkJeUdlz5h84mvtXvyjd
aEeqXEn9bTJ6At8LTH+VjyVpbzJs6hfiPKsf0rOth7RE5LB1dTzwZTK+Wmu7bZ44Mftru/dwdHQ0
mqgGOaB/Rd5mnzZhoBQC5N8iekNfI7YO3rrXUEakK2iNJ3UNyVNfSVgM8DUJuHa3BPUxOjEqiSip
Y2mJ7O7PJywZATPtKioDrd+U1ZD+DRG9isVgHPx5jRkJhHcT+ao4UxczcvDnSw6C0j5Ef25lZzEu
YyTFw5waVhisJif0n7x0cTmrP8dz++d+Nrsc72b154pmdL/kWnp68nd0VeElNkvkxfLPT50u1mrI
gFVDCAqGazMAAb8jtAof9rhYsh12rnxpqTTew07i2Z7//Ns1o79o6/35ukUVlLf4XPyv4c/3HeMY
fzH/3OB1jzEcOgcecZBg7IvaP+94t9jIe8wZ3Pp/7vJcWNkXy2aGSGmRIPNRCmcxpKpMzjwxWNRR
AwlqpMQUzWdfOzDgu4ZkxxUnJe72Cu9jfqwW07tAjfdt/TnhuWmUPiV/DvnWGIxgV8W5deMIDw99
Zg2wtSSYkHHTNAE+e3ux3CvOCdhmDUZ8b3G2XsiqaF9MC6E7tnvLPgrycDoOD+V8kbSLYbVpQua2
huuXL6lJ/uMmNCf/BoaFvAc8Z3/BWxDMk0iJ+Izbik7JkV7i74m+gcWIc7D+bWPWohtWAdH1yIWB
G6EV9oGldl7j6SetkBg6sNTER1Cldoxuf4JgBt9oa6O4GAa03nWBdo/M2m7OPjFFpyPvU4W2LSaZ
E34qEnL83kFCpT2kgmN2okQE3tAhYVrRt/mUgD5ZsIdKuN5pMTh/p5IkB85RdgecmgOxbXhGhbVz
pkyW65KROd4fFVrJeWJ+Zm8QxCVvxC7ysNCxDRUQ7pa3GKpJd+NIe3ofMbfR6gni71aUosRwMsVv
mz1hISa4A3NSj3FtOz92idmUHLl2vM4bAXzTDAUKeWLMl7DgzLDuRYx2F/TU3ALjmmL85yLisSDC
NsSX27POnFYTjXZ6ZMsmbwbR9S2tquiZdgxMFreu8pkQCEY29pbaAY0rmlnh86PEQ7Q2UWc9DkWB
uNIOGdyDD0BTeq5dlcADDFD1HbvWl2B1a/PWWp5tSiwu3E3T1RYj2Zx8WfZJBQRBJ6/lZRjzjpUR
aazGjTAK4FdoTMJyNWQT/IFcVZh8cNEyMxLKCP19HLOm3AWkG3M8leStbus2ZzQekI7MLsuvVLoP
U2YaF5dXljLS5nq8ypiLov5i+jZvCrcv3whqN4ADB5mVIMIV6o56xKhANThUXx5gjCeyZOSSxCqR
avIjQVux2F9W+3aevfx2gPM/bP0C5dHaYxhsIlitGYCEOaOdHaKP1mGABesG25YiFhrCswNbmRcF
04mB+GhdlrNm6TEw8lrzq4LfIJhcf995RsEatFIeZNSlUwfW615ZVYJkL0Rj1K5MMgFQM9q9yPcl
KxC16YOwP+usdvWxi23jhtlJwUQNkgLwAfw11TogcuTHmRX49YSV4JJPR1+9o/NExW5CbSZnFY8t
3ielpkfe28LYInLkUtYzp8Ku9szwJsFMeW1WovrEt2jM65GZjYcuPavp7MIRRgIpyfhUrDx1q43k
nQtXOZFQGOzC2pg446bwXkIbUvsAw/hyiqeVWHmRoHU1+8A8UA3jO6KUoYs2c2M2TpTBHvE7fWLG
jyYD7e4rMSnHdgBSAMwZReijRY35U7ObCliz2lPsM6SvmHoWZyL72H4SYoZuv7Rz8Ib1RFu2q4dW
nf0u7l+4MzubhUDDfVsmrtnu2Obn6UFUuUaZjx/8mjYhbO7NLKYdqji3XGjIXv+KJIApMsLwBc9j
/7F6xB+3J+eWdnYJOwd/O1da7Cj3ofy4Zo6+ty6N7h7VUvLeVsliDPujAzUNoCAm/FSrWgbFQ7GA
hJC8TNGVEzk14tZAYHBs2QoQAPTHIDKaMiDb8I9NJOSssU7QwnXr9o9fVPyxjKw/rpH4YxwRjlu8
GZ7XmptK2wjw+7l331Td65zNQWJ2696ugnoNE71TR/7k/C3AU3jum5b9bJ2Z6W8wVdnrCAmcJJ45
11+B1LX6potBjLWLzUQ6bxWnVdGA72WAjNWrKwqydlzig17m3DGijZuPVr0GNqOmE7OxSm+Vq1kg
hl6Jxpbsz06tvLHmhIB+xANCeJLf/zZFHHO4tYrBq8jKKHxkFRF39FSD+sDMyvlhxF4Trew0dJ39
ELOXWdFr+sa6CcJZrnNEBYcI6ozFJDlIfGjZiJe2ZIg7D6WPK3jF1Ekfx8CDDCTNNH+eY7KdMayR
kHb2WfiLbTBbDfhsLoj5YUosQW5N7PPaIzeFHIx735yY2btI9yvFLnLTUQTFzG7BwW+U0ZjZLsu1
MI71IINbAhHqgmjM1gIvTnxzKA/MZfqFehhRYn0EQafn5zrCVXwEsF3jx6Kp54NqPJzCO3DiuCia
FM+i6fFuLGPqPEpWgQqZuPZzwSRMtSURyrWnQTfEwuVakWVlzBjsyJVcRkzucBoGPaKyKLJgR8Sb
EbInchDaNplL0zB28eJUNIKqgs88zPrIP0r2yT6JSQoCKEMRPrjJwq4CMaJajmkiwk98XDhsiOfu
6GgqluZrtjg+r17ttt8d19SDMQ8LrMMQUw9Lc6yddT45EqbggPsMGIBmvliGY7GxmPUqBrkmBlbR
Wh22Y8KqGXhUIztUWSp/OBsSZfJ6CLp6hrOdpMHJYsl9NU8dCfSpl1u7sgEkv3azogn2dlqATcN7
ik0miQHE00emjN81ntI9ck6X39whk/upjrIkPcQVrp4NWAo4BeuI53I8Yq51vyqvCr5wkA/zakCz
QGpGj03RvaJ3wCrRoV0Al1ibHgF4zPjj2ygb8/rXLwlJy0jsLK6HnBXAsWdeSnz8yE4AO4cX3zBi
IsWROQp+NctgXofqmal9+TzRvlYMyefWO3YoLcf70MYKeAS/3Tl7bnPT3SUK+QBSZp+hf6clm10n
IefkYkWCUh5GXGzuBRvF+GZUiRNsY8dr6lebS7G8FUbQGGs5Iv1YM7pgCigSt/mnLuxfwTC3/1QN
/VsSzb/963/8P2UseP+rgvnhR33+G2xw+QX/gg2Kf5imi4SZhEx3IQciIfsXYcH/h0/wn49MEOkj
Y4v/1i877j8svjrPQ/bsLhGAqMT+izVo/wPhsuMQNOdBbbBd9/+iX0bE9m86RdvyFkmkjyl7ASyY
Fj/4/1R6MqxOAi9S0JhU2p+SODO2ZKXLk+FF1YeoLP1iQyFa4c7F9TWN75yZ2ILsTt34aFAu7IKd
T9pMyMlp4h+JNoixghF7J/XsXHj7MOfyJHqv1ALtvs7Rw5ylR8sUICZDlNUmvwMnAF7DRGLn7Ixr
CjJ1b7RDc02vu+DWBn1rUqxcIXSpn9vZiNaA3rH3SE0TQGOxzbqkBQFnG09p1zibJcH02FkIx1ZD
Qkc8m2NzR8PuPDjss/aCCcJn5fma2j8ZjkLMhAbXoJKGaZjPI6OcA2ejfZlja95W7Vzs2LHDDW6H
K1ti4bMhSIw4ZqyQLHnbeggRLq5JTROYREfSaVk2fwQ+sd1mBUo7pA13ErRanFrfITCDcoiwv+Ss
VXPvpAqv2dMZ71LmeStWXCdb5Ddu9DRM1b2BBecQR3K41RMgqiJg4QZ7dhheStVPFyj9aEgEKCx/
qB1EaXkBmMtG31SwcDOnYfqEiGE+OLpojsbkPFZzObxlYYD8J3KMPaZVwqTFdWoTqTxbqrwLi4qT
lRX301Ca0xarCBvJyugfI+YYaHbqCP8EWppT3Azuusta/dyJETbHELMxjpwmuAl0/KUb+t2UsMyC
enaVh1jODTxMq9Lr8OrFfbwvGtHdCTAOOI4jY1+HmgVt7dxII3Q2dtXdem2HmMdYaE0CErotIV85
xxKT4ug0m0HG1G16fI5q9rbTaEIr1p+eSO5lBjZ8zLIrisj65E+pue6KOd4JJ63wy83nrsc2irzH
KCgbavUZ21x1kcaxXBb9U28vevM20vHFaFqGVV1T80O0loIjW1L0epl/9BmmPWsvzc4W67Zz6PPp
0FoxuHSLhpCRQuxMCvRNlIITS8rt0HzbDUYYmqdhJexoPHrNKWQjDHtQtNtmZDbMbb3xWZIsi9rw
VOl4O5Z9dqWCAddmQBYe7eTeTwXXbMTEzhoMZwdLKsQOR+7EpoemeMvEfeW40Z5WPFhPHuxuE7OA
nLD+A/ACxgs02el3S2qD4PJEzAQOvKlwBttJc7L74Ecp68iMkBlp2p1ZE0GOEBOquc4br+J+rLcK
XGcP8wn6Q3rubarSWYNGQL7QI0LKzqJOrFNPT0C4q4k/2MImJEqBz0iI67aqr9ved+7ASnSrzGu+
WkM9ef1Q3Vg+Nj+bZSC9ItbAvpB85s689TzjY6yBdrdMDe+hPYHcmwSoX2yutsO2a+T6hM/rQpQw
2XPh1nTUx9w5+Dtjn4CsibVcD6Mj68LoBk37CMwsfrPzwgRCbA3P5KE4O101+kHb8qrzcQKlsbEp
6/LksS/OS/HLROao4IJdgbpynrNytjd1ftMRXolNdZGy+Q4wz2H4KqeQSq0xxbMci2bDdCw5c+vu
RMK6hUXiK02auStVNm9MFT+Gs9q4XVLtywlUv8XbhKQo8S5JktTPDjtQAlPUVx6nd4i8NSHmzgqz
9ZUhUB1M3XPl2cWKxBSeya5+IBXzG/Dah6cb4kGRP3kJIyw3z3NW1eEhzpP0JGtCYiLtqqORZ/1z
YxTFle0Lg1BOABM2St1diJbmS/SBuiTEvK7o3edflVYka4gcVWbuRmcCbHCMZS7HXcugHZkP3W9t
OYTT1la+a9MR2Huc8z41NTMj5hl7tdBF4yGV7NuICCJtL8ZTH0NVJpBnnWFr35qF+JwHB+fzEIK9
dcpxHzm2f2bqNZ9pVOJ7qHL2e1I5kvF23FnXqJLVTRsmJ+yUdyESAQJncyBAkQMVkGy/MPBLAf3F
jb9dA2yL1QfpayST6dpTrfoJskL+jHxtp2wO7qw+ddYIPMZPiYj0Y6oBpyBRJnQ0J38tZ8ATNdHR
5yra9o20jsqPcA96yXfXWUgyqgZySGeVzxXk/vtlB/rcTgXhKO58jJVJsGRkl3dEomFWm9LAblEC
ua/GKCEuLAGv9fgOfPApLGiLSXw0xJpj4Lpvsi86XAjRyQJ9NACvmDHJ9Lzbjf1Rx0mLx9aw2+fk
j51WWovkLxGR2NGqI3ywy6a5L2eXmrcdIPXs28lwjr4xGm+ir8sL5UdGzktdeo+OCb1lhZhFg+Mw
GL7NsrztDN0fgyCrLnbFgK51UqpWOylsggaiHloQWq9hbaGjfWKWP9z2ic0xkKCZ+dSmP5CYRCjk
AWdA/YzpRz46jNhqYm9jUmDavEQ93lWh8dHoRN/3tq0eDJJ+7u06bh8oRQDADaWLy1tDs2QatQot
RAysAKDjBXK8cSVMDbpXEDJZDvs1nLOnyrGemfbxiOmiOgf1KE7JrMYPPg9q5tltqp9pRu7cTLH+
jfiPIOIuqDxvGqOesbfNCYnqFombEsRn7yuCwtAZlYA+sL43vlRr0kOSBb77kKYQTlPzulHhvZF5
3MRwJ3U3AB0I8id3ysPfRA0uulbj0BLxmctv3y83Buv6zuk3DAM+TZtOz4N9FyfwPLIgnBjBVOHF
zzTtegpaxEKE1xsjIRYcFAwBjfpzKRfPotLBLYi+jjXHjBfTjxkuhyjAsLTgC41YyfH4MpbX+8Dj
HWVGv7GDrt8DxJRPjqWHDWWEuDJzjmMzG6NdCSIL6fO8hWHX3vWp5T4pXqcFCzQ2D6knbETWTnAb
R2X7kSgt16CKAgZbCEL0DCijSFP/GEvETyB7CCbuarXrgsH9cb32cwKAwsBNA4kPIA/Vpna+5cT4
jdoLbqLPEFErirS2sc4SD+cD2jdvRxqh2qjR3Q/VrPdebH0SgfwM8BaSZyuB7QZAf6IUPOwKUegb
88+DOTV7m/dSGuUl8qu9HRI0ngQlGRa2Yz4nfMdEBKDnOHMJlT99ylq3mGmnZ3yhe/STAxEXYBe+
mzb78Axf3dgAENJ6lBfBaOJe1h6LJMeOb62FF9movj+XRl89RW4ubgbdtQc3J7atZRW4huLi7DHq
p189qNttj5huNWdCPA1/IEoWH1COixxhry0bglIQ1vKmRRuJxj228lXm9jdTdDIz6N9lsZcDkmvb
cQ8wrUlfMuL8NqpUfJorWx1GItRgzaTRjfnHwUzmot56jMg3VoS2RHLDHks7udMzm0lcccH1MCPM
aPA9kbFAZPgTvsAW3egfYlPG+KU4xhf05rIQTwEoy9jeGOn7MGUHYXRbzwofgvyS+CiTVxEws03U
zc1eo6tLoa/44THNe+s3c9r2UBfx2UvQvioCns55jfShUcl0yOKpOCpV6+OsPful8a1iDfAZ267B
sCpn3+Ei6Cia1mdRmSRbjWua1FaHPVrP8PES6TZLKe/TKNjaSWidlDN2LWxLR4QATL2Mt9QxKM7s
KWKuujznSTXV72okRaMGyhUlZfU6wKbh+ZiSodjw4EcbeCcQuf3SYuVoxNbGbsvwDM6VqbXOlGPS
ecRiq8ayRa82DMtcH131I/Jfcp6ZwUUMRqbSX6WBFIe6ZYywytuRZXw965dBNUDMfAElxHEVDmgP
GuRjycoNb1ObYIyeUzYNm3wwQz4403+2ujYjYnzZUdXCe5zciJ08It3sfkxFsTf80NsRFsxEdXIa
dF6ovfjmC3vd175Y11PCTKetsukxH7x27Yq0uOH8j3ZpRCHXdmCVZ9QxNyGK8h2KdcgxKUo+0FZZ
9Wsb7fyRVexMusgddmPVPPZtpSLGImogP4hCw+mo5uzUstkXNOLaiA9yntwLrCAkZpkqrh2l1Skt
6/zRpg3gYKKp4wIhqFTwAwxElb/z6egjI2PEgT1IlIp11a5eAAZhq99qYcpN7ndGtg50IvEc9fNR
FyFHHh728gYtkH2Ajk0yZB0F6w4E/rYSRn+yuJxPTefOe9aLAHNVZZwHw2dPi61yp1vfPCNJM7Zs
98WxZEx4SKUDVCRdZlBM1orXlujJY1r7yDb8NuAGsaZN7RXTgf+LC9VEGOns2yGzXtyhB29Dw3rP
Lv4TGXO1QvfHlHJAhEtY5TL3yteuTZ9cRA1tUTxCIiuQBd+wMBTrmO3dysXlce7dTd0+YHK6H5Rz
QrsOdMW1bmkY3nXwLUbShzHZ9HpA9FEk1LgW6m5zuK/o+FDqDMEpiAU5RSE8O56PbN11Q/fKD/oW
9qVEiVy9GEMSrBA6dh9u5vwMaXzuGY6vGVavrGLekZxwNTajATqB8Xrrxb9CLvZaEw0FnkYahqCX
Wy8tXka/9i6jA7WnhViCEoSYkSK8Ujk6C9r7/FoJh8wWcOWHeRpZDtIXyysTtNkiuwc0Isenbqqa
VcgqY0U+IA/xCGV34eiOJfAJg6oXR5q4OLrcJ+D5z42dr4XKduNcygcFrRtUdjXvG0u+9WHsv3IQ
Zochyd4dt2TxWBm1z18aUsOzWU7ztrYrueerrzah3cpDF2aPQ0+HyNEGjyMNSJTMaOhRxdTlfRWG
BoGDM54itgxevo8CM023jdl7iyksxBzhpnt+YbOdg/EhSecvHCRQJQ0kCRD69IYRdHjbsFrn4/ae
RQKCceVJOPpOkOrPtLfMtbQ6jCq8OltRjzsktSS2ELiIEqsP7u2gpytSoX/V0Bj5urtKsiK/kUxt
8OMm7g68oIu4y9lKqfzVwMRvMwq6I9FOV+EEXz6QFJhNdx00wVeqfQJYJuBARd5uR8M+AyGxN8jo
iDvymyd2vw/KqFg3NkwUY6t9w4c1HGgqeV7lwgIJkLE0vdsfGgeJRJlyIQ3RdWhZzqmX03xjjfn7
7Jj92hO9d+h6GlCaF3OtC5SqTXJtg/M9LgJAr+b3sP1kL6nQV9bE/JXhir1NsaMkrrWp5UTBY1oI
szr+9L61PpIOyzN2oPcUucG2hN2fzqhIWXGEa0Idyi3fHuYjgwRIvy9IwfHBzFT5fEeKxENjNUeG
9RD7sAJvBHYMgI8WeVmRc+G+RQ4XPmT2p2EP/R6t9rRrGaJ+ogOBat2Gp7z33r22P3eU641l5ftB
cRnjhH/grmhvdK7rU+FVjCnQT0R6cIBB2/PRC8uD7YbEVznhrlfdLVud7cQSBJLFdNAZO9kQh4my
LA6cqCyPMfO+ddPJfo/JTSI/cZJ9Dld6Fwz1tHHT9mVgLUPmFNvtMvFfcUrk67JK91moUTlk4VVG
PX6oQ8Bm8MJgwxTt0wDzWKj0UhXqu/Z96HeIM1YRf6/9NCbzCab/q7BKdVe03iN7DVZqOepfTphu
X2J3v86ZF6B8MA7aadojLfqi/q6mTegARc0dsOAszlDLgm/e6sK+C1TicZYa1ift2ycg0oxivrCP
dY7Dz27nDU7KcBGqsFxM+22RAcyOIuCeLKmRbjZSruMR/KLB9Yw8xzxaLv+jYgeF4Du6WfaRAvdd
tFKsMbMkiTap45pXNQrgjRTp0xiKaxMrxcFX2uHNY8QD6I6W3p1I4+qLmCUjtit0HZ38iAQOwCwu
H2p7/OgEk330dGqVlQSuRsg2ofGNDRpUphiK1VnjjgQRoZVgQmHc225zipqAdhNDG0ZXwCQ5Ez1c
XglLfKpXNngHt2K1GEnzzeLiuXEK/8qksA76aZN2VrPOzOw8lOULctr0YLhmsnOlSi6Wj0rF0duB
E4UAWTzKy3NSHlCAc10UYbCfOv+OwsNE0ROgXIWYWCAK3vCmn8YJ0X9f0WDqRSpNCfgbU5T9+FP8
hdHEXfWoaFYDuvsVRxR7ddOfbppGIJ3k5aSeSvaNxlIRB929hHnvzrpdT6Hs7kGULRTnV2GnzXG2
C/YJsLv50S6mUd+5pbtXwnB/fbbqThLus3p+UwPlRIJRz8cnIJAss9Cj51HsNZzXTtrRexAgY/Bm
0GJ2fqn7+MvjUlxpvOuUcan1ahV88D2eHTcnAcvq+zu2Gme7a3dOjV9GZUDgulEwM0gIGCCDLiLD
9NHJing/OuO5jVqfi2MadvMkPlh/nVDNXazw3et5rsSY/OQFzkpjeQKdnmFlV2NRroHFS1l2Z6ld
b6N8kZ3n2L0be74u6I1bMhconYpiH3bzvI09rCZdlka0nCTHhbvELR4TNzhaGUkwVU7fx5qyxmnZ
TfT0Nhm0T2jmfwEkWBfygB2AG1LsjNhVF63hBPjtu9n0rwaxCgHBuLCemm+vWSBnbZcvURSoXecl
4XqoAX/B3//knmWDKLP1IIQ6ZLhRSI+vN3E3lhvV/CjH3iJRvGYIjaUm/9ItaN5UuqvOBTXoFrEg
tyxKr5Ihni9WY8vHOeJwNyAT9pnzYmADqBAlHIL+ShezPjR19AViklzZxhwvw9SOG52OqAJFSNkC
W9LrL1Zintl8NnTR5EtmqGbm2r0uCvcqRvkdxNnMp4cULBjseWdL13xL2DX4oy23ug7bg4CgOxo/
xE9jWlk14y3ax+1gqb2d/U7zszbf+op4Gu7GOcsxIonsBynczq9zCkjcz7fu3BJjm5lsn7uCeLU8
fmnT3DhG7NR4HskcsaxH01jyP4SRf8cgGyDJYRH1bDXfMc4UG7zwOHpMlTPCN/DGCzO8DLxZiVE+
eGl43RnusO/Ri5BGEcEGbcengSibTsbnOIo4+7VhgJkAzcXK4NV2CjQX5B+TQhCfiefJr/j4x52h
5SHUDj8olONHFUDd5aPSr9p4lQFZmhNYzNxzV6YoCHQrwsV5Y6kHp2CYNvj2KbLmI8FA8Z6S5Ms1
km2YRWdT2cj0+u8yrK7hwYd4zttvdt57u2p6mHzm2aiiPaRJPrE53RY4y4he3hqL6zDFaeOY8Xxy
ZwnlGXHIDrPBXo+hdY5xm2zxLjovmBkpC3zsvRBAAXHHwG9IYgR3Glb+YQzbekc7BXDZqds7u4dg
kLAxQLafl0xv3Y6r23d+WnKiJ6Yr1jh+CY8fx8Pl/pbxstOAkMs9PEyRPLgJDyHr1xxzb3aEibrt
uHFZw68S760GAMF1tPO0q0/REE9XM5uiHRK8LQtwjHDe2pyYqDAWR8xGf1foW40jjcTOB6VZ8asy
Kt7ByJzT0GD2NdxjTyULLhy4lVX7VFI1JRN1s1INcEloI6cRRsCm9BXj/sT7GnPHXbuUEpPZGvvU
a+RZudxUDMHUmWyFbTToaeVWDBAajxchaJxzw2BWcOslFSGV3gwpkv135SAyLgeYzrMNyFD3HkwE
xn/11Tgrdc5MUjHEPHCo9EznwOC1VwxIf5HHqLURNhy8QJFBjf0ne2eyJDeSbudXkd21UAaHA3BA
Jm1iHnKemKwNLMlkYZ5n7PVkejF9oKrvZQZDGaq71qK7rayaRABw+PD/53wH5e9t0+k27DhNQyrJ
MonOyd+NWIqBkkxPROXIXaOl5U7TROgvCsG+xxROvxqCvkGMnLvXddmRANKiOtlEmYXWAQt9sixF
pJ5RLFvLvkUeDx8QHZOKQL5OpR0EqxRa0LUnciYm1iB/rWNO2EYjR2dRxiNaP0GOBLX3bxrpYOzu
yIFY6vlsEkKAgWom19/MvL3SUhtNVBbu0YUHXwwLDEfnMs13Q4kG1yyjvTG4HnJlLjGK7rFhXf7B
yy3XXeZgPlJOh3EHb84XEG/6e8DeBrutlwQ/cjS1nCapiCHTL5Zo/OPvVm3qV0Gi9LcqnOwt9uj+
NVfD8ALzVy0TdFEbvDjJAQzoqkUrYlEODeVXwzTJTyAHeBtVbDRbJsJbgNrP6dR4V0PsZvdBbdjf
Or0uCdnknLCyXLLP0A0GL02E02QRw524yQgoImGsiTdiIC04EqBHx74tXls1uYceJdSG6hSYVycB
4Ee6+3U2VNUqnbI3v6zuzJD+AdK5cFFb5RyzHqkbBgSAOZd+Ai9Mzx9ntQbhNKn11chHHOyB5fcv
A4rEQ0sIBHUm/FNjgXyZWmSvH7Bfm0cLbOsjEN/wyk4IlsGDBgO3GQz/ViXshxMyYbbIKHFUqcr5
0ptD9d5ZyM4RbuWb3LPHdV/p0wZOkblAScKy2KPQ81PxYMZOvjeMon7NDGu8wmmQH/Nw8t4rg9IJ
NaDMFzZ1xMpkVKcZCnkK2WaIq7uY6udGE4jxa82f3tsQXCyh496WUqk85sMLpn/tTQ2Nx8nIbnYA
F9r72jf9FdQQenJZmGxxZEdYC93qWHs1IbrI9pdIN+aPp8SmnxBZVnfsi9jjlTDFQ6/rd7ohzKPw
sUmOg5WxQ1DJ94IHcJjgJu8oMeCnV10OIJby5UPFCX/9X00+5Cp1qN5OUadgW7rZ0Ztqi7rmNDM7
fWeVgK9lijGr/4Qc47b4kT021Y8fzfVb8d8/pFf8pJ59zxEThn7Q/N+FGx/+EHKPv+Ugq7fm7cM/
rH/mfd+3P6rx4UfdJs2/sGrz//P/9V/+ndf4NBY//se/fc/brJn/Nh+17q94OJQUJjSeX1g38zX+
/rM3byl/9pjXefchOfzf/9DfsgzxxyzJAHPm6FIJ3UUX8TdXTv8DOQEWJPhwGOQcG/7Rv4Iv5B+z
WELqBESaZFHYSDb+pcsQf4CYssmURJjBJw/B7l8P4INyxv+R//3PH3JThDoBAaHLcE0LbI6NPthG
Dn1CHiKzPkonO844BZfVA5696aC1tb+HbEozZFb/5skqyGiP+GOu05atyWS1inc/T/7sRnkw2uYt
0jlvgoan7jGS+a3AqjMh29BHAHiyk+Vgw/wN+dOo3/xw6DejYvkW48h+hT2hVva3ftRMG5l5Lz1x
Dr5NXnlWp/eakCFpGnhz+tJYjnPdTffFLaY6gA8jho2OzbPUBC6V0His+kPuiAPTiH+otOB5CJsf
RoRxV0PbcZMRkLPQWCZXXksYty2YEjVaDAjnvG/C7WFnlTcZFfhBxa+IYg5ml/pH1AZyRdzaXhRU
1zo3vvIMTgGtXTwYupFuibzACdUOya6fkpupLo29pyVHpfIr2rZHZermdRha9y2ykGwCdgNkPF+O
qOFALke3kTYma45U3rrK67tUk9rBdAa6FOMu6nALwujJtm6Urp243qpcgX8ooYoCYiDR2n5pan0x
gceuZE3LWhXLyB1w5kr56PvDTUlogmvmDxBG12VbEL7L5m6q9uEwLLNC7jFTXHW6XDthezWzAgaM
jx6M5GUazYD04ikBXr7MSvXs1imGPk++jMrNYWcQ2WzYYkuT5dkYjA0B9Nqugdx0TUhSso4odmo1
ERdoyvHHsH2fk6XUtC3GRkHeDIx9UMKCJ4VsnwXeY1qxfUnxIJjxJJc+gtysRg1omdU6QoBDrhIe
eQSmaDn3qC93dBx3pWVfh4mzCQmezFSZ49IiWsiP62MBDrUvPMQgEVp2rUIGzdt4FYLTf5zB24He
ssRSujFq9QMnAQjswltPXdwuaLCinwgVyu/2OxLuq8iNUdDV0D9iY06TirdmSakmpzKjG7jH4Bvs
orKLlhBC3hJ9/BPtDAjUEtA3KHLq3S9aHd+ldntbChvmavdE8xVRPenlAzO70dC8BWBQR2IbFtj1
wYUTDGE638ok3QLCMTc2LpGlLjLa9D3OxqjND73Sd54gMbIz9rq0r2QOAR3406IbwfnELWXFwpTI
OzXrxcvUjT4laAha+0E4GTfS51eYfP013oIdLlsgD5CIxwljNjEsI8cId5XinwBpQsyZ6T8WWbzx
i5yACO9LT7GHR9GAyx9R7wbfTUMDtZuVB8jWoKvM75NSb1XdHH2D07WO8pP285MxL2GtHT5albcf
lLiSrMSSwkc8ljvj50o3znIbkuzxpFVZsVXxcO9q1DOd0b3Kk+E5KKN7vzTWGBQeS8O/L1gxw4zR
Qg3FmJdS1wbPG0En9mKxcZJxa+tgXszE/TKTXVoESGbtvU3zAjzJ8r6iNFt4zXUDc2CKkHTrEVgg
Td/hAp7b5ZySivxdNQnZBO9G4nMiqvNHSBiHeoZHN/MyX1Vtt3EyJom5k2rNe4CkJ3XPTs3vDpbZ
vTJVuimGF6n7R8/PV3VKaooF54GmufHEP2CQadV6rLFeTsZXhqi3BJd1Q7xquo7K0loIJpxS0w7C
bjfY0ZPbMhLZ3q6sjZ23TyU7FCpetx2G5mU11Ns4p9DT6E268oRubXEKEVhQBM8wdlb4xSG8u19C
DvmOkV93yhErpwt3CNzjlWu/uNlz4DynzkCYNpvQQsAW1np534UNk//UIXaiojsYL3FVgXfwVrUz
fs/HaonLkGP4WCJXr4kArtm3rQX9lcZHFwQanvjVikGPdQw16BEPxHWK3SunybKUfLr0jaeV4RjP
lsrulMXHxsGVr4QWPW4IkJNGjRe0bb+Gynowk4kACxRo0r4zzPZLO+8CPcmhzvMxT6a0WJzUvAlI
+VoWU/de57JArpoSD5hH9+3Q/ZnOe8meLEfen/Nc9RnoMTqzo8chz7bSN6JT5QLG0n1e6psUtBdt
U6ZczBxf+pZ/qk2i3fUsDznTuN96iwBywMqHXs/umAqwh2v9F3veznZD8FKb2Tfbt69ADnxHpXvn
p8kr0/m+8vR90rkToIL5CNy+6FW7M1rgKF5b7VUOo6tjM4gMyQD4zvGMtYMykU09tpQdruRxONhl
+E2zYfjAUhWLSfUIhgCjG873pKMU0yHQJtBQvmTE9a4CG5K7hyN/6E1WJuq2wnf/6oWDdMAgRygr
RUsvBGBApIgWyUv/z6HXXwnRPExmuq1wQixY3NCYuOr7NHTHvC1uQ6nD6JqxWgWyrYXLzIANI/uS
iajc2H54F8rxJdW1H52AlOz2zd4cxUMz2tivbYUjWd33Kr42UeKluMDziUV1omnlUAw2BYm3EkEB
qIojmpkQr7ba5b2gZTgfUNIBYYey10GLXYGAXPrI0ngnfeSO1/nMxFXBzC52Me7hJUJ3CiZF+6B6
UBSOBuwFuO0SowzF9Xb4MfjiERIDsU7aXHsvblg64kVS0Osm7HRdsYdPm5qehpFvQm28T/B+LXpy
FDdmHt8JxzykhXMf5rHF0G0FNVcEUZPJ4S3s/W/1gEWrc/ElmfF3aKsH1EmYw4BGXbOjwVLiCt6h
qzjWAIZpJjSQZT+u84AUsCLMH8IiJZJxTm5ykx1hL9ESzl2xnuxq7YiOKhfbrqa9MhLMRnn9F1G9
u3wqifxFVYbEfa1VzrFzgmmfFinfFpQ90+w68lAFIWFQ46/D4qvNIbOdgmXIoRMs3L6x9Ju4cbdB
Q06e20zDQomJ6aHe9Om4SeaTKjXbvYVhEpb79GdoO99GAXtE+a2zaC39dlTR1qUqm3u8J1tE/NU5
srg+4pXEb7VhBkc5DkfiHIA1ud2DpGeJij7dgrTDGzrWDOdMXqEIBZiuFXLhzifoIU+7LdxtTtWp
9YamNlk1YX8NqE/Hk0a1LJaQAZEYLM2OgjR+yWfLSfdjmX2nn0Rarhtelz6iCZH2EDKacGfLrN+I
JjBXkRU/aaTxGDTOtkxk7drrTBpDAwd9P6dwS3EO/SjVz00FDgIDAwfoxjKvcLfhoamZNSJxGLvK
g9Hjf+nn6sE0lnJLWxOwJ1UpGrG6Txhuwrzoz5UV8j5j0wQDEjkk6OQ3mSJLraADRgm+2NRjc8M8
d+xkd8VMPjIlhtfKyd4UZznqgnBO4ClpaEHZbzVACnX0S1rTaJs0DjPO+wNqohqdL1SJdWI5z40x
Ptht+LWfxmsjDa/qOnpTrWoWlUKpSY2gWxsB3SyrAZY0uoBh7LJgK+Ahh8CjFa2Fr34UsrXXzIt0
HuIR359YUCGZWzb0Dj1iU7v+VjNktOpLed8Mc7Utg5xUzdpE2RydAXMGlcpHfPC0hZpjakiCWGbs
QSvfC2WKoxr6x6lwnmvinSrNgUdoukvoGrOSdoOWaxPYhBlNVppTdQAa1mlqTWHdhIuZo+LN4gEj
Nyo2OIlMOmP/dWz8ZWsqD2FjfzVWukd4ATN+U3Sk4Y2zgsR76PHqsUmmYOpW0Vs8tFdC1LT65zIV
zowbW/EjanQeSxnU04ZIgl2s04uJy/ae0YcS1TPemzJ/9rwM3xMt2VSuYTA1S5MSmOM4UN+T8gkC
YDFTxY61Mb6CoOPwAzhtUQ3jk0EyHkqLJ2Q3t4AlHuqsPTKGU15r/0Se7c9izbeasnij0xDFPX6Q
ETk4Vn80A7n3bRNIUDOnCitrPUZsqKht3XUJiiv6Vz8oxYLPYDM8FQldHDIwfashODjp6Arl8dKY
S30jVWycmdZKS7Bpx7G3szT3Drs5Zkz/L08GxEZgYkpYVXBGZwuvRsFfpv2X2PGjbUJls9XitVW5
eyB/zpXuNOkW73B7iAP7hl50subpLZiLNn4cXReltWPbRUM6mCtgzDo6+gwMbs0O6FK3sTV9Lv+7
tFP1wJpVX/0SkFm7G9uG3TjT6mEMGn3deGjFiTs+EIH77JUQXCX9/DJ037qWjWudNGxw3XqllHUo
cPOiBq9JA6aFyzYFbakVEnQHlYuc7oaeFtSjjWOiv9P78bVOiPAzdOsugH5G6nG01l2DU2hcf5FN
imQxfHHKjFA1R669XCqSgeM3WfA1mmj/l8CrNkMFcEp3K7aBHSwcmVXYyoma0CKKuGWV3HVY+wii
wvYt+jK8r4LomzCC6QhE6ZBa0l92JVPiILWtSRzxFnkyxUib4yg4wxt8eXdBYL01VkWil4roE0Aq
Lqt8M/uqsGwvqt66V5AK4sm5ofDPfqvhL0E5gJ9srTv5q0ERkIOfD24kQD8fWeT72Rxm7A4Jfxo+
87l+Nxx1GyBvWCC1MdiVV+9uQcFPm4JHO/s+yuSLLat0U8l0Y7K35gSL7GucfbUNdqJNHE/iz0BA
uXWCAm+wIPuRNoekWVMkVwaxewJo0dIT/KkUAyV1l+CxmVChVg1C8okgejtO9BXuWg4QLs3xSGCx
CleFfTU62msU0FVmr5Ag7MsEsu4we5qQs3IMoQYPqkvS3ReQaZE+vTv5eiLLgozBnSeBsDZ3RTd7
3Asq2r65C7r4wZa3bhZhO58RMoaiADrW+6IYD4hwDzbx2HMOIcpBmsz4yo+ujnxfGNVr5gMBo0LA
pNhSlLSB7rKim/eN/jr0pbc3CnOTccidUrm3M7REplN+GTq8DV45vZAdxy4GRQWzN5lPN3ktq42n
JOpAa0apbcGZ7IecdJvYo2fRhDdgb48Q8q51S143bMECGwhYXj1ht35EUvsierGrgwArvajpB5kI
vMYnyggI/N36TtF4YmcCUSY3eiyWxlcvb8QCOHPFYbd9jaKbFHJDlVr6yg/qGJHB+F5N5gHZorkx
2YF5/XyMB8QSFy2qCSsQS2+yiaYshmVSoZ3QZXZAEo3crHZxQPAdLyRqaig2C837Lo0vPRNiN5X3
YTcGW6KzX4+p7V7nRXrddRSLh4TDdefdBlWX7GGnHTKuU6Uj2eJ28KNW5VVB0JCtI1ArOE3rVnmF
omoJ7hiFWvg6pQh/76zizXShzjVxhtm+2zQFexId00Zb04+gpLtPm5u6auExe/nD0La06cI0XWF+
exyl0o46kstVY43xpuw69vpKvxmV+QRF+1nWCJVT/g8EqldiNxOB8KMmMn+3JnheKptukCng4Gn7
bVsVO90WNwUiL+F1OzgsT2GQV5tsfLPm8KNSqX08/BUlwz6ikpBm+oztm24sQJc0a98Fv+iLSV9X
153XrJzyXdvE5HtxF043djfjiITOpEFk2AFk2xIEWRNGxjpxsbIWric2MI5W/hhQrUP6rNm2uezz
VtsK6nxyyPjtOR+Km4XGX9Vs0x8aNjqm0XhbA4HmdWc52gE6anS0G4nrSFAGAAodr0wPI3fdWo8/
i6n/3+r3b8pk6yDJgqHyi+BImp/Xmf/X/0zesvf/sq/n/6l/LVKf/Yv+vfZMlocjHJBdhDvo8j8s
ge4fUkidpcpGE2+6Nm68v2vPtv6HZTmOZWPTE0LIOUr779qz5ZLHbAgBHV+S5G1a8p/Unk+R94Ss
UP7m+ko6yhWnUQlEgZci7AApYB2FwIQBnMqBfSijirBd0x42v9Tlz5S6z12OOjdPGoUxgPoT4H1j
l6ZjucG0ijhurYucFbWbJaWVnnoU4Ay1+Px6c938F+C9Pt8ebjxXWlT4Lcs8uV5cEwlTWixZSuO/
+l4013iksBgmw7ga6zpBDJaPzd7Fa7FxOfbuPr/+id/y5/VdQPum4hco9RPI/0uyRpy2oXAK9Kj4
vu19CQt8mUVWsv38Kifdg/kqBqB45OBKN7GdnuRCxJVfCAMt9coo+gxMXZ1vwHgUsOTCcf35pc48
UPZZDkOGLSYb5pNGRVVAJpLFiKqLKNRd42qQiK3SZS+SJzsB43tJrAMi1l6b5nZ6fuFOZ//s6Qs1
6NNA4kCbwCcyP/BfHqjp4GssLUpVJYp2/Fs0Kh9sfpKk5MrHRpsTy0FJj5/ZuSyi6xSQCHuBHKoM
JvUyeARAiXYqjs0YpC7B0Uu/Q3W5SlvNv8M2ML6HXqu+g5oIL43F32Jv5tc0J5wb9HjoHlknyT6R
C4iAqBoGPzz5tR2k1bJsG3/tRo52lw7kmA26du1lnsAlElULu4twydputqtzDR2oG4Q7ghISkoG8
S+EQJ8kQP4cQgUBK2BSrscaf/LYhdJqsIFNvpQnOBn2piq3f1jhTvG4Z1my9yhCpblUaw4WsjzMz
AuQFS1gGE6HLbPzxheYElCNgIPgZaEG7UQ2qelLGgO13w7ve1f9nKfs+/LfzrbbfvhTuDYcuvmzL
ZQWWJ7dZp3nvavFAamTYW7CfKpw1bOIXrkE57/Mv5bdPf76UCVbEsmzHsE8/StTCdSnqyVzlBbY/
z5lu265ML9zPaTqLzkUMHOP8rwK9YZz4uYG54SsI8NFCYPYWo2gI+DY5FaApXCoCOZbTpNoLU8Bv
b2y+pkkPlYlAV0rO//6XT1ATLdksVWStutzr7/osKa87E2GSyzxEaqmonz5/kD9N6R8m8fmCFtOb
iwUeOuTJN5/GLT5gmwuGKRiRhFbIskr9cCVMJ1w1Y/y1Jtv+2Npl85jyUe1SGldrsJbxhcn8/A9h
8CjJXZMRM4+uX+6ck2+KsF0zV/CNph1livIaBajE1oAZNKU3SdOWqFy/BpvNKbjcV/GcHIx8/8Iv
+f210xMHIkDBwbEE3+zHH2IXRREgIbFWRZnOkD3d2+YmImgTObQb6sUihgR9aer9bYqwuSgMAlgF
EsKBOnnvKOzp8NDHXhkajRaiazDkotlEBD0i1Yzwd0HNJxBl/g0OMqB0YFK2THcjgwkrChDZXdeX
OvnyEo5sWR0pKcgVQcPNhQFz5ukQ3mM7fN+8JkedTCltaWY2QkZ9BVb1wSbh/p603vQhKeyveRNS
zy0TJ7hwzd/WJZv0CmbRnw/HoO368Y1ACfY9RxcAeeKyPHY1nC9m2XBFEoP3BJPpe67N3BkylDCt
5umFueZn8tPHT4TLzzMNYwJW4mk0HbmFAVmbDg9XrxWPGX0/AW8mLEzTXNWJbDdhogFFBQCPFyJP
Vw1s4+2oY67i9GGtraE2Nm2BBKvqWcjjvGjXNtAGwCcYpT7/ns8+KmWL+QPCOWzNr++Xr2gc84JS
z0RslQS3mEJY4gBNbRalb7GK83Bf+s4SyBtRscTHf37tM2PYNV2GBeuN5TA3f7y2Ct0QFh6vqWnq
9gb5PFCcYawOBeKihU/2zsZnIXwarEJeuOvfVx7e0C9XPvl6atpHRlMi+mv7Kl47ku1Zm3VEa3Pq
/Pwezw1/FjlkJCbbTg42H++xzIlxLqdWX2E6atZlVbCdGOBX+UIEWzIOwwNuBfPCCDz3Un+96Mnt
4f10G6CH4PEdbGrCLNQu87Lvk27e2dSTaRtRCsV4q5BVF/90C8G3Z0lH53iFKsdAjPNhQLWtqjFD
8L3nkAcAHJbVlaUDW4szCAgZLKsLg+jcqySC0rTZtXDhU7EOTRGogWBZV2YKMk3FXrz1YvubYst6
4fhyZsXh1ubTIemWBp/3yflFQ6sMPI7CT5amzSqMfTSoWUd3qKYd6I5TuywRmSJS6LLVoM2IO5dW
dqYHxoVnLEwe4ukMYymOqrqjhOL09vEhW6ZOuzgg/wAOKMGoHR0JhLAO5Ls4Wau8cG61tisAcLTm
esqo7tOKRq0y1sGtjJEsUb4YDjkn5f3no13Mj+D0h9k2YBtzBheCy/n4w4KxNQFFYaKE0UxwIrKW
yinukRkZcOwm1Bxj2mO1AWiIF8tbwqms6C4wBWZC9uvPf8y5T89WFno1wWaarLWPv8VIWhuOTCdW
vRLdhs22TyW6CHfRqKn7IHX9W2/Oyf78ouc+PeZi25yzNKVlzm/ul/nUbjsyzICCrMiN40RhdoS+
p+O11mA/AxUarvHr0x2vSPqCchVvP7+6mF/86fOHCU2DjEhF1r+T5++EE0cSh68B8ri9NzgdXgld
szdmDwZFQ3+7JjYHAdN8RvNVXx0a6Q03/N8mhJcu/UVZAB4uEntv12ZBCxzI2Oc/8dz3qiykFnxK
HG5OH1Aa29UQ+C3Bk1kmlsBcwo0JHWRTW417IdDv3MMgzxSeExdjjjiZew1l23USAy0Bum396NxE
XyYqaZYlErnNCIvzwoD7fT1D34ZrxFR8lBaZhR/ffc/sP8a2Eoi4A1QrtG6WepUN5KVB5DFKcY0g
ByC98F8+f6S/zwZcd94Z8ERdzm3z7/plzMGisal7clC1RiN8wCmZLzsHrOjnV/l9ZHMVVJumNEn1
5e19vIoBQRovHXF8EJjVnVPYaunKNl4GidnsvXhEC5AH6a6wvHdncJwL0/zv73K+Ont9NnbsqU7f
JSjDtM/J+1y5WuCya4XYHtBhe05Q7YEIibQL3/Hvk4eBClVRHqGQY/NfH++2F4nlwsOAd56zmS5L
MIkWpmt22Wm0Ci06TVMdmrvPH/G5F0nlcT5MUJCzT08S0jOqNJovqmdmf+2za1vVsA3/8RfI1CB0
Do18G6yaJ8O0pX3m0Ek1Vi5HhDWJCcitMLPS88Vt/fkN/f6xz5dSBrSpeT9wumJKBHoAYrghwIXj
SqRFtwXo2qza/J8XM1mYKUFZQvKhg5OfX+gvH0ENLTQwkxGfgg4Eo0/ib0Hn+XSzGwpgIya3/8Sd
QRYjFBrRsTxN6Z1sb2qI/kHEEGGTqUuOoIYLFNbAh3bhUmf2HQZaZF6XzUFPytOxCB+IzC6rI1g+
a+NN7+XdOkCxsxqEA3C4T/ErOa4Cm5IXK9+Fp2IXowEBXNPTC1/FxZ9yOqVqRemmDcavutfbVecU
ztJn+d7IBkino2Ug5X2EgSyP4avDRmFVpAPq2KqyLjyUc98nkH6K8VRcqB+dDGLQvdC3slis1GBE
OyciF9a4nQJakzOkAOsq0rrP3/i5GYiFXdj8x2J6P7l1zRdQYCmarQrE4+s4somol/DB9CJ49GJs
X59f7twN0jYnNpaVxOblfxzPzhjTSgKBumrHMNxLffDWaeJhNG2zeyvWOg4UYXDh9Z5bwNhDUww1
dfbTp+U/3N8okT1zXkjIZ9Rw8B8MyELbXJrVPc2JbkGjQN/aJa6Tz+/27MO11by66GzV5MkSVgay
NQGaGquoQEqQI/Zep73IEKnmwZqXeembOjcxzf4Dgd/AZJ92UrPpmyEye42nKz30CzJt6VxbGQlx
RD9emAPlmTfJgYEdAcJ2qjXOyb1JTzeQRIZ8M7U2XBdNiahjZlVXIbLiMiCQC2ET6BqydIWL/k13
rzDiPOtOAZgYbw4SlN65t/0eDBlLIGxn7DgTMbZyGqJdT7jclvx2e9XJ8Fn3fLmbe87PBjqEY1jg
arIa3OgZXKitl8N6qBOXXkFNsUgDArYPo0DtSQytjgQVIXNVKPx8KdrN5y/4zAMXOtMkhxXdVMbp
MQ2NnhFPA0Mr6NN4ZRdGfU+VI18HpT9d+HLE2Qf+H9c6XUbjkNgePzA4hNRSu0rdscW5DPstTO1y
T/prtXKnutkUEpSfh1B2g78Zk10Uo2yu4bhEpWy38PCqZVd1cC9gVvE7O/vCIzkz5nkkmIwlD8VS
+rzh+mXFAuBUxUXBWalnnB6cZHqqsPe/NDTPmN+nKfzn3xitT51Fn6MZPpmT60HHQRE/b+DctvPu
6c83u5q4xE3Vwk00yz6+8B7OvnIqkxZlD+5Sn//9L/en+QTrNLYmVnUl/OtoTNDGUFSGxgQL4PPR
9XPy/XjuoQ9lW+5cEuX4Zc07q1+vZUa9Fs1llrRKGxjTHn7sYJLaA6Q3evY5KYF38aDUndvoD+Rk
kBEZxyGZOBpJu0lJPLQYFkFp/IjaWlxXg1uD76tNtAABbAOGCchmeSiKgcAFLw+ojBXN2o31aqUN
wLKXHDEH3JMpDBSioYvewmHrdcai0bIJ3kVZqBc8aiSiloFnHQD+DArPSOpgdpjq/m4gG/LgJhnk
OhRG7WOpqJYsqJiqG589+SyQSYLbJCG2dgETz36zEjmQlmRJwP+9lSfksuK7tzYB4ClIMK5AcmqN
PvZbS8XwvL0k/ovIgJbeROsX2xJ+8RctkM4Xp296LE5Ge0O23/iakgKIoVg3qk1BRIXBmt4YX1JO
PQkgDAsYp/SKWi5DclH/7NHjPxKAIjZYkfhjZKaaWB9V8dWF4/3QtOz1FsQorqkHIUbNxDBmy8aW
mPXIy6vffasNkwX1ek8HLUWy2LLm8LHFyYOM8/MBcm5K4GykcxZ0pPq9NcMeAkAjiHZKrbNB334t
kzZcy7ZE8I/VC589YtXPr3lu/GOK53OD76tzgY9j0jf4GlOLa0o4Z3t0rPZC1sG4rgcMo/+JS0kq
HWguqTWKk92QRRSIY3TNTKBnKskKvd7iT8tfp4mX8/mlzpQYEL8xZ+Gzo+nE/X28LWNOcWmLjmxp
N1Yr6TbWUU8DyCe+e1Xnqr2FTZ8tkSCVG3f0xbqSo7tEO2gdUKUR6R7CsywTOe37CQ6YZ7Tu9vNf
eO5dwwQyZ5UBVRB3nnd/mQsmpx4MzAD6yvPTHOk2+ACq37CtmgbmBmmcV12kLmwOz1TkjFk2Ak0R
XYFDS+bjRfvWhIcMKwdeJ/5WUrrhtyXmSNRi1hXf0zm3YVEQY/BsOTBuMVMM/jP5lcMLke3eY18i
Ll2E4ObuyFcW2YVfZ8zv/2R6NASlQnZ27K3oLH/8dSmOqrIQHiZ3YOUo/ro5yzIXgO8h2A/Ose2F
eI05zYMGMyS6CA2R2U0gJZp5ynzha4YUEWBGll75ISR+4spN/QZLL3gZkg++Etzt3mN+Ip7NY6Py
rdRq9TyQHvneyrGyL9zOmYXToP+oI5ChFCHlyWSP5I1A7XSgxgbybaPC8c+6aM3l4ABwIWLV+Ofj
yTBoJeEkNzhHWSc1NZ4zrv504tXWOqJxNZRI+gldsr3AvoOWOPM++aw/H8RnJg+qpzR0IS1REXBP
Fs9qcroSajOnjTL0qdfmNQw0F9ExqvILlzpTtOUQRZkDNRRbcBp1H0cHQtgcvS03iCQGzMCI/NBz
WDpUj/JRaoa3Unntrd1+4qSZOkdcMNlGK8cIMFM+XHi5Z8pMP090HOpQNGME/vhjohq+nWclbBQz
t2SOwcwDNmg6EJoGTlPvM4wbqFAR86F0taLmwuV/14XYjC1d6TwJlBCWND5ev1eRZTQBBVyJH+c9
JfjgcTInC7N6H+PutOR93DiUtmOMng680MdiKmhZgeBdyMAmg7EBeQk+kVNMrY8XJt9zI5/P96fc
BjnD6VCcSMbCk0PtC3SEAOYZXZvVsAXuFxwSnwzNz8fgudM+ijhA+bQ8Zkv2ybSBl1VCJ6KmMtRe
saJfRgh2AWqSKJIacNOsNaaOtFAkmWqUQjBMmcgeDf/C6jZ/zyezF0KdWTBGvQX1wckrMSx8xlgG
QAHPXziYGhIm+s7YfX63Zwae5ITCqgZBRCGD+fjibQU0s056Y2UltrjPRwPgIPlXi6Rrhg1iomwF
/6PaZ9A89m3ZJxdu8tzlBQ0DIgdcnH2nTWM6RUHS4ZiBkkVVzpuGaZXpOTmnXhpvTKCbKxeu5nJ2
TBSB0u4+v/lzw36uLHE0k3TvkJR9vHuw0UoPWyp1IWJlsoUS+9jq3QynE+mm6ZxxN3cFKEcOzpqY
kmRjqQgWksfRMurtYJ0XCXLZ0Hpwir648GjmYXb6/lllWFapbrOROpmAQ7ebUPlLYzUq/CkB5P+7
iu3JXta0lWKJU2EkQvTCRHDuonRREEAy/CkBn0yKQ0sqG6hsBh1ktaqKb2SbTRsgGOGOJGV1HJtL
Tb35bzy9Tba5zHmczwRl7o+vICJbFcsgVyQyDOMtYvuNgax+1adVeRWoQM7tRTj12Bu206jNAdLu
8BS71Vsyq8k1C+rZ56PizHQjoQBSjEZcqKh6ffxFCQmHENoLIkuGEEi0stut1hXPJJzDzE3Bf31+
uTNrHsdhcjdszsWUjE+KMjGhPJ4E/L4KBejEqLA4I7XsJW2X0PnPLyXmv+v0YaPXpSzjIrdFr/Xx
1iy+t8R3E7mifdwcQ6ugZxI00bIfBHwnwkgXeV+Dr6w0qtUAZfYFPoILs/m5IcaODN0mDxjpxcka
H/pWXWc6v2HCC8t3n0OvndRzhjEGt1sEmDDKv31+32cviVJp1qXwQZ3WvSIR5gNcNia5KWhuMtFD
RvUqlCUgm1eIWkaSRsiCvTCOzs4uzCyzUBQFMGLVj087r8ywioXHQIqlty8TvJr4yexj6Y3T1imx
XJD/5qylbSYBYb+Rs5kQ0gGgzCD1j5A0dDCD6x5rNFYuXtDnD+XcMGe1Z+Jj5UeEbn78dU0yOWaN
z2eFFRc1iAtSRhXeQKgIsFUzGtxLX/r8F54OPkRrUFDg1lCwOJnQGApE083YYd6CA6aOuoAdiXgD
uafYerL4AX15OMQ+xMUizus9OR7usuicDPKQ1S9mryy7w/5/c3cuy40j2Rl+FYY3MxNhqkkQ4GXh
iSheS9dSl1Q17t4oIBENgAQBEhfeHI7wxg/htVez8M5L7+pN/CT+EhSqmSCKVAnpbs1oYiZGVRWZ
icyTJ8/lP/85P74NRdePFEOrTp4N+Hne5DTmq8THKQaOCWhx+6ABH4s8GsaK9q7HZyqSQuw7QKYt
cDHgweUNtzsRrRbA6vUXVbt11aKJOjHeraBnpzXVgkLbS6ghT2F+iiYFyUOuRmCz9Pz7PgGi7NKE
S+9Th7cawDs/2saw2XbqdQ0YRXAPROn++GcWbSi4NwhNiPAh+zm5WtPGbuKHE7p02C2vt4L1lOoa
mqlNI5pQHp+qAHOGxUKuzaC+Ezcl75W7Dcc26uEKssJprfFz04bEwKh1LpOJTV+ceYJim3XcgYPL
OYJ5QuvRtW5NH5tNbdg2kvhSn3hUCpHiPZ9j2A78bd0D9EtsehM4J1RvkaGDQQkCv0NhD8+5fPgT
O7Kn0yiGcaFKm15tYZt+Ug8vnJBGSA/L6fQiMbbLbj1w6gPAcdqJ2UV0In/1AMt29BbaX2/l49BQ
vPmJHcDMYbc3dGSJ0blQDCypcIrmI6KL1I3NJvfN9nrzitvVwbdCBEmskDSUP9tZEewyHjwmdgyC
IrW2TVUvHBQ4DvFrpmrrPG3wJbHPObnTIUN1HhZIevQAMV27tpx1PUfbDNoLuHmPy12aezzYzw7B
Xb6Iuoe8ZnfaHtUOa+KKAU0pbuqUvAFOj7aDDhS0TttfXNN4ZHKxWC+eyKhpWDAGdB9QsY28rQau
MIERt1obdaKIclu/QQ0BerfuhbVuE3cefJC3urR5LkZ2k64ogfOw6lWrC/3EVxSphg4APUp5UEp6
Gj7ZixhtaO+2tSdLXeTd10MHfpxBw6fd/aK1CHuJHdGxdg0hz/GtKzJBAKkKkBQRQoGYkyWiUd0k
U4js2ToacVxO0Vzd2QOYkXUrcPshCdV+w9M/JzMaCwUBRI7LADbC42so0FAoJ6PFo8wCWnoulueQ
7XqYtpAUei1FAJJm8w/zdusnd00l/PGZir/W6KAISYSJNJ/8tUR2aSr9oOlwki/B3kLcSoR5/cvU
X7WHzWkQj2CMSnq1Gf1sG6KB7JqGbifuRVGgA9eeYEqtiZ93IKxw+i4TGFv0PsUc03OAOI1eC7LM
7tJYrd4jfW0omaDih1C4ehXEhO9nrtEB7dd5uKA5dOOE+Ve8HCFzbUMHNpR/cIPZxqm6U3xmJ1hB
/xnTGdmtB1XKB2Oj72MHdI3lEgowLLbBipjrudegFfUcbrXehrf1xAkVWEFgDGo8yLwhrEfIyt4l
cCFbr8a1mt6fTtrJ5baOgtpuguq1UV1COhXUT4CzikQPEIpIRVEakJLA7U9H61uDTuAznmMypzRA
qU7PJw6dJxJiACc2unAq0mwi26ZxyXNfFtmtjb/SQr0PzwFKhD7wly0D8tT1onpKxIRqzanDtEQw
m0ps8t4m+itvQ36ICzURDJw1SqUHWgRfyInLJOzlg2lERCYFvdRqucvUovFEBP8L/FL+hlYCBIJ6
IH6mMFB2aufRcoqWhLD6vGZDldaGU6TbqRJqdhPQllAYO1BvwrBwYk3CaD1YE3LTIqlOJDwPHqDT
cbRYiweuSbYI4C/IQacxJ2SghYuhRs+oJ/dho3fjrb+9XlGGI7hdndFkFWuD4yspEmTi+RRjoGa4
XmLz9s7A2FDvFQbiWk3mFFnPFpNrPGqv2/RBiQTO1DhlzgtFffDluO0GBn0dyzI34bxhPBiLNcVF
89qtTrsu+sGuf7arK9odUFJM3mFGh8GFMW0P6Bq2uF6FTmforqPpZydcOSeuVeHHU5kDYCRNR+Q0
OuQ4hrcNIgRwm8AI80ALjshbLPqLqBUMabebeCfOveDtJA1E4kMUEAhPWt7tOUTuXryAERCPDWb8
FURGEV11e9Ug+Ino4KRPM+jFiTmLLnQKwK4TEUScche6ulkGc0goG/0aNJ4XM89fQb0OV0XLXZx6
pdN3KX+4lDmhobmthEJzc7V0qLirdKWCTW9rDGpUHZEShrcU/RV2l74d9ZsBMerONO704WzRel4y
q4t+ANVhCMcuVAAre6BN6YdixPP5OcRws6u2TgEknYo3Q9F0t09SHsoWGra9XznGpqvZK0ggdC8Y
LYyZ0/PXjfbQqbYWHzxKKYeO62tgVVqngmwFhjHMm6L6WmRJD3yyrQ4TXqJvGwAeZ25fI9Tc1xyn
OYIfjU4PXkyYmaZB52GyjU9osyKRxRanFJXe2SDDchJE2VKnTZs/HWCpaHA3h/XRblYFEdPkAe+k
VnvFFdEJZtcapAhJBufmmy7pOK/pdCt1otamp9GtvasF9Pc05g912ps3mu+P66Oind2fL3clG/Pa
1nCAU1N+lED5swzpYFR1rgDjxOeRvpreJGEDtmY6cdwcn1h4UnnRFbE0/gs9KuAq+Wo6xoQ0WQ0A
Bvjg6S9tw29fwIGDR7DdQAdmd6bXM6Sp5y5a9nA16ZzCdBVliimAJmxvwBp7WG9dDcPqbIrn0N9O
EtqnPgTuTw+Y4ReB11mfO/BE9+JIi9/P1rToWOl0i4djf2FC3TS/aPnhVYeu4gT6o1ZvtQq9m6U7
9U+cTOEKRZUtvhJBf7ZJ3qEJXYMSfUMjlq0OirC59MeN9QJHqWVEo4UAwM9b7VX3YQP5J6Ro2rAd
k3uguLp2FWlNel7C6HW9WswbNzW7SZsVDO2740dYlILR6TbM9vHAAAPMvS31qErLImYluUJPDthj
PX0QzLSxu21shqtwvoWLdtH+i2dPm8NGlTBws9X0PtQenPDEq1okTBR8dsj811CGeT1Ip9x6vBas
XXodtx36sintrKd0Ndw+2BfNpNkcJUv9py0W5JCum2QPj29Ekcrfnz5nWM0cI9zQG4NU1DrSPz0Q
paCwhfAZbDG1T8enSsGG+XtDfVCqG2o1AImyVLjLSa1jOAHArCn9J1faZjZI6AnWD3UjOE+oXvlo
t7XoCnY2HztnshnZNd85pzHVtLf2H4yPeDPjmTa56+BOXoDVNPpGfd36Z+xC4Lp+1bghBbQxq14T
yPyk+QBpT4PmLKtpfOUk2/pPNd+rD+o+vFOToCUaYUyD0bqzBLWj2f7VA9nRIWQJ7eHCnzWuDFLR
F0aiLYaJpyUDrQ4h1PHtSNNr+e1oE6Wm0B/cxwHwlb3Q/XoCVpLHKvnRcSj2pXCvBQTYfuhBCtC4
Ws6T1oU22yyu4VOfD+EzWl1u3bjZcxv69kPQotMM6SX6fSxarX4Ce8tnuhhrH2iW6I8azYnPNZ9s
LHoZagNj2TqVWCkSHYpA6sIm4iXPwwGJRa3qGg2R+3SidfubmUMPi1pzOiLlEZ54WoS+ONgqcsfU
SANzpEhalhxDd5ftZEkWbTObQicP6qVbnSSzmzmR/G5rnfj9DfW618cPqPD70BB1IoB0FM8XZkBV
MKvrCVkao+Ulw8bSmH1erVpmHbjYCRexaCZgF+JMafV34MPXZy0cqCozhSHElWDWLx46S+122mqc
sgkKZyLPTSYUsBnALXkjKXZZUKeLYqZF4Pxcm/nwUy3rDwOttaqekO/CqZoNQT5DpBbdJk+1XRCu
A0jHmekB8Lvmwhu2Ikwg12kvTngKBeJBjQ45VqohKA0T9Ob7nsmMvpthSHuqfhjZ8XlsN+yRUafp
FxBVaq9pSNLbVE+mugq+zyC3RJiHy0/ZTm4rO3pkt/15R+s3V+3OYG7rHmgsY00fkM6p0G5RNJDk
Dhk8MCsw5bRzmjOCZIReqmRSaGTsjzZNQJUu2JFBzak1r6tuIxysqQcfVqvh6ueJ4y+6TltwFbTh
t6ZUJRpVvYAgcMcGzghVSJ9X2xhuF9X2VYteVB8DbaIBjW4E1lyLiU7QeWxE3sge0Y/35+N3qsgy
AA9Dao70p945iM3U53S1TJEWVB0F711qLrrzamRfhR5M6suHOdZxMvG7rQjqSxprwK28rk2vdEgX
ew9zegPVVpO4H85Wjeto6cPP2mkGn48vUchlTtc0iWNxDQF14XnmrDsiWXVRaAusfAOEWm+tafXo
0CDn+CwF0rM3y8FFhAx5sqoF3I4kcKoXjgP3mA6/AA1EIQ08PlWBhYHckHAWTBZIbM7U8VZE22L8
eSAPUHbZrelyFMHRDgYIdju3qT38iD07+djxG/Nz8LizE5ez6Eup+SI5SnqAQFhOdmvJBrneQIJA
cw+Xz6Vv91aPn6qrMBod/9DCmTDL4Ywi3wanlKwG6nEDDIlA8TiBHdzBkLgahYlD4LzRWO329LvY
wo52oijRY2KvHcVBkwm6VexoYER7iNvA9eP74HX/6PhAL+taIYiJfjgYKG2YcWwAz4zdOBnT00Jv
nonIIeRgqGwv8O3nP9fOUheyKdKlu590or2d+da3H6ymYH+O/5tjK7fSjiDn43/6B5HMLvfprTNS
SAR2hJ+89+l1/Qz7RWBd8cDFD1LMRG/o00UJYKlPb9JzhEeaCgaKucWPJu2AZpyBHSHi19z97Rvc
ATRPqR3QO2cAysE/Ub6R/qCT92XAOKO2A02GZ5r+vDkZEBxMpXbAqJ2hoIlmU+mZ/hC92dsB/Yyi
k5TtYLcBb08GBLik3A4IMW9CoiDwGuJHvgXtM0EUBvQY0WCeN3T/O2VVn1E/43p3KGF6PvucBqyd
kTQVnrH2RpV/E2Etd/baGaFvjHmwWwVnX22dYXsRDGKHdj9vTgHghJTcA71xBj2RAU4P71D88I17
GqCunUE8w4+oSXtbF4Cob8lvNzReQOGxYhKnP7L2M7CKyBf/egEw6d/aFpQ1AmB4JeaJ+uemFx1/
7QzsBryPOzF7Q+qPiJeC00e24Ut9NvFkzV/vnEG2QFHMs254e28f3mTJLWh0zuCLrFP1I+t+ofn4
C+x+oh3pz07O3tD5w4xY8uN1Hjj8YMy752+Ub38VxUi2uynCI7ufN3cHYKctuQdcf9HHQgDDvn7j
vvbXeRxSMGP6BvBP0vnekhgI/EMpIwDnlwJ0AS8tdALaZygAmLExhHc/b+8miGqWUltgNM4ElqTB
Jux+cjdB4ybAIEncdPdGCBv5pQ/hC2TlazSl57jeOI2juFa01/Dz5D/IQgmHAzyHEUSsgFf+K3t5
+g9FM9Dd0LuAgvj9z09B8mtv0NTe3/tLEfXZ+1X6t9HBP37+9P259v9oIKIY2YcWfkH2h+9dKzTD
J6os08DH8zft+pG+82wrdM19gngcg18XedDt9KukHB3Vp5unNCg3v+yg3SCOVqYvDSsKIEuPa/mu
1MZVMNiXHhSSOn/sZgMJARKZ1LLD9hxznI0ixhTR0bJjfrTmyaPnPlWCXyqxY1V6RPCCbNh0EnRk
2Un61ix4CgkZPlVOz6dAAnt02w0DuT2vrkBYesEsoLNqtiFie0SZUNnt6TEAlWiVd7+E7pPpf92j
bOR0Hlyo0vOYc6vy2QrHVjZWOjKPUtmR+xP3MUhiSeIFo1nZcQc2HYCzYcRiRV6w9KCLxIwD9J5X
GSWub0k6palATAahS3dradiWgqs6iB0XymF5XAW3855rPzJnj/LIgji17E6PzEf5EgoAW+lBndwz
IHo7lB70QBAw6MoP2/vy37FVGf/hfBm4oXTr6ItSfvhLKyVd3n28uB7Up5Uf9cp9zFsFlOIpGNeK
gtiRHhe4iRWM6z4K6um9XRDFGmUl4tocm7YZPZlhNla6wSqekWtzA6GKLA4ipVt+yZ65crNx0uUK
xIuCYXODKrjF1zykT0+yMIiKs/KLTdC+lONnQ6XbIJAdakY2fVlNwnmoYOhgK/TvIpFlQsSoy676
xsXEz4ZJ90LUoSkZNbcRonak7Li797jadaPITLLh0lULqqKyo3/88tfEd+UXiRyGgoHxTMaSCgL2
X37YO2vz5FieZ0nCTExFwdBYa86zwZmNJvaZpG32q/BoX+cA3lm+ZZteNlA6rih6K3t+d7iyoVm5
sgJfuijw2ykYPJiZnizSgMIUjJuMTdnBVPHy3wN/ydaW7q8g4ym9v1/+M6jcB7Mvf62I9nG34Zf/
8p/cubzXooSn7ET3XMMot9eCqqr0uKa/zSto4lLlB/5EpXXugusKBBoye1orm5WhGcmnqSvQpYR4
3JxNn5I/lt3kAXGY2PUlk4BuC+U3+ecDH4QSJgXDurNH83ElS7HozVR2I+5SHXp3cL9FarHs2F03
rNxjzElKFPrh8iO/e9xY0tmJVlXg18lVwsVYF8yLJy9MUSTyK77hMI760YoSL84Ckt//98+7KfQc
8OoOsWaIMcjh1ER7tF+7Su7HSo/EWkuGWou+fS/crOQrIZoCHywN9XcRb+7huctqVIVyHoWW5YtO
p9nlEIIi0ptlL+G1tXZzLkpTwQ28M8F8Vm6FMWOlD+21sPzJnGUrTh/0moKZPvlubI0rd7EZ52xI
0Vuk7PZ8DVsSbCVumQ2Yrp4K22MGSbSXdDqWSuiZofv4aMkGFJEZlED72IuzG7/oqv42agoKFcrV
yl7g/fU/3//9PxooyQF1TSdEIPdPT2THSwvHZh7KTrgK735kbk3EOXTn2QqFtNVFTrHsgs/DnJSp
MP7Po9C0pDe8rmJzWesi++J0A0Quv+wGXARhzlOhhLz8sBDkmm6cjZOuVoUZc2U9mr6sMmlllU3z
et/1wywnBiosxR9B+stBGMF4XfbA7sxk7FbehWbeyhd08qUH35AgyYZJVboofiw76vODJNZcGcxc
UoK5d0mUTZWd5C9WFFe6pj/NhkqXL5gQyo78kzWzJE1Jv5Pyo94EFYTuD1Elb8NAq1B+9BG5eL9y
lzyO3QjF+SRdRegpVKhl/PnHom7zAh8F1ZaCPXr3mFSuk0iSyOfRFezRv3wc3A0+fh70/7UihMcK
2bC8/ANzEhyNeEhpk2RYGU5qm6LH+rexPwAkQRH6EvsDG8LnWhw4RbIDFTxhg534N28C0JJm0LNL
I+69AO7k7v3zJ7/QBH3no7ufgC7Isgeqv+S4+QBYQe7u+1YK124gB+soFzzEiHzfoDdBKALFBSZ+
6qOW29oEjXQQdMV1KLm1u8BMwZrpiXWYR/i+/fggboL8MkJcCKeT1obFUpAiN5qHj/v3zXGLuUAT
ytwsookh/HuC6lt0Nq0J2O03H7SXOljIjJkTRPh2KfOEf5UifUoE4BQ79nK+dKKu6Qn4z6ErCtcM
tdcUE0M5Qy9BuFVVTHdNrnkexIRApWuLEoeeow3LFnXBrQYN74+9TS/9tmvTdkLrMTuOVO00IJXh
PxTIUAYC/4BAgJc+ra/ucOXGAqwVCoOBRe7GFdMWhcdOTfv7vVKce+dFj1Tyt4WqLHwxIFbMTupb
3snveBLpQ/ESe+Fv7Cg8vERZBZw8hV1x9rGo1Dt/HJCIzI4zvXjZL9862xeMKl5Dea2iQvmbSuOF
9kvX8mw3mWUDicWqiBZ0g4iNTcOX761wa9nBkkyWNMsxPf7yxZu5MJIKhFM38Wwii9JyBdN22b3u
W/7MDCW/U4WDeB5aeddQBTRkEMV5I0P0FSi7Cb2t9eTIe6sCGjJ0D2L8ooq97GqHZhhYRb7rUcvg
heI7JKb4ZGWL3D3Q2W+vVxQj9xGrORdR6ig4uVGC5xtZm2yJYsGdA/cp+fUxfuE2jKyQAIc8rALN
JvI+8u6qwPL0woD0tqQaSIlmW/L6U3uf+OgcaRPqKsA2508HygFGgvLrPY9NT16tKBcue90urDAn
YFRPKRiWEBeoSjk4Rw+08iNfmfEyJw0qkB9XbuwkedOEtoHlF3znBUtzml+ygj2+ctHrseUTH8ul
i1SgVa6StTWjhiC0sy0Q2gduzOzX19+868AbsyfZQOm4hgK1dh34Zi49bCi4ItdCt0uLVYGC+YbD
mNbBl73UxIhWpqwrVDzNtyJyPZZ2QkUo+ZaIVpKDJ6bV0GW34SMIwpyzAS1Itv7Xy6+40VZ+YMGY
X3bBd6nWDF1fBp+p8Dru5rmcclpyXXrBSxOHLpRkgt6iCnZiZY3lxyMtjy693pUbb3dhmmyNQvtA
C5D9+nqp+DQVaXvJuCRip2DcHWbk0vXtcSC7jYeh9OS7bcHPogoQueu5saQxNCUFEIHPA2XZoSzQ
KryaOyvMp1lV1HSdR54lSi+vc1lnesYoCFTsgvfX5pM1znt6goVSwWN1GUAmL+02lEc0W+6UF8Qv
/y7Uf5FrBu8WxKOCj70Bx7nW0E9P9/uF1iBTBwpVNrS2v36hMyg93/+jAQmG8uXghIrcbU6jlD9H
mrnGZuVjLoEmuGTLqteBV7kzvaVJNC4bTKjXloKncUSJqEVBgGSIHab8vl//vQ/8sci57C+YRHb2
6+vfgxs2ODTtRFpx/SgK74Xu+y2ozZk87OmoQJF0HpFZhRBhTSRSy943Of39NlLbNoWvYDjkl0KB
JfEOE+XRdCfywAp853chcBnZE1XgzoHssT1zbEVOdmlSm0rBRlxvTBG/lYZVsWAnyR+aAuXXhWJC
BvI3FKwV5oTHYCyfmYp4x13oVq6AZElqRIU9CehfTjuoCEagpO3Kpfifu3cf98WBrlzZr6/X1Oek
j3wrl3WHElzJyPLR0dmr/KgX5lxWDXUVUMDLTWhvtnl1RiFK+QXvzN7LIMfBQJez8mPvsCUFYysQ
jEvQzVPncEsU3OsrU6YtwXIuvxc4FmZwcEUMBbtMaA0OoZwsqzAZCa6N3aUMOqU7l4q98MxN/k6r
YCu5seZyKS2E9uWXe4utSOKgyLuqt5WMPz0wVeoqclS30Hy58zmRD8mEPo6veaGhe0fMw5yjNrL9
TQ0L0bG7rKdy75huPpipCcL00gObE/dwp6noUzG0S1l7Ns7OxlKxYmpehVmYV3OaCo30aftoFWyH
iizCZ9eK8YOk/VCh6j6A+giWlfMYzrB55YfKAGqiIE6eb+b+dIJlWsEBPE94mfhm5FBm+kMl+79u
0aQtGjNnq3i9zXM3B+vvbYr0DfA/FbbPtTseE0sbmFGcLVfI7K4S69v3DC3yIlK75127c1xaVBG/
/KHy9f8Sw8vlKcC1gS5UEAPjuTI3JgcUut7//tt/RFPx2yjcUEXJCt5DrzQzs1OT9CFBJ/r2KAgr
3LtQnlWvBCp+f1vp0tNp1FQIhoVTMM3EPfqh75rBBn/JrfwIhZ4phxahmtVaCibtB9NxwAbem1Pc
SFcObsDYDRJVweFdmokbuhIaqC4oY6EFz7by9RfqliZobvUJoE01ipJsPCHxz3MoOHvyQ3bByAp0
0JU5j52cWbPbmpMP1+8XWCoCRpeNM+1/jRCG/5e47sgKQls2plXYeB+TKGfw0iMok5fXS/b9l/+B
FWMjqRtg76cG3t/JwXM4/LcJOH6tR/6bEIZ3YfIoRWEUuGvUyLhEnlM0aNcMH6HEyI4rtRuzX14v
FO98O3E9ORyvwjAXqyV/IL2dKvJiglORymri5tLQKgInPXMDzqDIklJh5vZy0qGCQK5PW2Q/l/9R
YVRm4xYzpqrw6oEY5hkrVEBQyC6NIXxI5Gqtw9KkV6SXqLV2s+u2swYUqOQL5Dh3fmkDz7Le67UZ
CiahPO+dCk5dIkhxJOjCJG+gfrS46IWuwC0w2TgQGU3JOtVUVOvuuEEu3TiOUm16Yy1dWYOocAF3
s1wlT7JRoCnRfOCJ3LE5Tpd/HzxSybYvj5oKUOY9MYTd/vSQyyAqUob0Y87mff2zs9uozy4obihb
BBxBcGTvtMJBCEoF62hXkFdGTuWzi8VWqOQpQy7/XZ/ujs6gIIHeBRyZo7yltWv5lfdInhN1zgZK
zQsVLuGdKVtFWkuBk0ZAMa4MqOsB9JTI11hFScROOjFhYufLXz1rttnfFXqFZr+WkH/xAdcmM8jo
ONHVQoEbuPuA3StQ+eOuWuJP2arF0Taocz3pyP5+lr/A9vxdYg1EKVq+MFsF4pTM3C+BNy2IM9JK
TYPUqdNsgh8TnTNPU4X/fudeVEb82zp/Rd+umoVuVy1f9rveIJImtIXhKsMGVISgu6Qsc8UiKlCc
3dDcykSQKsheeyTSpBiLimhxL/CCfCMBFUmSwRMek4zyU8HEN8S9e3JEF4hcSwEVFJ5D05t+E8Gq
wDYdJcCVpDgLkd/s8Szx5JNrIM8liUbarb6ssydSzgSJJCOlLjpDlh7YCpNslNTlPf10nK7G/hQm
+cXS8Dib5vXb+xl8+ha2R+ngoL04NXKRwv9twptF9CZ/h4/CjuEG4idzFkiHo8KO7lIBmw+KqjDP
hboNCt1EFTiqXiB86z9eWuDCfftPRV62Cp83hWsJzi0cAaGIi+ZRUa/XC4LM8pR8MRVFe0N34mZX
WOggFRidITVJgiEvI3BN60Tcp/AQPHiUC/WFUa3nt5Ciu80BOFEFivx5/BQ/Jw5bBFO+cmsJbGiO
yUbBw0CYVcJrHPIyJd9dv/Teov7sWULTb7h+6hPq8LI/kyQL/q1MKF7/YlySRH4kgJCNlD5xKlj4
e04ICocMRYE7Vj+dcDv9ht5Yq0rP9AqKj1RUZN24uXYpKuqxPps+lR+yOaEiEnRjAu+RTlDFnRUb
/LMFRiRXJttuZFO9Xuxu3fiJCF7h4wIrmIIJzDkpQ/EJh13Y6mogEl6+iYyC68gjFQFdKIZOqqgQ
2gXF3lseqad/rLyLCD1HNK3ZxdPFjSX5B/ynl/iOZKdA1lb+UO6DKbapJKm0sFUxLtDKbBihwTQV
YOz7hILg3GIVSOZfOF53l18YJjE4OWnhKjKiB0ampgJw1BPIWJGbyi7t/roNQqmtFs0T6EUMCEk3
VJToP/P53qUE85VrKsnDyocEoB/2YqEZ1xLgqhpEqm1ifaJD9lt2fAoYF8s6PvtunNDNx/E++/96
sF/iqbBcroh/8e/wKwv4GN/YV5447GdJefIwQP/8fwAAAP//</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1.xml"/><Relationship Id="rId3" Type="http://schemas.openxmlformats.org/officeDocument/2006/relationships/chart" Target="../charts/chart1.xml"/><Relationship Id="rId7" Type="http://schemas.openxmlformats.org/officeDocument/2006/relationships/image" Target="../media/image1.png"/><Relationship Id="rId2" Type="http://schemas.openxmlformats.org/officeDocument/2006/relationships/hyperlink" Target="#PivotTable!A1"/><Relationship Id="rId1" Type="http://schemas.openxmlformats.org/officeDocument/2006/relationships/hyperlink" Target="#Data!A1"/><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19</xdr:col>
      <xdr:colOff>403602</xdr:colOff>
      <xdr:row>0</xdr:row>
      <xdr:rowOff>73293</xdr:rowOff>
    </xdr:from>
    <xdr:to>
      <xdr:col>22</xdr:col>
      <xdr:colOff>452034</xdr:colOff>
      <xdr:row>36</xdr:row>
      <xdr:rowOff>32288</xdr:rowOff>
    </xdr:to>
    <xdr:sp macro="" textlink="">
      <xdr:nvSpPr>
        <xdr:cNvPr id="107" name="Rectangle: Rounded Corners 106">
          <a:extLst>
            <a:ext uri="{FF2B5EF4-FFF2-40B4-BE49-F238E27FC236}">
              <a16:creationId xmlns:a16="http://schemas.microsoft.com/office/drawing/2014/main" id="{A7FE9968-C850-433A-93AA-F1982C3AAFA7}"/>
            </a:ext>
          </a:extLst>
        </xdr:cNvPr>
        <xdr:cNvSpPr/>
      </xdr:nvSpPr>
      <xdr:spPr>
        <a:xfrm>
          <a:off x="12059619" y="73293"/>
          <a:ext cx="1888856" cy="6933232"/>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139323</xdr:colOff>
      <xdr:row>22</xdr:row>
      <xdr:rowOff>139162</xdr:rowOff>
    </xdr:from>
    <xdr:to>
      <xdr:col>6</xdr:col>
      <xdr:colOff>167898</xdr:colOff>
      <xdr:row>36</xdr:row>
      <xdr:rowOff>24862</xdr:rowOff>
    </xdr:to>
    <xdr:sp macro="" textlink="">
      <xdr:nvSpPr>
        <xdr:cNvPr id="91" name="Rectangle: Rounded Corners 90">
          <a:extLst>
            <a:ext uri="{FF2B5EF4-FFF2-40B4-BE49-F238E27FC236}">
              <a16:creationId xmlns:a16="http://schemas.microsoft.com/office/drawing/2014/main" id="{4B7F2194-6AA0-432A-A305-8ED7B0D99B73}"/>
            </a:ext>
          </a:extLst>
        </xdr:cNvPr>
        <xdr:cNvSpPr/>
      </xdr:nvSpPr>
      <xdr:spPr>
        <a:xfrm>
          <a:off x="139323" y="4401196"/>
          <a:ext cx="3709422" cy="2597903"/>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95250</xdr:colOff>
      <xdr:row>0</xdr:row>
      <xdr:rowOff>161925</xdr:rowOff>
    </xdr:from>
    <xdr:to>
      <xdr:col>18</xdr:col>
      <xdr:colOff>552450</xdr:colOff>
      <xdr:row>4</xdr:row>
      <xdr:rowOff>28575</xdr:rowOff>
    </xdr:to>
    <xdr:sp macro="" textlink="">
      <xdr:nvSpPr>
        <xdr:cNvPr id="2" name="Rectangle: Rounded Corners 1">
          <a:extLst>
            <a:ext uri="{FF2B5EF4-FFF2-40B4-BE49-F238E27FC236}">
              <a16:creationId xmlns:a16="http://schemas.microsoft.com/office/drawing/2014/main" id="{D0686DF5-57F4-2C93-B3E0-FD30D988C2D3}"/>
            </a:ext>
          </a:extLst>
        </xdr:cNvPr>
        <xdr:cNvSpPr/>
      </xdr:nvSpPr>
      <xdr:spPr>
        <a:xfrm>
          <a:off x="95250" y="161925"/>
          <a:ext cx="1143000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222645</xdr:colOff>
      <xdr:row>1</xdr:row>
      <xdr:rowOff>76795</xdr:rowOff>
    </xdr:from>
    <xdr:to>
      <xdr:col>13</xdr:col>
      <xdr:colOff>535781</xdr:colOff>
      <xdr:row>3</xdr:row>
      <xdr:rowOff>74413</xdr:rowOff>
    </xdr:to>
    <xdr:sp macro="" textlink="">
      <xdr:nvSpPr>
        <xdr:cNvPr id="3" name="TextBox 2">
          <a:extLst>
            <a:ext uri="{FF2B5EF4-FFF2-40B4-BE49-F238E27FC236}">
              <a16:creationId xmlns:a16="http://schemas.microsoft.com/office/drawing/2014/main" id="{0569DEC1-BE7C-A0B9-0029-DBB062431D2D}"/>
            </a:ext>
          </a:extLst>
        </xdr:cNvPr>
        <xdr:cNvSpPr txBox="1"/>
      </xdr:nvSpPr>
      <xdr:spPr>
        <a:xfrm>
          <a:off x="1443036" y="270272"/>
          <a:ext cx="7025284" cy="3845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000" b="1">
              <a:latin typeface="Aptos Black" panose="020F0502020204030204" pitchFamily="34" charset="0"/>
            </a:rPr>
            <a:t>DG Executive Summary &amp; Profitability Dashboard</a:t>
          </a:r>
        </a:p>
      </xdr:txBody>
    </xdr:sp>
    <xdr:clientData/>
  </xdr:twoCellAnchor>
  <xdr:twoCellAnchor>
    <xdr:from>
      <xdr:col>0</xdr:col>
      <xdr:colOff>123825</xdr:colOff>
      <xdr:row>4</xdr:row>
      <xdr:rowOff>171450</xdr:rowOff>
    </xdr:from>
    <xdr:to>
      <xdr:col>2</xdr:col>
      <xdr:colOff>581026</xdr:colOff>
      <xdr:row>8</xdr:row>
      <xdr:rowOff>38100</xdr:rowOff>
    </xdr:to>
    <xdr:grpSp>
      <xdr:nvGrpSpPr>
        <xdr:cNvPr id="14" name="Group 13">
          <a:extLst>
            <a:ext uri="{FF2B5EF4-FFF2-40B4-BE49-F238E27FC236}">
              <a16:creationId xmlns:a16="http://schemas.microsoft.com/office/drawing/2014/main" id="{2C9586F7-0F91-1CB1-316D-C9D8A7FBAF50}"/>
            </a:ext>
          </a:extLst>
        </xdr:cNvPr>
        <xdr:cNvGrpSpPr/>
      </xdr:nvGrpSpPr>
      <xdr:grpSpPr>
        <a:xfrm>
          <a:off x="123825" y="922718"/>
          <a:ext cx="1664595" cy="617917"/>
          <a:chOff x="123825" y="933450"/>
          <a:chExt cx="1676401" cy="628650"/>
        </a:xfrm>
      </xdr:grpSpPr>
      <xdr:sp macro="" textlink="">
        <xdr:nvSpPr>
          <xdr:cNvPr id="8" name="Rectangle: Rounded Corners 7">
            <a:extLst>
              <a:ext uri="{FF2B5EF4-FFF2-40B4-BE49-F238E27FC236}">
                <a16:creationId xmlns:a16="http://schemas.microsoft.com/office/drawing/2014/main" id="{BE2E65D0-C01F-4898-94D6-12489817D767}"/>
              </a:ext>
            </a:extLst>
          </xdr:cNvPr>
          <xdr:cNvSpPr/>
        </xdr:nvSpPr>
        <xdr:spPr>
          <a:xfrm>
            <a:off x="123825" y="933450"/>
            <a:ext cx="165735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TextBox 10">
            <a:extLst>
              <a:ext uri="{FF2B5EF4-FFF2-40B4-BE49-F238E27FC236}">
                <a16:creationId xmlns:a16="http://schemas.microsoft.com/office/drawing/2014/main" id="{64B364DE-2176-7ACF-EF41-B0476A830B14}"/>
              </a:ext>
            </a:extLst>
          </xdr:cNvPr>
          <xdr:cNvSpPr txBox="1"/>
        </xdr:nvSpPr>
        <xdr:spPr>
          <a:xfrm>
            <a:off x="238126" y="1038225"/>
            <a:ext cx="1562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lumMod val="65000"/>
                    <a:lumOff val="35000"/>
                  </a:schemeClr>
                </a:solidFill>
              </a:rPr>
              <a:t>Total Revenue</a:t>
            </a:r>
          </a:p>
        </xdr:txBody>
      </xdr:sp>
      <xdr:sp macro="" textlink="PivotTable!A4">
        <xdr:nvSpPr>
          <xdr:cNvPr id="13" name="TextBox 12">
            <a:extLst>
              <a:ext uri="{FF2B5EF4-FFF2-40B4-BE49-F238E27FC236}">
                <a16:creationId xmlns:a16="http://schemas.microsoft.com/office/drawing/2014/main" id="{52BDF979-E5E3-49FD-B6F2-E594680F53DD}"/>
              </a:ext>
            </a:extLst>
          </xdr:cNvPr>
          <xdr:cNvSpPr txBox="1"/>
        </xdr:nvSpPr>
        <xdr:spPr>
          <a:xfrm>
            <a:off x="190500" y="1257299"/>
            <a:ext cx="160972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0AE8B91-0236-44C5-BF7B-3E158C3C75E9}" type="TxLink">
              <a:rPr lang="en-US" sz="1400" b="1" i="0" u="none" strike="noStrike">
                <a:solidFill>
                  <a:schemeClr val="accent3"/>
                </a:solidFill>
                <a:latin typeface="Aptos Narrow"/>
              </a:rPr>
              <a:pPr algn="ctr"/>
              <a:t>$198,505.13</a:t>
            </a:fld>
            <a:endParaRPr lang="en-US" sz="1400" b="1">
              <a:solidFill>
                <a:schemeClr val="accent3"/>
              </a:solidFill>
            </a:endParaRPr>
          </a:p>
        </xdr:txBody>
      </xdr:sp>
    </xdr:grpSp>
    <xdr:clientData/>
  </xdr:twoCellAnchor>
  <xdr:twoCellAnchor>
    <xdr:from>
      <xdr:col>3</xdr:col>
      <xdr:colOff>180975</xdr:colOff>
      <xdr:row>4</xdr:row>
      <xdr:rowOff>171450</xdr:rowOff>
    </xdr:from>
    <xdr:to>
      <xdr:col>6</xdr:col>
      <xdr:colOff>28576</xdr:colOff>
      <xdr:row>8</xdr:row>
      <xdr:rowOff>38100</xdr:rowOff>
    </xdr:to>
    <xdr:grpSp>
      <xdr:nvGrpSpPr>
        <xdr:cNvPr id="52" name="Group 51">
          <a:extLst>
            <a:ext uri="{FF2B5EF4-FFF2-40B4-BE49-F238E27FC236}">
              <a16:creationId xmlns:a16="http://schemas.microsoft.com/office/drawing/2014/main" id="{A4058B90-DDCE-B226-CC6C-71F46355CCA0}"/>
            </a:ext>
          </a:extLst>
        </xdr:cNvPr>
        <xdr:cNvGrpSpPr/>
      </xdr:nvGrpSpPr>
      <xdr:grpSpPr>
        <a:xfrm>
          <a:off x="1992067" y="922718"/>
          <a:ext cx="1658692" cy="617917"/>
          <a:chOff x="123825" y="933450"/>
          <a:chExt cx="1676401" cy="628650"/>
        </a:xfrm>
      </xdr:grpSpPr>
      <xdr:sp macro="" textlink="">
        <xdr:nvSpPr>
          <xdr:cNvPr id="53" name="Rectangle: Rounded Corners 52">
            <a:extLst>
              <a:ext uri="{FF2B5EF4-FFF2-40B4-BE49-F238E27FC236}">
                <a16:creationId xmlns:a16="http://schemas.microsoft.com/office/drawing/2014/main" id="{A8DC764C-7EDB-D598-B432-0182F6741BB6}"/>
              </a:ext>
            </a:extLst>
          </xdr:cNvPr>
          <xdr:cNvSpPr/>
        </xdr:nvSpPr>
        <xdr:spPr>
          <a:xfrm>
            <a:off x="123825" y="933450"/>
            <a:ext cx="165735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4" name="TextBox 53">
            <a:extLst>
              <a:ext uri="{FF2B5EF4-FFF2-40B4-BE49-F238E27FC236}">
                <a16:creationId xmlns:a16="http://schemas.microsoft.com/office/drawing/2014/main" id="{59D22219-455F-DA77-5B64-DF45237115A0}"/>
              </a:ext>
            </a:extLst>
          </xdr:cNvPr>
          <xdr:cNvSpPr txBox="1"/>
        </xdr:nvSpPr>
        <xdr:spPr>
          <a:xfrm>
            <a:off x="228600" y="1038225"/>
            <a:ext cx="1571626"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lumMod val="65000"/>
                    <a:lumOff val="35000"/>
                  </a:schemeClr>
                </a:solidFill>
              </a:rPr>
              <a:t>Total Gross Profit</a:t>
            </a:r>
          </a:p>
        </xdr:txBody>
      </xdr:sp>
      <xdr:sp macro="" textlink="PivotTable!C4">
        <xdr:nvSpPr>
          <xdr:cNvPr id="55" name="TextBox 54">
            <a:extLst>
              <a:ext uri="{FF2B5EF4-FFF2-40B4-BE49-F238E27FC236}">
                <a16:creationId xmlns:a16="http://schemas.microsoft.com/office/drawing/2014/main" id="{8718A3F3-0BE9-35D1-BEDA-9AFE1FC78EC3}"/>
              </a:ext>
            </a:extLst>
          </xdr:cNvPr>
          <xdr:cNvSpPr txBox="1"/>
        </xdr:nvSpPr>
        <xdr:spPr>
          <a:xfrm>
            <a:off x="190500" y="1257299"/>
            <a:ext cx="160972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5DE945D-6C1D-4C65-8006-C108026E96AF}" type="TxLink">
              <a:rPr lang="en-US" sz="1400" b="1" i="0" u="none" strike="noStrike">
                <a:solidFill>
                  <a:schemeClr val="accent3"/>
                </a:solidFill>
                <a:latin typeface="Aptos Narrow"/>
                <a:ea typeface="+mn-ea"/>
                <a:cs typeface="+mn-cs"/>
              </a:rPr>
              <a:pPr marL="0" indent="0" algn="ctr"/>
              <a:t>$84,949</a:t>
            </a:fld>
            <a:endParaRPr lang="en-US" sz="1400" b="1" i="0" u="none" strike="noStrike">
              <a:solidFill>
                <a:schemeClr val="accent3"/>
              </a:solidFill>
              <a:latin typeface="Aptos Narrow"/>
              <a:ea typeface="+mn-ea"/>
              <a:cs typeface="+mn-cs"/>
            </a:endParaRPr>
          </a:p>
        </xdr:txBody>
      </xdr:sp>
    </xdr:grpSp>
    <xdr:clientData/>
  </xdr:twoCellAnchor>
  <xdr:twoCellAnchor>
    <xdr:from>
      <xdr:col>6</xdr:col>
      <xdr:colOff>152400</xdr:colOff>
      <xdr:row>4</xdr:row>
      <xdr:rowOff>171450</xdr:rowOff>
    </xdr:from>
    <xdr:to>
      <xdr:col>9</xdr:col>
      <xdr:colOff>171450</xdr:colOff>
      <xdr:row>8</xdr:row>
      <xdr:rowOff>38100</xdr:rowOff>
    </xdr:to>
    <xdr:grpSp>
      <xdr:nvGrpSpPr>
        <xdr:cNvPr id="56" name="Group 55">
          <a:extLst>
            <a:ext uri="{FF2B5EF4-FFF2-40B4-BE49-F238E27FC236}">
              <a16:creationId xmlns:a16="http://schemas.microsoft.com/office/drawing/2014/main" id="{39719FB2-0066-CD5E-888C-124D58F49425}"/>
            </a:ext>
          </a:extLst>
        </xdr:cNvPr>
        <xdr:cNvGrpSpPr/>
      </xdr:nvGrpSpPr>
      <xdr:grpSpPr>
        <a:xfrm>
          <a:off x="3774583" y="922718"/>
          <a:ext cx="1830142" cy="617917"/>
          <a:chOff x="38100" y="933450"/>
          <a:chExt cx="1847850" cy="628650"/>
        </a:xfrm>
      </xdr:grpSpPr>
      <xdr:sp macro="" textlink="">
        <xdr:nvSpPr>
          <xdr:cNvPr id="57" name="Rectangle: Rounded Corners 56">
            <a:extLst>
              <a:ext uri="{FF2B5EF4-FFF2-40B4-BE49-F238E27FC236}">
                <a16:creationId xmlns:a16="http://schemas.microsoft.com/office/drawing/2014/main" id="{22227098-FF19-1A9F-5AA7-2486C66C952F}"/>
              </a:ext>
            </a:extLst>
          </xdr:cNvPr>
          <xdr:cNvSpPr/>
        </xdr:nvSpPr>
        <xdr:spPr>
          <a:xfrm>
            <a:off x="123825" y="933450"/>
            <a:ext cx="165735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TextBox 57">
            <a:extLst>
              <a:ext uri="{FF2B5EF4-FFF2-40B4-BE49-F238E27FC236}">
                <a16:creationId xmlns:a16="http://schemas.microsoft.com/office/drawing/2014/main" id="{BED178CC-FB2C-11A9-C66B-75B8AC2BBF13}"/>
              </a:ext>
            </a:extLst>
          </xdr:cNvPr>
          <xdr:cNvSpPr txBox="1"/>
        </xdr:nvSpPr>
        <xdr:spPr>
          <a:xfrm>
            <a:off x="38100" y="1038225"/>
            <a:ext cx="184785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lumMod val="65000"/>
                    <a:lumOff val="35000"/>
                  </a:schemeClr>
                </a:solidFill>
              </a:rPr>
              <a:t>Total</a:t>
            </a:r>
            <a:r>
              <a:rPr lang="en-US" sz="1600" baseline="0">
                <a:solidFill>
                  <a:schemeClr val="tx1">
                    <a:lumMod val="65000"/>
                    <a:lumOff val="35000"/>
                  </a:schemeClr>
                </a:solidFill>
              </a:rPr>
              <a:t> Profit Margin</a:t>
            </a:r>
            <a:endParaRPr lang="en-US" sz="1600">
              <a:solidFill>
                <a:schemeClr val="tx1">
                  <a:lumMod val="65000"/>
                  <a:lumOff val="35000"/>
                </a:schemeClr>
              </a:solidFill>
            </a:endParaRPr>
          </a:p>
        </xdr:txBody>
      </xdr:sp>
      <xdr:sp macro="" textlink="PivotTable!E4">
        <xdr:nvSpPr>
          <xdr:cNvPr id="59" name="TextBox 58">
            <a:extLst>
              <a:ext uri="{FF2B5EF4-FFF2-40B4-BE49-F238E27FC236}">
                <a16:creationId xmlns:a16="http://schemas.microsoft.com/office/drawing/2014/main" id="{9FEC44D7-687A-2340-E227-00676E6E27F3}"/>
              </a:ext>
            </a:extLst>
          </xdr:cNvPr>
          <xdr:cNvSpPr txBox="1"/>
        </xdr:nvSpPr>
        <xdr:spPr>
          <a:xfrm>
            <a:off x="190500" y="1257299"/>
            <a:ext cx="160972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369B84F-7D59-446C-B99A-13534AE1CB2F}" type="TxLink">
              <a:rPr lang="en-US" sz="1400" b="1" i="0" u="none" strike="noStrike">
                <a:solidFill>
                  <a:schemeClr val="accent3"/>
                </a:solidFill>
                <a:latin typeface="Aptos Narrow"/>
                <a:ea typeface="+mn-ea"/>
                <a:cs typeface="+mn-cs"/>
              </a:rPr>
              <a:pPr marL="0" indent="0" algn="ctr"/>
              <a:t>42.8%</a:t>
            </a:fld>
            <a:endParaRPr lang="en-US" sz="1400" b="1" i="0" u="none" strike="noStrike">
              <a:solidFill>
                <a:schemeClr val="accent3"/>
              </a:solidFill>
              <a:latin typeface="Aptos Narrow"/>
              <a:ea typeface="+mn-ea"/>
              <a:cs typeface="+mn-cs"/>
            </a:endParaRPr>
          </a:p>
        </xdr:txBody>
      </xdr:sp>
    </xdr:grpSp>
    <xdr:clientData/>
  </xdr:twoCellAnchor>
  <xdr:twoCellAnchor>
    <xdr:from>
      <xdr:col>9</xdr:col>
      <xdr:colOff>295275</xdr:colOff>
      <xdr:row>4</xdr:row>
      <xdr:rowOff>171450</xdr:rowOff>
    </xdr:from>
    <xdr:to>
      <xdr:col>12</xdr:col>
      <xdr:colOff>142876</xdr:colOff>
      <xdr:row>8</xdr:row>
      <xdr:rowOff>38100</xdr:rowOff>
    </xdr:to>
    <xdr:grpSp>
      <xdr:nvGrpSpPr>
        <xdr:cNvPr id="60" name="Group 59">
          <a:extLst>
            <a:ext uri="{FF2B5EF4-FFF2-40B4-BE49-F238E27FC236}">
              <a16:creationId xmlns:a16="http://schemas.microsoft.com/office/drawing/2014/main" id="{479D8153-4B04-0CF1-D48C-3A3667FC9C58}"/>
            </a:ext>
          </a:extLst>
        </xdr:cNvPr>
        <xdr:cNvGrpSpPr/>
      </xdr:nvGrpSpPr>
      <xdr:grpSpPr>
        <a:xfrm>
          <a:off x="5728550" y="922718"/>
          <a:ext cx="1658692" cy="617917"/>
          <a:chOff x="123825" y="933450"/>
          <a:chExt cx="1676401" cy="628650"/>
        </a:xfrm>
      </xdr:grpSpPr>
      <xdr:sp macro="" textlink="">
        <xdr:nvSpPr>
          <xdr:cNvPr id="61" name="Rectangle: Rounded Corners 60">
            <a:extLst>
              <a:ext uri="{FF2B5EF4-FFF2-40B4-BE49-F238E27FC236}">
                <a16:creationId xmlns:a16="http://schemas.microsoft.com/office/drawing/2014/main" id="{70AA8CB8-2A0B-282E-3642-C7CD91429110}"/>
              </a:ext>
            </a:extLst>
          </xdr:cNvPr>
          <xdr:cNvSpPr/>
        </xdr:nvSpPr>
        <xdr:spPr>
          <a:xfrm>
            <a:off x="123825" y="933450"/>
            <a:ext cx="165735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TextBox 61">
            <a:extLst>
              <a:ext uri="{FF2B5EF4-FFF2-40B4-BE49-F238E27FC236}">
                <a16:creationId xmlns:a16="http://schemas.microsoft.com/office/drawing/2014/main" id="{4E370414-B4D5-1464-0706-5ED5C5C76DE3}"/>
              </a:ext>
            </a:extLst>
          </xdr:cNvPr>
          <xdr:cNvSpPr txBox="1"/>
        </xdr:nvSpPr>
        <xdr:spPr>
          <a:xfrm>
            <a:off x="238126" y="1038225"/>
            <a:ext cx="1562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lumMod val="65000"/>
                    <a:lumOff val="35000"/>
                  </a:schemeClr>
                </a:solidFill>
              </a:rPr>
              <a:t>Total Unit Sold</a:t>
            </a:r>
          </a:p>
        </xdr:txBody>
      </xdr:sp>
      <xdr:sp macro="" textlink="PivotTable!G4">
        <xdr:nvSpPr>
          <xdr:cNvPr id="63" name="TextBox 62">
            <a:extLst>
              <a:ext uri="{FF2B5EF4-FFF2-40B4-BE49-F238E27FC236}">
                <a16:creationId xmlns:a16="http://schemas.microsoft.com/office/drawing/2014/main" id="{BF4230B8-4B01-81C2-B76D-2A501178E452}"/>
              </a:ext>
            </a:extLst>
          </xdr:cNvPr>
          <xdr:cNvSpPr txBox="1"/>
        </xdr:nvSpPr>
        <xdr:spPr>
          <a:xfrm>
            <a:off x="190500" y="1257299"/>
            <a:ext cx="160972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E7F8D6C-DCB5-40A5-8B74-30DE2D3E4AC3}" type="TxLink">
              <a:rPr lang="en-US" sz="1400" b="1" i="0" u="none" strike="noStrike">
                <a:solidFill>
                  <a:schemeClr val="accent3"/>
                </a:solidFill>
                <a:latin typeface="Aptos Narrow"/>
                <a:ea typeface="+mn-ea"/>
                <a:cs typeface="+mn-cs"/>
              </a:rPr>
              <a:pPr marL="0" indent="0" algn="ctr"/>
              <a:t>1270</a:t>
            </a:fld>
            <a:endParaRPr lang="en-US" sz="1400" b="1" i="0" u="none" strike="noStrike">
              <a:solidFill>
                <a:schemeClr val="accent3"/>
              </a:solidFill>
              <a:latin typeface="Aptos Narrow"/>
              <a:ea typeface="+mn-ea"/>
              <a:cs typeface="+mn-cs"/>
            </a:endParaRPr>
          </a:p>
        </xdr:txBody>
      </xdr:sp>
    </xdr:grpSp>
    <xdr:clientData/>
  </xdr:twoCellAnchor>
  <xdr:twoCellAnchor>
    <xdr:from>
      <xdr:col>12</xdr:col>
      <xdr:colOff>352425</xdr:colOff>
      <xdr:row>4</xdr:row>
      <xdr:rowOff>171450</xdr:rowOff>
    </xdr:from>
    <xdr:to>
      <xdr:col>15</xdr:col>
      <xdr:colOff>200026</xdr:colOff>
      <xdr:row>8</xdr:row>
      <xdr:rowOff>38100</xdr:rowOff>
    </xdr:to>
    <xdr:grpSp>
      <xdr:nvGrpSpPr>
        <xdr:cNvPr id="64" name="Group 63">
          <a:extLst>
            <a:ext uri="{FF2B5EF4-FFF2-40B4-BE49-F238E27FC236}">
              <a16:creationId xmlns:a16="http://schemas.microsoft.com/office/drawing/2014/main" id="{203597BF-A4D3-11AE-60B2-1279CCE70F2F}"/>
            </a:ext>
          </a:extLst>
        </xdr:cNvPr>
        <xdr:cNvGrpSpPr/>
      </xdr:nvGrpSpPr>
      <xdr:grpSpPr>
        <a:xfrm>
          <a:off x="7596791" y="922718"/>
          <a:ext cx="1658693" cy="617917"/>
          <a:chOff x="123825" y="933450"/>
          <a:chExt cx="1676401" cy="628650"/>
        </a:xfrm>
      </xdr:grpSpPr>
      <xdr:sp macro="" textlink="">
        <xdr:nvSpPr>
          <xdr:cNvPr id="65" name="Rectangle: Rounded Corners 64">
            <a:extLst>
              <a:ext uri="{FF2B5EF4-FFF2-40B4-BE49-F238E27FC236}">
                <a16:creationId xmlns:a16="http://schemas.microsoft.com/office/drawing/2014/main" id="{9BAA9CEF-A0B1-64BD-F338-086C0A884359}"/>
              </a:ext>
            </a:extLst>
          </xdr:cNvPr>
          <xdr:cNvSpPr/>
        </xdr:nvSpPr>
        <xdr:spPr>
          <a:xfrm>
            <a:off x="123825" y="933450"/>
            <a:ext cx="165735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TextBox 65">
            <a:extLst>
              <a:ext uri="{FF2B5EF4-FFF2-40B4-BE49-F238E27FC236}">
                <a16:creationId xmlns:a16="http://schemas.microsoft.com/office/drawing/2014/main" id="{733D1D78-C420-CC8A-B95D-5D426E9DB05E}"/>
              </a:ext>
            </a:extLst>
          </xdr:cNvPr>
          <xdr:cNvSpPr txBox="1"/>
        </xdr:nvSpPr>
        <xdr:spPr>
          <a:xfrm>
            <a:off x="238126" y="1038225"/>
            <a:ext cx="1562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lumMod val="65000"/>
                    <a:lumOff val="35000"/>
                  </a:schemeClr>
                </a:solidFill>
              </a:rPr>
              <a:t>Total Orders</a:t>
            </a:r>
          </a:p>
        </xdr:txBody>
      </xdr:sp>
      <xdr:sp macro="" textlink="PivotTable!I4">
        <xdr:nvSpPr>
          <xdr:cNvPr id="67" name="TextBox 66">
            <a:extLst>
              <a:ext uri="{FF2B5EF4-FFF2-40B4-BE49-F238E27FC236}">
                <a16:creationId xmlns:a16="http://schemas.microsoft.com/office/drawing/2014/main" id="{6F2592EA-2823-AA77-0CDF-A87C09ED0698}"/>
              </a:ext>
            </a:extLst>
          </xdr:cNvPr>
          <xdr:cNvSpPr txBox="1"/>
        </xdr:nvSpPr>
        <xdr:spPr>
          <a:xfrm>
            <a:off x="190500" y="1257299"/>
            <a:ext cx="160972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0945B5F-3A5B-43BF-814E-AA4DC74B6B35}" type="TxLink">
              <a:rPr lang="en-US" sz="1400" b="1" i="0" u="none" strike="noStrike">
                <a:solidFill>
                  <a:schemeClr val="accent3"/>
                </a:solidFill>
                <a:latin typeface="Aptos Narrow"/>
                <a:ea typeface="+mn-ea"/>
                <a:cs typeface="+mn-cs"/>
              </a:rPr>
              <a:pPr marL="0" indent="0" algn="ctr"/>
              <a:t>487</a:t>
            </a:fld>
            <a:endParaRPr lang="en-US" sz="1400" b="1" i="0" u="none" strike="noStrike">
              <a:solidFill>
                <a:schemeClr val="accent3"/>
              </a:solidFill>
              <a:latin typeface="Aptos Narrow"/>
              <a:ea typeface="+mn-ea"/>
              <a:cs typeface="+mn-cs"/>
            </a:endParaRPr>
          </a:p>
        </xdr:txBody>
      </xdr:sp>
    </xdr:grpSp>
    <xdr:clientData/>
  </xdr:twoCellAnchor>
  <xdr:twoCellAnchor>
    <xdr:from>
      <xdr:col>15</xdr:col>
      <xdr:colOff>409575</xdr:colOff>
      <xdr:row>4</xdr:row>
      <xdr:rowOff>171450</xdr:rowOff>
    </xdr:from>
    <xdr:to>
      <xdr:col>18</xdr:col>
      <xdr:colOff>257176</xdr:colOff>
      <xdr:row>8</xdr:row>
      <xdr:rowOff>38100</xdr:rowOff>
    </xdr:to>
    <xdr:grpSp>
      <xdr:nvGrpSpPr>
        <xdr:cNvPr id="68" name="Group 67">
          <a:extLst>
            <a:ext uri="{FF2B5EF4-FFF2-40B4-BE49-F238E27FC236}">
              <a16:creationId xmlns:a16="http://schemas.microsoft.com/office/drawing/2014/main" id="{7E17E15F-FAEC-F7EE-A9B0-EABFEB337AB6}"/>
            </a:ext>
          </a:extLst>
        </xdr:cNvPr>
        <xdr:cNvGrpSpPr/>
      </xdr:nvGrpSpPr>
      <xdr:grpSpPr>
        <a:xfrm>
          <a:off x="9465033" y="922718"/>
          <a:ext cx="1658692" cy="617917"/>
          <a:chOff x="123825" y="933450"/>
          <a:chExt cx="1676401" cy="628650"/>
        </a:xfrm>
      </xdr:grpSpPr>
      <xdr:sp macro="" textlink="">
        <xdr:nvSpPr>
          <xdr:cNvPr id="69" name="Rectangle: Rounded Corners 68">
            <a:extLst>
              <a:ext uri="{FF2B5EF4-FFF2-40B4-BE49-F238E27FC236}">
                <a16:creationId xmlns:a16="http://schemas.microsoft.com/office/drawing/2014/main" id="{4CFBCFA0-81FC-60DC-58D8-009B1D99C1EB}"/>
              </a:ext>
            </a:extLst>
          </xdr:cNvPr>
          <xdr:cNvSpPr/>
        </xdr:nvSpPr>
        <xdr:spPr>
          <a:xfrm>
            <a:off x="123825" y="933450"/>
            <a:ext cx="1657350" cy="6286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TextBox 69">
            <a:extLst>
              <a:ext uri="{FF2B5EF4-FFF2-40B4-BE49-F238E27FC236}">
                <a16:creationId xmlns:a16="http://schemas.microsoft.com/office/drawing/2014/main" id="{22E0DEE4-50BD-961C-A793-B6E8061EB5B2}"/>
              </a:ext>
            </a:extLst>
          </xdr:cNvPr>
          <xdr:cNvSpPr txBox="1"/>
        </xdr:nvSpPr>
        <xdr:spPr>
          <a:xfrm>
            <a:off x="238126" y="1038225"/>
            <a:ext cx="15621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a:solidFill>
                  <a:schemeClr val="tx1">
                    <a:lumMod val="65000"/>
                    <a:lumOff val="35000"/>
                  </a:schemeClr>
                </a:solidFill>
              </a:rPr>
              <a:t>COGS</a:t>
            </a:r>
          </a:p>
          <a:p>
            <a:pPr algn="ctr"/>
            <a:endParaRPr lang="en-US" sz="1600">
              <a:solidFill>
                <a:schemeClr val="tx1">
                  <a:lumMod val="65000"/>
                  <a:lumOff val="35000"/>
                </a:schemeClr>
              </a:solidFill>
            </a:endParaRPr>
          </a:p>
        </xdr:txBody>
      </xdr:sp>
      <xdr:sp macro="" textlink="PivotTable!K4">
        <xdr:nvSpPr>
          <xdr:cNvPr id="71" name="TextBox 70">
            <a:extLst>
              <a:ext uri="{FF2B5EF4-FFF2-40B4-BE49-F238E27FC236}">
                <a16:creationId xmlns:a16="http://schemas.microsoft.com/office/drawing/2014/main" id="{5B6826E8-7699-7EF7-ADC4-007321D1DD3F}"/>
              </a:ext>
            </a:extLst>
          </xdr:cNvPr>
          <xdr:cNvSpPr txBox="1"/>
        </xdr:nvSpPr>
        <xdr:spPr>
          <a:xfrm>
            <a:off x="190500" y="1257299"/>
            <a:ext cx="1609726" cy="2571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17B9134-EA29-44F1-9E6E-3D40EE0EC7FE}" type="TxLink">
              <a:rPr lang="en-US" sz="1400" b="1" i="0" u="none" strike="noStrike">
                <a:solidFill>
                  <a:schemeClr val="accent3"/>
                </a:solidFill>
                <a:latin typeface="Aptos Narrow"/>
                <a:ea typeface="+mn-ea"/>
                <a:cs typeface="+mn-cs"/>
              </a:rPr>
              <a:pPr marL="0" indent="0" algn="ctr"/>
              <a:t>$113,556</a:t>
            </a:fld>
            <a:endParaRPr lang="en-US" sz="1400" b="1" i="0" u="none" strike="noStrike">
              <a:solidFill>
                <a:schemeClr val="accent3"/>
              </a:solidFill>
              <a:latin typeface="Aptos Narrow"/>
              <a:ea typeface="+mn-ea"/>
              <a:cs typeface="+mn-cs"/>
            </a:endParaRPr>
          </a:p>
        </xdr:txBody>
      </xdr:sp>
    </xdr:grpSp>
    <xdr:clientData/>
  </xdr:twoCellAnchor>
  <xdr:twoCellAnchor>
    <xdr:from>
      <xdr:col>17</xdr:col>
      <xdr:colOff>190500</xdr:colOff>
      <xdr:row>1</xdr:row>
      <xdr:rowOff>95251</xdr:rowOff>
    </xdr:from>
    <xdr:to>
      <xdr:col>18</xdr:col>
      <xdr:colOff>447675</xdr:colOff>
      <xdr:row>3</xdr:row>
      <xdr:rowOff>57151</xdr:rowOff>
    </xdr:to>
    <xdr:sp macro="" textlink="">
      <xdr:nvSpPr>
        <xdr:cNvPr id="72" name="Rectangle 71">
          <a:hlinkClick xmlns:r="http://schemas.openxmlformats.org/officeDocument/2006/relationships" r:id="rId1"/>
          <a:extLst>
            <a:ext uri="{FF2B5EF4-FFF2-40B4-BE49-F238E27FC236}">
              <a16:creationId xmlns:a16="http://schemas.microsoft.com/office/drawing/2014/main" id="{D554435B-4D66-C18F-0929-59439AAB023F}"/>
            </a:ext>
          </a:extLst>
        </xdr:cNvPr>
        <xdr:cNvSpPr/>
      </xdr:nvSpPr>
      <xdr:spPr>
        <a:xfrm>
          <a:off x="10553700" y="285751"/>
          <a:ext cx="866775" cy="342900"/>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Sales</a:t>
          </a:r>
          <a:r>
            <a:rPr lang="en-US" sz="1200" b="1" baseline="0"/>
            <a:t> Data</a:t>
          </a:r>
          <a:endParaRPr lang="en-US" sz="1200" b="1"/>
        </a:p>
      </xdr:txBody>
    </xdr:sp>
    <xdr:clientData/>
  </xdr:twoCellAnchor>
  <xdr:twoCellAnchor>
    <xdr:from>
      <xdr:col>14</xdr:col>
      <xdr:colOff>590550</xdr:colOff>
      <xdr:row>1</xdr:row>
      <xdr:rowOff>85726</xdr:rowOff>
    </xdr:from>
    <xdr:to>
      <xdr:col>16</xdr:col>
      <xdr:colOff>523876</xdr:colOff>
      <xdr:row>3</xdr:row>
      <xdr:rowOff>47626</xdr:rowOff>
    </xdr:to>
    <xdr:sp macro="" textlink="">
      <xdr:nvSpPr>
        <xdr:cNvPr id="74" name="Rectangle 73">
          <a:hlinkClick xmlns:r="http://schemas.openxmlformats.org/officeDocument/2006/relationships" r:id="rId2"/>
          <a:extLst>
            <a:ext uri="{FF2B5EF4-FFF2-40B4-BE49-F238E27FC236}">
              <a16:creationId xmlns:a16="http://schemas.microsoft.com/office/drawing/2014/main" id="{F9EE4169-8E48-9F45-605F-7225B1366F61}"/>
            </a:ext>
          </a:extLst>
        </xdr:cNvPr>
        <xdr:cNvSpPr/>
      </xdr:nvSpPr>
      <xdr:spPr>
        <a:xfrm>
          <a:off x="9124950" y="276226"/>
          <a:ext cx="1152526" cy="342900"/>
        </a:xfrm>
        <a:prstGeom prst="rect">
          <a:avLst/>
        </a:prstGeom>
        <a:solidFill>
          <a:schemeClr val="accent3"/>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All Pivot Tables</a:t>
          </a:r>
        </a:p>
      </xdr:txBody>
    </xdr:sp>
    <xdr:clientData/>
  </xdr:twoCellAnchor>
  <xdr:twoCellAnchor>
    <xdr:from>
      <xdr:col>0</xdr:col>
      <xdr:colOff>216254</xdr:colOff>
      <xdr:row>8</xdr:row>
      <xdr:rowOff>67129</xdr:rowOff>
    </xdr:from>
    <xdr:to>
      <xdr:col>18</xdr:col>
      <xdr:colOff>492479</xdr:colOff>
      <xdr:row>22</xdr:row>
      <xdr:rowOff>454</xdr:rowOff>
    </xdr:to>
    <xdr:grpSp>
      <xdr:nvGrpSpPr>
        <xdr:cNvPr id="79" name="Group 78">
          <a:extLst>
            <a:ext uri="{FF2B5EF4-FFF2-40B4-BE49-F238E27FC236}">
              <a16:creationId xmlns:a16="http://schemas.microsoft.com/office/drawing/2014/main" id="{CEDA6554-F504-05A9-3ACD-357864286024}"/>
            </a:ext>
          </a:extLst>
        </xdr:cNvPr>
        <xdr:cNvGrpSpPr/>
      </xdr:nvGrpSpPr>
      <xdr:grpSpPr>
        <a:xfrm>
          <a:off x="216254" y="1569664"/>
          <a:ext cx="11142774" cy="2562762"/>
          <a:chOff x="85726" y="1857375"/>
          <a:chExt cx="11249025" cy="2600325"/>
        </a:xfrm>
      </xdr:grpSpPr>
      <xdr:sp macro="" textlink="">
        <xdr:nvSpPr>
          <xdr:cNvPr id="78" name="Rectangle: Rounded Corners 77">
            <a:extLst>
              <a:ext uri="{FF2B5EF4-FFF2-40B4-BE49-F238E27FC236}">
                <a16:creationId xmlns:a16="http://schemas.microsoft.com/office/drawing/2014/main" id="{32900AD6-D178-4904-BCD2-DB623D666C5A}"/>
              </a:ext>
            </a:extLst>
          </xdr:cNvPr>
          <xdr:cNvSpPr/>
        </xdr:nvSpPr>
        <xdr:spPr>
          <a:xfrm>
            <a:off x="85726" y="1857375"/>
            <a:ext cx="5353050" cy="260032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aphicFrame macro="">
        <xdr:nvGraphicFramePr>
          <xdr:cNvPr id="77" name="Chart 76">
            <a:extLst>
              <a:ext uri="{FF2B5EF4-FFF2-40B4-BE49-F238E27FC236}">
                <a16:creationId xmlns:a16="http://schemas.microsoft.com/office/drawing/2014/main" id="{40EA3C20-CFCB-4FD5-933C-D279B0660366}"/>
              </a:ext>
            </a:extLst>
          </xdr:cNvPr>
          <xdr:cNvGraphicFramePr>
            <a:graphicFrameLocks/>
          </xdr:cNvGraphicFramePr>
        </xdr:nvGraphicFramePr>
        <xdr:xfrm>
          <a:off x="247651" y="2324100"/>
          <a:ext cx="5029199" cy="1971675"/>
        </xdr:xfrm>
        <a:graphic>
          <a:graphicData uri="http://schemas.openxmlformats.org/drawingml/2006/chart">
            <c:chart xmlns:c="http://schemas.openxmlformats.org/drawingml/2006/chart" xmlns:r="http://schemas.openxmlformats.org/officeDocument/2006/relationships" r:id="rId3"/>
          </a:graphicData>
        </a:graphic>
      </xdr:graphicFrame>
      <xdr:sp macro="" textlink="">
        <xdr:nvSpPr>
          <xdr:cNvPr id="85" name="Rectangle: Rounded Corners 84">
            <a:extLst>
              <a:ext uri="{FF2B5EF4-FFF2-40B4-BE49-F238E27FC236}">
                <a16:creationId xmlns:a16="http://schemas.microsoft.com/office/drawing/2014/main" id="{E0E97043-D2A1-543C-3907-EB5A0E6A25D4}"/>
              </a:ext>
            </a:extLst>
          </xdr:cNvPr>
          <xdr:cNvSpPr/>
        </xdr:nvSpPr>
        <xdr:spPr>
          <a:xfrm>
            <a:off x="5934075" y="1885951"/>
            <a:ext cx="5400676" cy="25527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10</xdr:col>
      <xdr:colOff>142876</xdr:colOff>
      <xdr:row>11</xdr:row>
      <xdr:rowOff>47625</xdr:rowOff>
    </xdr:from>
    <xdr:to>
      <xdr:col>17</xdr:col>
      <xdr:colOff>428625</xdr:colOff>
      <xdr:row>21</xdr:row>
      <xdr:rowOff>161924</xdr:rowOff>
    </xdr:to>
    <xdr:graphicFrame macro="">
      <xdr:nvGraphicFramePr>
        <xdr:cNvPr id="89" name="Chart 88">
          <a:extLst>
            <a:ext uri="{FF2B5EF4-FFF2-40B4-BE49-F238E27FC236}">
              <a16:creationId xmlns:a16="http://schemas.microsoft.com/office/drawing/2014/main" id="{AF7BDB9F-1539-44B4-B9A4-4A7FCA4750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356462</xdr:colOff>
      <xdr:row>25</xdr:row>
      <xdr:rowOff>108489</xdr:rowOff>
    </xdr:from>
    <xdr:to>
      <xdr:col>6</xdr:col>
      <xdr:colOff>85887</xdr:colOff>
      <xdr:row>35</xdr:row>
      <xdr:rowOff>51339</xdr:rowOff>
    </xdr:to>
    <xdr:graphicFrame macro="">
      <xdr:nvGraphicFramePr>
        <xdr:cNvPr id="90" name="Chart 89">
          <a:extLst>
            <a:ext uri="{FF2B5EF4-FFF2-40B4-BE49-F238E27FC236}">
              <a16:creationId xmlns:a16="http://schemas.microsoft.com/office/drawing/2014/main" id="{69F47C7B-4661-48AB-A5BC-344EC3FF1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250879</xdr:colOff>
      <xdr:row>22</xdr:row>
      <xdr:rowOff>164347</xdr:rowOff>
    </xdr:from>
    <xdr:to>
      <xdr:col>12</xdr:col>
      <xdr:colOff>279453</xdr:colOff>
      <xdr:row>36</xdr:row>
      <xdr:rowOff>46818</xdr:rowOff>
    </xdr:to>
    <xdr:sp macro="" textlink="">
      <xdr:nvSpPr>
        <xdr:cNvPr id="92" name="Rectangle: Rounded Corners 91">
          <a:extLst>
            <a:ext uri="{FF2B5EF4-FFF2-40B4-BE49-F238E27FC236}">
              <a16:creationId xmlns:a16="http://schemas.microsoft.com/office/drawing/2014/main" id="{19D33431-CA8C-49B5-86EE-39E360B812A1}"/>
            </a:ext>
          </a:extLst>
        </xdr:cNvPr>
        <xdr:cNvSpPr/>
      </xdr:nvSpPr>
      <xdr:spPr>
        <a:xfrm>
          <a:off x="3931726" y="4426381"/>
          <a:ext cx="3709422" cy="25946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458813</xdr:colOff>
      <xdr:row>22</xdr:row>
      <xdr:rowOff>173064</xdr:rowOff>
    </xdr:from>
    <xdr:to>
      <xdr:col>18</xdr:col>
      <xdr:colOff>468177</xdr:colOff>
      <xdr:row>36</xdr:row>
      <xdr:rowOff>55535</xdr:rowOff>
    </xdr:to>
    <xdr:sp macro="" textlink="">
      <xdr:nvSpPr>
        <xdr:cNvPr id="94" name="Rectangle: Rounded Corners 93">
          <a:extLst>
            <a:ext uri="{FF2B5EF4-FFF2-40B4-BE49-F238E27FC236}">
              <a16:creationId xmlns:a16="http://schemas.microsoft.com/office/drawing/2014/main" id="{6FE5DE0C-77AC-411C-A658-F3A331A0CEA7}"/>
            </a:ext>
          </a:extLst>
        </xdr:cNvPr>
        <xdr:cNvSpPr/>
      </xdr:nvSpPr>
      <xdr:spPr>
        <a:xfrm>
          <a:off x="7820508" y="4435098"/>
          <a:ext cx="3690211" cy="2594674"/>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165799</xdr:colOff>
      <xdr:row>8</xdr:row>
      <xdr:rowOff>189208</xdr:rowOff>
    </xdr:from>
    <xdr:to>
      <xdr:col>6</xdr:col>
      <xdr:colOff>312549</xdr:colOff>
      <xdr:row>10</xdr:row>
      <xdr:rowOff>132059</xdr:rowOff>
    </xdr:to>
    <xdr:sp macro="" textlink="">
      <xdr:nvSpPr>
        <xdr:cNvPr id="97" name="Rectangle: Rounded Corners 96">
          <a:extLst>
            <a:ext uri="{FF2B5EF4-FFF2-40B4-BE49-F238E27FC236}">
              <a16:creationId xmlns:a16="http://schemas.microsoft.com/office/drawing/2014/main" id="{A362D94A-4D57-0DCF-012B-CD0AD44AB2E1}"/>
            </a:ext>
          </a:extLst>
        </xdr:cNvPr>
        <xdr:cNvSpPr/>
      </xdr:nvSpPr>
      <xdr:spPr>
        <a:xfrm>
          <a:off x="2006223" y="1739039"/>
          <a:ext cx="1987173" cy="330308"/>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solidFill>
                <a:schemeClr val="lt1"/>
              </a:solidFill>
              <a:effectLst/>
              <a:latin typeface="+mn-lt"/>
              <a:ea typeface="+mn-ea"/>
              <a:cs typeface="+mn-cs"/>
            </a:rPr>
            <a:t>Monthly </a:t>
          </a:r>
          <a:r>
            <a:rPr lang="en-US" sz="1200" b="1"/>
            <a:t>Revenue &amp; Profit </a:t>
          </a:r>
        </a:p>
      </xdr:txBody>
    </xdr:sp>
    <xdr:clientData/>
  </xdr:twoCellAnchor>
  <xdr:twoCellAnchor>
    <xdr:from>
      <xdr:col>12</xdr:col>
      <xdr:colOff>502242</xdr:colOff>
      <xdr:row>9</xdr:row>
      <xdr:rowOff>34387</xdr:rowOff>
    </xdr:from>
    <xdr:to>
      <xdr:col>16</xdr:col>
      <xdr:colOff>31642</xdr:colOff>
      <xdr:row>10</xdr:row>
      <xdr:rowOff>170966</xdr:rowOff>
    </xdr:to>
    <xdr:sp macro="" textlink="">
      <xdr:nvSpPr>
        <xdr:cNvPr id="98" name="Rectangle: Rounded Corners 97">
          <a:extLst>
            <a:ext uri="{FF2B5EF4-FFF2-40B4-BE49-F238E27FC236}">
              <a16:creationId xmlns:a16="http://schemas.microsoft.com/office/drawing/2014/main" id="{863EBB6A-FDE6-4511-BD21-A2AF706C9F5B}"/>
            </a:ext>
          </a:extLst>
        </xdr:cNvPr>
        <xdr:cNvSpPr/>
      </xdr:nvSpPr>
      <xdr:spPr>
        <a:xfrm>
          <a:off x="7863937" y="1777946"/>
          <a:ext cx="1983298" cy="330308"/>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Top 5 Country by Revenue </a:t>
          </a:r>
        </a:p>
      </xdr:txBody>
    </xdr:sp>
    <xdr:clientData/>
  </xdr:twoCellAnchor>
  <xdr:twoCellAnchor>
    <xdr:from>
      <xdr:col>1</xdr:col>
      <xdr:colOff>400373</xdr:colOff>
      <xdr:row>23</xdr:row>
      <xdr:rowOff>46818</xdr:rowOff>
    </xdr:from>
    <xdr:to>
      <xdr:col>4</xdr:col>
      <xdr:colOff>543248</xdr:colOff>
      <xdr:row>24</xdr:row>
      <xdr:rowOff>183396</xdr:rowOff>
    </xdr:to>
    <xdr:sp macro="" textlink="">
      <xdr:nvSpPr>
        <xdr:cNvPr id="99" name="Rectangle: Rounded Corners 98">
          <a:extLst>
            <a:ext uri="{FF2B5EF4-FFF2-40B4-BE49-F238E27FC236}">
              <a16:creationId xmlns:a16="http://schemas.microsoft.com/office/drawing/2014/main" id="{E7DE4C54-038A-40E9-B6FF-756B09DE8AD1}"/>
            </a:ext>
          </a:extLst>
        </xdr:cNvPr>
        <xdr:cNvSpPr/>
      </xdr:nvSpPr>
      <xdr:spPr>
        <a:xfrm>
          <a:off x="1013848" y="4502581"/>
          <a:ext cx="1983298" cy="330307"/>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Revenue Share by Channel</a:t>
          </a:r>
        </a:p>
      </xdr:txBody>
    </xdr:sp>
    <xdr:clientData/>
  </xdr:twoCellAnchor>
  <xdr:twoCellAnchor>
    <xdr:from>
      <xdr:col>7</xdr:col>
      <xdr:colOff>489811</xdr:colOff>
      <xdr:row>23</xdr:row>
      <xdr:rowOff>65060</xdr:rowOff>
    </xdr:from>
    <xdr:to>
      <xdr:col>11</xdr:col>
      <xdr:colOff>19212</xdr:colOff>
      <xdr:row>25</xdr:row>
      <xdr:rowOff>7910</xdr:rowOff>
    </xdr:to>
    <xdr:sp macro="" textlink="">
      <xdr:nvSpPr>
        <xdr:cNvPr id="100" name="Rectangle: Rounded Corners 99">
          <a:extLst>
            <a:ext uri="{FF2B5EF4-FFF2-40B4-BE49-F238E27FC236}">
              <a16:creationId xmlns:a16="http://schemas.microsoft.com/office/drawing/2014/main" id="{59C753B2-5D12-4BF9-A12C-874DFC930988}"/>
            </a:ext>
          </a:extLst>
        </xdr:cNvPr>
        <xdr:cNvSpPr/>
      </xdr:nvSpPr>
      <xdr:spPr>
        <a:xfrm>
          <a:off x="4784133" y="4520823"/>
          <a:ext cx="1983299" cy="330307"/>
        </a:xfrm>
        <a:prstGeom prst="roundRect">
          <a:avLst/>
        </a:prstGeom>
        <a:solidFill>
          <a:schemeClr val="accent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Region</a:t>
          </a:r>
          <a:r>
            <a:rPr lang="en-US" sz="1200" b="1" baseline="0"/>
            <a:t> Wise Comparison </a:t>
          </a:r>
          <a:endParaRPr lang="en-US" sz="1200" b="1"/>
        </a:p>
      </xdr:txBody>
    </xdr:sp>
    <xdr:clientData/>
  </xdr:twoCellAnchor>
  <xdr:twoCellAnchor>
    <xdr:from>
      <xdr:col>14</xdr:col>
      <xdr:colOff>97509</xdr:colOff>
      <xdr:row>23</xdr:row>
      <xdr:rowOff>83627</xdr:rowOff>
    </xdr:from>
    <xdr:to>
      <xdr:col>17</xdr:col>
      <xdr:colOff>244259</xdr:colOff>
      <xdr:row>25</xdr:row>
      <xdr:rowOff>23248</xdr:rowOff>
    </xdr:to>
    <xdr:sp macro="" textlink="">
      <xdr:nvSpPr>
        <xdr:cNvPr id="101" name="Rectangle: Rounded Corners 100">
          <a:extLst>
            <a:ext uri="{FF2B5EF4-FFF2-40B4-BE49-F238E27FC236}">
              <a16:creationId xmlns:a16="http://schemas.microsoft.com/office/drawing/2014/main" id="{403251B3-4830-49D9-BBA4-6910EA52B17B}"/>
            </a:ext>
          </a:extLst>
        </xdr:cNvPr>
        <xdr:cNvSpPr/>
      </xdr:nvSpPr>
      <xdr:spPr>
        <a:xfrm>
          <a:off x="8686153" y="4539390"/>
          <a:ext cx="1987174" cy="327078"/>
        </a:xfrm>
        <a:prstGeom prst="roundRect">
          <a:avLst/>
        </a:prstGeom>
        <a:solidFill>
          <a:schemeClr val="accent6">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t>Country</a:t>
          </a:r>
          <a:r>
            <a:rPr lang="en-US" sz="1200" b="1" baseline="0"/>
            <a:t> Wise Map Chart</a:t>
          </a:r>
          <a:endParaRPr lang="en-US" sz="1200" b="1"/>
        </a:p>
      </xdr:txBody>
    </xdr:sp>
    <xdr:clientData/>
  </xdr:twoCellAnchor>
  <xdr:twoCellAnchor editAs="oneCell">
    <xdr:from>
      <xdr:col>19</xdr:col>
      <xdr:colOff>559715</xdr:colOff>
      <xdr:row>1</xdr:row>
      <xdr:rowOff>16628</xdr:rowOff>
    </xdr:from>
    <xdr:to>
      <xdr:col>22</xdr:col>
      <xdr:colOff>298665</xdr:colOff>
      <xdr:row>10</xdr:row>
      <xdr:rowOff>143682</xdr:rowOff>
    </xdr:to>
    <mc:AlternateContent xmlns:mc="http://schemas.openxmlformats.org/markup-compatibility/2006" xmlns:a14="http://schemas.microsoft.com/office/drawing/2010/main">
      <mc:Choice Requires="a14">
        <xdr:graphicFrame macro="">
          <xdr:nvGraphicFramePr>
            <xdr:cNvPr id="102" name="Product Category">
              <a:extLst>
                <a:ext uri="{FF2B5EF4-FFF2-40B4-BE49-F238E27FC236}">
                  <a16:creationId xmlns:a16="http://schemas.microsoft.com/office/drawing/2014/main" id="{1256FE11-66C7-5D6C-9EDA-642FCC163E88}"/>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153426" y="210105"/>
              <a:ext cx="1569536" cy="18683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343223</xdr:colOff>
      <xdr:row>25</xdr:row>
      <xdr:rowOff>71680</xdr:rowOff>
    </xdr:from>
    <xdr:to>
      <xdr:col>12</xdr:col>
      <xdr:colOff>186948</xdr:colOff>
      <xdr:row>34</xdr:row>
      <xdr:rowOff>179683</xdr:rowOff>
    </xdr:to>
    <xdr:graphicFrame macro="">
      <xdr:nvGraphicFramePr>
        <xdr:cNvPr id="108" name="Chart 107">
          <a:extLst>
            <a:ext uri="{FF2B5EF4-FFF2-40B4-BE49-F238E27FC236}">
              <a16:creationId xmlns:a16="http://schemas.microsoft.com/office/drawing/2014/main" id="{BCE76240-C178-4407-B050-C6509D231F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19</xdr:col>
      <xdr:colOff>565041</xdr:colOff>
      <xdr:row>25</xdr:row>
      <xdr:rowOff>180652</xdr:rowOff>
    </xdr:from>
    <xdr:to>
      <xdr:col>22</xdr:col>
      <xdr:colOff>339024</xdr:colOff>
      <xdr:row>35</xdr:row>
      <xdr:rowOff>16144</xdr:rowOff>
    </xdr:to>
    <mc:AlternateContent xmlns:mc="http://schemas.openxmlformats.org/markup-compatibility/2006" xmlns:a14="http://schemas.microsoft.com/office/drawing/2010/main">
      <mc:Choice Requires="a14">
        <xdr:graphicFrame macro="">
          <xdr:nvGraphicFramePr>
            <xdr:cNvPr id="110" name="Quarter">
              <a:extLst>
                <a:ext uri="{FF2B5EF4-FFF2-40B4-BE49-F238E27FC236}">
                  <a16:creationId xmlns:a16="http://schemas.microsoft.com/office/drawing/2014/main" id="{47D31DCE-6A45-7F8D-6A03-FEDF2A3D98F7}"/>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2158752" y="5017566"/>
              <a:ext cx="1604569" cy="17702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253008</xdr:colOff>
      <xdr:row>0</xdr:row>
      <xdr:rowOff>74413</xdr:rowOff>
    </xdr:from>
    <xdr:to>
      <xdr:col>1</xdr:col>
      <xdr:colOff>357188</xdr:colOff>
      <xdr:row>4</xdr:row>
      <xdr:rowOff>14882</xdr:rowOff>
    </xdr:to>
    <xdr:pic>
      <xdr:nvPicPr>
        <xdr:cNvPr id="112" name="Picture 111">
          <a:extLst>
            <a:ext uri="{FF2B5EF4-FFF2-40B4-BE49-F238E27FC236}">
              <a16:creationId xmlns:a16="http://schemas.microsoft.com/office/drawing/2014/main" id="{65437853-7805-7E7D-D976-2879D6AE8CF2}"/>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253008" y="74413"/>
          <a:ext cx="714375" cy="714375"/>
        </a:xfrm>
        <a:prstGeom prst="rect">
          <a:avLst/>
        </a:prstGeom>
      </xdr:spPr>
    </xdr:pic>
    <xdr:clientData/>
  </xdr:twoCellAnchor>
  <xdr:twoCellAnchor>
    <xdr:from>
      <xdr:col>13</xdr:col>
      <xdr:colOff>13416</xdr:colOff>
      <xdr:row>25</xdr:row>
      <xdr:rowOff>80492</xdr:rowOff>
    </xdr:from>
    <xdr:to>
      <xdr:col>18</xdr:col>
      <xdr:colOff>375634</xdr:colOff>
      <xdr:row>35</xdr:row>
      <xdr:rowOff>-1</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0070404A-8E74-4DB2-B092-67B50C0A41A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7938216" y="4842992"/>
              <a:ext cx="3410218" cy="18245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568550</xdr:colOff>
      <xdr:row>11</xdr:row>
      <xdr:rowOff>19989</xdr:rowOff>
    </xdr:from>
    <xdr:to>
      <xdr:col>22</xdr:col>
      <xdr:colOff>321972</xdr:colOff>
      <xdr:row>25</xdr:row>
      <xdr:rowOff>57552</xdr:rowOff>
    </xdr:to>
    <mc:AlternateContent xmlns:mc="http://schemas.openxmlformats.org/markup-compatibility/2006">
      <mc:Choice xmlns:a14="http://schemas.microsoft.com/office/drawing/2010/main" Requires="a14">
        <xdr:graphicFrame macro="">
          <xdr:nvGraphicFramePr>
            <xdr:cNvPr id="4" name="Country">
              <a:extLst>
                <a:ext uri="{FF2B5EF4-FFF2-40B4-BE49-F238E27FC236}">
                  <a16:creationId xmlns:a16="http://schemas.microsoft.com/office/drawing/2014/main" id="{BFE83E91-FF4F-B72C-2562-63FDA94F6FB1}"/>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12038796" y="2085975"/>
              <a:ext cx="1564514"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veend kumar" refreshedDate="46304.538146527775" createdVersion="8" refreshedVersion="8" minRefreshableVersion="3" recordCount="2707" xr:uid="{091CBB16-D216-4E44-AA45-41C1F6204DFD}">
  <cacheSource type="worksheet">
    <worksheetSource name="SalesDataTable"/>
  </cacheSource>
  <cacheFields count="24">
    <cacheField name="ID" numFmtId="0">
      <sharedItems containsSemiMixedTypes="0" containsString="0" containsNumber="1" containsInteger="1" minValue="1" maxValue="5200"/>
    </cacheField>
    <cacheField name="Order Date" numFmtId="164">
      <sharedItems containsSemiMixedTypes="0" containsNonDate="0" containsDate="1" containsString="0" minDate="2026-01-01T00:00:00" maxDate="2026-12-31T00:00:00"/>
    </cacheField>
    <cacheField name="Year" numFmtId="0">
      <sharedItems containsSemiMixedTypes="0" containsString="0" containsNumber="1" containsInteger="1" minValue="2026" maxValue="2026"/>
    </cacheField>
    <cacheField name="Quarter" numFmtId="0">
      <sharedItems count="4">
        <s v="Q1"/>
        <s v="Q2"/>
        <s v="Q3"/>
        <s v="Q4"/>
      </sharedItems>
    </cacheField>
    <cacheField name="MonthNo"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Region" numFmtId="0">
      <sharedItems count="4">
        <s v="Southern Europe"/>
        <s v="Central Europe"/>
        <s v="Northern Europe"/>
        <s v="Western Europe"/>
      </sharedItems>
    </cacheField>
    <cacheField name="Country" numFmtId="0">
      <sharedItems count="17">
        <s v="Spain"/>
        <s v="Czechia"/>
        <s v="Sweden"/>
        <s v="Ireland"/>
        <s v="Belgium"/>
        <s v="Denmark"/>
        <s v="Austria"/>
        <s v="Netherlands"/>
        <s v="United Kingdom"/>
        <s v="Portugal"/>
        <s v="Finland"/>
        <s v="Switzerland"/>
        <s v="Germany"/>
        <s v="France"/>
        <s v="Poland"/>
        <s v="Italy"/>
        <s v="Norway"/>
      </sharedItems>
    </cacheField>
    <cacheField name="Sales Channel" numFmtId="0">
      <sharedItems count="4">
        <s v="Online Store"/>
        <s v="Corporate"/>
        <s v="Retail Partners"/>
        <s v="Marketplace"/>
      </sharedItems>
    </cacheField>
    <cacheField name="Customer Type" numFmtId="0">
      <sharedItems/>
    </cacheField>
    <cacheField name="Product Category" numFmtId="0">
      <sharedItems count="5">
        <s v="Cycling"/>
        <s v="Hiking"/>
        <s v="Travel"/>
        <s v="Camping"/>
        <s v="Fitness"/>
      </sharedItems>
    </cacheField>
    <cacheField name="Product" numFmtId="0">
      <sharedItems/>
    </cacheField>
    <cacheField name="Units Sold" numFmtId="1">
      <sharedItems containsSemiMixedTypes="0" containsString="0" containsNumber="1" containsInteger="1" minValue="1" maxValue="15"/>
    </cacheField>
    <cacheField name="Unit Price" numFmtId="165">
      <sharedItems containsSemiMixedTypes="0" containsString="0" containsNumber="1" minValue="35.33" maxValue="348.96"/>
    </cacheField>
    <cacheField name="Discount %" numFmtId="9">
      <sharedItems containsSemiMixedTypes="0" containsString="0" containsNumber="1" minValue="0" maxValue="0.2"/>
    </cacheField>
    <cacheField name="Unit Cost" numFmtId="165">
      <sharedItems containsSemiMixedTypes="0" containsString="0" containsNumber="1" minValue="13.16" maxValue="200.3"/>
    </cacheField>
    <cacheField name="Revenue" numFmtId="165">
      <sharedItems containsSemiMixedTypes="0" containsString="0" containsNumber="1" minValue="28.327999999999999" maxValue="3655.2599999999998"/>
    </cacheField>
    <cacheField name="COGS" numFmtId="165">
      <sharedItems containsSemiMixedTypes="0" containsString="0" containsNumber="1" minValue="13.18" maxValue="2361.36"/>
    </cacheField>
    <cacheField name="Gross Profit" numFmtId="165">
      <sharedItems containsSemiMixedTypes="0" containsString="0" containsNumber="1" minValue="14.254" maxValue="1293.8999999999996"/>
    </cacheField>
    <cacheField name="Gross Margin %" numFmtId="166">
      <sharedItems containsSemiMixedTypes="0" containsString="0" containsNumber="1" minValue="0.25073461065635211" maxValue="0.65365025466893034"/>
    </cacheField>
    <cacheField name="Year2" numFmtId="1">
      <sharedItems containsSemiMixedTypes="0" containsString="0" containsNumber="1" containsInteger="1" minValue="2026" maxValue="2026"/>
    </cacheField>
    <cacheField name="Quarter2" numFmtId="166">
      <sharedItems/>
    </cacheField>
    <cacheField name="MonthNo2" numFmtId="1">
      <sharedItems containsSemiMixedTypes="0" containsString="0" containsNumber="1" containsInteger="1" minValue="1" maxValue="12"/>
    </cacheField>
    <cacheField name="Month2" numFmtId="166">
      <sharedItems/>
    </cacheField>
  </cacheFields>
  <extLst>
    <ext xmlns:x14="http://schemas.microsoft.com/office/spreadsheetml/2009/9/main" uri="{725AE2AE-9491-48be-B2B4-4EB974FC3084}">
      <x14:pivotCacheDefinition pivotCacheId="3969427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7">
  <r>
    <n v="3392"/>
    <d v="2026-01-01T00:00:00"/>
    <n v="2026"/>
    <x v="0"/>
    <n v="1"/>
    <x v="0"/>
    <x v="0"/>
    <x v="0"/>
    <x v="0"/>
    <s v="Returning"/>
    <x v="0"/>
    <s v="Commuter Helmet"/>
    <n v="2"/>
    <n v="82.06"/>
    <n v="0"/>
    <n v="42.94"/>
    <n v="164.12"/>
    <n v="85.88"/>
    <n v="78.240000000000009"/>
    <n v="0.476724348038021"/>
    <n v="2026"/>
    <s v="Q1"/>
    <n v="1"/>
    <s v="Jan"/>
  </r>
  <r>
    <n v="4836"/>
    <d v="2026-01-02T00:00:00"/>
    <n v="2026"/>
    <x v="0"/>
    <n v="1"/>
    <x v="0"/>
    <x v="1"/>
    <x v="1"/>
    <x v="1"/>
    <s v="Returning"/>
    <x v="1"/>
    <s v="Hiking Daypack 20L"/>
    <n v="4"/>
    <n v="94.18"/>
    <n v="0.15"/>
    <n v="45.03"/>
    <n v="320.21199999999999"/>
    <n v="180.12"/>
    <n v="140.09199999999998"/>
    <n v="0.43749765780170635"/>
    <n v="2026"/>
    <s v="Q1"/>
    <n v="1"/>
    <s v="Jan"/>
  </r>
  <r>
    <n v="163"/>
    <d v="2026-01-03T00:00:00"/>
    <n v="2026"/>
    <x v="0"/>
    <n v="1"/>
    <x v="0"/>
    <x v="2"/>
    <x v="2"/>
    <x v="0"/>
    <s v="New"/>
    <x v="2"/>
    <s v="Insulated Bottle"/>
    <n v="2"/>
    <n v="36.72"/>
    <n v="0.05"/>
    <n v="13.76"/>
    <n v="69.768000000000001"/>
    <n v="27.52"/>
    <n v="42.248000000000005"/>
    <n v="0.60554982226808862"/>
    <n v="2026"/>
    <s v="Q1"/>
    <n v="1"/>
    <s v="Jan"/>
  </r>
  <r>
    <n v="542"/>
    <d v="2026-01-03T00:00:00"/>
    <n v="2026"/>
    <x v="0"/>
    <n v="1"/>
    <x v="0"/>
    <x v="0"/>
    <x v="0"/>
    <x v="1"/>
    <s v="Business"/>
    <x v="1"/>
    <s v="Trail Boots"/>
    <n v="4"/>
    <n v="143.66999999999999"/>
    <n v="0.1"/>
    <n v="81.22"/>
    <n v="517.21199999999999"/>
    <n v="324.88"/>
    <n v="192.33199999999999"/>
    <n v="0.37186298848441257"/>
    <n v="2026"/>
    <s v="Q1"/>
    <n v="1"/>
    <s v="Jan"/>
  </r>
  <r>
    <n v="2002"/>
    <d v="2026-01-03T00:00:00"/>
    <n v="2026"/>
    <x v="0"/>
    <n v="1"/>
    <x v="0"/>
    <x v="0"/>
    <x v="0"/>
    <x v="1"/>
    <s v="Business"/>
    <x v="2"/>
    <s v="Insulated Bottle"/>
    <n v="3"/>
    <n v="36.53"/>
    <n v="0.15"/>
    <n v="13.67"/>
    <n v="93.151499999999999"/>
    <n v="41.01"/>
    <n v="52.141500000000001"/>
    <n v="0.55974944042769037"/>
    <n v="2026"/>
    <s v="Q1"/>
    <n v="1"/>
    <s v="Jan"/>
  </r>
  <r>
    <n v="2005"/>
    <d v="2026-01-03T00:00:00"/>
    <n v="2026"/>
    <x v="0"/>
    <n v="1"/>
    <x v="0"/>
    <x v="2"/>
    <x v="3"/>
    <x v="2"/>
    <s v="New"/>
    <x v="2"/>
    <s v="Insulated Bottle"/>
    <n v="1"/>
    <n v="35.340000000000003"/>
    <n v="0"/>
    <n v="13.37"/>
    <n v="35.340000000000003"/>
    <n v="13.37"/>
    <n v="21.970000000000006"/>
    <n v="0.62167515563101317"/>
    <n v="2026"/>
    <s v="Q1"/>
    <n v="1"/>
    <s v="Jan"/>
  </r>
  <r>
    <n v="2937"/>
    <d v="2026-01-03T00:00:00"/>
    <n v="2026"/>
    <x v="0"/>
    <n v="1"/>
    <x v="0"/>
    <x v="3"/>
    <x v="4"/>
    <x v="1"/>
    <s v="Returning"/>
    <x v="0"/>
    <s v="Trail Bike Light"/>
    <n v="8"/>
    <n v="49.6"/>
    <n v="0.1"/>
    <n v="23.05"/>
    <n v="357.12"/>
    <n v="184.4"/>
    <n v="172.72"/>
    <n v="0.4836469534050179"/>
    <n v="2026"/>
    <s v="Q1"/>
    <n v="1"/>
    <s v="Jan"/>
  </r>
  <r>
    <n v="3326"/>
    <d v="2026-01-03T00:00:00"/>
    <n v="2026"/>
    <x v="0"/>
    <n v="1"/>
    <x v="0"/>
    <x v="0"/>
    <x v="0"/>
    <x v="2"/>
    <s v="New"/>
    <x v="3"/>
    <s v="Alpine Tent 4P"/>
    <n v="2"/>
    <n v="347.51"/>
    <n v="0"/>
    <n v="190.16"/>
    <n v="695.02"/>
    <n v="380.32"/>
    <n v="314.7"/>
    <n v="0.4527927253891974"/>
    <n v="2026"/>
    <s v="Q1"/>
    <n v="1"/>
    <s v="Jan"/>
  </r>
  <r>
    <n v="3863"/>
    <d v="2026-01-03T00:00:00"/>
    <n v="2026"/>
    <x v="0"/>
    <n v="1"/>
    <x v="0"/>
    <x v="2"/>
    <x v="5"/>
    <x v="1"/>
    <s v="Returning"/>
    <x v="0"/>
    <s v="Compact Repair Kit"/>
    <n v="12"/>
    <n v="41.22"/>
    <n v="0.1"/>
    <n v="16.64"/>
    <n v="445.17599999999999"/>
    <n v="199.68"/>
    <n v="245.49599999999998"/>
    <n v="0.55145829963879456"/>
    <n v="2026"/>
    <s v="Q1"/>
    <n v="1"/>
    <s v="Jan"/>
  </r>
  <r>
    <n v="4910"/>
    <d v="2026-01-03T00:00:00"/>
    <n v="2026"/>
    <x v="0"/>
    <n v="1"/>
    <x v="0"/>
    <x v="2"/>
    <x v="3"/>
    <x v="2"/>
    <s v="Business"/>
    <x v="3"/>
    <s v="Alpine Tent 4P"/>
    <n v="1"/>
    <n v="332.18"/>
    <n v="0"/>
    <n v="195.33"/>
    <n v="332.18"/>
    <n v="195.33"/>
    <n v="136.85"/>
    <n v="0.41197543500511768"/>
    <n v="2026"/>
    <s v="Q1"/>
    <n v="1"/>
    <s v="Jan"/>
  </r>
  <r>
    <n v="5188"/>
    <d v="2026-01-03T00:00:00"/>
    <n v="2026"/>
    <x v="0"/>
    <n v="1"/>
    <x v="0"/>
    <x v="1"/>
    <x v="6"/>
    <x v="3"/>
    <s v="Returning"/>
    <x v="0"/>
    <s v="Trail Bike Light"/>
    <n v="1"/>
    <n v="49.71"/>
    <n v="0"/>
    <n v="23.15"/>
    <n v="49.71"/>
    <n v="23.15"/>
    <n v="26.560000000000002"/>
    <n v="0.53429893381613358"/>
    <n v="2026"/>
    <s v="Q1"/>
    <n v="1"/>
    <s v="Jan"/>
  </r>
  <r>
    <n v="845"/>
    <d v="2026-01-04T00:00:00"/>
    <n v="2026"/>
    <x v="0"/>
    <n v="1"/>
    <x v="0"/>
    <x v="2"/>
    <x v="3"/>
    <x v="0"/>
    <s v="New"/>
    <x v="3"/>
    <s v="Trail Tent 2P"/>
    <n v="2"/>
    <n v="194.35"/>
    <n v="0"/>
    <n v="104.22"/>
    <n v="388.7"/>
    <n v="208.44"/>
    <n v="180.26"/>
    <n v="0.46375096475430921"/>
    <n v="2026"/>
    <s v="Q1"/>
    <n v="1"/>
    <s v="Jan"/>
  </r>
  <r>
    <n v="1077"/>
    <d v="2026-01-04T00:00:00"/>
    <n v="2026"/>
    <x v="0"/>
    <n v="1"/>
    <x v="0"/>
    <x v="1"/>
    <x v="6"/>
    <x v="0"/>
    <s v="New"/>
    <x v="0"/>
    <s v="Cycling Pack 12L"/>
    <n v="3"/>
    <n v="102.12"/>
    <n v="0.1"/>
    <n v="51.28"/>
    <n v="275.72400000000005"/>
    <n v="153.84"/>
    <n v="121.88400000000004"/>
    <n v="0.44205074639857256"/>
    <n v="2026"/>
    <s v="Q1"/>
    <n v="1"/>
    <s v="Jan"/>
  </r>
  <r>
    <n v="1237"/>
    <d v="2026-01-04T00:00:00"/>
    <n v="2026"/>
    <x v="0"/>
    <n v="1"/>
    <x v="0"/>
    <x v="3"/>
    <x v="7"/>
    <x v="2"/>
    <s v="Business"/>
    <x v="2"/>
    <s v="Packing Cube Set"/>
    <n v="1"/>
    <n v="46.99"/>
    <n v="0.05"/>
    <n v="18.11"/>
    <n v="44.640500000000003"/>
    <n v="18.11"/>
    <n v="26.530500000000004"/>
    <n v="0.59431457980981395"/>
    <n v="2026"/>
    <s v="Q1"/>
    <n v="1"/>
    <s v="Jan"/>
  </r>
  <r>
    <n v="1908"/>
    <d v="2026-01-04T00:00:00"/>
    <n v="2026"/>
    <x v="0"/>
    <n v="1"/>
    <x v="0"/>
    <x v="3"/>
    <x v="8"/>
    <x v="0"/>
    <s v="New"/>
    <x v="4"/>
    <s v="Resistance Band Set"/>
    <n v="1"/>
    <n v="40"/>
    <n v="0"/>
    <n v="15.04"/>
    <n v="40"/>
    <n v="15.04"/>
    <n v="24.96"/>
    <n v="0.624"/>
    <n v="2026"/>
    <s v="Q1"/>
    <n v="1"/>
    <s v="Jan"/>
  </r>
  <r>
    <n v="2245"/>
    <d v="2026-01-04T00:00:00"/>
    <n v="2026"/>
    <x v="0"/>
    <n v="1"/>
    <x v="0"/>
    <x v="0"/>
    <x v="9"/>
    <x v="0"/>
    <s v="New"/>
    <x v="1"/>
    <s v="Summit Backpack 45L"/>
    <n v="1"/>
    <n v="153.38999999999999"/>
    <n v="0"/>
    <n v="78.59"/>
    <n v="153.38999999999999"/>
    <n v="78.59"/>
    <n v="74.799999999999983"/>
    <n v="0.48764587000456344"/>
    <n v="2026"/>
    <s v="Q1"/>
    <n v="1"/>
    <s v="Jan"/>
  </r>
  <r>
    <n v="2928"/>
    <d v="2026-01-04T00:00:00"/>
    <n v="2026"/>
    <x v="0"/>
    <n v="1"/>
    <x v="0"/>
    <x v="1"/>
    <x v="6"/>
    <x v="0"/>
    <s v="Returning"/>
    <x v="4"/>
    <s v="Weighted Vest"/>
    <n v="2"/>
    <n v="124.97"/>
    <n v="0.1"/>
    <n v="67.36"/>
    <n v="224.946"/>
    <n v="134.72"/>
    <n v="90.225999999999999"/>
    <n v="0.40110070861451191"/>
    <n v="2026"/>
    <s v="Q1"/>
    <n v="1"/>
    <s v="Jan"/>
  </r>
  <r>
    <n v="4249"/>
    <d v="2026-01-04T00:00:00"/>
    <n v="2026"/>
    <x v="0"/>
    <n v="1"/>
    <x v="0"/>
    <x v="3"/>
    <x v="4"/>
    <x v="3"/>
    <s v="New"/>
    <x v="0"/>
    <s v="Cycling Pack 12L"/>
    <n v="2"/>
    <n v="100.12"/>
    <n v="0.1"/>
    <n v="49.67"/>
    <n v="180.21600000000001"/>
    <n v="99.34"/>
    <n v="80.876000000000005"/>
    <n v="0.44877258401029874"/>
    <n v="2026"/>
    <s v="Q1"/>
    <n v="1"/>
    <s v="Jan"/>
  </r>
  <r>
    <n v="1734"/>
    <d v="2026-01-05T00:00:00"/>
    <n v="2026"/>
    <x v="0"/>
    <n v="1"/>
    <x v="0"/>
    <x v="3"/>
    <x v="8"/>
    <x v="3"/>
    <s v="Returning"/>
    <x v="4"/>
    <s v="Resistance Band Set"/>
    <n v="1"/>
    <n v="40.6"/>
    <n v="0.15"/>
    <n v="14.61"/>
    <n v="34.51"/>
    <n v="14.61"/>
    <n v="19.899999999999999"/>
    <n v="0.57664445088380178"/>
    <n v="2026"/>
    <s v="Q1"/>
    <n v="1"/>
    <s v="Jan"/>
  </r>
  <r>
    <n v="2331"/>
    <d v="2026-01-05T00:00:00"/>
    <n v="2026"/>
    <x v="0"/>
    <n v="1"/>
    <x v="0"/>
    <x v="3"/>
    <x v="8"/>
    <x v="0"/>
    <s v="New"/>
    <x v="0"/>
    <s v="Cycling Pack 12L"/>
    <n v="1"/>
    <n v="104.23"/>
    <n v="0.1"/>
    <n v="51.6"/>
    <n v="93.807000000000002"/>
    <n v="51.6"/>
    <n v="42.207000000000001"/>
    <n v="0.44993443986056475"/>
    <n v="2026"/>
    <s v="Q1"/>
    <n v="1"/>
    <s v="Jan"/>
  </r>
  <r>
    <n v="2475"/>
    <d v="2026-01-05T00:00:00"/>
    <n v="2026"/>
    <x v="0"/>
    <n v="1"/>
    <x v="0"/>
    <x v="1"/>
    <x v="1"/>
    <x v="2"/>
    <s v="Returning"/>
    <x v="4"/>
    <s v="Weighted Vest"/>
    <n v="5"/>
    <n v="122.87"/>
    <n v="0.05"/>
    <n v="69.67"/>
    <n v="583.63250000000005"/>
    <n v="348.35"/>
    <n v="235.28250000000003"/>
    <n v="0.40313467807224584"/>
    <n v="2026"/>
    <s v="Q1"/>
    <n v="1"/>
    <s v="Jan"/>
  </r>
  <r>
    <n v="1433"/>
    <d v="2026-01-06T00:00:00"/>
    <n v="2026"/>
    <x v="0"/>
    <n v="1"/>
    <x v="0"/>
    <x v="2"/>
    <x v="10"/>
    <x v="0"/>
    <s v="New"/>
    <x v="2"/>
    <s v="Insulated Bottle"/>
    <n v="2"/>
    <n v="36.619999999999997"/>
    <n v="0.05"/>
    <n v="13.87"/>
    <n v="69.577999999999989"/>
    <n v="27.74"/>
    <n v="41.837999999999994"/>
    <n v="0.60131075914800658"/>
    <n v="2026"/>
    <s v="Q1"/>
    <n v="1"/>
    <s v="Jan"/>
  </r>
  <r>
    <n v="3624"/>
    <d v="2026-01-06T00:00:00"/>
    <n v="2026"/>
    <x v="0"/>
    <n v="1"/>
    <x v="0"/>
    <x v="3"/>
    <x v="7"/>
    <x v="0"/>
    <s v="New"/>
    <x v="1"/>
    <s v="Hiking Daypack 20L"/>
    <n v="1"/>
    <n v="93.4"/>
    <n v="0"/>
    <n v="46.11"/>
    <n v="93.4"/>
    <n v="46.11"/>
    <n v="47.290000000000006"/>
    <n v="0.50631691648822275"/>
    <n v="2026"/>
    <s v="Q1"/>
    <n v="1"/>
    <s v="Jan"/>
  </r>
  <r>
    <n v="4680"/>
    <d v="2026-01-06T00:00:00"/>
    <n v="2026"/>
    <x v="0"/>
    <n v="1"/>
    <x v="0"/>
    <x v="1"/>
    <x v="1"/>
    <x v="3"/>
    <s v="New"/>
    <x v="3"/>
    <s v="Portable Camp Stove"/>
    <n v="2"/>
    <n v="81.260000000000005"/>
    <n v="0"/>
    <n v="39.119999999999997"/>
    <n v="162.52000000000001"/>
    <n v="78.239999999999995"/>
    <n v="84.280000000000015"/>
    <n v="0.51858232832882112"/>
    <n v="2026"/>
    <s v="Q1"/>
    <n v="1"/>
    <s v="Jan"/>
  </r>
  <r>
    <n v="4803"/>
    <d v="2026-01-06T00:00:00"/>
    <n v="2026"/>
    <x v="0"/>
    <n v="1"/>
    <x v="0"/>
    <x v="1"/>
    <x v="11"/>
    <x v="3"/>
    <s v="New"/>
    <x v="4"/>
    <s v="Recovery Roller"/>
    <n v="2"/>
    <n v="35.78"/>
    <n v="0"/>
    <n v="13.84"/>
    <n v="71.56"/>
    <n v="27.68"/>
    <n v="43.88"/>
    <n v="0.61319172722191173"/>
    <n v="2026"/>
    <s v="Q1"/>
    <n v="1"/>
    <s v="Jan"/>
  </r>
  <r>
    <n v="248"/>
    <d v="2026-01-07T00:00:00"/>
    <n v="2026"/>
    <x v="0"/>
    <n v="1"/>
    <x v="0"/>
    <x v="1"/>
    <x v="12"/>
    <x v="3"/>
    <s v="New"/>
    <x v="0"/>
    <s v="Commuter Helmet"/>
    <n v="3"/>
    <n v="81.64"/>
    <n v="0"/>
    <n v="43.84"/>
    <n v="244.92000000000002"/>
    <n v="131.52000000000001"/>
    <n v="113.4"/>
    <n v="0.46300832925036745"/>
    <n v="2026"/>
    <s v="Q1"/>
    <n v="1"/>
    <s v="Jan"/>
  </r>
  <r>
    <n v="1118"/>
    <d v="2026-01-07T00:00:00"/>
    <n v="2026"/>
    <x v="0"/>
    <n v="1"/>
    <x v="0"/>
    <x v="1"/>
    <x v="12"/>
    <x v="0"/>
    <s v="Returning"/>
    <x v="2"/>
    <s v="Carry-On Duffel"/>
    <n v="2"/>
    <n v="131.63999999999999"/>
    <n v="0.05"/>
    <n v="69.02"/>
    <n v="250.11599999999996"/>
    <n v="138.04"/>
    <n v="112.07599999999996"/>
    <n v="0.44809608341729429"/>
    <n v="2026"/>
    <s v="Q1"/>
    <n v="1"/>
    <s v="Jan"/>
  </r>
  <r>
    <n v="3023"/>
    <d v="2026-01-07T00:00:00"/>
    <n v="2026"/>
    <x v="0"/>
    <n v="1"/>
    <x v="0"/>
    <x v="2"/>
    <x v="3"/>
    <x v="3"/>
    <s v="New"/>
    <x v="1"/>
    <s v="Summit Backpack 45L"/>
    <n v="2"/>
    <n v="155.35"/>
    <n v="0"/>
    <n v="80.790000000000006"/>
    <n v="310.7"/>
    <n v="161.58000000000001"/>
    <n v="149.11999999999998"/>
    <n v="0.47994850337946565"/>
    <n v="2026"/>
    <s v="Q1"/>
    <n v="1"/>
    <s v="Jan"/>
  </r>
  <r>
    <n v="3903"/>
    <d v="2026-01-07T00:00:00"/>
    <n v="2026"/>
    <x v="0"/>
    <n v="1"/>
    <x v="0"/>
    <x v="3"/>
    <x v="8"/>
    <x v="0"/>
    <s v="Returning"/>
    <x v="4"/>
    <s v="Training Mat"/>
    <n v="2"/>
    <n v="51.56"/>
    <n v="0.05"/>
    <n v="22.26"/>
    <n v="97.963999999999999"/>
    <n v="44.52"/>
    <n v="53.443999999999996"/>
    <n v="0.54554734392225712"/>
    <n v="2026"/>
    <s v="Q1"/>
    <n v="1"/>
    <s v="Jan"/>
  </r>
  <r>
    <n v="62"/>
    <d v="2026-01-08T00:00:00"/>
    <n v="2026"/>
    <x v="0"/>
    <n v="1"/>
    <x v="0"/>
    <x v="1"/>
    <x v="12"/>
    <x v="0"/>
    <s v="New"/>
    <x v="0"/>
    <s v="Trail Bike Light"/>
    <n v="2"/>
    <n v="51.63"/>
    <n v="0"/>
    <n v="22.54"/>
    <n v="103.26"/>
    <n v="45.08"/>
    <n v="58.180000000000007"/>
    <n v="0.5634321131125315"/>
    <n v="2026"/>
    <s v="Q1"/>
    <n v="1"/>
    <s v="Jan"/>
  </r>
  <r>
    <n v="142"/>
    <d v="2026-01-08T00:00:00"/>
    <n v="2026"/>
    <x v="0"/>
    <n v="1"/>
    <x v="0"/>
    <x v="0"/>
    <x v="9"/>
    <x v="1"/>
    <s v="Business"/>
    <x v="3"/>
    <s v="Alpine Tent 4P"/>
    <n v="5"/>
    <n v="344.88"/>
    <n v="0.15"/>
    <n v="190.66"/>
    <n v="1465.74"/>
    <n v="953.3"/>
    <n v="512.44000000000005"/>
    <n v="0.34961180018284282"/>
    <n v="2026"/>
    <s v="Q1"/>
    <n v="1"/>
    <s v="Jan"/>
  </r>
  <r>
    <n v="450"/>
    <d v="2026-01-08T00:00:00"/>
    <n v="2026"/>
    <x v="0"/>
    <n v="1"/>
    <x v="0"/>
    <x v="2"/>
    <x v="3"/>
    <x v="2"/>
    <s v="New"/>
    <x v="1"/>
    <s v="Hiking Daypack 20L"/>
    <n v="2"/>
    <n v="94.06"/>
    <n v="0.15"/>
    <n v="46.33"/>
    <n v="159.90199999999999"/>
    <n v="92.66"/>
    <n v="67.24199999999999"/>
    <n v="0.42052006854198193"/>
    <n v="2026"/>
    <s v="Q1"/>
    <n v="1"/>
    <s v="Jan"/>
  </r>
  <r>
    <n v="4397"/>
    <d v="2026-01-08T00:00:00"/>
    <n v="2026"/>
    <x v="0"/>
    <n v="1"/>
    <x v="0"/>
    <x v="0"/>
    <x v="0"/>
    <x v="0"/>
    <s v="Business"/>
    <x v="1"/>
    <s v="Trekking Poles"/>
    <n v="1"/>
    <n v="72.38"/>
    <n v="0"/>
    <n v="31.65"/>
    <n v="72.38"/>
    <n v="31.65"/>
    <n v="40.729999999999997"/>
    <n v="0.56272450953302011"/>
    <n v="2026"/>
    <s v="Q1"/>
    <n v="1"/>
    <s v="Jan"/>
  </r>
  <r>
    <n v="4798"/>
    <d v="2026-01-08T00:00:00"/>
    <n v="2026"/>
    <x v="0"/>
    <n v="1"/>
    <x v="0"/>
    <x v="1"/>
    <x v="6"/>
    <x v="0"/>
    <s v="New"/>
    <x v="1"/>
    <s v="Summit Backpack 45L"/>
    <n v="1"/>
    <n v="153.69"/>
    <n v="0"/>
    <n v="77.47"/>
    <n v="153.69"/>
    <n v="77.47"/>
    <n v="76.22"/>
    <n v="0.49593337237295854"/>
    <n v="2026"/>
    <s v="Q1"/>
    <n v="1"/>
    <s v="Jan"/>
  </r>
  <r>
    <n v="136"/>
    <d v="2026-01-09T00:00:00"/>
    <n v="2026"/>
    <x v="0"/>
    <n v="1"/>
    <x v="0"/>
    <x v="3"/>
    <x v="13"/>
    <x v="1"/>
    <s v="Business"/>
    <x v="2"/>
    <s v="Travel Backpack 35L"/>
    <n v="15"/>
    <n v="168.62"/>
    <n v="0.05"/>
    <n v="86.09"/>
    <n v="2402.835"/>
    <n v="1291.3500000000001"/>
    <n v="1111.4849999999999"/>
    <n v="0.46257233642759488"/>
    <n v="2026"/>
    <s v="Q1"/>
    <n v="1"/>
    <s v="Jan"/>
  </r>
  <r>
    <n v="2782"/>
    <d v="2026-01-09T00:00:00"/>
    <n v="2026"/>
    <x v="0"/>
    <n v="1"/>
    <x v="0"/>
    <x v="3"/>
    <x v="4"/>
    <x v="0"/>
    <s v="New"/>
    <x v="1"/>
    <s v="Summit Backpack 45L"/>
    <n v="1"/>
    <n v="152.75"/>
    <n v="0.05"/>
    <n v="79.88"/>
    <n v="145.11249999999998"/>
    <n v="79.88"/>
    <n v="65.232499999999987"/>
    <n v="0.44953053665259707"/>
    <n v="2026"/>
    <s v="Q1"/>
    <n v="1"/>
    <s v="Jan"/>
  </r>
  <r>
    <n v="4704"/>
    <d v="2026-01-09T00:00:00"/>
    <n v="2026"/>
    <x v="0"/>
    <n v="1"/>
    <x v="0"/>
    <x v="1"/>
    <x v="14"/>
    <x v="3"/>
    <s v="New"/>
    <x v="4"/>
    <s v="Recovery Roller"/>
    <n v="2"/>
    <n v="36.72"/>
    <n v="0.05"/>
    <n v="14.15"/>
    <n v="69.768000000000001"/>
    <n v="28.3"/>
    <n v="41.468000000000004"/>
    <n v="0.59436991170737308"/>
    <n v="2026"/>
    <s v="Q1"/>
    <n v="1"/>
    <s v="Jan"/>
  </r>
  <r>
    <n v="69"/>
    <d v="2026-01-10T00:00:00"/>
    <n v="2026"/>
    <x v="0"/>
    <n v="1"/>
    <x v="0"/>
    <x v="0"/>
    <x v="15"/>
    <x v="0"/>
    <s v="Returning"/>
    <x v="1"/>
    <s v="Trail Boots"/>
    <n v="6"/>
    <n v="141.31"/>
    <n v="0.05"/>
    <n v="79.349999999999994"/>
    <n v="805.46699999999998"/>
    <n v="476.09999999999997"/>
    <n v="329.36700000000002"/>
    <n v="0.4089143316858419"/>
    <n v="2026"/>
    <s v="Q1"/>
    <n v="1"/>
    <s v="Jan"/>
  </r>
  <r>
    <n v="490"/>
    <d v="2026-01-10T00:00:00"/>
    <n v="2026"/>
    <x v="0"/>
    <n v="1"/>
    <x v="0"/>
    <x v="2"/>
    <x v="10"/>
    <x v="0"/>
    <s v="Business"/>
    <x v="3"/>
    <s v="Compact Sleeping Bag"/>
    <n v="2"/>
    <n v="121.23"/>
    <n v="0"/>
    <n v="59.66"/>
    <n v="242.46"/>
    <n v="119.32"/>
    <n v="123.14000000000001"/>
    <n v="0.50787758805576178"/>
    <n v="2026"/>
    <s v="Q1"/>
    <n v="1"/>
    <s v="Jan"/>
  </r>
  <r>
    <n v="3685"/>
    <d v="2026-01-10T00:00:00"/>
    <n v="2026"/>
    <x v="0"/>
    <n v="1"/>
    <x v="0"/>
    <x v="3"/>
    <x v="8"/>
    <x v="0"/>
    <s v="New"/>
    <x v="2"/>
    <s v="Travel Backpack 35L"/>
    <n v="3"/>
    <n v="161.58000000000001"/>
    <n v="0"/>
    <n v="85.58"/>
    <n v="484.74"/>
    <n v="256.74"/>
    <n v="228"/>
    <n v="0.47035524198539425"/>
    <n v="2026"/>
    <s v="Q1"/>
    <n v="1"/>
    <s v="Jan"/>
  </r>
  <r>
    <n v="3796"/>
    <d v="2026-01-10T00:00:00"/>
    <n v="2026"/>
    <x v="0"/>
    <n v="1"/>
    <x v="0"/>
    <x v="3"/>
    <x v="8"/>
    <x v="2"/>
    <s v="Returning"/>
    <x v="2"/>
    <s v="Travel Backpack 35L"/>
    <n v="2"/>
    <n v="166.84"/>
    <n v="0"/>
    <n v="88.67"/>
    <n v="333.68"/>
    <n v="177.34"/>
    <n v="156.34"/>
    <n v="0.4685327259649964"/>
    <n v="2026"/>
    <s v="Q1"/>
    <n v="1"/>
    <s v="Jan"/>
  </r>
  <r>
    <n v="387"/>
    <d v="2026-01-11T00:00:00"/>
    <n v="2026"/>
    <x v="0"/>
    <n v="1"/>
    <x v="0"/>
    <x v="2"/>
    <x v="5"/>
    <x v="0"/>
    <s v="Returning"/>
    <x v="1"/>
    <s v="Summit Backpack 45L"/>
    <n v="1"/>
    <n v="150.96"/>
    <n v="0"/>
    <n v="77.5"/>
    <n v="150.96"/>
    <n v="77.5"/>
    <n v="73.460000000000008"/>
    <n v="0.48661897191308956"/>
    <n v="2026"/>
    <s v="Q1"/>
    <n v="1"/>
    <s v="Jan"/>
  </r>
  <r>
    <n v="2796"/>
    <d v="2026-01-11T00:00:00"/>
    <n v="2026"/>
    <x v="0"/>
    <n v="1"/>
    <x v="0"/>
    <x v="3"/>
    <x v="7"/>
    <x v="2"/>
    <s v="Returning"/>
    <x v="2"/>
    <s v="Insulated Bottle"/>
    <n v="3"/>
    <n v="36.33"/>
    <n v="0.05"/>
    <n v="13.27"/>
    <n v="103.54049999999999"/>
    <n v="39.81"/>
    <n v="63.730499999999992"/>
    <n v="0.61551277036521934"/>
    <n v="2026"/>
    <s v="Q1"/>
    <n v="1"/>
    <s v="Jan"/>
  </r>
  <r>
    <n v="3703"/>
    <d v="2026-01-11T00:00:00"/>
    <n v="2026"/>
    <x v="0"/>
    <n v="1"/>
    <x v="0"/>
    <x v="3"/>
    <x v="8"/>
    <x v="0"/>
    <s v="Returning"/>
    <x v="2"/>
    <s v="Insulated Bottle"/>
    <n v="1"/>
    <n v="35.340000000000003"/>
    <n v="0.1"/>
    <n v="13.36"/>
    <n v="31.806000000000004"/>
    <n v="13.36"/>
    <n v="18.446000000000005"/>
    <n v="0.5799534678991386"/>
    <n v="2026"/>
    <s v="Q1"/>
    <n v="1"/>
    <s v="Jan"/>
  </r>
  <r>
    <n v="4674"/>
    <d v="2026-01-11T00:00:00"/>
    <n v="2026"/>
    <x v="0"/>
    <n v="1"/>
    <x v="0"/>
    <x v="3"/>
    <x v="8"/>
    <x v="0"/>
    <s v="Returning"/>
    <x v="2"/>
    <s v="Packing Cube Set"/>
    <n v="2"/>
    <n v="46.27"/>
    <n v="0"/>
    <n v="18.23"/>
    <n v="92.54"/>
    <n v="36.46"/>
    <n v="56.080000000000005"/>
    <n v="0.60600821266479366"/>
    <n v="2026"/>
    <s v="Q1"/>
    <n v="1"/>
    <s v="Jan"/>
  </r>
  <r>
    <n v="4789"/>
    <d v="2026-01-11T00:00:00"/>
    <n v="2026"/>
    <x v="0"/>
    <n v="1"/>
    <x v="0"/>
    <x v="3"/>
    <x v="7"/>
    <x v="0"/>
    <s v="Returning"/>
    <x v="0"/>
    <s v="Commuter Helmet"/>
    <n v="1"/>
    <n v="79.930000000000007"/>
    <n v="0.05"/>
    <n v="43.73"/>
    <n v="75.933500000000009"/>
    <n v="43.73"/>
    <n v="32.203500000000012"/>
    <n v="0.42410135184075554"/>
    <n v="2026"/>
    <s v="Q1"/>
    <n v="1"/>
    <s v="Jan"/>
  </r>
  <r>
    <n v="804"/>
    <d v="2026-01-12T00:00:00"/>
    <n v="2026"/>
    <x v="0"/>
    <n v="1"/>
    <x v="0"/>
    <x v="1"/>
    <x v="12"/>
    <x v="2"/>
    <s v="New"/>
    <x v="1"/>
    <s v="Trail Boots"/>
    <n v="1"/>
    <n v="141.25"/>
    <n v="0"/>
    <n v="78.72"/>
    <n v="141.25"/>
    <n v="78.72"/>
    <n v="62.53"/>
    <n v="0.44269026548672569"/>
    <n v="2026"/>
    <s v="Q1"/>
    <n v="1"/>
    <s v="Jan"/>
  </r>
  <r>
    <n v="1780"/>
    <d v="2026-01-12T00:00:00"/>
    <n v="2026"/>
    <x v="0"/>
    <n v="1"/>
    <x v="0"/>
    <x v="3"/>
    <x v="8"/>
    <x v="0"/>
    <s v="Returning"/>
    <x v="0"/>
    <s v="Cycling Pack 12L"/>
    <n v="2"/>
    <n v="103.64"/>
    <n v="0.1"/>
    <n v="50.96"/>
    <n v="186.55199999999999"/>
    <n v="101.92"/>
    <n v="84.631999999999991"/>
    <n v="0.45366439384193147"/>
    <n v="2026"/>
    <s v="Q1"/>
    <n v="1"/>
    <s v="Jan"/>
  </r>
  <r>
    <n v="2844"/>
    <d v="2026-01-12T00:00:00"/>
    <n v="2026"/>
    <x v="0"/>
    <n v="1"/>
    <x v="0"/>
    <x v="0"/>
    <x v="0"/>
    <x v="0"/>
    <s v="New"/>
    <x v="2"/>
    <s v="Carry-On Duffel"/>
    <n v="1"/>
    <n v="136.18"/>
    <n v="0"/>
    <n v="68.34"/>
    <n v="136.18"/>
    <n v="68.34"/>
    <n v="67.84"/>
    <n v="0.498164194448524"/>
    <n v="2026"/>
    <s v="Q1"/>
    <n v="1"/>
    <s v="Jan"/>
  </r>
  <r>
    <n v="3068"/>
    <d v="2026-01-12T00:00:00"/>
    <n v="2026"/>
    <x v="0"/>
    <n v="1"/>
    <x v="0"/>
    <x v="2"/>
    <x v="2"/>
    <x v="3"/>
    <s v="New"/>
    <x v="4"/>
    <s v="Recovery Roller"/>
    <n v="1"/>
    <n v="36.43"/>
    <n v="0"/>
    <n v="14.33"/>
    <n v="36.43"/>
    <n v="14.33"/>
    <n v="22.1"/>
    <n v="0.60664287674993145"/>
    <n v="2026"/>
    <s v="Q1"/>
    <n v="1"/>
    <s v="Jan"/>
  </r>
  <r>
    <n v="3096"/>
    <d v="2026-01-12T00:00:00"/>
    <n v="2026"/>
    <x v="0"/>
    <n v="1"/>
    <x v="0"/>
    <x v="3"/>
    <x v="7"/>
    <x v="0"/>
    <s v="New"/>
    <x v="4"/>
    <s v="Training Mat"/>
    <n v="2"/>
    <n v="50.51"/>
    <n v="0.1"/>
    <n v="21.84"/>
    <n v="90.917999999999992"/>
    <n v="43.68"/>
    <n v="47.237999999999992"/>
    <n v="0.5195670824259222"/>
    <n v="2026"/>
    <s v="Q1"/>
    <n v="1"/>
    <s v="Jan"/>
  </r>
  <r>
    <n v="3129"/>
    <d v="2026-01-12T00:00:00"/>
    <n v="2026"/>
    <x v="0"/>
    <n v="1"/>
    <x v="0"/>
    <x v="3"/>
    <x v="13"/>
    <x v="2"/>
    <s v="Returning"/>
    <x v="4"/>
    <s v="Weighted Vest"/>
    <n v="1"/>
    <n v="123"/>
    <n v="0"/>
    <n v="67.3"/>
    <n v="123"/>
    <n v="67.3"/>
    <n v="55.7"/>
    <n v="0.45284552845528458"/>
    <n v="2026"/>
    <s v="Q1"/>
    <n v="1"/>
    <s v="Jan"/>
  </r>
  <r>
    <n v="3948"/>
    <d v="2026-01-12T00:00:00"/>
    <n v="2026"/>
    <x v="0"/>
    <n v="1"/>
    <x v="0"/>
    <x v="1"/>
    <x v="14"/>
    <x v="0"/>
    <s v="New"/>
    <x v="1"/>
    <s v="Trekking Poles"/>
    <n v="2"/>
    <n v="72.239999999999995"/>
    <n v="0"/>
    <n v="32.94"/>
    <n v="144.47999999999999"/>
    <n v="65.88"/>
    <n v="78.599999999999994"/>
    <n v="0.54401993355481726"/>
    <n v="2026"/>
    <s v="Q1"/>
    <n v="1"/>
    <s v="Jan"/>
  </r>
  <r>
    <n v="5036"/>
    <d v="2026-01-12T00:00:00"/>
    <n v="2026"/>
    <x v="0"/>
    <n v="1"/>
    <x v="0"/>
    <x v="2"/>
    <x v="3"/>
    <x v="2"/>
    <s v="Returning"/>
    <x v="1"/>
    <s v="Summit Backpack 45L"/>
    <n v="1"/>
    <n v="151.11000000000001"/>
    <n v="0.15"/>
    <n v="79.650000000000006"/>
    <n v="128.4435"/>
    <n v="79.650000000000006"/>
    <n v="48.793499999999995"/>
    <n v="0.37988298356865075"/>
    <n v="2026"/>
    <s v="Q1"/>
    <n v="1"/>
    <s v="Jan"/>
  </r>
  <r>
    <n v="2681"/>
    <d v="2026-01-13T00:00:00"/>
    <n v="2026"/>
    <x v="0"/>
    <n v="1"/>
    <x v="0"/>
    <x v="3"/>
    <x v="4"/>
    <x v="0"/>
    <s v="New"/>
    <x v="1"/>
    <s v="Hiking Daypack 20L"/>
    <n v="1"/>
    <n v="94.32"/>
    <n v="0"/>
    <n v="45.93"/>
    <n v="94.32"/>
    <n v="45.93"/>
    <n v="48.389999999999993"/>
    <n v="0.51304071246819338"/>
    <n v="2026"/>
    <s v="Q1"/>
    <n v="1"/>
    <s v="Jan"/>
  </r>
  <r>
    <n v="5101"/>
    <d v="2026-01-13T00:00:00"/>
    <n v="2026"/>
    <x v="0"/>
    <n v="1"/>
    <x v="0"/>
    <x v="1"/>
    <x v="12"/>
    <x v="0"/>
    <s v="Returning"/>
    <x v="0"/>
    <s v="Trail Bike Light"/>
    <n v="3"/>
    <n v="51.52"/>
    <n v="0"/>
    <n v="21.92"/>
    <n v="154.56"/>
    <n v="65.760000000000005"/>
    <n v="88.8"/>
    <n v="0.57453416149068315"/>
    <n v="2026"/>
    <s v="Q1"/>
    <n v="1"/>
    <s v="Jan"/>
  </r>
  <r>
    <n v="3871"/>
    <d v="2026-01-14T00:00:00"/>
    <n v="2026"/>
    <x v="0"/>
    <n v="1"/>
    <x v="0"/>
    <x v="0"/>
    <x v="15"/>
    <x v="0"/>
    <s v="New"/>
    <x v="1"/>
    <s v="Trail Boots"/>
    <n v="2"/>
    <n v="146.4"/>
    <n v="0.05"/>
    <n v="81.72"/>
    <n v="278.16000000000003"/>
    <n v="163.44"/>
    <n v="114.72000000000003"/>
    <n v="0.4124245038826575"/>
    <n v="2026"/>
    <s v="Q1"/>
    <n v="1"/>
    <s v="Jan"/>
  </r>
  <r>
    <n v="4643"/>
    <d v="2026-01-14T00:00:00"/>
    <n v="2026"/>
    <x v="0"/>
    <n v="1"/>
    <x v="0"/>
    <x v="0"/>
    <x v="0"/>
    <x v="1"/>
    <s v="Business"/>
    <x v="2"/>
    <s v="Packing Cube Set"/>
    <n v="3"/>
    <n v="47.32"/>
    <n v="0.1"/>
    <n v="18.420000000000002"/>
    <n v="127.76400000000001"/>
    <n v="55.260000000000005"/>
    <n v="72.504000000000005"/>
    <n v="0.56748379825302897"/>
    <n v="2026"/>
    <s v="Q1"/>
    <n v="1"/>
    <s v="Jan"/>
  </r>
  <r>
    <n v="4703"/>
    <d v="2026-01-14T00:00:00"/>
    <n v="2026"/>
    <x v="0"/>
    <n v="1"/>
    <x v="0"/>
    <x v="3"/>
    <x v="13"/>
    <x v="2"/>
    <s v="Business"/>
    <x v="4"/>
    <s v="Resistance Band Set"/>
    <n v="2"/>
    <n v="40.450000000000003"/>
    <n v="0.05"/>
    <n v="15.14"/>
    <n v="76.855000000000004"/>
    <n v="30.28"/>
    <n v="46.575000000000003"/>
    <n v="0.60601132001821612"/>
    <n v="2026"/>
    <s v="Q1"/>
    <n v="1"/>
    <s v="Jan"/>
  </r>
  <r>
    <n v="5068"/>
    <d v="2026-01-14T00:00:00"/>
    <n v="2026"/>
    <x v="0"/>
    <n v="1"/>
    <x v="0"/>
    <x v="0"/>
    <x v="0"/>
    <x v="0"/>
    <s v="Returning"/>
    <x v="2"/>
    <s v="Packing Cube Set"/>
    <n v="2"/>
    <n v="47.05"/>
    <n v="0.1"/>
    <n v="18.8"/>
    <n v="84.69"/>
    <n v="37.6"/>
    <n v="47.089999999999996"/>
    <n v="0.55602786633604906"/>
    <n v="2026"/>
    <s v="Q1"/>
    <n v="1"/>
    <s v="Jan"/>
  </r>
  <r>
    <n v="1539"/>
    <d v="2026-01-15T00:00:00"/>
    <n v="2026"/>
    <x v="0"/>
    <n v="1"/>
    <x v="0"/>
    <x v="3"/>
    <x v="8"/>
    <x v="2"/>
    <s v="Business"/>
    <x v="4"/>
    <s v="Weighted Vest"/>
    <n v="3"/>
    <n v="123.14"/>
    <n v="0.05"/>
    <n v="70.67"/>
    <n v="350.94900000000001"/>
    <n v="212.01"/>
    <n v="138.93900000000002"/>
    <n v="0.39589513006163296"/>
    <n v="2026"/>
    <s v="Q1"/>
    <n v="1"/>
    <s v="Jan"/>
  </r>
  <r>
    <n v="1709"/>
    <d v="2026-01-15T00:00:00"/>
    <n v="2026"/>
    <x v="0"/>
    <n v="1"/>
    <x v="0"/>
    <x v="3"/>
    <x v="13"/>
    <x v="0"/>
    <s v="Returning"/>
    <x v="1"/>
    <s v="Summit Backpack 45L"/>
    <n v="2"/>
    <n v="151.33000000000001"/>
    <n v="0.1"/>
    <n v="78.44"/>
    <n v="272.39400000000001"/>
    <n v="156.88"/>
    <n v="115.51400000000001"/>
    <n v="0.42406954631893512"/>
    <n v="2026"/>
    <s v="Q1"/>
    <n v="1"/>
    <s v="Jan"/>
  </r>
  <r>
    <n v="2702"/>
    <d v="2026-01-15T00:00:00"/>
    <n v="2026"/>
    <x v="0"/>
    <n v="1"/>
    <x v="0"/>
    <x v="1"/>
    <x v="14"/>
    <x v="0"/>
    <s v="Returning"/>
    <x v="1"/>
    <s v="Trail Boots"/>
    <n v="5"/>
    <n v="144.01"/>
    <n v="0.05"/>
    <n v="79.64"/>
    <n v="684.0474999999999"/>
    <n v="398.2"/>
    <n v="285.84749999999991"/>
    <n v="0.41787668254032062"/>
    <n v="2026"/>
    <s v="Q1"/>
    <n v="1"/>
    <s v="Jan"/>
  </r>
  <r>
    <n v="3176"/>
    <d v="2026-01-15T00:00:00"/>
    <n v="2026"/>
    <x v="0"/>
    <n v="1"/>
    <x v="0"/>
    <x v="3"/>
    <x v="8"/>
    <x v="0"/>
    <s v="Returning"/>
    <x v="1"/>
    <s v="Hiking Daypack 20L"/>
    <n v="3"/>
    <n v="91.19"/>
    <n v="0"/>
    <n v="44.47"/>
    <n v="273.57"/>
    <n v="133.41"/>
    <n v="140.16"/>
    <n v="0.5123368790437548"/>
    <n v="2026"/>
    <s v="Q1"/>
    <n v="1"/>
    <s v="Jan"/>
  </r>
  <r>
    <n v="3705"/>
    <d v="2026-01-15T00:00:00"/>
    <n v="2026"/>
    <x v="0"/>
    <n v="1"/>
    <x v="0"/>
    <x v="3"/>
    <x v="7"/>
    <x v="2"/>
    <s v="New"/>
    <x v="2"/>
    <s v="Packing Cube Set"/>
    <n v="2"/>
    <n v="45.45"/>
    <n v="0"/>
    <n v="18.190000000000001"/>
    <n v="90.9"/>
    <n v="36.380000000000003"/>
    <n v="54.52"/>
    <n v="0.59977997799779981"/>
    <n v="2026"/>
    <s v="Q1"/>
    <n v="1"/>
    <s v="Jan"/>
  </r>
  <r>
    <n v="3736"/>
    <d v="2026-01-15T00:00:00"/>
    <n v="2026"/>
    <x v="0"/>
    <n v="1"/>
    <x v="0"/>
    <x v="1"/>
    <x v="1"/>
    <x v="3"/>
    <s v="New"/>
    <x v="4"/>
    <s v="Resistance Band Set"/>
    <n v="1"/>
    <n v="40.72"/>
    <n v="0"/>
    <n v="14.94"/>
    <n v="40.72"/>
    <n v="14.94"/>
    <n v="25.78"/>
    <n v="0.6331041257367388"/>
    <n v="2026"/>
    <s v="Q1"/>
    <n v="1"/>
    <s v="Jan"/>
  </r>
  <r>
    <n v="3967"/>
    <d v="2026-01-15T00:00:00"/>
    <n v="2026"/>
    <x v="0"/>
    <n v="1"/>
    <x v="0"/>
    <x v="1"/>
    <x v="12"/>
    <x v="0"/>
    <s v="Business"/>
    <x v="2"/>
    <s v="Insulated Bottle"/>
    <n v="2"/>
    <n v="37.090000000000003"/>
    <n v="0"/>
    <n v="13.29"/>
    <n v="74.180000000000007"/>
    <n v="26.58"/>
    <n v="47.600000000000009"/>
    <n v="0.64168239417632789"/>
    <n v="2026"/>
    <s v="Q1"/>
    <n v="1"/>
    <s v="Jan"/>
  </r>
  <r>
    <n v="170"/>
    <d v="2026-01-16T00:00:00"/>
    <n v="2026"/>
    <x v="0"/>
    <n v="1"/>
    <x v="0"/>
    <x v="2"/>
    <x v="10"/>
    <x v="0"/>
    <s v="New"/>
    <x v="3"/>
    <s v="Compact Sleeping Bag"/>
    <n v="1"/>
    <n v="124.45"/>
    <n v="0.15"/>
    <n v="59.77"/>
    <n v="105.7825"/>
    <n v="59.77"/>
    <n v="46.012499999999996"/>
    <n v="0.43497270342447941"/>
    <n v="2026"/>
    <s v="Q1"/>
    <n v="1"/>
    <s v="Jan"/>
  </r>
  <r>
    <n v="1040"/>
    <d v="2026-01-16T00:00:00"/>
    <n v="2026"/>
    <x v="0"/>
    <n v="1"/>
    <x v="0"/>
    <x v="0"/>
    <x v="0"/>
    <x v="2"/>
    <s v="New"/>
    <x v="2"/>
    <s v="Insulated Bottle"/>
    <n v="1"/>
    <n v="35.93"/>
    <n v="0.05"/>
    <n v="13.33"/>
    <n v="34.133499999999998"/>
    <n v="13.33"/>
    <n v="20.8035"/>
    <n v="0.60947456311248482"/>
    <n v="2026"/>
    <s v="Q1"/>
    <n v="1"/>
    <s v="Jan"/>
  </r>
  <r>
    <n v="2380"/>
    <d v="2026-01-16T00:00:00"/>
    <n v="2026"/>
    <x v="0"/>
    <n v="1"/>
    <x v="0"/>
    <x v="3"/>
    <x v="13"/>
    <x v="0"/>
    <s v="Returning"/>
    <x v="3"/>
    <s v="Compact Sleeping Bag"/>
    <n v="4"/>
    <n v="121.8"/>
    <n v="0.05"/>
    <n v="59.57"/>
    <n v="462.84"/>
    <n v="238.28"/>
    <n v="224.55999999999997"/>
    <n v="0.48517846339987897"/>
    <n v="2026"/>
    <s v="Q1"/>
    <n v="1"/>
    <s v="Jan"/>
  </r>
  <r>
    <n v="3219"/>
    <d v="2026-01-16T00:00:00"/>
    <n v="2026"/>
    <x v="0"/>
    <n v="1"/>
    <x v="0"/>
    <x v="1"/>
    <x v="11"/>
    <x v="2"/>
    <s v="Returning"/>
    <x v="1"/>
    <s v="Hiking Daypack 20L"/>
    <n v="1"/>
    <n v="92.6"/>
    <n v="0.05"/>
    <n v="44.15"/>
    <n v="87.969999999999985"/>
    <n v="44.15"/>
    <n v="43.819999999999986"/>
    <n v="0.4981243605774695"/>
    <n v="2026"/>
    <s v="Q1"/>
    <n v="1"/>
    <s v="Jan"/>
  </r>
  <r>
    <n v="4425"/>
    <d v="2026-01-16T00:00:00"/>
    <n v="2026"/>
    <x v="0"/>
    <n v="1"/>
    <x v="0"/>
    <x v="1"/>
    <x v="12"/>
    <x v="1"/>
    <s v="Business"/>
    <x v="0"/>
    <s v="Cycling Pack 12L"/>
    <n v="10"/>
    <n v="102.68"/>
    <n v="0.15"/>
    <n v="51.07"/>
    <n v="872.78000000000009"/>
    <n v="510.7"/>
    <n v="362.0800000000001"/>
    <n v="0.41485826897958256"/>
    <n v="2026"/>
    <s v="Q1"/>
    <n v="1"/>
    <s v="Jan"/>
  </r>
  <r>
    <n v="4508"/>
    <d v="2026-01-16T00:00:00"/>
    <n v="2026"/>
    <x v="0"/>
    <n v="1"/>
    <x v="0"/>
    <x v="3"/>
    <x v="13"/>
    <x v="3"/>
    <s v="New"/>
    <x v="0"/>
    <s v="Compact Repair Kit"/>
    <n v="3"/>
    <n v="40.92"/>
    <n v="0.15"/>
    <n v="16.71"/>
    <n v="104.346"/>
    <n v="50.13"/>
    <n v="54.216000000000001"/>
    <n v="0.51957909263412105"/>
    <n v="2026"/>
    <s v="Q1"/>
    <n v="1"/>
    <s v="Jan"/>
  </r>
  <r>
    <n v="4806"/>
    <d v="2026-01-16T00:00:00"/>
    <n v="2026"/>
    <x v="0"/>
    <n v="1"/>
    <x v="0"/>
    <x v="2"/>
    <x v="16"/>
    <x v="2"/>
    <s v="New"/>
    <x v="0"/>
    <s v="Cycling Pack 12L"/>
    <n v="4"/>
    <n v="102.68"/>
    <n v="0"/>
    <n v="50.83"/>
    <n v="410.72"/>
    <n v="203.32"/>
    <n v="207.40000000000003"/>
    <n v="0.50496688741721862"/>
    <n v="2026"/>
    <s v="Q1"/>
    <n v="1"/>
    <s v="Jan"/>
  </r>
  <r>
    <n v="755"/>
    <d v="2026-01-17T00:00:00"/>
    <n v="2026"/>
    <x v="0"/>
    <n v="1"/>
    <x v="0"/>
    <x v="0"/>
    <x v="9"/>
    <x v="3"/>
    <s v="New"/>
    <x v="2"/>
    <s v="Travel Backpack 35L"/>
    <n v="2"/>
    <n v="164.38"/>
    <n v="0.05"/>
    <n v="85.93"/>
    <n v="312.322"/>
    <n v="171.86"/>
    <n v="140.46199999999999"/>
    <n v="0.44973456881039436"/>
    <n v="2026"/>
    <s v="Q1"/>
    <n v="1"/>
    <s v="Jan"/>
  </r>
  <r>
    <n v="3171"/>
    <d v="2026-01-17T00:00:00"/>
    <n v="2026"/>
    <x v="0"/>
    <n v="1"/>
    <x v="0"/>
    <x v="0"/>
    <x v="15"/>
    <x v="2"/>
    <s v="Returning"/>
    <x v="0"/>
    <s v="Trail Bike Light"/>
    <n v="1"/>
    <n v="51.78"/>
    <n v="0"/>
    <n v="22.64"/>
    <n v="51.78"/>
    <n v="22.64"/>
    <n v="29.14"/>
    <n v="0.56276554654306687"/>
    <n v="2026"/>
    <s v="Q1"/>
    <n v="1"/>
    <s v="Jan"/>
  </r>
  <r>
    <n v="4277"/>
    <d v="2026-01-17T00:00:00"/>
    <n v="2026"/>
    <x v="0"/>
    <n v="1"/>
    <x v="0"/>
    <x v="1"/>
    <x v="11"/>
    <x v="2"/>
    <s v="Returning"/>
    <x v="4"/>
    <s v="Training Mat"/>
    <n v="1"/>
    <n v="50.52"/>
    <n v="0.05"/>
    <n v="22.37"/>
    <n v="47.994"/>
    <n v="22.37"/>
    <n v="25.623999999999999"/>
    <n v="0.5339000708421886"/>
    <n v="2026"/>
    <s v="Q1"/>
    <n v="1"/>
    <s v="Jan"/>
  </r>
  <r>
    <n v="4648"/>
    <d v="2026-01-17T00:00:00"/>
    <n v="2026"/>
    <x v="0"/>
    <n v="1"/>
    <x v="0"/>
    <x v="1"/>
    <x v="14"/>
    <x v="3"/>
    <s v="New"/>
    <x v="3"/>
    <s v="Trail Tent 2P"/>
    <n v="1"/>
    <n v="199.02"/>
    <n v="0"/>
    <n v="106.49"/>
    <n v="199.02"/>
    <n v="106.49"/>
    <n v="92.530000000000015"/>
    <n v="0.46492814792483173"/>
    <n v="2026"/>
    <s v="Q1"/>
    <n v="1"/>
    <s v="Jan"/>
  </r>
  <r>
    <n v="157"/>
    <d v="2026-01-18T00:00:00"/>
    <n v="2026"/>
    <x v="0"/>
    <n v="1"/>
    <x v="0"/>
    <x v="3"/>
    <x v="8"/>
    <x v="2"/>
    <s v="Returning"/>
    <x v="3"/>
    <s v="Portable Camp Stove"/>
    <n v="3"/>
    <n v="80.27"/>
    <n v="0.1"/>
    <n v="39.26"/>
    <n v="216.72900000000001"/>
    <n v="117.78"/>
    <n v="98.949000000000012"/>
    <n v="0.45655634455933447"/>
    <n v="2026"/>
    <s v="Q1"/>
    <n v="1"/>
    <s v="Jan"/>
  </r>
  <r>
    <n v="2271"/>
    <d v="2026-01-18T00:00:00"/>
    <n v="2026"/>
    <x v="0"/>
    <n v="1"/>
    <x v="0"/>
    <x v="1"/>
    <x v="1"/>
    <x v="2"/>
    <s v="New"/>
    <x v="3"/>
    <s v="Alpine Tent 4P"/>
    <n v="4"/>
    <n v="333.28"/>
    <n v="0"/>
    <n v="195.76"/>
    <n v="1333.12"/>
    <n v="783.04"/>
    <n v="550.07999999999993"/>
    <n v="0.41262602016322608"/>
    <n v="2026"/>
    <s v="Q1"/>
    <n v="1"/>
    <s v="Jan"/>
  </r>
  <r>
    <n v="3330"/>
    <d v="2026-01-18T00:00:00"/>
    <n v="2026"/>
    <x v="0"/>
    <n v="1"/>
    <x v="0"/>
    <x v="3"/>
    <x v="13"/>
    <x v="3"/>
    <s v="New"/>
    <x v="0"/>
    <s v="Cycling Pack 12L"/>
    <n v="1"/>
    <n v="104.36"/>
    <n v="0"/>
    <n v="51.63"/>
    <n v="104.36"/>
    <n v="51.63"/>
    <n v="52.73"/>
    <n v="0.50527021847451126"/>
    <n v="2026"/>
    <s v="Q1"/>
    <n v="1"/>
    <s v="Jan"/>
  </r>
  <r>
    <n v="4547"/>
    <d v="2026-01-18T00:00:00"/>
    <n v="2026"/>
    <x v="0"/>
    <n v="1"/>
    <x v="0"/>
    <x v="2"/>
    <x v="5"/>
    <x v="3"/>
    <s v="New"/>
    <x v="0"/>
    <s v="Commuter Helmet"/>
    <n v="1"/>
    <n v="83.52"/>
    <n v="0.05"/>
    <n v="42.97"/>
    <n v="79.343999999999994"/>
    <n v="42.97"/>
    <n v="36.373999999999995"/>
    <n v="0.45843416011292598"/>
    <n v="2026"/>
    <s v="Q1"/>
    <n v="1"/>
    <s v="Jan"/>
  </r>
  <r>
    <n v="1840"/>
    <d v="2026-01-19T00:00:00"/>
    <n v="2026"/>
    <x v="0"/>
    <n v="1"/>
    <x v="0"/>
    <x v="2"/>
    <x v="10"/>
    <x v="0"/>
    <s v="New"/>
    <x v="4"/>
    <s v="Weighted Vest"/>
    <n v="2"/>
    <n v="125.93"/>
    <n v="0"/>
    <n v="69.150000000000006"/>
    <n v="251.86"/>
    <n v="138.30000000000001"/>
    <n v="113.56"/>
    <n v="0.45088541253077102"/>
    <n v="2026"/>
    <s v="Q1"/>
    <n v="1"/>
    <s v="Jan"/>
  </r>
  <r>
    <n v="1850"/>
    <d v="2026-01-19T00:00:00"/>
    <n v="2026"/>
    <x v="0"/>
    <n v="1"/>
    <x v="0"/>
    <x v="1"/>
    <x v="6"/>
    <x v="0"/>
    <s v="Business"/>
    <x v="0"/>
    <s v="Trail Bike Light"/>
    <n v="1"/>
    <n v="49.85"/>
    <n v="0"/>
    <n v="23.07"/>
    <n v="49.85"/>
    <n v="23.07"/>
    <n v="26.78"/>
    <n v="0.53721163490471413"/>
    <n v="2026"/>
    <s v="Q1"/>
    <n v="1"/>
    <s v="Jan"/>
  </r>
  <r>
    <n v="1858"/>
    <d v="2026-01-19T00:00:00"/>
    <n v="2026"/>
    <x v="0"/>
    <n v="1"/>
    <x v="0"/>
    <x v="1"/>
    <x v="1"/>
    <x v="0"/>
    <s v="Returning"/>
    <x v="2"/>
    <s v="Insulated Bottle"/>
    <n v="1"/>
    <n v="36.130000000000003"/>
    <n v="0"/>
    <n v="13.39"/>
    <n v="36.130000000000003"/>
    <n v="13.39"/>
    <n v="22.740000000000002"/>
    <n v="0.62939385552172711"/>
    <n v="2026"/>
    <s v="Q1"/>
    <n v="1"/>
    <s v="Jan"/>
  </r>
  <r>
    <n v="2910"/>
    <d v="2026-01-19T00:00:00"/>
    <n v="2026"/>
    <x v="0"/>
    <n v="1"/>
    <x v="0"/>
    <x v="3"/>
    <x v="13"/>
    <x v="2"/>
    <s v="Returning"/>
    <x v="0"/>
    <s v="Cycling Pack 12L"/>
    <n v="1"/>
    <n v="104.83"/>
    <n v="0.05"/>
    <n v="51.06"/>
    <n v="99.588499999999996"/>
    <n v="51.06"/>
    <n v="48.528499999999994"/>
    <n v="0.48729019916958277"/>
    <n v="2026"/>
    <s v="Q1"/>
    <n v="1"/>
    <s v="Jan"/>
  </r>
  <r>
    <n v="3694"/>
    <d v="2026-01-19T00:00:00"/>
    <n v="2026"/>
    <x v="0"/>
    <n v="1"/>
    <x v="0"/>
    <x v="0"/>
    <x v="0"/>
    <x v="2"/>
    <s v="Returning"/>
    <x v="2"/>
    <s v="Insulated Bottle"/>
    <n v="1"/>
    <n v="35.46"/>
    <n v="0.05"/>
    <n v="13.81"/>
    <n v="33.686999999999998"/>
    <n v="13.81"/>
    <n v="19.876999999999995"/>
    <n v="0.59004957401965141"/>
    <n v="2026"/>
    <s v="Q1"/>
    <n v="1"/>
    <s v="Jan"/>
  </r>
  <r>
    <n v="631"/>
    <d v="2026-01-20T00:00:00"/>
    <n v="2026"/>
    <x v="0"/>
    <n v="1"/>
    <x v="0"/>
    <x v="3"/>
    <x v="8"/>
    <x v="3"/>
    <s v="Returning"/>
    <x v="2"/>
    <s v="Travel Backpack 35L"/>
    <n v="1"/>
    <n v="165.42"/>
    <n v="0"/>
    <n v="85.69"/>
    <n v="165.42"/>
    <n v="85.69"/>
    <n v="79.72999999999999"/>
    <n v="0.48198524966751299"/>
    <n v="2026"/>
    <s v="Q1"/>
    <n v="1"/>
    <s v="Jan"/>
  </r>
  <r>
    <n v="1113"/>
    <d v="2026-01-20T00:00:00"/>
    <n v="2026"/>
    <x v="0"/>
    <n v="1"/>
    <x v="0"/>
    <x v="2"/>
    <x v="5"/>
    <x v="0"/>
    <s v="Returning"/>
    <x v="3"/>
    <s v="Compact Sleeping Bag"/>
    <n v="1"/>
    <n v="122.86"/>
    <n v="0.05"/>
    <n v="60.36"/>
    <n v="116.717"/>
    <n v="60.36"/>
    <n v="56.356999999999999"/>
    <n v="0.48285168398776529"/>
    <n v="2026"/>
    <s v="Q1"/>
    <n v="1"/>
    <s v="Jan"/>
  </r>
  <r>
    <n v="1525"/>
    <d v="2026-01-20T00:00:00"/>
    <n v="2026"/>
    <x v="0"/>
    <n v="1"/>
    <x v="0"/>
    <x v="0"/>
    <x v="0"/>
    <x v="2"/>
    <s v="Returning"/>
    <x v="4"/>
    <s v="Recovery Roller"/>
    <n v="2"/>
    <n v="35.82"/>
    <n v="0"/>
    <n v="14.09"/>
    <n v="71.64"/>
    <n v="28.18"/>
    <n v="43.46"/>
    <n v="0.60664433277498608"/>
    <n v="2026"/>
    <s v="Q1"/>
    <n v="1"/>
    <s v="Jan"/>
  </r>
  <r>
    <n v="3233"/>
    <d v="2026-01-20T00:00:00"/>
    <n v="2026"/>
    <x v="0"/>
    <n v="1"/>
    <x v="0"/>
    <x v="0"/>
    <x v="0"/>
    <x v="0"/>
    <s v="New"/>
    <x v="3"/>
    <s v="Compact Sleeping Bag"/>
    <n v="3"/>
    <n v="120.29"/>
    <n v="0.1"/>
    <n v="62.41"/>
    <n v="324.78300000000002"/>
    <n v="187.23"/>
    <n v="137.55300000000003"/>
    <n v="0.42352278290427769"/>
    <n v="2026"/>
    <s v="Q1"/>
    <n v="1"/>
    <s v="Jan"/>
  </r>
  <r>
    <n v="4455"/>
    <d v="2026-01-20T00:00:00"/>
    <n v="2026"/>
    <x v="0"/>
    <n v="1"/>
    <x v="0"/>
    <x v="1"/>
    <x v="11"/>
    <x v="3"/>
    <s v="Returning"/>
    <x v="3"/>
    <s v="Portable Camp Stove"/>
    <n v="1"/>
    <n v="80.239999999999995"/>
    <n v="0.1"/>
    <n v="39.950000000000003"/>
    <n v="72.215999999999994"/>
    <n v="39.950000000000003"/>
    <n v="32.265999999999991"/>
    <n v="0.44679849340866279"/>
    <n v="2026"/>
    <s v="Q1"/>
    <n v="1"/>
    <s v="Jan"/>
  </r>
  <r>
    <n v="1769"/>
    <d v="2026-01-21T00:00:00"/>
    <n v="2026"/>
    <x v="0"/>
    <n v="1"/>
    <x v="0"/>
    <x v="0"/>
    <x v="15"/>
    <x v="2"/>
    <s v="New"/>
    <x v="4"/>
    <s v="Recovery Roller"/>
    <n v="2"/>
    <n v="35.97"/>
    <n v="0"/>
    <n v="13.55"/>
    <n v="71.94"/>
    <n v="27.1"/>
    <n v="44.839999999999996"/>
    <n v="0.62329719210453149"/>
    <n v="2026"/>
    <s v="Q1"/>
    <n v="1"/>
    <s v="Jan"/>
  </r>
  <r>
    <n v="3467"/>
    <d v="2026-01-21T00:00:00"/>
    <n v="2026"/>
    <x v="0"/>
    <n v="1"/>
    <x v="0"/>
    <x v="1"/>
    <x v="11"/>
    <x v="0"/>
    <s v="New"/>
    <x v="1"/>
    <s v="Trekking Poles"/>
    <n v="1"/>
    <n v="72.239999999999995"/>
    <n v="0"/>
    <n v="33.26"/>
    <n v="72.239999999999995"/>
    <n v="33.26"/>
    <n v="38.979999999999997"/>
    <n v="0.53959025470653377"/>
    <n v="2026"/>
    <s v="Q1"/>
    <n v="1"/>
    <s v="Jan"/>
  </r>
  <r>
    <n v="3911"/>
    <d v="2026-01-21T00:00:00"/>
    <n v="2026"/>
    <x v="0"/>
    <n v="1"/>
    <x v="0"/>
    <x v="0"/>
    <x v="15"/>
    <x v="0"/>
    <s v="Returning"/>
    <x v="1"/>
    <s v="Summit Backpack 45L"/>
    <n v="5"/>
    <n v="152.81"/>
    <n v="0"/>
    <n v="78.989999999999995"/>
    <n v="764.05"/>
    <n v="394.95"/>
    <n v="369.09999999999997"/>
    <n v="0.48308356782933054"/>
    <n v="2026"/>
    <s v="Q1"/>
    <n v="1"/>
    <s v="Jan"/>
  </r>
  <r>
    <n v="4401"/>
    <d v="2026-01-21T00:00:00"/>
    <n v="2026"/>
    <x v="0"/>
    <n v="1"/>
    <x v="0"/>
    <x v="0"/>
    <x v="15"/>
    <x v="0"/>
    <s v="New"/>
    <x v="0"/>
    <s v="Commuter Helmet"/>
    <n v="3"/>
    <n v="83.34"/>
    <n v="0"/>
    <n v="41.44"/>
    <n v="250.02"/>
    <n v="124.32"/>
    <n v="125.70000000000002"/>
    <n v="0.50275977921766268"/>
    <n v="2026"/>
    <s v="Q1"/>
    <n v="1"/>
    <s v="Jan"/>
  </r>
  <r>
    <n v="4864"/>
    <d v="2026-01-21T00:00:00"/>
    <n v="2026"/>
    <x v="0"/>
    <n v="1"/>
    <x v="0"/>
    <x v="3"/>
    <x v="13"/>
    <x v="0"/>
    <s v="Returning"/>
    <x v="4"/>
    <s v="Recovery Roller"/>
    <n v="1"/>
    <n v="35.869999999999997"/>
    <n v="0"/>
    <n v="13.64"/>
    <n v="35.869999999999997"/>
    <n v="13.64"/>
    <n v="22.229999999999997"/>
    <n v="0.61973794257039305"/>
    <n v="2026"/>
    <s v="Q1"/>
    <n v="1"/>
    <s v="Jan"/>
  </r>
  <r>
    <n v="347"/>
    <d v="2026-01-22T00:00:00"/>
    <n v="2026"/>
    <x v="0"/>
    <n v="1"/>
    <x v="0"/>
    <x v="3"/>
    <x v="4"/>
    <x v="3"/>
    <s v="New"/>
    <x v="3"/>
    <s v="Trail Tent 2P"/>
    <n v="1"/>
    <n v="199.42"/>
    <n v="0.05"/>
    <n v="101.82"/>
    <n v="189.44899999999998"/>
    <n v="101.82"/>
    <n v="87.628999999999991"/>
    <n v="0.46254664843836601"/>
    <n v="2026"/>
    <s v="Q1"/>
    <n v="1"/>
    <s v="Jan"/>
  </r>
  <r>
    <n v="2051"/>
    <d v="2026-01-22T00:00:00"/>
    <n v="2026"/>
    <x v="0"/>
    <n v="1"/>
    <x v="0"/>
    <x v="2"/>
    <x v="5"/>
    <x v="0"/>
    <s v="New"/>
    <x v="3"/>
    <s v="Alpine Tent 4P"/>
    <n v="3"/>
    <n v="347.41"/>
    <n v="0.1"/>
    <n v="192.13"/>
    <n v="938.00700000000006"/>
    <n v="576.39"/>
    <n v="361.61700000000008"/>
    <n v="0.38551631277804971"/>
    <n v="2026"/>
    <s v="Q1"/>
    <n v="1"/>
    <s v="Jan"/>
  </r>
  <r>
    <n v="2314"/>
    <d v="2026-01-22T00:00:00"/>
    <n v="2026"/>
    <x v="0"/>
    <n v="1"/>
    <x v="0"/>
    <x v="0"/>
    <x v="9"/>
    <x v="0"/>
    <s v="New"/>
    <x v="0"/>
    <s v="Compact Repair Kit"/>
    <n v="1"/>
    <n v="40.28"/>
    <n v="0"/>
    <n v="16.79"/>
    <n v="40.28"/>
    <n v="16.79"/>
    <n v="23.490000000000002"/>
    <n v="0.58316782522343602"/>
    <n v="2026"/>
    <s v="Q1"/>
    <n v="1"/>
    <s v="Jan"/>
  </r>
  <r>
    <n v="3861"/>
    <d v="2026-01-22T00:00:00"/>
    <n v="2026"/>
    <x v="0"/>
    <n v="1"/>
    <x v="0"/>
    <x v="3"/>
    <x v="13"/>
    <x v="0"/>
    <s v="Returning"/>
    <x v="3"/>
    <s v="Trail Tent 2P"/>
    <n v="3"/>
    <n v="195.49"/>
    <n v="0.05"/>
    <n v="106.38"/>
    <n v="557.14649999999995"/>
    <n v="319.14"/>
    <n v="238.00649999999996"/>
    <n v="0.42718836069148775"/>
    <n v="2026"/>
    <s v="Q1"/>
    <n v="1"/>
    <s v="Jan"/>
  </r>
  <r>
    <n v="843"/>
    <d v="2026-01-23T00:00:00"/>
    <n v="2026"/>
    <x v="0"/>
    <n v="1"/>
    <x v="0"/>
    <x v="1"/>
    <x v="11"/>
    <x v="0"/>
    <s v="Returning"/>
    <x v="4"/>
    <s v="Recovery Roller"/>
    <n v="2"/>
    <n v="35.75"/>
    <n v="0"/>
    <n v="13.94"/>
    <n v="71.5"/>
    <n v="27.88"/>
    <n v="43.620000000000005"/>
    <n v="0.61006993006993016"/>
    <n v="2026"/>
    <s v="Q1"/>
    <n v="1"/>
    <s v="Jan"/>
  </r>
  <r>
    <n v="868"/>
    <d v="2026-01-23T00:00:00"/>
    <n v="2026"/>
    <x v="0"/>
    <n v="1"/>
    <x v="0"/>
    <x v="0"/>
    <x v="15"/>
    <x v="0"/>
    <s v="Returning"/>
    <x v="0"/>
    <s v="Cycling Pack 12L"/>
    <n v="1"/>
    <n v="103.39"/>
    <n v="0"/>
    <n v="51.32"/>
    <n v="103.39"/>
    <n v="51.32"/>
    <n v="52.07"/>
    <n v="0.50362704323435536"/>
    <n v="2026"/>
    <s v="Q1"/>
    <n v="1"/>
    <s v="Jan"/>
  </r>
  <r>
    <n v="890"/>
    <d v="2026-01-23T00:00:00"/>
    <n v="2026"/>
    <x v="0"/>
    <n v="1"/>
    <x v="0"/>
    <x v="0"/>
    <x v="15"/>
    <x v="0"/>
    <s v="New"/>
    <x v="3"/>
    <s v="Portable Camp Stove"/>
    <n v="3"/>
    <n v="81.98"/>
    <n v="0.1"/>
    <n v="40.229999999999997"/>
    <n v="221.346"/>
    <n v="120.69"/>
    <n v="100.65600000000001"/>
    <n v="0.45474505977067581"/>
    <n v="2026"/>
    <s v="Q1"/>
    <n v="1"/>
    <s v="Jan"/>
  </r>
  <r>
    <n v="2185"/>
    <d v="2026-01-23T00:00:00"/>
    <n v="2026"/>
    <x v="0"/>
    <n v="1"/>
    <x v="0"/>
    <x v="2"/>
    <x v="2"/>
    <x v="1"/>
    <s v="Business"/>
    <x v="3"/>
    <s v="Alpine Tent 4P"/>
    <n v="10"/>
    <n v="337.69"/>
    <n v="0.1"/>
    <n v="200.27"/>
    <n v="3039.21"/>
    <n v="2002.7"/>
    <n v="1036.51"/>
    <n v="0.34104586389226149"/>
    <n v="2026"/>
    <s v="Q1"/>
    <n v="1"/>
    <s v="Jan"/>
  </r>
  <r>
    <n v="2335"/>
    <d v="2026-01-23T00:00:00"/>
    <n v="2026"/>
    <x v="0"/>
    <n v="1"/>
    <x v="0"/>
    <x v="3"/>
    <x v="8"/>
    <x v="0"/>
    <s v="New"/>
    <x v="3"/>
    <s v="Alpine Tent 4P"/>
    <n v="2"/>
    <n v="333.29"/>
    <n v="0"/>
    <n v="197.18"/>
    <n v="666.58"/>
    <n v="394.36"/>
    <n v="272.22000000000003"/>
    <n v="0.40838308980167426"/>
    <n v="2026"/>
    <s v="Q1"/>
    <n v="1"/>
    <s v="Jan"/>
  </r>
  <r>
    <n v="2784"/>
    <d v="2026-01-23T00:00:00"/>
    <n v="2026"/>
    <x v="0"/>
    <n v="1"/>
    <x v="0"/>
    <x v="0"/>
    <x v="15"/>
    <x v="2"/>
    <s v="New"/>
    <x v="0"/>
    <s v="Commuter Helmet"/>
    <n v="1"/>
    <n v="80.11"/>
    <n v="0.05"/>
    <n v="43.54"/>
    <n v="76.104500000000002"/>
    <n v="43.54"/>
    <n v="32.564500000000002"/>
    <n v="0.42789191177919839"/>
    <n v="2026"/>
    <s v="Q1"/>
    <n v="1"/>
    <s v="Jan"/>
  </r>
  <r>
    <n v="3820"/>
    <d v="2026-01-23T00:00:00"/>
    <n v="2026"/>
    <x v="0"/>
    <n v="1"/>
    <x v="0"/>
    <x v="3"/>
    <x v="13"/>
    <x v="2"/>
    <s v="New"/>
    <x v="3"/>
    <s v="Portable Camp Stove"/>
    <n v="1"/>
    <n v="82.6"/>
    <n v="0.05"/>
    <n v="38.299999999999997"/>
    <n v="78.469999999999985"/>
    <n v="38.299999999999997"/>
    <n v="40.169999999999987"/>
    <n v="0.51191538167452522"/>
    <n v="2026"/>
    <s v="Q1"/>
    <n v="1"/>
    <s v="Jan"/>
  </r>
  <r>
    <n v="994"/>
    <d v="2026-01-24T00:00:00"/>
    <n v="2026"/>
    <x v="0"/>
    <n v="1"/>
    <x v="0"/>
    <x v="0"/>
    <x v="15"/>
    <x v="0"/>
    <s v="Returning"/>
    <x v="1"/>
    <s v="Hiking Daypack 20L"/>
    <n v="1"/>
    <n v="94.07"/>
    <n v="0"/>
    <n v="46.28"/>
    <n v="94.07"/>
    <n v="46.28"/>
    <n v="47.789999999999992"/>
    <n v="0.50802593813117891"/>
    <n v="2026"/>
    <s v="Q1"/>
    <n v="1"/>
    <s v="Jan"/>
  </r>
  <r>
    <n v="1643"/>
    <d v="2026-01-24T00:00:00"/>
    <n v="2026"/>
    <x v="0"/>
    <n v="1"/>
    <x v="0"/>
    <x v="0"/>
    <x v="15"/>
    <x v="0"/>
    <s v="Returning"/>
    <x v="2"/>
    <s v="Travel Backpack 35L"/>
    <n v="1"/>
    <n v="163.71"/>
    <n v="0"/>
    <n v="90.06"/>
    <n v="163.71"/>
    <n v="90.06"/>
    <n v="73.650000000000006"/>
    <n v="0.44988088693421296"/>
    <n v="2026"/>
    <s v="Q1"/>
    <n v="1"/>
    <s v="Jan"/>
  </r>
  <r>
    <n v="1971"/>
    <d v="2026-01-24T00:00:00"/>
    <n v="2026"/>
    <x v="0"/>
    <n v="1"/>
    <x v="0"/>
    <x v="3"/>
    <x v="8"/>
    <x v="2"/>
    <s v="Returning"/>
    <x v="3"/>
    <s v="Trail Tent 2P"/>
    <n v="4"/>
    <n v="191.43"/>
    <n v="0"/>
    <n v="106.82"/>
    <n v="765.72"/>
    <n v="427.28"/>
    <n v="338.44000000000005"/>
    <n v="0.441989238886277"/>
    <n v="2026"/>
    <s v="Q1"/>
    <n v="1"/>
    <s v="Jan"/>
  </r>
  <r>
    <n v="2828"/>
    <d v="2026-01-24T00:00:00"/>
    <n v="2026"/>
    <x v="0"/>
    <n v="1"/>
    <x v="0"/>
    <x v="1"/>
    <x v="11"/>
    <x v="1"/>
    <s v="Business"/>
    <x v="2"/>
    <s v="Packing Cube Set"/>
    <n v="3"/>
    <n v="46.94"/>
    <n v="0.05"/>
    <n v="18.18"/>
    <n v="133.779"/>
    <n v="54.54"/>
    <n v="79.239000000000004"/>
    <n v="0.59231269481757232"/>
    <n v="2026"/>
    <s v="Q1"/>
    <n v="1"/>
    <s v="Jan"/>
  </r>
  <r>
    <n v="5175"/>
    <d v="2026-01-24T00:00:00"/>
    <n v="2026"/>
    <x v="0"/>
    <n v="1"/>
    <x v="0"/>
    <x v="3"/>
    <x v="7"/>
    <x v="0"/>
    <s v="Returning"/>
    <x v="1"/>
    <s v="Trail Boots"/>
    <n v="1"/>
    <n v="147.21"/>
    <n v="0"/>
    <n v="79.510000000000005"/>
    <n v="147.21"/>
    <n v="79.510000000000005"/>
    <n v="67.7"/>
    <n v="0.45988723592147274"/>
    <n v="2026"/>
    <s v="Q1"/>
    <n v="1"/>
    <s v="Jan"/>
  </r>
  <r>
    <n v="1874"/>
    <d v="2026-01-25T00:00:00"/>
    <n v="2026"/>
    <x v="0"/>
    <n v="1"/>
    <x v="0"/>
    <x v="0"/>
    <x v="0"/>
    <x v="0"/>
    <s v="Business"/>
    <x v="2"/>
    <s v="Insulated Bottle"/>
    <n v="1"/>
    <n v="35.729999999999997"/>
    <n v="0"/>
    <n v="13.57"/>
    <n v="35.729999999999997"/>
    <n v="13.57"/>
    <n v="22.159999999999997"/>
    <n v="0.62020710887209629"/>
    <n v="2026"/>
    <s v="Q1"/>
    <n v="1"/>
    <s v="Jan"/>
  </r>
  <r>
    <n v="2490"/>
    <d v="2026-01-25T00:00:00"/>
    <n v="2026"/>
    <x v="0"/>
    <n v="1"/>
    <x v="0"/>
    <x v="1"/>
    <x v="14"/>
    <x v="0"/>
    <s v="New"/>
    <x v="0"/>
    <s v="Cycling Pack 12L"/>
    <n v="2"/>
    <n v="103.99"/>
    <n v="0.15"/>
    <n v="51.94"/>
    <n v="176.78299999999999"/>
    <n v="103.88"/>
    <n v="72.902999999999992"/>
    <n v="0.41238693765803269"/>
    <n v="2026"/>
    <s v="Q1"/>
    <n v="1"/>
    <s v="Jan"/>
  </r>
  <r>
    <n v="5078"/>
    <d v="2026-01-25T00:00:00"/>
    <n v="2026"/>
    <x v="0"/>
    <n v="1"/>
    <x v="0"/>
    <x v="1"/>
    <x v="12"/>
    <x v="0"/>
    <s v="Returning"/>
    <x v="1"/>
    <s v="Trekking Poles"/>
    <n v="2"/>
    <n v="72.739999999999995"/>
    <n v="0"/>
    <n v="31.96"/>
    <n v="145.47999999999999"/>
    <n v="63.92"/>
    <n v="81.559999999999988"/>
    <n v="0.56062689029419843"/>
    <n v="2026"/>
    <s v="Q1"/>
    <n v="1"/>
    <s v="Jan"/>
  </r>
  <r>
    <n v="230"/>
    <d v="2026-01-26T00:00:00"/>
    <n v="2026"/>
    <x v="0"/>
    <n v="1"/>
    <x v="0"/>
    <x v="2"/>
    <x v="10"/>
    <x v="2"/>
    <s v="Returning"/>
    <x v="0"/>
    <s v="Cycling Pack 12L"/>
    <n v="1"/>
    <n v="100.01"/>
    <n v="0.05"/>
    <n v="49.41"/>
    <n v="95.009500000000003"/>
    <n v="49.41"/>
    <n v="45.599500000000006"/>
    <n v="0.47994674216788852"/>
    <n v="2026"/>
    <s v="Q1"/>
    <n v="1"/>
    <s v="Jan"/>
  </r>
  <r>
    <n v="1757"/>
    <d v="2026-01-26T00:00:00"/>
    <n v="2026"/>
    <x v="0"/>
    <n v="1"/>
    <x v="0"/>
    <x v="3"/>
    <x v="7"/>
    <x v="0"/>
    <s v="Business"/>
    <x v="2"/>
    <s v="Packing Cube Set"/>
    <n v="2"/>
    <n v="45.73"/>
    <n v="0"/>
    <n v="18.11"/>
    <n v="91.46"/>
    <n v="36.22"/>
    <n v="55.239999999999995"/>
    <n v="0.60397988191559149"/>
    <n v="2026"/>
    <s v="Q1"/>
    <n v="1"/>
    <s v="Jan"/>
  </r>
  <r>
    <n v="1944"/>
    <d v="2026-01-26T00:00:00"/>
    <n v="2026"/>
    <x v="0"/>
    <n v="1"/>
    <x v="0"/>
    <x v="2"/>
    <x v="16"/>
    <x v="0"/>
    <s v="Returning"/>
    <x v="1"/>
    <s v="Trail Boots"/>
    <n v="2"/>
    <n v="143.66"/>
    <n v="0.15"/>
    <n v="78.14"/>
    <n v="244.22199999999998"/>
    <n v="156.28"/>
    <n v="87.941999999999979"/>
    <n v="0.36009040954541355"/>
    <n v="2026"/>
    <s v="Q1"/>
    <n v="1"/>
    <s v="Jan"/>
  </r>
  <r>
    <n v="3485"/>
    <d v="2026-01-26T00:00:00"/>
    <n v="2026"/>
    <x v="0"/>
    <n v="1"/>
    <x v="0"/>
    <x v="2"/>
    <x v="10"/>
    <x v="0"/>
    <s v="Business"/>
    <x v="3"/>
    <s v="Compact Sleeping Bag"/>
    <n v="2"/>
    <n v="121.88"/>
    <n v="0.05"/>
    <n v="62.17"/>
    <n v="231.57199999999997"/>
    <n v="124.34"/>
    <n v="107.23199999999997"/>
    <n v="0.46306116456220953"/>
    <n v="2026"/>
    <s v="Q1"/>
    <n v="1"/>
    <s v="Jan"/>
  </r>
  <r>
    <n v="4002"/>
    <d v="2026-01-26T00:00:00"/>
    <n v="2026"/>
    <x v="0"/>
    <n v="1"/>
    <x v="0"/>
    <x v="0"/>
    <x v="15"/>
    <x v="0"/>
    <s v="Returning"/>
    <x v="4"/>
    <s v="Training Mat"/>
    <n v="3"/>
    <n v="50.92"/>
    <n v="0.05"/>
    <n v="21.87"/>
    <n v="145.12199999999999"/>
    <n v="65.61"/>
    <n v="79.511999999999986"/>
    <n v="0.54789763095877941"/>
    <n v="2026"/>
    <s v="Q1"/>
    <n v="1"/>
    <s v="Jan"/>
  </r>
  <r>
    <n v="818"/>
    <d v="2026-01-27T00:00:00"/>
    <n v="2026"/>
    <x v="0"/>
    <n v="1"/>
    <x v="0"/>
    <x v="0"/>
    <x v="0"/>
    <x v="0"/>
    <s v="Returning"/>
    <x v="0"/>
    <s v="Cycling Pack 12L"/>
    <n v="1"/>
    <n v="103.78"/>
    <n v="0"/>
    <n v="49.36"/>
    <n v="103.78"/>
    <n v="49.36"/>
    <n v="54.42"/>
    <n v="0.52437849296588934"/>
    <n v="2026"/>
    <s v="Q1"/>
    <n v="1"/>
    <s v="Jan"/>
  </r>
  <r>
    <n v="1439"/>
    <d v="2026-01-27T00:00:00"/>
    <n v="2026"/>
    <x v="0"/>
    <n v="1"/>
    <x v="0"/>
    <x v="1"/>
    <x v="6"/>
    <x v="3"/>
    <s v="New"/>
    <x v="1"/>
    <s v="Summit Backpack 45L"/>
    <n v="2"/>
    <n v="157.16999999999999"/>
    <n v="0"/>
    <n v="81.260000000000005"/>
    <n v="314.33999999999997"/>
    <n v="162.52000000000001"/>
    <n v="151.81999999999996"/>
    <n v="0.4829802125087484"/>
    <n v="2026"/>
    <s v="Q1"/>
    <n v="1"/>
    <s v="Jan"/>
  </r>
  <r>
    <n v="1616"/>
    <d v="2026-01-27T00:00:00"/>
    <n v="2026"/>
    <x v="0"/>
    <n v="1"/>
    <x v="0"/>
    <x v="1"/>
    <x v="12"/>
    <x v="0"/>
    <s v="Business"/>
    <x v="2"/>
    <s v="Carry-On Duffel"/>
    <n v="2"/>
    <n v="132.91999999999999"/>
    <n v="0"/>
    <n v="69.02"/>
    <n v="265.83999999999997"/>
    <n v="138.04"/>
    <n v="127.79999999999998"/>
    <n v="0.48074029491423409"/>
    <n v="2026"/>
    <s v="Q1"/>
    <n v="1"/>
    <s v="Jan"/>
  </r>
  <r>
    <n v="1798"/>
    <d v="2026-01-27T00:00:00"/>
    <n v="2026"/>
    <x v="0"/>
    <n v="1"/>
    <x v="0"/>
    <x v="3"/>
    <x v="8"/>
    <x v="2"/>
    <s v="Returning"/>
    <x v="1"/>
    <s v="Trekking Poles"/>
    <n v="1"/>
    <n v="71.41"/>
    <n v="0.05"/>
    <n v="32.28"/>
    <n v="67.839499999999987"/>
    <n v="32.28"/>
    <n v="35.559499999999986"/>
    <n v="0.52417102130764515"/>
    <n v="2026"/>
    <s v="Q1"/>
    <n v="1"/>
    <s v="Jan"/>
  </r>
  <r>
    <n v="4449"/>
    <d v="2026-01-27T00:00:00"/>
    <n v="2026"/>
    <x v="0"/>
    <n v="1"/>
    <x v="0"/>
    <x v="3"/>
    <x v="8"/>
    <x v="0"/>
    <s v="New"/>
    <x v="3"/>
    <s v="Trail Tent 2P"/>
    <n v="1"/>
    <n v="199.67"/>
    <n v="0"/>
    <n v="103.81"/>
    <n v="199.67"/>
    <n v="103.81"/>
    <n v="95.859999999999985"/>
    <n v="0.4800921520508839"/>
    <n v="2026"/>
    <s v="Q1"/>
    <n v="1"/>
    <s v="Jan"/>
  </r>
  <r>
    <n v="4473"/>
    <d v="2026-01-27T00:00:00"/>
    <n v="2026"/>
    <x v="0"/>
    <n v="1"/>
    <x v="0"/>
    <x v="0"/>
    <x v="0"/>
    <x v="2"/>
    <s v="Returning"/>
    <x v="3"/>
    <s v="Trail Tent 2P"/>
    <n v="1"/>
    <n v="196.88"/>
    <n v="0"/>
    <n v="102.76"/>
    <n v="196.88"/>
    <n v="102.76"/>
    <n v="94.11999999999999"/>
    <n v="0.47805770012190163"/>
    <n v="2026"/>
    <s v="Q1"/>
    <n v="1"/>
    <s v="Jan"/>
  </r>
  <r>
    <n v="203"/>
    <d v="2026-01-28T00:00:00"/>
    <n v="2026"/>
    <x v="0"/>
    <n v="1"/>
    <x v="0"/>
    <x v="3"/>
    <x v="7"/>
    <x v="0"/>
    <s v="Returning"/>
    <x v="0"/>
    <s v="Trail Bike Light"/>
    <n v="3"/>
    <n v="49.95"/>
    <n v="0"/>
    <n v="22.55"/>
    <n v="149.85000000000002"/>
    <n v="67.650000000000006"/>
    <n v="82.200000000000017"/>
    <n v="0.54854854854854862"/>
    <n v="2026"/>
    <s v="Q1"/>
    <n v="1"/>
    <s v="Jan"/>
  </r>
  <r>
    <n v="1654"/>
    <d v="2026-01-28T00:00:00"/>
    <n v="2026"/>
    <x v="0"/>
    <n v="1"/>
    <x v="0"/>
    <x v="1"/>
    <x v="6"/>
    <x v="3"/>
    <s v="Business"/>
    <x v="1"/>
    <s v="Trekking Poles"/>
    <n v="1"/>
    <n v="70.41"/>
    <n v="0"/>
    <n v="32.74"/>
    <n v="70.41"/>
    <n v="32.74"/>
    <n v="37.669999999999995"/>
    <n v="0.53500923164323244"/>
    <n v="2026"/>
    <s v="Q1"/>
    <n v="1"/>
    <s v="Jan"/>
  </r>
  <r>
    <n v="2203"/>
    <d v="2026-01-28T00:00:00"/>
    <n v="2026"/>
    <x v="0"/>
    <n v="1"/>
    <x v="0"/>
    <x v="2"/>
    <x v="16"/>
    <x v="3"/>
    <s v="Returning"/>
    <x v="1"/>
    <s v="Trekking Poles"/>
    <n v="2"/>
    <n v="70.290000000000006"/>
    <n v="0.15"/>
    <n v="31.84"/>
    <n v="119.49300000000001"/>
    <n v="63.68"/>
    <n v="55.813000000000009"/>
    <n v="0.46708175374289712"/>
    <n v="2026"/>
    <s v="Q1"/>
    <n v="1"/>
    <s v="Jan"/>
  </r>
  <r>
    <n v="3352"/>
    <d v="2026-01-28T00:00:00"/>
    <n v="2026"/>
    <x v="0"/>
    <n v="1"/>
    <x v="0"/>
    <x v="2"/>
    <x v="16"/>
    <x v="0"/>
    <s v="Business"/>
    <x v="1"/>
    <s v="Hiking Daypack 20L"/>
    <n v="4"/>
    <n v="91.46"/>
    <n v="0"/>
    <n v="44.04"/>
    <n v="365.84"/>
    <n v="176.16"/>
    <n v="189.67999999999998"/>
    <n v="0.51847802317953207"/>
    <n v="2026"/>
    <s v="Q1"/>
    <n v="1"/>
    <s v="Jan"/>
  </r>
  <r>
    <n v="183"/>
    <d v="2026-01-29T00:00:00"/>
    <n v="2026"/>
    <x v="0"/>
    <n v="1"/>
    <x v="0"/>
    <x v="1"/>
    <x v="12"/>
    <x v="0"/>
    <s v="New"/>
    <x v="3"/>
    <s v="Compact Sleeping Bag"/>
    <n v="2"/>
    <n v="123.27"/>
    <n v="0"/>
    <n v="60.26"/>
    <n v="246.54"/>
    <n v="120.52"/>
    <n v="126.02"/>
    <n v="0.51115437657175311"/>
    <n v="2026"/>
    <s v="Q1"/>
    <n v="1"/>
    <s v="Jan"/>
  </r>
  <r>
    <n v="3525"/>
    <d v="2026-01-29T00:00:00"/>
    <n v="2026"/>
    <x v="0"/>
    <n v="1"/>
    <x v="0"/>
    <x v="2"/>
    <x v="5"/>
    <x v="1"/>
    <s v="Business"/>
    <x v="4"/>
    <s v="Training Mat"/>
    <n v="3"/>
    <n v="49.63"/>
    <n v="0.1"/>
    <n v="22.06"/>
    <n v="134.001"/>
    <n v="66.179999999999993"/>
    <n v="67.821000000000012"/>
    <n v="0.50612308863366695"/>
    <n v="2026"/>
    <s v="Q1"/>
    <n v="1"/>
    <s v="Jan"/>
  </r>
  <r>
    <n v="4299"/>
    <d v="2026-01-29T00:00:00"/>
    <n v="2026"/>
    <x v="0"/>
    <n v="1"/>
    <x v="0"/>
    <x v="0"/>
    <x v="9"/>
    <x v="1"/>
    <s v="Business"/>
    <x v="2"/>
    <s v="Carry-On Duffel"/>
    <n v="12"/>
    <n v="132.21"/>
    <n v="0.1"/>
    <n v="68.95"/>
    <n v="1427.8679999999999"/>
    <n v="827.40000000000009"/>
    <n v="600.46799999999985"/>
    <n v="0.42053467127213429"/>
    <n v="2026"/>
    <s v="Q1"/>
    <n v="1"/>
    <s v="Jan"/>
  </r>
  <r>
    <n v="748"/>
    <d v="2026-01-30T00:00:00"/>
    <n v="2026"/>
    <x v="0"/>
    <n v="1"/>
    <x v="0"/>
    <x v="1"/>
    <x v="1"/>
    <x v="2"/>
    <s v="Business"/>
    <x v="0"/>
    <s v="Compact Repair Kit"/>
    <n v="1"/>
    <n v="39.549999999999997"/>
    <n v="0"/>
    <n v="17.059999999999999"/>
    <n v="39.549999999999997"/>
    <n v="17.059999999999999"/>
    <n v="22.49"/>
    <n v="0.56864728192161818"/>
    <n v="2026"/>
    <s v="Q1"/>
    <n v="1"/>
    <s v="Jan"/>
  </r>
  <r>
    <n v="3117"/>
    <d v="2026-01-30T00:00:00"/>
    <n v="2026"/>
    <x v="0"/>
    <n v="1"/>
    <x v="0"/>
    <x v="1"/>
    <x v="12"/>
    <x v="0"/>
    <s v="New"/>
    <x v="3"/>
    <s v="Portable Camp Stove"/>
    <n v="3"/>
    <n v="80.08"/>
    <n v="0"/>
    <n v="39.450000000000003"/>
    <n v="240.24"/>
    <n v="118.35000000000001"/>
    <n v="121.89"/>
    <n v="0.50736763236763238"/>
    <n v="2026"/>
    <s v="Q1"/>
    <n v="1"/>
    <s v="Jan"/>
  </r>
  <r>
    <n v="3328"/>
    <d v="2026-01-30T00:00:00"/>
    <n v="2026"/>
    <x v="0"/>
    <n v="1"/>
    <x v="0"/>
    <x v="2"/>
    <x v="5"/>
    <x v="2"/>
    <s v="Returning"/>
    <x v="4"/>
    <s v="Weighted Vest"/>
    <n v="1"/>
    <n v="120.48"/>
    <n v="0"/>
    <n v="69.55"/>
    <n v="120.48"/>
    <n v="69.55"/>
    <n v="50.930000000000007"/>
    <n v="0.42272576361221786"/>
    <n v="2026"/>
    <s v="Q1"/>
    <n v="1"/>
    <s v="Jan"/>
  </r>
  <r>
    <n v="3822"/>
    <d v="2026-01-30T00:00:00"/>
    <n v="2026"/>
    <x v="0"/>
    <n v="1"/>
    <x v="0"/>
    <x v="3"/>
    <x v="7"/>
    <x v="0"/>
    <s v="Returning"/>
    <x v="4"/>
    <s v="Resistance Band Set"/>
    <n v="1"/>
    <n v="39.369999999999997"/>
    <n v="0.05"/>
    <n v="14.66"/>
    <n v="37.401499999999999"/>
    <n v="14.66"/>
    <n v="22.741499999999998"/>
    <n v="0.60803711081106371"/>
    <n v="2026"/>
    <s v="Q1"/>
    <n v="1"/>
    <s v="Jan"/>
  </r>
  <r>
    <n v="4125"/>
    <d v="2026-01-30T00:00:00"/>
    <n v="2026"/>
    <x v="0"/>
    <n v="1"/>
    <x v="0"/>
    <x v="1"/>
    <x v="12"/>
    <x v="1"/>
    <s v="Business"/>
    <x v="3"/>
    <s v="Portable Camp Stove"/>
    <n v="8"/>
    <n v="81.06"/>
    <n v="0.15"/>
    <n v="39.549999999999997"/>
    <n v="551.20799999999997"/>
    <n v="316.39999999999998"/>
    <n v="234.80799999999999"/>
    <n v="0.42598801178502488"/>
    <n v="2026"/>
    <s v="Q1"/>
    <n v="1"/>
    <s v="Jan"/>
  </r>
  <r>
    <n v="4592"/>
    <d v="2026-01-30T00:00:00"/>
    <n v="2026"/>
    <x v="0"/>
    <n v="1"/>
    <x v="0"/>
    <x v="1"/>
    <x v="12"/>
    <x v="3"/>
    <s v="Returning"/>
    <x v="4"/>
    <s v="Weighted Vest"/>
    <n v="5"/>
    <n v="120.4"/>
    <n v="0"/>
    <n v="69.510000000000005"/>
    <n v="602"/>
    <n v="347.55"/>
    <n v="254.45"/>
    <n v="0.42267441860465116"/>
    <n v="2026"/>
    <s v="Q1"/>
    <n v="1"/>
    <s v="Jan"/>
  </r>
  <r>
    <n v="373"/>
    <d v="2026-01-31T00:00:00"/>
    <n v="2026"/>
    <x v="0"/>
    <n v="1"/>
    <x v="0"/>
    <x v="2"/>
    <x v="10"/>
    <x v="1"/>
    <s v="Business"/>
    <x v="2"/>
    <s v="Packing Cube Set"/>
    <n v="10"/>
    <n v="47.71"/>
    <n v="0.1"/>
    <n v="18.649999999999999"/>
    <n v="429.39000000000004"/>
    <n v="186.5"/>
    <n v="242.89000000000004"/>
    <n v="0.56566291716155481"/>
    <n v="2026"/>
    <s v="Q1"/>
    <n v="1"/>
    <s v="Jan"/>
  </r>
  <r>
    <n v="672"/>
    <d v="2026-01-31T00:00:00"/>
    <n v="2026"/>
    <x v="0"/>
    <n v="1"/>
    <x v="0"/>
    <x v="0"/>
    <x v="9"/>
    <x v="0"/>
    <s v="Business"/>
    <x v="0"/>
    <s v="Cycling Pack 12L"/>
    <n v="1"/>
    <n v="102.92"/>
    <n v="0.05"/>
    <n v="50.92"/>
    <n v="97.774000000000001"/>
    <n v="50.92"/>
    <n v="46.853999999999999"/>
    <n v="0.4792071511853867"/>
    <n v="2026"/>
    <s v="Q1"/>
    <n v="1"/>
    <s v="Jan"/>
  </r>
  <r>
    <n v="1125"/>
    <d v="2026-01-31T00:00:00"/>
    <n v="2026"/>
    <x v="0"/>
    <n v="1"/>
    <x v="0"/>
    <x v="1"/>
    <x v="1"/>
    <x v="0"/>
    <s v="Returning"/>
    <x v="1"/>
    <s v="Trekking Poles"/>
    <n v="1"/>
    <n v="72.69"/>
    <n v="0.1"/>
    <n v="32.67"/>
    <n v="65.421000000000006"/>
    <n v="32.67"/>
    <n v="32.751000000000005"/>
    <n v="0.50061906727197691"/>
    <n v="2026"/>
    <s v="Q1"/>
    <n v="1"/>
    <s v="Jan"/>
  </r>
  <r>
    <n v="1164"/>
    <d v="2026-01-31T00:00:00"/>
    <n v="2026"/>
    <x v="0"/>
    <n v="1"/>
    <x v="0"/>
    <x v="0"/>
    <x v="0"/>
    <x v="0"/>
    <s v="New"/>
    <x v="0"/>
    <s v="Commuter Helmet"/>
    <n v="1"/>
    <n v="79.989999999999995"/>
    <n v="0.05"/>
    <n v="43.02"/>
    <n v="75.990499999999997"/>
    <n v="43.02"/>
    <n v="32.970499999999994"/>
    <n v="0.43387660299642711"/>
    <n v="2026"/>
    <s v="Q1"/>
    <n v="1"/>
    <s v="Jan"/>
  </r>
  <r>
    <n v="1613"/>
    <d v="2026-01-31T00:00:00"/>
    <n v="2026"/>
    <x v="0"/>
    <n v="1"/>
    <x v="0"/>
    <x v="1"/>
    <x v="6"/>
    <x v="1"/>
    <s v="Business"/>
    <x v="4"/>
    <s v="Training Mat"/>
    <n v="4"/>
    <n v="51.11"/>
    <n v="0.15"/>
    <n v="22.25"/>
    <n v="173.774"/>
    <n v="89"/>
    <n v="84.774000000000001"/>
    <n v="0.48784052850253778"/>
    <n v="2026"/>
    <s v="Q1"/>
    <n v="1"/>
    <s v="Jan"/>
  </r>
  <r>
    <n v="2149"/>
    <d v="2026-01-31T00:00:00"/>
    <n v="2026"/>
    <x v="0"/>
    <n v="1"/>
    <x v="0"/>
    <x v="0"/>
    <x v="15"/>
    <x v="0"/>
    <s v="Returning"/>
    <x v="4"/>
    <s v="Weighted Vest"/>
    <n v="2"/>
    <n v="124.83"/>
    <n v="0"/>
    <n v="70.91"/>
    <n v="249.66"/>
    <n v="141.82"/>
    <n v="107.84"/>
    <n v="0.43194744853000083"/>
    <n v="2026"/>
    <s v="Q1"/>
    <n v="1"/>
    <s v="Jan"/>
  </r>
  <r>
    <n v="2593"/>
    <d v="2026-01-31T00:00:00"/>
    <n v="2026"/>
    <x v="0"/>
    <n v="1"/>
    <x v="0"/>
    <x v="1"/>
    <x v="11"/>
    <x v="2"/>
    <s v="New"/>
    <x v="0"/>
    <s v="Compact Repair Kit"/>
    <n v="6"/>
    <n v="41.07"/>
    <n v="0.1"/>
    <n v="16.29"/>
    <n v="221.77800000000002"/>
    <n v="97.74"/>
    <n v="124.03800000000003"/>
    <n v="0.55928901874847825"/>
    <n v="2026"/>
    <s v="Q1"/>
    <n v="1"/>
    <s v="Jan"/>
  </r>
  <r>
    <n v="2659"/>
    <d v="2026-01-31T00:00:00"/>
    <n v="2026"/>
    <x v="0"/>
    <n v="1"/>
    <x v="0"/>
    <x v="0"/>
    <x v="15"/>
    <x v="0"/>
    <s v="New"/>
    <x v="2"/>
    <s v="Insulated Bottle"/>
    <n v="1"/>
    <n v="36.020000000000003"/>
    <n v="0"/>
    <n v="13.34"/>
    <n v="36.020000000000003"/>
    <n v="13.34"/>
    <n v="22.680000000000003"/>
    <n v="0.62965019433647973"/>
    <n v="2026"/>
    <s v="Q1"/>
    <n v="1"/>
    <s v="Jan"/>
  </r>
  <r>
    <n v="3496"/>
    <d v="2026-01-31T00:00:00"/>
    <n v="2026"/>
    <x v="0"/>
    <n v="1"/>
    <x v="0"/>
    <x v="0"/>
    <x v="0"/>
    <x v="2"/>
    <s v="Returning"/>
    <x v="4"/>
    <s v="Recovery Roller"/>
    <n v="1"/>
    <n v="35.82"/>
    <n v="0.05"/>
    <n v="14.32"/>
    <n v="34.028999999999996"/>
    <n v="14.32"/>
    <n v="19.708999999999996"/>
    <n v="0.57918246201769075"/>
    <n v="2026"/>
    <s v="Q1"/>
    <n v="1"/>
    <s v="Jan"/>
  </r>
  <r>
    <n v="3889"/>
    <d v="2026-01-31T00:00:00"/>
    <n v="2026"/>
    <x v="0"/>
    <n v="1"/>
    <x v="0"/>
    <x v="2"/>
    <x v="3"/>
    <x v="2"/>
    <s v="Returning"/>
    <x v="0"/>
    <s v="Cycling Pack 12L"/>
    <n v="3"/>
    <n v="103.94"/>
    <n v="0.1"/>
    <n v="50.67"/>
    <n v="280.63799999999998"/>
    <n v="152.01"/>
    <n v="128.62799999999999"/>
    <n v="0.45834135077929572"/>
    <n v="2026"/>
    <s v="Q1"/>
    <n v="1"/>
    <s v="Jan"/>
  </r>
  <r>
    <n v="1432"/>
    <d v="2026-02-01T00:00:00"/>
    <n v="2026"/>
    <x v="0"/>
    <n v="2"/>
    <x v="1"/>
    <x v="0"/>
    <x v="0"/>
    <x v="0"/>
    <s v="Returning"/>
    <x v="1"/>
    <s v="Trail Boots"/>
    <n v="1"/>
    <n v="140.53"/>
    <n v="0"/>
    <n v="77.36"/>
    <n v="140.53"/>
    <n v="77.36"/>
    <n v="63.17"/>
    <n v="0.44951255959581587"/>
    <n v="2026"/>
    <s v="Q1"/>
    <n v="2"/>
    <s v="Feb"/>
  </r>
  <r>
    <n v="1778"/>
    <d v="2026-02-01T00:00:00"/>
    <n v="2026"/>
    <x v="0"/>
    <n v="2"/>
    <x v="1"/>
    <x v="3"/>
    <x v="7"/>
    <x v="2"/>
    <s v="Returning"/>
    <x v="1"/>
    <s v="Trail Boots"/>
    <n v="1"/>
    <n v="142.03"/>
    <n v="0.05"/>
    <n v="77.069999999999993"/>
    <n v="134.92849999999999"/>
    <n v="77.069999999999993"/>
    <n v="57.858499999999992"/>
    <n v="0.42880859121682963"/>
    <n v="2026"/>
    <s v="Q1"/>
    <n v="2"/>
    <s v="Feb"/>
  </r>
  <r>
    <n v="2047"/>
    <d v="2026-02-01T00:00:00"/>
    <n v="2026"/>
    <x v="0"/>
    <n v="2"/>
    <x v="1"/>
    <x v="2"/>
    <x v="5"/>
    <x v="1"/>
    <s v="Business"/>
    <x v="3"/>
    <s v="Compact Sleeping Bag"/>
    <n v="12"/>
    <n v="124.84"/>
    <n v="0.1"/>
    <n v="59.47"/>
    <n v="1348.2719999999999"/>
    <n v="713.64"/>
    <n v="634.63199999999995"/>
    <n v="0.47070027412866244"/>
    <n v="2026"/>
    <s v="Q1"/>
    <n v="2"/>
    <s v="Feb"/>
  </r>
  <r>
    <n v="2668"/>
    <d v="2026-02-01T00:00:00"/>
    <n v="2026"/>
    <x v="0"/>
    <n v="2"/>
    <x v="1"/>
    <x v="1"/>
    <x v="12"/>
    <x v="0"/>
    <s v="Returning"/>
    <x v="4"/>
    <s v="Recovery Roller"/>
    <n v="3"/>
    <n v="35.36"/>
    <n v="0"/>
    <n v="13.7"/>
    <n v="106.08"/>
    <n v="41.099999999999994"/>
    <n v="64.98"/>
    <n v="0.61255656108597289"/>
    <n v="2026"/>
    <s v="Q1"/>
    <n v="2"/>
    <s v="Feb"/>
  </r>
  <r>
    <n v="2706"/>
    <d v="2026-02-01T00:00:00"/>
    <n v="2026"/>
    <x v="0"/>
    <n v="2"/>
    <x v="1"/>
    <x v="3"/>
    <x v="13"/>
    <x v="3"/>
    <s v="Returning"/>
    <x v="4"/>
    <s v="Weighted Vest"/>
    <n v="2"/>
    <n v="122.43"/>
    <n v="0"/>
    <n v="69.08"/>
    <n v="244.86"/>
    <n v="138.16"/>
    <n v="106.70000000000002"/>
    <n v="0.43575920934411505"/>
    <n v="2026"/>
    <s v="Q1"/>
    <n v="2"/>
    <s v="Feb"/>
  </r>
  <r>
    <n v="2940"/>
    <d v="2026-02-01T00:00:00"/>
    <n v="2026"/>
    <x v="0"/>
    <n v="2"/>
    <x v="1"/>
    <x v="0"/>
    <x v="15"/>
    <x v="3"/>
    <s v="New"/>
    <x v="1"/>
    <s v="Trail Boots"/>
    <n v="2"/>
    <n v="140.47"/>
    <n v="0.05"/>
    <n v="78.39"/>
    <n v="266.89299999999997"/>
    <n v="156.78"/>
    <n v="110.11299999999997"/>
    <n v="0.41257357817552348"/>
    <n v="2026"/>
    <s v="Q1"/>
    <n v="2"/>
    <s v="Feb"/>
  </r>
  <r>
    <n v="1263"/>
    <d v="2026-02-02T00:00:00"/>
    <n v="2026"/>
    <x v="0"/>
    <n v="2"/>
    <x v="1"/>
    <x v="1"/>
    <x v="14"/>
    <x v="0"/>
    <s v="Returning"/>
    <x v="2"/>
    <s v="Packing Cube Set"/>
    <n v="1"/>
    <n v="45.43"/>
    <n v="0.05"/>
    <n v="18.670000000000002"/>
    <n v="43.158499999999997"/>
    <n v="18.670000000000002"/>
    <n v="24.488499999999995"/>
    <n v="0.56740850585632019"/>
    <n v="2026"/>
    <s v="Q1"/>
    <n v="2"/>
    <s v="Feb"/>
  </r>
  <r>
    <n v="1641"/>
    <d v="2026-02-02T00:00:00"/>
    <n v="2026"/>
    <x v="0"/>
    <n v="2"/>
    <x v="1"/>
    <x v="3"/>
    <x v="13"/>
    <x v="1"/>
    <s v="Business"/>
    <x v="0"/>
    <s v="Cycling Pack 12L"/>
    <n v="8"/>
    <n v="102.78"/>
    <n v="0.15"/>
    <n v="50.39"/>
    <n v="698.904"/>
    <n v="403.12"/>
    <n v="295.78399999999999"/>
    <n v="0.42321119924911005"/>
    <n v="2026"/>
    <s v="Q1"/>
    <n v="2"/>
    <s v="Feb"/>
  </r>
  <r>
    <n v="2014"/>
    <d v="2026-02-02T00:00:00"/>
    <n v="2026"/>
    <x v="0"/>
    <n v="2"/>
    <x v="1"/>
    <x v="1"/>
    <x v="11"/>
    <x v="3"/>
    <s v="New"/>
    <x v="3"/>
    <s v="Compact Sleeping Bag"/>
    <n v="1"/>
    <n v="123.95"/>
    <n v="0"/>
    <n v="61.32"/>
    <n v="123.95"/>
    <n v="61.32"/>
    <n v="62.63"/>
    <n v="0.50528438886647842"/>
    <n v="2026"/>
    <s v="Q1"/>
    <n v="2"/>
    <s v="Feb"/>
  </r>
  <r>
    <n v="2642"/>
    <d v="2026-02-02T00:00:00"/>
    <n v="2026"/>
    <x v="0"/>
    <n v="2"/>
    <x v="1"/>
    <x v="1"/>
    <x v="11"/>
    <x v="3"/>
    <s v="Returning"/>
    <x v="3"/>
    <s v="Trail Tent 2P"/>
    <n v="3"/>
    <n v="199.9"/>
    <n v="0"/>
    <n v="104.18"/>
    <n v="599.70000000000005"/>
    <n v="312.54000000000002"/>
    <n v="287.16000000000003"/>
    <n v="0.47883941970985494"/>
    <n v="2026"/>
    <s v="Q1"/>
    <n v="2"/>
    <s v="Feb"/>
  </r>
  <r>
    <n v="2929"/>
    <d v="2026-02-02T00:00:00"/>
    <n v="2026"/>
    <x v="0"/>
    <n v="2"/>
    <x v="1"/>
    <x v="1"/>
    <x v="12"/>
    <x v="3"/>
    <s v="Returning"/>
    <x v="1"/>
    <s v="Hiking Daypack 20L"/>
    <n v="1"/>
    <n v="93.78"/>
    <n v="0"/>
    <n v="44.21"/>
    <n v="93.78"/>
    <n v="44.21"/>
    <n v="49.57"/>
    <n v="0.52857752185967155"/>
    <n v="2026"/>
    <s v="Q1"/>
    <n v="2"/>
    <s v="Feb"/>
  </r>
  <r>
    <n v="3855"/>
    <d v="2026-02-02T00:00:00"/>
    <n v="2026"/>
    <x v="0"/>
    <n v="2"/>
    <x v="1"/>
    <x v="0"/>
    <x v="0"/>
    <x v="0"/>
    <s v="Business"/>
    <x v="4"/>
    <s v="Resistance Band Set"/>
    <n v="1"/>
    <n v="39.39"/>
    <n v="0.1"/>
    <n v="15.09"/>
    <n v="35.451000000000001"/>
    <n v="15.09"/>
    <n v="20.361000000000001"/>
    <n v="0.57434204958957435"/>
    <n v="2026"/>
    <s v="Q1"/>
    <n v="2"/>
    <s v="Feb"/>
  </r>
  <r>
    <n v="4031"/>
    <d v="2026-02-02T00:00:00"/>
    <n v="2026"/>
    <x v="0"/>
    <n v="2"/>
    <x v="1"/>
    <x v="0"/>
    <x v="0"/>
    <x v="0"/>
    <s v="New"/>
    <x v="0"/>
    <s v="Cycling Pack 12L"/>
    <n v="6"/>
    <n v="101.64"/>
    <n v="0"/>
    <n v="51.06"/>
    <n v="609.84"/>
    <n v="306.36"/>
    <n v="303.48"/>
    <n v="0.49763872491145217"/>
    <n v="2026"/>
    <s v="Q1"/>
    <n v="2"/>
    <s v="Feb"/>
  </r>
  <r>
    <n v="2"/>
    <d v="2026-02-03T00:00:00"/>
    <n v="2026"/>
    <x v="0"/>
    <n v="2"/>
    <x v="1"/>
    <x v="0"/>
    <x v="0"/>
    <x v="1"/>
    <s v="Business"/>
    <x v="4"/>
    <s v="Recovery Roller"/>
    <n v="12"/>
    <n v="36.74"/>
    <n v="0.2"/>
    <n v="13.53"/>
    <n v="352.70400000000001"/>
    <n v="162.35999999999999"/>
    <n v="190.34400000000002"/>
    <n v="0.53967065868263475"/>
    <n v="2026"/>
    <s v="Q1"/>
    <n v="2"/>
    <s v="Feb"/>
  </r>
  <r>
    <n v="4228"/>
    <d v="2026-02-03T00:00:00"/>
    <n v="2026"/>
    <x v="0"/>
    <n v="2"/>
    <x v="1"/>
    <x v="3"/>
    <x v="8"/>
    <x v="2"/>
    <s v="New"/>
    <x v="1"/>
    <s v="Summit Backpack 45L"/>
    <n v="2"/>
    <n v="154.62"/>
    <n v="0"/>
    <n v="78.209999999999994"/>
    <n v="309.24"/>
    <n v="156.41999999999999"/>
    <n v="152.82000000000002"/>
    <n v="0.49417927823050062"/>
    <n v="2026"/>
    <s v="Q1"/>
    <n v="2"/>
    <s v="Feb"/>
  </r>
  <r>
    <n v="928"/>
    <d v="2026-02-04T00:00:00"/>
    <n v="2026"/>
    <x v="0"/>
    <n v="2"/>
    <x v="1"/>
    <x v="0"/>
    <x v="0"/>
    <x v="3"/>
    <s v="New"/>
    <x v="3"/>
    <s v="Compact Sleeping Bag"/>
    <n v="1"/>
    <n v="125.63"/>
    <n v="0.1"/>
    <n v="60.38"/>
    <n v="113.06699999999999"/>
    <n v="60.38"/>
    <n v="52.686999999999991"/>
    <n v="0.46598034793529497"/>
    <n v="2026"/>
    <s v="Q1"/>
    <n v="2"/>
    <s v="Feb"/>
  </r>
  <r>
    <n v="933"/>
    <d v="2026-02-04T00:00:00"/>
    <n v="2026"/>
    <x v="0"/>
    <n v="2"/>
    <x v="1"/>
    <x v="1"/>
    <x v="11"/>
    <x v="0"/>
    <s v="New"/>
    <x v="3"/>
    <s v="Portable Camp Stove"/>
    <n v="2"/>
    <n v="81.59"/>
    <n v="0.1"/>
    <n v="38.64"/>
    <n v="146.86200000000002"/>
    <n v="77.28"/>
    <n v="69.582000000000022"/>
    <n v="0.47379172284185161"/>
    <n v="2026"/>
    <s v="Q1"/>
    <n v="2"/>
    <s v="Feb"/>
  </r>
  <r>
    <n v="1646"/>
    <d v="2026-02-04T00:00:00"/>
    <n v="2026"/>
    <x v="0"/>
    <n v="2"/>
    <x v="1"/>
    <x v="2"/>
    <x v="5"/>
    <x v="0"/>
    <s v="New"/>
    <x v="2"/>
    <s v="Packing Cube Set"/>
    <n v="2"/>
    <n v="45.81"/>
    <n v="0.1"/>
    <n v="18.420000000000002"/>
    <n v="82.458000000000013"/>
    <n v="36.840000000000003"/>
    <n v="45.618000000000009"/>
    <n v="0.55322709743141962"/>
    <n v="2026"/>
    <s v="Q1"/>
    <n v="2"/>
    <s v="Feb"/>
  </r>
  <r>
    <n v="380"/>
    <d v="2026-02-05T00:00:00"/>
    <n v="2026"/>
    <x v="0"/>
    <n v="2"/>
    <x v="1"/>
    <x v="1"/>
    <x v="12"/>
    <x v="0"/>
    <s v="Returning"/>
    <x v="4"/>
    <s v="Weighted Vest"/>
    <n v="3"/>
    <n v="125.63"/>
    <n v="0"/>
    <n v="71.05"/>
    <n v="376.89"/>
    <n v="213.14999999999998"/>
    <n v="163.74"/>
    <n v="0.43445037013452203"/>
    <n v="2026"/>
    <s v="Q1"/>
    <n v="2"/>
    <s v="Feb"/>
  </r>
  <r>
    <n v="1723"/>
    <d v="2026-02-05T00:00:00"/>
    <n v="2026"/>
    <x v="0"/>
    <n v="2"/>
    <x v="1"/>
    <x v="3"/>
    <x v="8"/>
    <x v="0"/>
    <s v="Returning"/>
    <x v="0"/>
    <s v="Cycling Pack 12L"/>
    <n v="2"/>
    <n v="101.01"/>
    <n v="0"/>
    <n v="50.26"/>
    <n v="202.02"/>
    <n v="100.52"/>
    <n v="101.50000000000001"/>
    <n v="0.50242550242550243"/>
    <n v="2026"/>
    <s v="Q1"/>
    <n v="2"/>
    <s v="Feb"/>
  </r>
  <r>
    <n v="2529"/>
    <d v="2026-02-05T00:00:00"/>
    <n v="2026"/>
    <x v="0"/>
    <n v="2"/>
    <x v="1"/>
    <x v="3"/>
    <x v="13"/>
    <x v="0"/>
    <s v="Returning"/>
    <x v="1"/>
    <s v="Summit Backpack 45L"/>
    <n v="6"/>
    <n v="154.22"/>
    <n v="0"/>
    <n v="79.599999999999994"/>
    <n v="925.31999999999994"/>
    <n v="477.59999999999997"/>
    <n v="447.71999999999997"/>
    <n v="0.4838542342108676"/>
    <n v="2026"/>
    <s v="Q1"/>
    <n v="2"/>
    <s v="Feb"/>
  </r>
  <r>
    <n v="2685"/>
    <d v="2026-02-05T00:00:00"/>
    <n v="2026"/>
    <x v="0"/>
    <n v="2"/>
    <x v="1"/>
    <x v="1"/>
    <x v="14"/>
    <x v="0"/>
    <s v="New"/>
    <x v="1"/>
    <s v="Trekking Poles"/>
    <n v="1"/>
    <n v="72.78"/>
    <n v="0.05"/>
    <n v="33.26"/>
    <n v="69.140999999999991"/>
    <n v="33.26"/>
    <n v="35.880999999999993"/>
    <n v="0.51895402149231273"/>
    <n v="2026"/>
    <s v="Q1"/>
    <n v="2"/>
    <s v="Feb"/>
  </r>
  <r>
    <n v="2793"/>
    <d v="2026-02-05T00:00:00"/>
    <n v="2026"/>
    <x v="0"/>
    <n v="2"/>
    <x v="1"/>
    <x v="1"/>
    <x v="14"/>
    <x v="1"/>
    <s v="Business"/>
    <x v="3"/>
    <s v="Compact Sleeping Bag"/>
    <n v="3"/>
    <n v="122.69"/>
    <n v="0.05"/>
    <n v="62.08"/>
    <n v="349.66649999999998"/>
    <n v="186.24"/>
    <n v="163.42649999999998"/>
    <n v="0.46737820180085876"/>
    <n v="2026"/>
    <s v="Q1"/>
    <n v="2"/>
    <s v="Feb"/>
  </r>
  <r>
    <n v="346"/>
    <d v="2026-02-06T00:00:00"/>
    <n v="2026"/>
    <x v="0"/>
    <n v="2"/>
    <x v="1"/>
    <x v="1"/>
    <x v="1"/>
    <x v="0"/>
    <s v="Business"/>
    <x v="0"/>
    <s v="Cycling Pack 12L"/>
    <n v="3"/>
    <n v="103.22"/>
    <n v="0"/>
    <n v="50.74"/>
    <n v="309.65999999999997"/>
    <n v="152.22"/>
    <n v="157.43999999999997"/>
    <n v="0.50842859910869986"/>
    <n v="2026"/>
    <s v="Q1"/>
    <n v="2"/>
    <s v="Feb"/>
  </r>
  <r>
    <n v="539"/>
    <d v="2026-02-06T00:00:00"/>
    <n v="2026"/>
    <x v="0"/>
    <n v="2"/>
    <x v="1"/>
    <x v="0"/>
    <x v="15"/>
    <x v="3"/>
    <s v="New"/>
    <x v="1"/>
    <s v="Hiking Daypack 20L"/>
    <n v="3"/>
    <n v="92.96"/>
    <n v="0.15"/>
    <n v="44.56"/>
    <n v="237.048"/>
    <n v="133.68"/>
    <n v="103.36799999999999"/>
    <n v="0.43606358205932971"/>
    <n v="2026"/>
    <s v="Q1"/>
    <n v="2"/>
    <s v="Feb"/>
  </r>
  <r>
    <n v="1368"/>
    <d v="2026-02-06T00:00:00"/>
    <n v="2026"/>
    <x v="0"/>
    <n v="2"/>
    <x v="1"/>
    <x v="1"/>
    <x v="12"/>
    <x v="2"/>
    <s v="New"/>
    <x v="2"/>
    <s v="Insulated Bottle"/>
    <n v="1"/>
    <n v="36.520000000000003"/>
    <n v="0"/>
    <n v="13.94"/>
    <n v="36.520000000000003"/>
    <n v="13.94"/>
    <n v="22.580000000000005"/>
    <n v="0.61829134720700996"/>
    <n v="2026"/>
    <s v="Q1"/>
    <n v="2"/>
    <s v="Feb"/>
  </r>
  <r>
    <n v="3506"/>
    <d v="2026-02-06T00:00:00"/>
    <n v="2026"/>
    <x v="0"/>
    <n v="2"/>
    <x v="1"/>
    <x v="0"/>
    <x v="0"/>
    <x v="2"/>
    <s v="Returning"/>
    <x v="4"/>
    <s v="Training Mat"/>
    <n v="3"/>
    <n v="50.65"/>
    <n v="0"/>
    <n v="21.49"/>
    <n v="151.94999999999999"/>
    <n v="64.47"/>
    <n v="87.47999999999999"/>
    <n v="0.57571569595261596"/>
    <n v="2026"/>
    <s v="Q1"/>
    <n v="2"/>
    <s v="Feb"/>
  </r>
  <r>
    <n v="1314"/>
    <d v="2026-02-07T00:00:00"/>
    <n v="2026"/>
    <x v="0"/>
    <n v="2"/>
    <x v="1"/>
    <x v="3"/>
    <x v="4"/>
    <x v="0"/>
    <s v="Returning"/>
    <x v="2"/>
    <s v="Insulated Bottle"/>
    <n v="2"/>
    <n v="37.03"/>
    <n v="0.15"/>
    <n v="13.87"/>
    <n v="62.951000000000001"/>
    <n v="27.74"/>
    <n v="35.210999999999999"/>
    <n v="0.55933980397451988"/>
    <n v="2026"/>
    <s v="Q1"/>
    <n v="2"/>
    <s v="Feb"/>
  </r>
  <r>
    <n v="2092"/>
    <d v="2026-02-07T00:00:00"/>
    <n v="2026"/>
    <x v="0"/>
    <n v="2"/>
    <x v="1"/>
    <x v="2"/>
    <x v="2"/>
    <x v="0"/>
    <s v="New"/>
    <x v="4"/>
    <s v="Recovery Roller"/>
    <n v="1"/>
    <n v="36.619999999999997"/>
    <n v="0"/>
    <n v="13.55"/>
    <n v="36.619999999999997"/>
    <n v="13.55"/>
    <n v="23.069999999999997"/>
    <n v="0.62998361551064985"/>
    <n v="2026"/>
    <s v="Q1"/>
    <n v="2"/>
    <s v="Feb"/>
  </r>
  <r>
    <n v="5083"/>
    <d v="2026-02-07T00:00:00"/>
    <n v="2026"/>
    <x v="0"/>
    <n v="2"/>
    <x v="1"/>
    <x v="2"/>
    <x v="16"/>
    <x v="2"/>
    <s v="Returning"/>
    <x v="3"/>
    <s v="Portable Camp Stove"/>
    <n v="1"/>
    <n v="81.47"/>
    <n v="0"/>
    <n v="39.18"/>
    <n v="81.47"/>
    <n v="39.18"/>
    <n v="42.29"/>
    <n v="0.51908678040996681"/>
    <n v="2026"/>
    <s v="Q1"/>
    <n v="2"/>
    <s v="Feb"/>
  </r>
  <r>
    <n v="582"/>
    <d v="2026-02-08T00:00:00"/>
    <n v="2026"/>
    <x v="0"/>
    <n v="2"/>
    <x v="1"/>
    <x v="1"/>
    <x v="1"/>
    <x v="1"/>
    <s v="Returning"/>
    <x v="3"/>
    <s v="Compact Sleeping Bag"/>
    <n v="12"/>
    <n v="122.75"/>
    <n v="0.15"/>
    <n v="62.51"/>
    <n v="1252.05"/>
    <n v="750.12"/>
    <n v="501.92999999999995"/>
    <n v="0.40088654606445429"/>
    <n v="2026"/>
    <s v="Q1"/>
    <n v="2"/>
    <s v="Feb"/>
  </r>
  <r>
    <n v="902"/>
    <d v="2026-02-08T00:00:00"/>
    <n v="2026"/>
    <x v="0"/>
    <n v="2"/>
    <x v="1"/>
    <x v="0"/>
    <x v="9"/>
    <x v="0"/>
    <s v="Business"/>
    <x v="4"/>
    <s v="Training Mat"/>
    <n v="1"/>
    <n v="50.38"/>
    <n v="0.05"/>
    <n v="21.95"/>
    <n v="47.860999999999997"/>
    <n v="21.95"/>
    <n v="25.910999999999998"/>
    <n v="0.54138024696516995"/>
    <n v="2026"/>
    <s v="Q1"/>
    <n v="2"/>
    <s v="Feb"/>
  </r>
  <r>
    <n v="2396"/>
    <d v="2026-02-08T00:00:00"/>
    <n v="2026"/>
    <x v="0"/>
    <n v="2"/>
    <x v="1"/>
    <x v="3"/>
    <x v="7"/>
    <x v="0"/>
    <s v="Business"/>
    <x v="4"/>
    <s v="Training Mat"/>
    <n v="2"/>
    <n v="50.4"/>
    <n v="0"/>
    <n v="21.43"/>
    <n v="100.8"/>
    <n v="42.86"/>
    <n v="57.94"/>
    <n v="0.57480158730158726"/>
    <n v="2026"/>
    <s v="Q1"/>
    <n v="2"/>
    <s v="Feb"/>
  </r>
  <r>
    <n v="2494"/>
    <d v="2026-02-08T00:00:00"/>
    <n v="2026"/>
    <x v="0"/>
    <n v="2"/>
    <x v="1"/>
    <x v="2"/>
    <x v="5"/>
    <x v="0"/>
    <s v="New"/>
    <x v="1"/>
    <s v="Trekking Poles"/>
    <n v="1"/>
    <n v="69.98"/>
    <n v="0"/>
    <n v="33.21"/>
    <n v="69.98"/>
    <n v="33.21"/>
    <n v="36.770000000000003"/>
    <n v="0.52543583881108891"/>
    <n v="2026"/>
    <s v="Q1"/>
    <n v="2"/>
    <s v="Feb"/>
  </r>
  <r>
    <n v="2925"/>
    <d v="2026-02-08T00:00:00"/>
    <n v="2026"/>
    <x v="0"/>
    <n v="2"/>
    <x v="1"/>
    <x v="0"/>
    <x v="0"/>
    <x v="2"/>
    <s v="New"/>
    <x v="1"/>
    <s v="Hiking Daypack 20L"/>
    <n v="3"/>
    <n v="90.04"/>
    <n v="0.05"/>
    <n v="45.25"/>
    <n v="256.61399999999998"/>
    <n v="135.75"/>
    <n v="120.86399999999998"/>
    <n v="0.47099534709719654"/>
    <n v="2026"/>
    <s v="Q1"/>
    <n v="2"/>
    <s v="Feb"/>
  </r>
  <r>
    <n v="3614"/>
    <d v="2026-02-08T00:00:00"/>
    <n v="2026"/>
    <x v="0"/>
    <n v="2"/>
    <x v="1"/>
    <x v="1"/>
    <x v="14"/>
    <x v="0"/>
    <s v="New"/>
    <x v="4"/>
    <s v="Training Mat"/>
    <n v="3"/>
    <n v="51.18"/>
    <n v="0"/>
    <n v="21.95"/>
    <n v="153.54"/>
    <n v="65.849999999999994"/>
    <n v="87.69"/>
    <n v="0.57112153184837833"/>
    <n v="2026"/>
    <s v="Q1"/>
    <n v="2"/>
    <s v="Feb"/>
  </r>
  <r>
    <n v="4360"/>
    <d v="2026-02-08T00:00:00"/>
    <n v="2026"/>
    <x v="0"/>
    <n v="2"/>
    <x v="1"/>
    <x v="0"/>
    <x v="15"/>
    <x v="0"/>
    <s v="New"/>
    <x v="2"/>
    <s v="Insulated Bottle"/>
    <n v="1"/>
    <n v="35.69"/>
    <n v="0"/>
    <n v="13.38"/>
    <n v="35.69"/>
    <n v="13.38"/>
    <n v="22.309999999999995"/>
    <n v="0.62510507144858496"/>
    <n v="2026"/>
    <s v="Q1"/>
    <n v="2"/>
    <s v="Feb"/>
  </r>
  <r>
    <n v="4582"/>
    <d v="2026-02-08T00:00:00"/>
    <n v="2026"/>
    <x v="0"/>
    <n v="2"/>
    <x v="1"/>
    <x v="3"/>
    <x v="7"/>
    <x v="0"/>
    <s v="New"/>
    <x v="0"/>
    <s v="Trail Bike Light"/>
    <n v="3"/>
    <n v="50.29"/>
    <n v="0.05"/>
    <n v="22.87"/>
    <n v="143.32650000000001"/>
    <n v="68.61"/>
    <n v="74.716500000000011"/>
    <n v="0.52130275978273388"/>
    <n v="2026"/>
    <s v="Q1"/>
    <n v="2"/>
    <s v="Feb"/>
  </r>
  <r>
    <n v="4381"/>
    <d v="2026-02-09T00:00:00"/>
    <n v="2026"/>
    <x v="0"/>
    <n v="2"/>
    <x v="1"/>
    <x v="1"/>
    <x v="12"/>
    <x v="3"/>
    <s v="Returning"/>
    <x v="3"/>
    <s v="Trail Tent 2P"/>
    <n v="1"/>
    <n v="194.32"/>
    <n v="0.05"/>
    <n v="102.52"/>
    <n v="184.60399999999998"/>
    <n v="102.52"/>
    <n v="82.083999999999989"/>
    <n v="0.44464908669367942"/>
    <n v="2026"/>
    <s v="Q1"/>
    <n v="2"/>
    <s v="Feb"/>
  </r>
  <r>
    <n v="4964"/>
    <d v="2026-02-09T00:00:00"/>
    <n v="2026"/>
    <x v="0"/>
    <n v="2"/>
    <x v="1"/>
    <x v="3"/>
    <x v="13"/>
    <x v="2"/>
    <s v="New"/>
    <x v="4"/>
    <s v="Resistance Band Set"/>
    <n v="4"/>
    <n v="40.44"/>
    <n v="0"/>
    <n v="14.75"/>
    <n v="161.76"/>
    <n v="59"/>
    <n v="102.75999999999999"/>
    <n v="0.63526211671612265"/>
    <n v="2026"/>
    <s v="Q1"/>
    <n v="2"/>
    <s v="Feb"/>
  </r>
  <r>
    <n v="255"/>
    <d v="2026-02-10T00:00:00"/>
    <n v="2026"/>
    <x v="0"/>
    <n v="2"/>
    <x v="1"/>
    <x v="3"/>
    <x v="7"/>
    <x v="0"/>
    <s v="New"/>
    <x v="2"/>
    <s v="Carry-On Duffel"/>
    <n v="3"/>
    <n v="134.53"/>
    <n v="0.1"/>
    <n v="69.12"/>
    <n v="363.23100000000005"/>
    <n v="207.36"/>
    <n v="155.87100000000004"/>
    <n v="0.42912361555043488"/>
    <n v="2026"/>
    <s v="Q1"/>
    <n v="2"/>
    <s v="Feb"/>
  </r>
  <r>
    <n v="2178"/>
    <d v="2026-02-10T00:00:00"/>
    <n v="2026"/>
    <x v="0"/>
    <n v="2"/>
    <x v="1"/>
    <x v="2"/>
    <x v="2"/>
    <x v="3"/>
    <s v="New"/>
    <x v="1"/>
    <s v="Summit Backpack 45L"/>
    <n v="6"/>
    <n v="154.05000000000001"/>
    <n v="0"/>
    <n v="79.25"/>
    <n v="924.30000000000007"/>
    <n v="475.5"/>
    <n v="448.80000000000007"/>
    <n v="0.4855566374553717"/>
    <n v="2026"/>
    <s v="Q1"/>
    <n v="2"/>
    <s v="Feb"/>
  </r>
  <r>
    <n v="3416"/>
    <d v="2026-02-10T00:00:00"/>
    <n v="2026"/>
    <x v="0"/>
    <n v="2"/>
    <x v="1"/>
    <x v="2"/>
    <x v="2"/>
    <x v="0"/>
    <s v="New"/>
    <x v="2"/>
    <s v="Carry-On Duffel"/>
    <n v="1"/>
    <n v="135.4"/>
    <n v="0"/>
    <n v="67.56"/>
    <n v="135.4"/>
    <n v="67.56"/>
    <n v="67.84"/>
    <n v="0.50103397341211231"/>
    <n v="2026"/>
    <s v="Q1"/>
    <n v="2"/>
    <s v="Feb"/>
  </r>
  <r>
    <n v="3854"/>
    <d v="2026-02-10T00:00:00"/>
    <n v="2026"/>
    <x v="0"/>
    <n v="2"/>
    <x v="1"/>
    <x v="0"/>
    <x v="0"/>
    <x v="0"/>
    <s v="New"/>
    <x v="0"/>
    <s v="Compact Repair Kit"/>
    <n v="2"/>
    <n v="41.03"/>
    <n v="0"/>
    <n v="16.260000000000002"/>
    <n v="82.06"/>
    <n v="32.520000000000003"/>
    <n v="49.54"/>
    <n v="0.60370460638557155"/>
    <n v="2026"/>
    <s v="Q1"/>
    <n v="2"/>
    <s v="Feb"/>
  </r>
  <r>
    <n v="3952"/>
    <d v="2026-02-10T00:00:00"/>
    <n v="2026"/>
    <x v="0"/>
    <n v="2"/>
    <x v="1"/>
    <x v="3"/>
    <x v="8"/>
    <x v="3"/>
    <s v="New"/>
    <x v="0"/>
    <s v="Commuter Helmet"/>
    <n v="1"/>
    <n v="81.44"/>
    <n v="0.05"/>
    <n v="43.9"/>
    <n v="77.367999999999995"/>
    <n v="43.9"/>
    <n v="33.467999999999996"/>
    <n v="0.43258194602419603"/>
    <n v="2026"/>
    <s v="Q1"/>
    <n v="2"/>
    <s v="Feb"/>
  </r>
  <r>
    <n v="4076"/>
    <d v="2026-02-10T00:00:00"/>
    <n v="2026"/>
    <x v="0"/>
    <n v="2"/>
    <x v="1"/>
    <x v="0"/>
    <x v="0"/>
    <x v="1"/>
    <s v="Business"/>
    <x v="3"/>
    <s v="Compact Sleeping Bag"/>
    <n v="8"/>
    <n v="122.19"/>
    <n v="0.1"/>
    <n v="60"/>
    <n v="879.76800000000003"/>
    <n v="480"/>
    <n v="399.76800000000003"/>
    <n v="0.45440161497121973"/>
    <n v="2026"/>
    <s v="Q1"/>
    <n v="2"/>
    <s v="Feb"/>
  </r>
  <r>
    <n v="4156"/>
    <d v="2026-02-10T00:00:00"/>
    <n v="2026"/>
    <x v="0"/>
    <n v="2"/>
    <x v="1"/>
    <x v="2"/>
    <x v="16"/>
    <x v="2"/>
    <s v="Returning"/>
    <x v="1"/>
    <s v="Trail Boots"/>
    <n v="2"/>
    <n v="146.33000000000001"/>
    <n v="0.1"/>
    <n v="81.34"/>
    <n v="263.39400000000001"/>
    <n v="162.68"/>
    <n v="100.714"/>
    <n v="0.38237013751262366"/>
    <n v="2026"/>
    <s v="Q1"/>
    <n v="2"/>
    <s v="Feb"/>
  </r>
  <r>
    <n v="4260"/>
    <d v="2026-02-10T00:00:00"/>
    <n v="2026"/>
    <x v="0"/>
    <n v="2"/>
    <x v="1"/>
    <x v="2"/>
    <x v="16"/>
    <x v="3"/>
    <s v="Returning"/>
    <x v="2"/>
    <s v="Carry-On Duffel"/>
    <n v="1"/>
    <n v="131.24"/>
    <n v="0.05"/>
    <n v="66.14"/>
    <n v="124.678"/>
    <n v="66.14"/>
    <n v="58.537999999999997"/>
    <n v="0.46951346669019395"/>
    <n v="2026"/>
    <s v="Q1"/>
    <n v="2"/>
    <s v="Feb"/>
  </r>
  <r>
    <n v="4294"/>
    <d v="2026-02-10T00:00:00"/>
    <n v="2026"/>
    <x v="0"/>
    <n v="2"/>
    <x v="1"/>
    <x v="1"/>
    <x v="1"/>
    <x v="1"/>
    <s v="New"/>
    <x v="4"/>
    <s v="Training Mat"/>
    <n v="5"/>
    <n v="51.37"/>
    <n v="0.05"/>
    <n v="21.81"/>
    <n v="244.00749999999996"/>
    <n v="109.05"/>
    <n v="134.95749999999998"/>
    <n v="0.55308750755612024"/>
    <n v="2026"/>
    <s v="Q1"/>
    <n v="2"/>
    <s v="Feb"/>
  </r>
  <r>
    <n v="1019"/>
    <d v="2026-02-11T00:00:00"/>
    <n v="2026"/>
    <x v="0"/>
    <n v="2"/>
    <x v="1"/>
    <x v="1"/>
    <x v="12"/>
    <x v="2"/>
    <s v="New"/>
    <x v="3"/>
    <s v="Compact Sleeping Bag"/>
    <n v="5"/>
    <n v="121.94"/>
    <n v="0"/>
    <n v="62.3"/>
    <n v="609.70000000000005"/>
    <n v="311.5"/>
    <n v="298.20000000000005"/>
    <n v="0.48909299655568317"/>
    <n v="2026"/>
    <s v="Q1"/>
    <n v="2"/>
    <s v="Feb"/>
  </r>
  <r>
    <n v="1471"/>
    <d v="2026-02-11T00:00:00"/>
    <n v="2026"/>
    <x v="0"/>
    <n v="2"/>
    <x v="1"/>
    <x v="0"/>
    <x v="0"/>
    <x v="0"/>
    <s v="Returning"/>
    <x v="3"/>
    <s v="Compact Sleeping Bag"/>
    <n v="4"/>
    <n v="124.55"/>
    <n v="0"/>
    <n v="60.41"/>
    <n v="498.2"/>
    <n v="241.64"/>
    <n v="256.56"/>
    <n v="0.51497390606182258"/>
    <n v="2026"/>
    <s v="Q1"/>
    <n v="2"/>
    <s v="Feb"/>
  </r>
  <r>
    <n v="2520"/>
    <d v="2026-02-11T00:00:00"/>
    <n v="2026"/>
    <x v="0"/>
    <n v="2"/>
    <x v="1"/>
    <x v="1"/>
    <x v="14"/>
    <x v="1"/>
    <s v="Business"/>
    <x v="3"/>
    <s v="Alpine Tent 4P"/>
    <n v="10"/>
    <n v="343.77"/>
    <n v="0.15"/>
    <n v="195.29"/>
    <n v="2922.0449999999996"/>
    <n v="1952.8999999999999"/>
    <n v="969.14499999999975"/>
    <n v="0.33166669233362245"/>
    <n v="2026"/>
    <s v="Q1"/>
    <n v="2"/>
    <s v="Feb"/>
  </r>
  <r>
    <n v="4649"/>
    <d v="2026-02-11T00:00:00"/>
    <n v="2026"/>
    <x v="0"/>
    <n v="2"/>
    <x v="1"/>
    <x v="1"/>
    <x v="1"/>
    <x v="3"/>
    <s v="Returning"/>
    <x v="0"/>
    <s v="Commuter Helmet"/>
    <n v="1"/>
    <n v="81.819999999999993"/>
    <n v="0.05"/>
    <n v="43.83"/>
    <n v="77.728999999999985"/>
    <n v="43.83"/>
    <n v="33.898999999999987"/>
    <n v="0.43611779387358635"/>
    <n v="2026"/>
    <s v="Q1"/>
    <n v="2"/>
    <s v="Feb"/>
  </r>
  <r>
    <n v="4545"/>
    <d v="2026-02-12T00:00:00"/>
    <n v="2026"/>
    <x v="0"/>
    <n v="2"/>
    <x v="1"/>
    <x v="0"/>
    <x v="9"/>
    <x v="2"/>
    <s v="New"/>
    <x v="2"/>
    <s v="Insulated Bottle"/>
    <n v="1"/>
    <n v="36.58"/>
    <n v="0.1"/>
    <n v="13.76"/>
    <n v="32.921999999999997"/>
    <n v="13.76"/>
    <n v="19.161999999999999"/>
    <n v="0.58204240325618128"/>
    <n v="2026"/>
    <s v="Q1"/>
    <n v="2"/>
    <s v="Feb"/>
  </r>
  <r>
    <n v="285"/>
    <d v="2026-02-13T00:00:00"/>
    <n v="2026"/>
    <x v="0"/>
    <n v="2"/>
    <x v="1"/>
    <x v="3"/>
    <x v="8"/>
    <x v="2"/>
    <s v="New"/>
    <x v="1"/>
    <s v="Hiking Daypack 20L"/>
    <n v="4"/>
    <n v="92.87"/>
    <n v="0"/>
    <n v="44.95"/>
    <n v="371.48"/>
    <n v="179.8"/>
    <n v="191.68"/>
    <n v="0.51599009367933668"/>
    <n v="2026"/>
    <s v="Q1"/>
    <n v="2"/>
    <s v="Feb"/>
  </r>
  <r>
    <n v="1499"/>
    <d v="2026-02-13T00:00:00"/>
    <n v="2026"/>
    <x v="0"/>
    <n v="2"/>
    <x v="1"/>
    <x v="3"/>
    <x v="8"/>
    <x v="0"/>
    <s v="New"/>
    <x v="0"/>
    <s v="Compact Repair Kit"/>
    <n v="2"/>
    <n v="41.21"/>
    <n v="0"/>
    <n v="16.64"/>
    <n v="82.42"/>
    <n v="33.28"/>
    <n v="49.14"/>
    <n v="0.59621451104100942"/>
    <n v="2026"/>
    <s v="Q1"/>
    <n v="2"/>
    <s v="Feb"/>
  </r>
  <r>
    <n v="2615"/>
    <d v="2026-02-13T00:00:00"/>
    <n v="2026"/>
    <x v="0"/>
    <n v="2"/>
    <x v="1"/>
    <x v="0"/>
    <x v="15"/>
    <x v="0"/>
    <s v="Returning"/>
    <x v="1"/>
    <s v="Summit Backpack 45L"/>
    <n v="6"/>
    <n v="155.79"/>
    <n v="0"/>
    <n v="77.48"/>
    <n v="934.74"/>
    <n v="464.88"/>
    <n v="469.86"/>
    <n v="0.50266384235188399"/>
    <n v="2026"/>
    <s v="Q1"/>
    <n v="2"/>
    <s v="Feb"/>
  </r>
  <r>
    <n v="479"/>
    <d v="2026-02-14T00:00:00"/>
    <n v="2026"/>
    <x v="0"/>
    <n v="2"/>
    <x v="1"/>
    <x v="0"/>
    <x v="0"/>
    <x v="0"/>
    <s v="Returning"/>
    <x v="4"/>
    <s v="Training Mat"/>
    <n v="2"/>
    <n v="50.16"/>
    <n v="0.1"/>
    <n v="21.48"/>
    <n v="90.287999999999997"/>
    <n v="42.96"/>
    <n v="47.327999999999996"/>
    <n v="0.52418926103136632"/>
    <n v="2026"/>
    <s v="Q1"/>
    <n v="2"/>
    <s v="Feb"/>
  </r>
  <r>
    <n v="4069"/>
    <d v="2026-02-14T00:00:00"/>
    <n v="2026"/>
    <x v="0"/>
    <n v="2"/>
    <x v="1"/>
    <x v="3"/>
    <x v="8"/>
    <x v="0"/>
    <s v="New"/>
    <x v="1"/>
    <s v="Trail Boots"/>
    <n v="4"/>
    <n v="140.63999999999999"/>
    <n v="0"/>
    <n v="77.510000000000005"/>
    <n v="562.55999999999995"/>
    <n v="310.04000000000002"/>
    <n v="252.51999999999992"/>
    <n v="0.4488765642775881"/>
    <n v="2026"/>
    <s v="Q1"/>
    <n v="2"/>
    <s v="Feb"/>
  </r>
  <r>
    <n v="4588"/>
    <d v="2026-02-14T00:00:00"/>
    <n v="2026"/>
    <x v="0"/>
    <n v="2"/>
    <x v="1"/>
    <x v="0"/>
    <x v="0"/>
    <x v="3"/>
    <s v="New"/>
    <x v="3"/>
    <s v="Portable Camp Stove"/>
    <n v="1"/>
    <n v="80.680000000000007"/>
    <n v="0"/>
    <n v="39.630000000000003"/>
    <n v="80.680000000000007"/>
    <n v="39.630000000000003"/>
    <n v="41.050000000000004"/>
    <n v="0.50880019831432821"/>
    <n v="2026"/>
    <s v="Q1"/>
    <n v="2"/>
    <s v="Feb"/>
  </r>
  <r>
    <n v="14"/>
    <d v="2026-02-15T00:00:00"/>
    <n v="2026"/>
    <x v="0"/>
    <n v="2"/>
    <x v="1"/>
    <x v="0"/>
    <x v="0"/>
    <x v="1"/>
    <s v="Business"/>
    <x v="2"/>
    <s v="Travel Backpack 35L"/>
    <n v="3"/>
    <n v="162.44999999999999"/>
    <n v="0.05"/>
    <n v="86.43"/>
    <n v="462.98249999999996"/>
    <n v="259.29000000000002"/>
    <n v="203.69249999999994"/>
    <n v="0.43995723380473334"/>
    <n v="2026"/>
    <s v="Q1"/>
    <n v="2"/>
    <s v="Feb"/>
  </r>
  <r>
    <n v="303"/>
    <d v="2026-02-15T00:00:00"/>
    <n v="2026"/>
    <x v="0"/>
    <n v="2"/>
    <x v="1"/>
    <x v="1"/>
    <x v="6"/>
    <x v="3"/>
    <s v="Returning"/>
    <x v="0"/>
    <s v="Cycling Pack 12L"/>
    <n v="2"/>
    <n v="102.12"/>
    <n v="0.15"/>
    <n v="51.03"/>
    <n v="173.60400000000001"/>
    <n v="102.06"/>
    <n v="71.544000000000011"/>
    <n v="0.41211032003870884"/>
    <n v="2026"/>
    <s v="Q1"/>
    <n v="2"/>
    <s v="Feb"/>
  </r>
  <r>
    <n v="1197"/>
    <d v="2026-02-16T00:00:00"/>
    <n v="2026"/>
    <x v="0"/>
    <n v="2"/>
    <x v="1"/>
    <x v="2"/>
    <x v="3"/>
    <x v="0"/>
    <s v="New"/>
    <x v="0"/>
    <s v="Cycling Pack 12L"/>
    <n v="2"/>
    <n v="101.77"/>
    <n v="0"/>
    <n v="51.34"/>
    <n v="203.54"/>
    <n v="102.68"/>
    <n v="100.85999999999999"/>
    <n v="0.49552913432249185"/>
    <n v="2026"/>
    <s v="Q1"/>
    <n v="2"/>
    <s v="Feb"/>
  </r>
  <r>
    <n v="2714"/>
    <d v="2026-02-16T00:00:00"/>
    <n v="2026"/>
    <x v="0"/>
    <n v="2"/>
    <x v="1"/>
    <x v="0"/>
    <x v="15"/>
    <x v="0"/>
    <s v="Business"/>
    <x v="1"/>
    <s v="Summit Backpack 45L"/>
    <n v="3"/>
    <n v="153.24"/>
    <n v="0.15"/>
    <n v="77.61"/>
    <n v="390.762"/>
    <n v="232.82999999999998"/>
    <n v="157.93200000000002"/>
    <n v="0.40416417154175693"/>
    <n v="2026"/>
    <s v="Q1"/>
    <n v="2"/>
    <s v="Feb"/>
  </r>
  <r>
    <n v="2753"/>
    <d v="2026-02-16T00:00:00"/>
    <n v="2026"/>
    <x v="0"/>
    <n v="2"/>
    <x v="1"/>
    <x v="3"/>
    <x v="4"/>
    <x v="3"/>
    <s v="Returning"/>
    <x v="1"/>
    <s v="Trail Boots"/>
    <n v="1"/>
    <n v="140.47"/>
    <n v="0"/>
    <n v="79.66"/>
    <n v="140.47"/>
    <n v="79.66"/>
    <n v="60.81"/>
    <n v="0.43290382288033036"/>
    <n v="2026"/>
    <s v="Q1"/>
    <n v="2"/>
    <s v="Feb"/>
  </r>
  <r>
    <n v="3901"/>
    <d v="2026-02-16T00:00:00"/>
    <n v="2026"/>
    <x v="0"/>
    <n v="2"/>
    <x v="1"/>
    <x v="3"/>
    <x v="7"/>
    <x v="2"/>
    <s v="New"/>
    <x v="1"/>
    <s v="Trekking Poles"/>
    <n v="4"/>
    <n v="70.67"/>
    <n v="0.05"/>
    <n v="32.96"/>
    <n v="268.54599999999999"/>
    <n v="131.84"/>
    <n v="136.70599999999999"/>
    <n v="0.50905990035226734"/>
    <n v="2026"/>
    <s v="Q1"/>
    <n v="2"/>
    <s v="Feb"/>
  </r>
  <r>
    <n v="594"/>
    <d v="2026-02-17T00:00:00"/>
    <n v="2026"/>
    <x v="0"/>
    <n v="2"/>
    <x v="1"/>
    <x v="0"/>
    <x v="15"/>
    <x v="2"/>
    <s v="Business"/>
    <x v="2"/>
    <s v="Carry-On Duffel"/>
    <n v="3"/>
    <n v="134.91"/>
    <n v="0"/>
    <n v="67.69"/>
    <n v="404.73"/>
    <n v="203.07"/>
    <n v="201.66000000000003"/>
    <n v="0.49825809799125348"/>
    <n v="2026"/>
    <s v="Q1"/>
    <n v="2"/>
    <s v="Feb"/>
  </r>
  <r>
    <n v="624"/>
    <d v="2026-02-17T00:00:00"/>
    <n v="2026"/>
    <x v="0"/>
    <n v="2"/>
    <x v="1"/>
    <x v="2"/>
    <x v="2"/>
    <x v="0"/>
    <s v="Business"/>
    <x v="1"/>
    <s v="Trekking Poles"/>
    <n v="1"/>
    <n v="70.86"/>
    <n v="0.1"/>
    <n v="33.299999999999997"/>
    <n v="63.774000000000001"/>
    <n v="33.299999999999997"/>
    <n v="30.474000000000004"/>
    <n v="0.47784363533728486"/>
    <n v="2026"/>
    <s v="Q1"/>
    <n v="2"/>
    <s v="Feb"/>
  </r>
  <r>
    <n v="1013"/>
    <d v="2026-02-17T00:00:00"/>
    <n v="2026"/>
    <x v="0"/>
    <n v="2"/>
    <x v="1"/>
    <x v="1"/>
    <x v="12"/>
    <x v="2"/>
    <s v="New"/>
    <x v="0"/>
    <s v="Cycling Pack 12L"/>
    <n v="1"/>
    <n v="104.35"/>
    <n v="0"/>
    <n v="51.49"/>
    <n v="104.35"/>
    <n v="51.49"/>
    <n v="52.859999999999992"/>
    <n v="0.50656444657402966"/>
    <n v="2026"/>
    <s v="Q1"/>
    <n v="2"/>
    <s v="Feb"/>
  </r>
  <r>
    <n v="1100"/>
    <d v="2026-02-17T00:00:00"/>
    <n v="2026"/>
    <x v="0"/>
    <n v="2"/>
    <x v="1"/>
    <x v="3"/>
    <x v="8"/>
    <x v="0"/>
    <s v="Returning"/>
    <x v="4"/>
    <s v="Weighted Vest"/>
    <n v="2"/>
    <n v="120.48"/>
    <n v="0"/>
    <n v="70.680000000000007"/>
    <n v="240.96"/>
    <n v="141.36000000000001"/>
    <n v="99.6"/>
    <n v="0.4133466135458167"/>
    <n v="2026"/>
    <s v="Q1"/>
    <n v="2"/>
    <s v="Feb"/>
  </r>
  <r>
    <n v="2353"/>
    <d v="2026-02-17T00:00:00"/>
    <n v="2026"/>
    <x v="0"/>
    <n v="2"/>
    <x v="1"/>
    <x v="1"/>
    <x v="12"/>
    <x v="0"/>
    <s v="Returning"/>
    <x v="3"/>
    <s v="Alpine Tent 4P"/>
    <n v="1"/>
    <n v="339.52"/>
    <n v="0.1"/>
    <n v="191.19"/>
    <n v="305.56799999999998"/>
    <n v="191.19"/>
    <n v="114.37799999999999"/>
    <n v="0.3743127552623311"/>
    <n v="2026"/>
    <s v="Q1"/>
    <n v="2"/>
    <s v="Feb"/>
  </r>
  <r>
    <n v="3020"/>
    <d v="2026-02-17T00:00:00"/>
    <n v="2026"/>
    <x v="0"/>
    <n v="2"/>
    <x v="1"/>
    <x v="1"/>
    <x v="14"/>
    <x v="1"/>
    <s v="Business"/>
    <x v="1"/>
    <s v="Summit Backpack 45L"/>
    <n v="5"/>
    <n v="154.72999999999999"/>
    <n v="0.1"/>
    <n v="77.42"/>
    <n v="696.28499999999997"/>
    <n v="387.1"/>
    <n v="309.18499999999995"/>
    <n v="0.44404949122844806"/>
    <n v="2026"/>
    <s v="Q1"/>
    <n v="2"/>
    <s v="Feb"/>
  </r>
  <r>
    <n v="3227"/>
    <d v="2026-02-17T00:00:00"/>
    <n v="2026"/>
    <x v="0"/>
    <n v="2"/>
    <x v="1"/>
    <x v="2"/>
    <x v="5"/>
    <x v="2"/>
    <s v="Business"/>
    <x v="1"/>
    <s v="Hiking Daypack 20L"/>
    <n v="4"/>
    <n v="93.98"/>
    <n v="0.05"/>
    <n v="44.6"/>
    <n v="357.12400000000002"/>
    <n v="178.4"/>
    <n v="178.72400000000002"/>
    <n v="0.50045362395134463"/>
    <n v="2026"/>
    <s v="Q1"/>
    <n v="2"/>
    <s v="Feb"/>
  </r>
  <r>
    <n v="3530"/>
    <d v="2026-02-17T00:00:00"/>
    <n v="2026"/>
    <x v="0"/>
    <n v="2"/>
    <x v="1"/>
    <x v="0"/>
    <x v="0"/>
    <x v="0"/>
    <s v="New"/>
    <x v="3"/>
    <s v="Alpine Tent 4P"/>
    <n v="2"/>
    <n v="336.83"/>
    <n v="0"/>
    <n v="194.42"/>
    <n v="673.66"/>
    <n v="388.84"/>
    <n v="284.82"/>
    <n v="0.42279488169106078"/>
    <n v="2026"/>
    <s v="Q1"/>
    <n v="2"/>
    <s v="Feb"/>
  </r>
  <r>
    <n v="6"/>
    <d v="2026-02-18T00:00:00"/>
    <n v="2026"/>
    <x v="0"/>
    <n v="2"/>
    <x v="1"/>
    <x v="3"/>
    <x v="8"/>
    <x v="2"/>
    <s v="Returning"/>
    <x v="3"/>
    <s v="Alpine Tent 4P"/>
    <n v="1"/>
    <n v="338.93"/>
    <n v="0"/>
    <n v="197.92"/>
    <n v="338.93"/>
    <n v="197.92"/>
    <n v="141.01000000000002"/>
    <n v="0.41604461098161866"/>
    <n v="2026"/>
    <s v="Q1"/>
    <n v="2"/>
    <s v="Feb"/>
  </r>
  <r>
    <n v="2038"/>
    <d v="2026-02-18T00:00:00"/>
    <n v="2026"/>
    <x v="0"/>
    <n v="2"/>
    <x v="1"/>
    <x v="0"/>
    <x v="9"/>
    <x v="0"/>
    <s v="New"/>
    <x v="3"/>
    <s v="Compact Sleeping Bag"/>
    <n v="5"/>
    <n v="122.72"/>
    <n v="0"/>
    <n v="62.41"/>
    <n v="613.6"/>
    <n v="312.04999999999995"/>
    <n v="301.55000000000007"/>
    <n v="0.49144393741851378"/>
    <n v="2026"/>
    <s v="Q1"/>
    <n v="2"/>
    <s v="Feb"/>
  </r>
  <r>
    <n v="4104"/>
    <d v="2026-02-18T00:00:00"/>
    <n v="2026"/>
    <x v="0"/>
    <n v="2"/>
    <x v="1"/>
    <x v="3"/>
    <x v="4"/>
    <x v="0"/>
    <s v="New"/>
    <x v="2"/>
    <s v="Carry-On Duffel"/>
    <n v="4"/>
    <n v="135.63"/>
    <n v="0.05"/>
    <n v="65.900000000000006"/>
    <n v="515.39400000000001"/>
    <n v="263.60000000000002"/>
    <n v="251.79399999999998"/>
    <n v="0.4885466264644136"/>
    <n v="2026"/>
    <s v="Q1"/>
    <n v="2"/>
    <s v="Feb"/>
  </r>
  <r>
    <n v="1072"/>
    <d v="2026-02-19T00:00:00"/>
    <n v="2026"/>
    <x v="0"/>
    <n v="2"/>
    <x v="1"/>
    <x v="2"/>
    <x v="16"/>
    <x v="0"/>
    <s v="Returning"/>
    <x v="3"/>
    <s v="Portable Camp Stove"/>
    <n v="2"/>
    <n v="81.34"/>
    <n v="0.05"/>
    <n v="40.64"/>
    <n v="154.54599999999999"/>
    <n v="81.28"/>
    <n v="73.265999999999991"/>
    <n v="0.47407244445019603"/>
    <n v="2026"/>
    <s v="Q1"/>
    <n v="2"/>
    <s v="Feb"/>
  </r>
  <r>
    <n v="2435"/>
    <d v="2026-02-19T00:00:00"/>
    <n v="2026"/>
    <x v="0"/>
    <n v="2"/>
    <x v="1"/>
    <x v="2"/>
    <x v="3"/>
    <x v="0"/>
    <s v="New"/>
    <x v="0"/>
    <s v="Compact Repair Kit"/>
    <n v="1"/>
    <n v="41.01"/>
    <n v="0.05"/>
    <n v="16.489999999999998"/>
    <n v="38.959499999999998"/>
    <n v="16.489999999999998"/>
    <n v="22.4695"/>
    <n v="0.57673994789460847"/>
    <n v="2026"/>
    <s v="Q1"/>
    <n v="2"/>
    <s v="Feb"/>
  </r>
  <r>
    <n v="4476"/>
    <d v="2026-02-19T00:00:00"/>
    <n v="2026"/>
    <x v="0"/>
    <n v="2"/>
    <x v="1"/>
    <x v="1"/>
    <x v="11"/>
    <x v="3"/>
    <s v="Business"/>
    <x v="1"/>
    <s v="Summit Backpack 45L"/>
    <n v="2"/>
    <n v="153.03"/>
    <n v="0"/>
    <n v="81.02"/>
    <n v="306.06"/>
    <n v="162.04"/>
    <n v="144.02000000000001"/>
    <n v="0.47056132784421356"/>
    <n v="2026"/>
    <s v="Q1"/>
    <n v="2"/>
    <s v="Feb"/>
  </r>
  <r>
    <n v="174"/>
    <d v="2026-02-20T00:00:00"/>
    <n v="2026"/>
    <x v="0"/>
    <n v="2"/>
    <x v="1"/>
    <x v="1"/>
    <x v="11"/>
    <x v="0"/>
    <s v="New"/>
    <x v="4"/>
    <s v="Weighted Vest"/>
    <n v="2"/>
    <n v="124.92"/>
    <n v="0"/>
    <n v="69.98"/>
    <n v="249.84"/>
    <n v="139.96"/>
    <n v="109.88"/>
    <n v="0.43980147294268329"/>
    <n v="2026"/>
    <s v="Q1"/>
    <n v="2"/>
    <s v="Feb"/>
  </r>
  <r>
    <n v="304"/>
    <d v="2026-02-20T00:00:00"/>
    <n v="2026"/>
    <x v="0"/>
    <n v="2"/>
    <x v="1"/>
    <x v="1"/>
    <x v="12"/>
    <x v="0"/>
    <s v="Business"/>
    <x v="2"/>
    <s v="Carry-On Duffel"/>
    <n v="2"/>
    <n v="136.55000000000001"/>
    <n v="0"/>
    <n v="68.84"/>
    <n v="273.10000000000002"/>
    <n v="137.68"/>
    <n v="135.42000000000002"/>
    <n v="0.49586232149395826"/>
    <n v="2026"/>
    <s v="Q1"/>
    <n v="2"/>
    <s v="Feb"/>
  </r>
  <r>
    <n v="404"/>
    <d v="2026-02-20T00:00:00"/>
    <n v="2026"/>
    <x v="0"/>
    <n v="2"/>
    <x v="1"/>
    <x v="2"/>
    <x v="5"/>
    <x v="1"/>
    <s v="Business"/>
    <x v="3"/>
    <s v="Compact Sleeping Bag"/>
    <n v="15"/>
    <n v="121.98"/>
    <n v="0.1"/>
    <n v="59.86"/>
    <n v="1646.73"/>
    <n v="897.9"/>
    <n v="748.83"/>
    <n v="0.45473757082217486"/>
    <n v="2026"/>
    <s v="Q1"/>
    <n v="2"/>
    <s v="Feb"/>
  </r>
  <r>
    <n v="675"/>
    <d v="2026-02-20T00:00:00"/>
    <n v="2026"/>
    <x v="0"/>
    <n v="2"/>
    <x v="1"/>
    <x v="1"/>
    <x v="12"/>
    <x v="0"/>
    <s v="New"/>
    <x v="2"/>
    <s v="Packing Cube Set"/>
    <n v="1"/>
    <n v="45.54"/>
    <n v="0"/>
    <n v="18.29"/>
    <n v="45.54"/>
    <n v="18.29"/>
    <n v="27.25"/>
    <n v="0.59837505489679399"/>
    <n v="2026"/>
    <s v="Q1"/>
    <n v="2"/>
    <s v="Feb"/>
  </r>
  <r>
    <n v="940"/>
    <d v="2026-02-20T00:00:00"/>
    <n v="2026"/>
    <x v="0"/>
    <n v="2"/>
    <x v="1"/>
    <x v="2"/>
    <x v="3"/>
    <x v="3"/>
    <s v="Returning"/>
    <x v="4"/>
    <s v="Training Mat"/>
    <n v="1"/>
    <n v="51.73"/>
    <n v="0"/>
    <n v="21.83"/>
    <n v="51.73"/>
    <n v="21.83"/>
    <n v="29.9"/>
    <n v="0.57800115986854828"/>
    <n v="2026"/>
    <s v="Q1"/>
    <n v="2"/>
    <s v="Feb"/>
  </r>
  <r>
    <n v="2375"/>
    <d v="2026-02-20T00:00:00"/>
    <n v="2026"/>
    <x v="0"/>
    <n v="2"/>
    <x v="1"/>
    <x v="1"/>
    <x v="12"/>
    <x v="3"/>
    <s v="Returning"/>
    <x v="3"/>
    <s v="Portable Camp Stove"/>
    <n v="2"/>
    <n v="80.510000000000005"/>
    <n v="0.05"/>
    <n v="38.630000000000003"/>
    <n v="152.96899999999999"/>
    <n v="77.260000000000005"/>
    <n v="75.708999999999989"/>
    <n v="0.4949303453640933"/>
    <n v="2026"/>
    <s v="Q1"/>
    <n v="2"/>
    <s v="Feb"/>
  </r>
  <r>
    <n v="4184"/>
    <d v="2026-02-20T00:00:00"/>
    <n v="2026"/>
    <x v="0"/>
    <n v="2"/>
    <x v="1"/>
    <x v="3"/>
    <x v="7"/>
    <x v="0"/>
    <s v="New"/>
    <x v="4"/>
    <s v="Recovery Roller"/>
    <n v="1"/>
    <n v="36.31"/>
    <n v="0"/>
    <n v="14"/>
    <n v="36.31"/>
    <n v="14"/>
    <n v="22.310000000000002"/>
    <n v="0.61443128614706699"/>
    <n v="2026"/>
    <s v="Q1"/>
    <n v="2"/>
    <s v="Feb"/>
  </r>
  <r>
    <n v="4390"/>
    <d v="2026-02-20T00:00:00"/>
    <n v="2026"/>
    <x v="0"/>
    <n v="2"/>
    <x v="1"/>
    <x v="2"/>
    <x v="16"/>
    <x v="0"/>
    <s v="Returning"/>
    <x v="0"/>
    <s v="Commuter Helmet"/>
    <n v="1"/>
    <n v="82.86"/>
    <n v="0.05"/>
    <n v="42.3"/>
    <n v="78.716999999999999"/>
    <n v="42.3"/>
    <n v="36.417000000000002"/>
    <n v="0.46263196005945351"/>
    <n v="2026"/>
    <s v="Q1"/>
    <n v="2"/>
    <s v="Feb"/>
  </r>
  <r>
    <n v="1475"/>
    <d v="2026-02-21T00:00:00"/>
    <n v="2026"/>
    <x v="0"/>
    <n v="2"/>
    <x v="1"/>
    <x v="0"/>
    <x v="0"/>
    <x v="2"/>
    <s v="New"/>
    <x v="0"/>
    <s v="Cycling Pack 12L"/>
    <n v="2"/>
    <n v="103.03"/>
    <n v="0.05"/>
    <n v="50.73"/>
    <n v="195.75700000000001"/>
    <n v="101.46"/>
    <n v="94.297000000000011"/>
    <n v="0.48170435795399402"/>
    <n v="2026"/>
    <s v="Q1"/>
    <n v="2"/>
    <s v="Feb"/>
  </r>
  <r>
    <n v="3504"/>
    <d v="2026-02-21T00:00:00"/>
    <n v="2026"/>
    <x v="0"/>
    <n v="2"/>
    <x v="1"/>
    <x v="1"/>
    <x v="14"/>
    <x v="0"/>
    <s v="Business"/>
    <x v="2"/>
    <s v="Insulated Bottle"/>
    <n v="1"/>
    <n v="36.39"/>
    <n v="0"/>
    <n v="13.49"/>
    <n v="36.39"/>
    <n v="13.49"/>
    <n v="22.9"/>
    <n v="0.62929376202253362"/>
    <n v="2026"/>
    <s v="Q1"/>
    <n v="2"/>
    <s v="Feb"/>
  </r>
  <r>
    <n v="1649"/>
    <d v="2026-02-22T00:00:00"/>
    <n v="2026"/>
    <x v="0"/>
    <n v="2"/>
    <x v="1"/>
    <x v="2"/>
    <x v="5"/>
    <x v="0"/>
    <s v="Returning"/>
    <x v="3"/>
    <s v="Compact Sleeping Bag"/>
    <n v="1"/>
    <n v="124.93"/>
    <n v="0.1"/>
    <n v="59.74"/>
    <n v="112.43700000000001"/>
    <n v="59.74"/>
    <n v="52.69700000000001"/>
    <n v="0.46868023871145625"/>
    <n v="2026"/>
    <s v="Q1"/>
    <n v="2"/>
    <s v="Feb"/>
  </r>
  <r>
    <n v="2170"/>
    <d v="2026-02-22T00:00:00"/>
    <n v="2026"/>
    <x v="0"/>
    <n v="2"/>
    <x v="1"/>
    <x v="1"/>
    <x v="11"/>
    <x v="3"/>
    <s v="Returning"/>
    <x v="0"/>
    <s v="Cycling Pack 12L"/>
    <n v="1"/>
    <n v="101.19"/>
    <n v="0.05"/>
    <n v="49.14"/>
    <n v="96.130499999999998"/>
    <n v="49.14"/>
    <n v="46.990499999999997"/>
    <n v="0.48881988546819166"/>
    <n v="2026"/>
    <s v="Q1"/>
    <n v="2"/>
    <s v="Feb"/>
  </r>
  <r>
    <n v="3402"/>
    <d v="2026-02-22T00:00:00"/>
    <n v="2026"/>
    <x v="0"/>
    <n v="2"/>
    <x v="1"/>
    <x v="3"/>
    <x v="8"/>
    <x v="0"/>
    <s v="Returning"/>
    <x v="4"/>
    <s v="Training Mat"/>
    <n v="2"/>
    <n v="51.2"/>
    <n v="0"/>
    <n v="21.38"/>
    <n v="102.4"/>
    <n v="42.76"/>
    <n v="59.640000000000008"/>
    <n v="0.58242187500000009"/>
    <n v="2026"/>
    <s v="Q1"/>
    <n v="2"/>
    <s v="Feb"/>
  </r>
  <r>
    <n v="3773"/>
    <d v="2026-02-22T00:00:00"/>
    <n v="2026"/>
    <x v="0"/>
    <n v="2"/>
    <x v="1"/>
    <x v="3"/>
    <x v="4"/>
    <x v="0"/>
    <s v="Returning"/>
    <x v="3"/>
    <s v="Portable Camp Stove"/>
    <n v="1"/>
    <n v="81.81"/>
    <n v="0"/>
    <n v="40.32"/>
    <n v="81.81"/>
    <n v="40.32"/>
    <n v="41.49"/>
    <n v="0.50715071507150711"/>
    <n v="2026"/>
    <s v="Q1"/>
    <n v="2"/>
    <s v="Feb"/>
  </r>
  <r>
    <n v="4670"/>
    <d v="2026-02-22T00:00:00"/>
    <n v="2026"/>
    <x v="0"/>
    <n v="2"/>
    <x v="1"/>
    <x v="0"/>
    <x v="15"/>
    <x v="2"/>
    <s v="Business"/>
    <x v="1"/>
    <s v="Summit Backpack 45L"/>
    <n v="1"/>
    <n v="152.96"/>
    <n v="0"/>
    <n v="79.510000000000005"/>
    <n v="152.96"/>
    <n v="79.510000000000005"/>
    <n v="73.45"/>
    <n v="0.48019089958158995"/>
    <n v="2026"/>
    <s v="Q1"/>
    <n v="2"/>
    <s v="Feb"/>
  </r>
  <r>
    <n v="587"/>
    <d v="2026-02-23T00:00:00"/>
    <n v="2026"/>
    <x v="0"/>
    <n v="2"/>
    <x v="1"/>
    <x v="3"/>
    <x v="7"/>
    <x v="3"/>
    <s v="Business"/>
    <x v="2"/>
    <s v="Travel Backpack 35L"/>
    <n v="1"/>
    <n v="166.13"/>
    <n v="0.05"/>
    <n v="85.7"/>
    <n v="157.8235"/>
    <n v="85.7"/>
    <n v="72.123499999999993"/>
    <n v="0.45698834457479398"/>
    <n v="2026"/>
    <s v="Q1"/>
    <n v="2"/>
    <s v="Feb"/>
  </r>
  <r>
    <n v="1085"/>
    <d v="2026-02-23T00:00:00"/>
    <n v="2026"/>
    <x v="0"/>
    <n v="2"/>
    <x v="1"/>
    <x v="0"/>
    <x v="15"/>
    <x v="0"/>
    <s v="New"/>
    <x v="3"/>
    <s v="Trail Tent 2P"/>
    <n v="3"/>
    <n v="193.18"/>
    <n v="0.05"/>
    <n v="106.19"/>
    <n v="550.56299999999999"/>
    <n v="318.57"/>
    <n v="231.99299999999999"/>
    <n v="0.42137412067283853"/>
    <n v="2026"/>
    <s v="Q1"/>
    <n v="2"/>
    <s v="Feb"/>
  </r>
  <r>
    <n v="1635"/>
    <d v="2026-02-23T00:00:00"/>
    <n v="2026"/>
    <x v="0"/>
    <n v="2"/>
    <x v="1"/>
    <x v="2"/>
    <x v="10"/>
    <x v="0"/>
    <s v="Returning"/>
    <x v="0"/>
    <s v="Commuter Helmet"/>
    <n v="1"/>
    <n v="80.42"/>
    <n v="0"/>
    <n v="41.72"/>
    <n v="80.42"/>
    <n v="41.72"/>
    <n v="38.700000000000003"/>
    <n v="0.4812235762248197"/>
    <n v="2026"/>
    <s v="Q1"/>
    <n v="2"/>
    <s v="Feb"/>
  </r>
  <r>
    <n v="4067"/>
    <d v="2026-02-23T00:00:00"/>
    <n v="2026"/>
    <x v="0"/>
    <n v="2"/>
    <x v="1"/>
    <x v="3"/>
    <x v="13"/>
    <x v="0"/>
    <s v="Returning"/>
    <x v="3"/>
    <s v="Compact Sleeping Bag"/>
    <n v="2"/>
    <n v="122.17"/>
    <n v="0"/>
    <n v="60.62"/>
    <n v="244.34"/>
    <n v="121.24"/>
    <n v="123.10000000000001"/>
    <n v="0.50380617172792019"/>
    <n v="2026"/>
    <s v="Q1"/>
    <n v="2"/>
    <s v="Feb"/>
  </r>
  <r>
    <n v="287"/>
    <d v="2026-02-24T00:00:00"/>
    <n v="2026"/>
    <x v="0"/>
    <n v="2"/>
    <x v="1"/>
    <x v="1"/>
    <x v="6"/>
    <x v="3"/>
    <s v="New"/>
    <x v="2"/>
    <s v="Travel Backpack 35L"/>
    <n v="1"/>
    <n v="164.6"/>
    <n v="0"/>
    <n v="85.07"/>
    <n v="164.6"/>
    <n v="85.07"/>
    <n v="79.53"/>
    <n v="0.48317132442284327"/>
    <n v="2026"/>
    <s v="Q1"/>
    <n v="2"/>
    <s v="Feb"/>
  </r>
  <r>
    <n v="794"/>
    <d v="2026-02-24T00:00:00"/>
    <n v="2026"/>
    <x v="0"/>
    <n v="2"/>
    <x v="1"/>
    <x v="1"/>
    <x v="14"/>
    <x v="0"/>
    <s v="New"/>
    <x v="2"/>
    <s v="Carry-On Duffel"/>
    <n v="1"/>
    <n v="132.19999999999999"/>
    <n v="0"/>
    <n v="67.180000000000007"/>
    <n v="132.19999999999999"/>
    <n v="67.180000000000007"/>
    <n v="65.019999999999982"/>
    <n v="0.49183055975794243"/>
    <n v="2026"/>
    <s v="Q1"/>
    <n v="2"/>
    <s v="Feb"/>
  </r>
  <r>
    <n v="1609"/>
    <d v="2026-02-24T00:00:00"/>
    <n v="2026"/>
    <x v="0"/>
    <n v="2"/>
    <x v="1"/>
    <x v="3"/>
    <x v="4"/>
    <x v="0"/>
    <s v="Returning"/>
    <x v="0"/>
    <s v="Compact Repair Kit"/>
    <n v="2"/>
    <n v="40.700000000000003"/>
    <n v="0"/>
    <n v="16.63"/>
    <n v="81.400000000000006"/>
    <n v="33.26"/>
    <n v="48.140000000000008"/>
    <n v="0.59140049140049145"/>
    <n v="2026"/>
    <s v="Q1"/>
    <n v="2"/>
    <s v="Feb"/>
  </r>
  <r>
    <n v="4921"/>
    <d v="2026-02-24T00:00:00"/>
    <n v="2026"/>
    <x v="0"/>
    <n v="2"/>
    <x v="1"/>
    <x v="1"/>
    <x v="12"/>
    <x v="0"/>
    <s v="Returning"/>
    <x v="2"/>
    <s v="Insulated Bottle"/>
    <n v="1"/>
    <n v="35.39"/>
    <n v="0"/>
    <n v="13.93"/>
    <n v="35.39"/>
    <n v="13.93"/>
    <n v="21.46"/>
    <n v="0.60638598474145244"/>
    <n v="2026"/>
    <s v="Q1"/>
    <n v="2"/>
    <s v="Feb"/>
  </r>
  <r>
    <n v="2209"/>
    <d v="2026-02-25T00:00:00"/>
    <n v="2026"/>
    <x v="0"/>
    <n v="2"/>
    <x v="1"/>
    <x v="0"/>
    <x v="0"/>
    <x v="0"/>
    <s v="Business"/>
    <x v="0"/>
    <s v="Trail Bike Light"/>
    <n v="5"/>
    <n v="50.58"/>
    <n v="0.1"/>
    <n v="22.42"/>
    <n v="227.60999999999999"/>
    <n v="112.10000000000001"/>
    <n v="115.50999999999998"/>
    <n v="0.50749088352884308"/>
    <n v="2026"/>
    <s v="Q1"/>
    <n v="2"/>
    <s v="Feb"/>
  </r>
  <r>
    <n v="4757"/>
    <d v="2026-02-25T00:00:00"/>
    <n v="2026"/>
    <x v="0"/>
    <n v="2"/>
    <x v="1"/>
    <x v="1"/>
    <x v="11"/>
    <x v="3"/>
    <s v="Business"/>
    <x v="4"/>
    <s v="Training Mat"/>
    <n v="2"/>
    <n v="49.48"/>
    <n v="0"/>
    <n v="21.37"/>
    <n v="98.96"/>
    <n v="42.74"/>
    <n v="56.219999999999992"/>
    <n v="0.5681083265966046"/>
    <n v="2026"/>
    <s v="Q1"/>
    <n v="2"/>
    <s v="Feb"/>
  </r>
  <r>
    <n v="5155"/>
    <d v="2026-02-25T00:00:00"/>
    <n v="2026"/>
    <x v="0"/>
    <n v="2"/>
    <x v="1"/>
    <x v="3"/>
    <x v="13"/>
    <x v="2"/>
    <s v="New"/>
    <x v="4"/>
    <s v="Training Mat"/>
    <n v="1"/>
    <n v="50.51"/>
    <n v="0"/>
    <n v="21.4"/>
    <n v="50.51"/>
    <n v="21.4"/>
    <n v="29.11"/>
    <n v="0.57632152049099195"/>
    <n v="2026"/>
    <s v="Q1"/>
    <n v="2"/>
    <s v="Feb"/>
  </r>
  <r>
    <n v="1737"/>
    <d v="2026-02-26T00:00:00"/>
    <n v="2026"/>
    <x v="0"/>
    <n v="2"/>
    <x v="1"/>
    <x v="0"/>
    <x v="15"/>
    <x v="0"/>
    <s v="New"/>
    <x v="3"/>
    <s v="Compact Sleeping Bag"/>
    <n v="2"/>
    <n v="122.16"/>
    <n v="0"/>
    <n v="61.31"/>
    <n v="244.32"/>
    <n v="122.62"/>
    <n v="121.69999999999999"/>
    <n v="0.49811722331368691"/>
    <n v="2026"/>
    <s v="Q1"/>
    <n v="2"/>
    <s v="Feb"/>
  </r>
  <r>
    <n v="1905"/>
    <d v="2026-02-26T00:00:00"/>
    <n v="2026"/>
    <x v="0"/>
    <n v="2"/>
    <x v="1"/>
    <x v="3"/>
    <x v="7"/>
    <x v="2"/>
    <s v="Returning"/>
    <x v="0"/>
    <s v="Trail Bike Light"/>
    <n v="3"/>
    <n v="51.32"/>
    <n v="0.1"/>
    <n v="22.62"/>
    <n v="138.56400000000002"/>
    <n v="67.86"/>
    <n v="70.704000000000022"/>
    <n v="0.51026240581969351"/>
    <n v="2026"/>
    <s v="Q1"/>
    <n v="2"/>
    <s v="Feb"/>
  </r>
  <r>
    <n v="2359"/>
    <d v="2026-02-26T00:00:00"/>
    <n v="2026"/>
    <x v="0"/>
    <n v="2"/>
    <x v="1"/>
    <x v="2"/>
    <x v="10"/>
    <x v="0"/>
    <s v="Returning"/>
    <x v="3"/>
    <s v="Trail Tent 2P"/>
    <n v="2"/>
    <n v="195.92"/>
    <n v="0.05"/>
    <n v="104.13"/>
    <n v="372.24799999999993"/>
    <n v="208.26"/>
    <n v="163.98799999999994"/>
    <n v="0.4405342674775955"/>
    <n v="2026"/>
    <s v="Q1"/>
    <n v="2"/>
    <s v="Feb"/>
  </r>
  <r>
    <n v="3666"/>
    <d v="2026-02-26T00:00:00"/>
    <n v="2026"/>
    <x v="0"/>
    <n v="2"/>
    <x v="1"/>
    <x v="0"/>
    <x v="15"/>
    <x v="0"/>
    <s v="Returning"/>
    <x v="2"/>
    <s v="Insulated Bottle"/>
    <n v="1"/>
    <n v="36.19"/>
    <n v="0.1"/>
    <n v="13.62"/>
    <n v="32.570999999999998"/>
    <n v="13.62"/>
    <n v="18.951000000000001"/>
    <n v="0.58183660311319896"/>
    <n v="2026"/>
    <s v="Q1"/>
    <n v="2"/>
    <s v="Feb"/>
  </r>
  <r>
    <n v="518"/>
    <d v="2026-02-27T00:00:00"/>
    <n v="2026"/>
    <x v="0"/>
    <n v="2"/>
    <x v="1"/>
    <x v="2"/>
    <x v="2"/>
    <x v="0"/>
    <s v="New"/>
    <x v="1"/>
    <s v="Trekking Poles"/>
    <n v="1"/>
    <n v="72.97"/>
    <n v="0"/>
    <n v="32.43"/>
    <n v="72.97"/>
    <n v="32.43"/>
    <n v="40.54"/>
    <n v="0.55557078251336167"/>
    <n v="2026"/>
    <s v="Q1"/>
    <n v="2"/>
    <s v="Feb"/>
  </r>
  <r>
    <n v="892"/>
    <d v="2026-02-27T00:00:00"/>
    <n v="2026"/>
    <x v="0"/>
    <n v="2"/>
    <x v="1"/>
    <x v="3"/>
    <x v="7"/>
    <x v="1"/>
    <s v="Business"/>
    <x v="2"/>
    <s v="Packing Cube Set"/>
    <n v="12"/>
    <n v="47.15"/>
    <n v="0.1"/>
    <n v="17.829999999999998"/>
    <n v="509.21999999999997"/>
    <n v="213.95999999999998"/>
    <n v="295.26"/>
    <n v="0.57982797219276538"/>
    <n v="2026"/>
    <s v="Q1"/>
    <n v="2"/>
    <s v="Feb"/>
  </r>
  <r>
    <n v="1115"/>
    <d v="2026-02-27T00:00:00"/>
    <n v="2026"/>
    <x v="0"/>
    <n v="2"/>
    <x v="1"/>
    <x v="0"/>
    <x v="0"/>
    <x v="2"/>
    <s v="Business"/>
    <x v="2"/>
    <s v="Travel Backpack 35L"/>
    <n v="3"/>
    <n v="161.19999999999999"/>
    <n v="0.1"/>
    <n v="87.37"/>
    <n v="435.23999999999995"/>
    <n v="262.11"/>
    <n v="173.12999999999994"/>
    <n v="0.39778053487730897"/>
    <n v="2026"/>
    <s v="Q1"/>
    <n v="2"/>
    <s v="Feb"/>
  </r>
  <r>
    <n v="1186"/>
    <d v="2026-02-27T00:00:00"/>
    <n v="2026"/>
    <x v="0"/>
    <n v="2"/>
    <x v="1"/>
    <x v="0"/>
    <x v="9"/>
    <x v="2"/>
    <s v="Business"/>
    <x v="0"/>
    <s v="Trail Bike Light"/>
    <n v="1"/>
    <n v="49.73"/>
    <n v="0"/>
    <n v="22"/>
    <n v="49.73"/>
    <n v="22"/>
    <n v="27.729999999999997"/>
    <n v="0.55761109993967417"/>
    <n v="2026"/>
    <s v="Q1"/>
    <n v="2"/>
    <s v="Feb"/>
  </r>
  <r>
    <n v="2093"/>
    <d v="2026-02-27T00:00:00"/>
    <n v="2026"/>
    <x v="0"/>
    <n v="2"/>
    <x v="1"/>
    <x v="2"/>
    <x v="16"/>
    <x v="0"/>
    <s v="Returning"/>
    <x v="3"/>
    <s v="Compact Sleeping Bag"/>
    <n v="2"/>
    <n v="126.19"/>
    <n v="0"/>
    <n v="58.99"/>
    <n v="252.38"/>
    <n v="117.98"/>
    <n v="134.39999999999998"/>
    <n v="0.5325303114351374"/>
    <n v="2026"/>
    <s v="Q1"/>
    <n v="2"/>
    <s v="Feb"/>
  </r>
  <r>
    <n v="2136"/>
    <d v="2026-02-27T00:00:00"/>
    <n v="2026"/>
    <x v="0"/>
    <n v="2"/>
    <x v="1"/>
    <x v="1"/>
    <x v="12"/>
    <x v="0"/>
    <s v="Returning"/>
    <x v="2"/>
    <s v="Carry-On Duffel"/>
    <n v="2"/>
    <n v="135.38999999999999"/>
    <n v="0.05"/>
    <n v="65.69"/>
    <n v="257.24099999999999"/>
    <n v="131.38"/>
    <n v="125.86099999999999"/>
    <n v="0.48927270536189799"/>
    <n v="2026"/>
    <s v="Q1"/>
    <n v="2"/>
    <s v="Feb"/>
  </r>
  <r>
    <n v="3538"/>
    <d v="2026-02-27T00:00:00"/>
    <n v="2026"/>
    <x v="0"/>
    <n v="2"/>
    <x v="1"/>
    <x v="1"/>
    <x v="14"/>
    <x v="1"/>
    <s v="Business"/>
    <x v="4"/>
    <s v="Resistance Band Set"/>
    <n v="12"/>
    <n v="41.27"/>
    <n v="0.1"/>
    <n v="14.71"/>
    <n v="445.71600000000001"/>
    <n v="176.52"/>
    <n v="269.19600000000003"/>
    <n v="0.60396306168053204"/>
    <n v="2026"/>
    <s v="Q1"/>
    <n v="2"/>
    <s v="Feb"/>
  </r>
  <r>
    <n v="3891"/>
    <d v="2026-02-27T00:00:00"/>
    <n v="2026"/>
    <x v="0"/>
    <n v="2"/>
    <x v="1"/>
    <x v="0"/>
    <x v="0"/>
    <x v="2"/>
    <s v="Returning"/>
    <x v="0"/>
    <s v="Commuter Helmet"/>
    <n v="1"/>
    <n v="82.04"/>
    <n v="0.1"/>
    <n v="41.46"/>
    <n v="73.836000000000013"/>
    <n v="41.46"/>
    <n v="32.376000000000012"/>
    <n v="0.43848529172761264"/>
    <n v="2026"/>
    <s v="Q1"/>
    <n v="2"/>
    <s v="Feb"/>
  </r>
  <r>
    <n v="3917"/>
    <d v="2026-02-27T00:00:00"/>
    <n v="2026"/>
    <x v="0"/>
    <n v="2"/>
    <x v="1"/>
    <x v="3"/>
    <x v="4"/>
    <x v="0"/>
    <s v="Returning"/>
    <x v="2"/>
    <s v="Insulated Bottle"/>
    <n v="3"/>
    <n v="36.630000000000003"/>
    <n v="0"/>
    <n v="13.26"/>
    <n v="109.89000000000001"/>
    <n v="39.78"/>
    <n v="70.110000000000014"/>
    <n v="0.63800163800163801"/>
    <n v="2026"/>
    <s v="Q1"/>
    <n v="2"/>
    <s v="Feb"/>
  </r>
  <r>
    <n v="4594"/>
    <d v="2026-02-27T00:00:00"/>
    <n v="2026"/>
    <x v="0"/>
    <n v="2"/>
    <x v="1"/>
    <x v="3"/>
    <x v="7"/>
    <x v="2"/>
    <s v="Returning"/>
    <x v="1"/>
    <s v="Hiking Daypack 20L"/>
    <n v="5"/>
    <n v="92.94"/>
    <n v="0.05"/>
    <n v="46.47"/>
    <n v="441.46499999999997"/>
    <n v="232.35"/>
    <n v="209.11499999999998"/>
    <n v="0.47368421052631576"/>
    <n v="2026"/>
    <s v="Q1"/>
    <n v="2"/>
    <s v="Feb"/>
  </r>
  <r>
    <n v="4750"/>
    <d v="2026-02-27T00:00:00"/>
    <n v="2026"/>
    <x v="0"/>
    <n v="2"/>
    <x v="1"/>
    <x v="1"/>
    <x v="12"/>
    <x v="2"/>
    <s v="Returning"/>
    <x v="4"/>
    <s v="Weighted Vest"/>
    <n v="2"/>
    <n v="120.44"/>
    <n v="0.05"/>
    <n v="68.98"/>
    <n v="228.83599999999998"/>
    <n v="137.96"/>
    <n v="90.875999999999976"/>
    <n v="0.3971228303239"/>
    <n v="2026"/>
    <s v="Q1"/>
    <n v="2"/>
    <s v="Feb"/>
  </r>
  <r>
    <n v="4960"/>
    <d v="2026-02-27T00:00:00"/>
    <n v="2026"/>
    <x v="0"/>
    <n v="2"/>
    <x v="1"/>
    <x v="1"/>
    <x v="6"/>
    <x v="3"/>
    <s v="New"/>
    <x v="2"/>
    <s v="Insulated Bottle"/>
    <n v="2"/>
    <n v="36.130000000000003"/>
    <n v="0"/>
    <n v="13.72"/>
    <n v="72.260000000000005"/>
    <n v="27.44"/>
    <n v="44.820000000000007"/>
    <n v="0.62026017160254643"/>
    <n v="2026"/>
    <s v="Q1"/>
    <n v="2"/>
    <s v="Feb"/>
  </r>
  <r>
    <n v="4245"/>
    <d v="2026-02-28T00:00:00"/>
    <n v="2026"/>
    <x v="0"/>
    <n v="2"/>
    <x v="1"/>
    <x v="1"/>
    <x v="1"/>
    <x v="2"/>
    <s v="Returning"/>
    <x v="4"/>
    <s v="Weighted Vest"/>
    <n v="1"/>
    <n v="124.97"/>
    <n v="0.1"/>
    <n v="69.790000000000006"/>
    <n v="112.473"/>
    <n v="69.790000000000006"/>
    <n v="42.682999999999993"/>
    <n v="0.37949552337005321"/>
    <n v="2026"/>
    <s v="Q1"/>
    <n v="2"/>
    <s v="Feb"/>
  </r>
  <r>
    <n v="4664"/>
    <d v="2026-02-28T00:00:00"/>
    <n v="2026"/>
    <x v="0"/>
    <n v="2"/>
    <x v="1"/>
    <x v="3"/>
    <x v="13"/>
    <x v="0"/>
    <s v="Returning"/>
    <x v="2"/>
    <s v="Travel Backpack 35L"/>
    <n v="1"/>
    <n v="163.31"/>
    <n v="0.05"/>
    <n v="87.22"/>
    <n v="155.14449999999999"/>
    <n v="87.22"/>
    <n v="67.924499999999995"/>
    <n v="0.43781442461705056"/>
    <n v="2026"/>
    <s v="Q1"/>
    <n v="2"/>
    <s v="Feb"/>
  </r>
  <r>
    <n v="383"/>
    <d v="2026-03-01T00:00:00"/>
    <n v="2026"/>
    <x v="0"/>
    <n v="3"/>
    <x v="2"/>
    <x v="2"/>
    <x v="2"/>
    <x v="2"/>
    <s v="Returning"/>
    <x v="1"/>
    <s v="Hiking Daypack 20L"/>
    <n v="3"/>
    <n v="92.76"/>
    <n v="0"/>
    <n v="45.84"/>
    <n v="278.28000000000003"/>
    <n v="137.52000000000001"/>
    <n v="140.76000000000002"/>
    <n v="0.50582147477360928"/>
    <n v="2026"/>
    <s v="Q1"/>
    <n v="3"/>
    <s v="Mar"/>
  </r>
  <r>
    <n v="730"/>
    <d v="2026-03-01T00:00:00"/>
    <n v="2026"/>
    <x v="0"/>
    <n v="3"/>
    <x v="2"/>
    <x v="0"/>
    <x v="15"/>
    <x v="1"/>
    <s v="Business"/>
    <x v="4"/>
    <s v="Resistance Band Set"/>
    <n v="5"/>
    <n v="41.31"/>
    <n v="0.1"/>
    <n v="15.14"/>
    <n v="185.89500000000001"/>
    <n v="75.7"/>
    <n v="110.19500000000001"/>
    <n v="0.59278087092175691"/>
    <n v="2026"/>
    <s v="Q1"/>
    <n v="3"/>
    <s v="Mar"/>
  </r>
  <r>
    <n v="985"/>
    <d v="2026-03-01T00:00:00"/>
    <n v="2026"/>
    <x v="0"/>
    <n v="3"/>
    <x v="2"/>
    <x v="1"/>
    <x v="14"/>
    <x v="3"/>
    <s v="New"/>
    <x v="4"/>
    <s v="Resistance Band Set"/>
    <n v="2"/>
    <n v="41.23"/>
    <n v="0"/>
    <n v="14.28"/>
    <n v="82.46"/>
    <n v="28.56"/>
    <n v="53.899999999999991"/>
    <n v="0.65365025466893034"/>
    <n v="2026"/>
    <s v="Q1"/>
    <n v="3"/>
    <s v="Mar"/>
  </r>
  <r>
    <n v="1457"/>
    <d v="2026-03-01T00:00:00"/>
    <n v="2026"/>
    <x v="0"/>
    <n v="3"/>
    <x v="2"/>
    <x v="1"/>
    <x v="1"/>
    <x v="0"/>
    <s v="New"/>
    <x v="2"/>
    <s v="Insulated Bottle"/>
    <n v="1"/>
    <n v="36.47"/>
    <n v="0.05"/>
    <n v="13.21"/>
    <n v="34.646499999999996"/>
    <n v="13.21"/>
    <n v="21.436499999999995"/>
    <n v="0.61872050567878423"/>
    <n v="2026"/>
    <s v="Q1"/>
    <n v="3"/>
    <s v="Mar"/>
  </r>
  <r>
    <n v="2558"/>
    <d v="2026-03-01T00:00:00"/>
    <n v="2026"/>
    <x v="0"/>
    <n v="3"/>
    <x v="2"/>
    <x v="0"/>
    <x v="15"/>
    <x v="3"/>
    <s v="New"/>
    <x v="4"/>
    <s v="Recovery Roller"/>
    <n v="1"/>
    <n v="36.67"/>
    <n v="0"/>
    <n v="13.97"/>
    <n v="36.67"/>
    <n v="13.97"/>
    <n v="22.700000000000003"/>
    <n v="0.61903463321516228"/>
    <n v="2026"/>
    <s v="Q1"/>
    <n v="3"/>
    <s v="Mar"/>
  </r>
  <r>
    <n v="3024"/>
    <d v="2026-03-01T00:00:00"/>
    <n v="2026"/>
    <x v="0"/>
    <n v="3"/>
    <x v="2"/>
    <x v="1"/>
    <x v="11"/>
    <x v="0"/>
    <s v="Business"/>
    <x v="0"/>
    <s v="Trail Bike Light"/>
    <n v="2"/>
    <n v="51.87"/>
    <n v="0.1"/>
    <n v="22.95"/>
    <n v="93.366"/>
    <n v="45.9"/>
    <n v="47.466000000000001"/>
    <n v="0.50838635049161363"/>
    <n v="2026"/>
    <s v="Q1"/>
    <n v="3"/>
    <s v="Mar"/>
  </r>
  <r>
    <n v="3225"/>
    <d v="2026-03-01T00:00:00"/>
    <n v="2026"/>
    <x v="0"/>
    <n v="3"/>
    <x v="2"/>
    <x v="2"/>
    <x v="2"/>
    <x v="2"/>
    <s v="Business"/>
    <x v="3"/>
    <s v="Trail Tent 2P"/>
    <n v="1"/>
    <n v="195.06"/>
    <n v="0.1"/>
    <n v="106.68"/>
    <n v="175.554"/>
    <n v="106.68"/>
    <n v="68.873999999999995"/>
    <n v="0.39232372945076727"/>
    <n v="2026"/>
    <s v="Q1"/>
    <n v="3"/>
    <s v="Mar"/>
  </r>
  <r>
    <n v="3551"/>
    <d v="2026-03-01T00:00:00"/>
    <n v="2026"/>
    <x v="0"/>
    <n v="3"/>
    <x v="2"/>
    <x v="1"/>
    <x v="11"/>
    <x v="3"/>
    <s v="Returning"/>
    <x v="0"/>
    <s v="Cycling Pack 12L"/>
    <n v="2"/>
    <n v="100.79"/>
    <n v="0.05"/>
    <n v="49"/>
    <n v="191.501"/>
    <n v="98"/>
    <n v="93.501000000000005"/>
    <n v="0.48825332504791097"/>
    <n v="2026"/>
    <s v="Q1"/>
    <n v="3"/>
    <s v="Mar"/>
  </r>
  <r>
    <n v="4157"/>
    <d v="2026-03-01T00:00:00"/>
    <n v="2026"/>
    <x v="0"/>
    <n v="3"/>
    <x v="2"/>
    <x v="3"/>
    <x v="8"/>
    <x v="0"/>
    <s v="New"/>
    <x v="0"/>
    <s v="Trail Bike Light"/>
    <n v="5"/>
    <n v="51.92"/>
    <n v="0.15"/>
    <n v="22.24"/>
    <n v="220.66000000000003"/>
    <n v="111.19999999999999"/>
    <n v="109.46000000000004"/>
    <n v="0.49605728269736254"/>
    <n v="2026"/>
    <s v="Q1"/>
    <n v="3"/>
    <s v="Mar"/>
  </r>
  <r>
    <n v="4398"/>
    <d v="2026-03-01T00:00:00"/>
    <n v="2026"/>
    <x v="0"/>
    <n v="3"/>
    <x v="2"/>
    <x v="3"/>
    <x v="7"/>
    <x v="0"/>
    <s v="New"/>
    <x v="3"/>
    <s v="Compact Sleeping Bag"/>
    <n v="1"/>
    <n v="123.99"/>
    <n v="0.05"/>
    <n v="61.67"/>
    <n v="117.79049999999999"/>
    <n v="61.67"/>
    <n v="56.120499999999993"/>
    <n v="0.47644334644984099"/>
    <n v="2026"/>
    <s v="Q1"/>
    <n v="3"/>
    <s v="Mar"/>
  </r>
  <r>
    <n v="4951"/>
    <d v="2026-03-01T00:00:00"/>
    <n v="2026"/>
    <x v="0"/>
    <n v="3"/>
    <x v="2"/>
    <x v="1"/>
    <x v="14"/>
    <x v="0"/>
    <s v="New"/>
    <x v="3"/>
    <s v="Alpine Tent 4P"/>
    <n v="1"/>
    <n v="344.8"/>
    <n v="0.05"/>
    <n v="196.14"/>
    <n v="327.56"/>
    <n v="196.14"/>
    <n v="131.42000000000002"/>
    <n v="0.40120893882036884"/>
    <n v="2026"/>
    <s v="Q1"/>
    <n v="3"/>
    <s v="Mar"/>
  </r>
  <r>
    <n v="1354"/>
    <d v="2026-03-02T00:00:00"/>
    <n v="2026"/>
    <x v="0"/>
    <n v="3"/>
    <x v="2"/>
    <x v="3"/>
    <x v="8"/>
    <x v="3"/>
    <s v="Returning"/>
    <x v="2"/>
    <s v="Carry-On Duffel"/>
    <n v="3"/>
    <n v="131.91999999999999"/>
    <n v="0.05"/>
    <n v="67.47"/>
    <n v="375.97199999999998"/>
    <n v="202.41"/>
    <n v="173.56199999999998"/>
    <n v="0.46163544093709102"/>
    <n v="2026"/>
    <s v="Q1"/>
    <n v="3"/>
    <s v="Mar"/>
  </r>
  <r>
    <n v="2042"/>
    <d v="2026-03-02T00:00:00"/>
    <n v="2026"/>
    <x v="0"/>
    <n v="3"/>
    <x v="2"/>
    <x v="2"/>
    <x v="16"/>
    <x v="0"/>
    <s v="Business"/>
    <x v="1"/>
    <s v="Trail Boots"/>
    <n v="3"/>
    <n v="146.99"/>
    <n v="0"/>
    <n v="80.069999999999993"/>
    <n v="440.97"/>
    <n v="240.20999999999998"/>
    <n v="200.76000000000005"/>
    <n v="0.45526906592285199"/>
    <n v="2026"/>
    <s v="Q1"/>
    <n v="3"/>
    <s v="Mar"/>
  </r>
  <r>
    <n v="3895"/>
    <d v="2026-03-02T00:00:00"/>
    <n v="2026"/>
    <x v="0"/>
    <n v="3"/>
    <x v="2"/>
    <x v="3"/>
    <x v="7"/>
    <x v="0"/>
    <s v="Business"/>
    <x v="2"/>
    <s v="Travel Backpack 35L"/>
    <n v="2"/>
    <n v="164.74"/>
    <n v="0.05"/>
    <n v="89.9"/>
    <n v="313.00600000000003"/>
    <n v="179.8"/>
    <n v="133.20600000000002"/>
    <n v="0.42557011686676932"/>
    <n v="2026"/>
    <s v="Q1"/>
    <n v="3"/>
    <s v="Mar"/>
  </r>
  <r>
    <n v="5074"/>
    <d v="2026-03-02T00:00:00"/>
    <n v="2026"/>
    <x v="0"/>
    <n v="3"/>
    <x v="2"/>
    <x v="3"/>
    <x v="7"/>
    <x v="0"/>
    <s v="Returning"/>
    <x v="1"/>
    <s v="Hiking Daypack 20L"/>
    <n v="2"/>
    <n v="89.81"/>
    <n v="0"/>
    <n v="46.44"/>
    <n v="179.62"/>
    <n v="92.88"/>
    <n v="86.740000000000009"/>
    <n v="0.482908362097762"/>
    <n v="2026"/>
    <s v="Q1"/>
    <n v="3"/>
    <s v="Mar"/>
  </r>
  <r>
    <n v="179"/>
    <d v="2026-03-03T00:00:00"/>
    <n v="2026"/>
    <x v="0"/>
    <n v="3"/>
    <x v="2"/>
    <x v="2"/>
    <x v="16"/>
    <x v="2"/>
    <s v="Returning"/>
    <x v="4"/>
    <s v="Recovery Roller"/>
    <n v="1"/>
    <n v="35.369999999999997"/>
    <n v="0"/>
    <n v="13.88"/>
    <n v="35.369999999999997"/>
    <n v="13.88"/>
    <n v="21.489999999999995"/>
    <n v="0.60757704269154644"/>
    <n v="2026"/>
    <s v="Q1"/>
    <n v="3"/>
    <s v="Mar"/>
  </r>
  <r>
    <n v="459"/>
    <d v="2026-03-03T00:00:00"/>
    <n v="2026"/>
    <x v="0"/>
    <n v="3"/>
    <x v="2"/>
    <x v="1"/>
    <x v="12"/>
    <x v="3"/>
    <s v="New"/>
    <x v="0"/>
    <s v="Trail Bike Light"/>
    <n v="4"/>
    <n v="50.64"/>
    <n v="0"/>
    <n v="23.09"/>
    <n v="202.56"/>
    <n v="92.36"/>
    <n v="110.2"/>
    <n v="0.54403633491311221"/>
    <n v="2026"/>
    <s v="Q1"/>
    <n v="3"/>
    <s v="Mar"/>
  </r>
  <r>
    <n v="525"/>
    <d v="2026-03-03T00:00:00"/>
    <n v="2026"/>
    <x v="0"/>
    <n v="3"/>
    <x v="2"/>
    <x v="3"/>
    <x v="7"/>
    <x v="2"/>
    <s v="Returning"/>
    <x v="1"/>
    <s v="Trail Boots"/>
    <n v="1"/>
    <n v="146.37"/>
    <n v="0"/>
    <n v="78.3"/>
    <n v="146.37"/>
    <n v="78.3"/>
    <n v="68.070000000000007"/>
    <n v="0.46505431440869033"/>
    <n v="2026"/>
    <s v="Q1"/>
    <n v="3"/>
    <s v="Mar"/>
  </r>
  <r>
    <n v="3374"/>
    <d v="2026-03-03T00:00:00"/>
    <n v="2026"/>
    <x v="0"/>
    <n v="3"/>
    <x v="2"/>
    <x v="2"/>
    <x v="2"/>
    <x v="0"/>
    <s v="Returning"/>
    <x v="1"/>
    <s v="Trail Boots"/>
    <n v="3"/>
    <n v="143.74"/>
    <n v="0"/>
    <n v="81.58"/>
    <n v="431.22"/>
    <n v="244.74"/>
    <n v="186.48000000000002"/>
    <n v="0.43244747460692917"/>
    <n v="2026"/>
    <s v="Q1"/>
    <n v="3"/>
    <s v="Mar"/>
  </r>
  <r>
    <n v="3850"/>
    <d v="2026-03-03T00:00:00"/>
    <n v="2026"/>
    <x v="0"/>
    <n v="3"/>
    <x v="2"/>
    <x v="3"/>
    <x v="7"/>
    <x v="3"/>
    <s v="New"/>
    <x v="3"/>
    <s v="Portable Camp Stove"/>
    <n v="2"/>
    <n v="81.94"/>
    <n v="0.1"/>
    <n v="39.9"/>
    <n v="147.49199999999999"/>
    <n v="79.8"/>
    <n v="67.691999999999993"/>
    <n v="0.45895370596371327"/>
    <n v="2026"/>
    <s v="Q1"/>
    <n v="3"/>
    <s v="Mar"/>
  </r>
  <r>
    <n v="4004"/>
    <d v="2026-03-03T00:00:00"/>
    <n v="2026"/>
    <x v="0"/>
    <n v="3"/>
    <x v="2"/>
    <x v="2"/>
    <x v="5"/>
    <x v="0"/>
    <s v="New"/>
    <x v="2"/>
    <s v="Packing Cube Set"/>
    <n v="1"/>
    <n v="46.46"/>
    <n v="0.1"/>
    <n v="17.989999999999998"/>
    <n v="41.814"/>
    <n v="17.989999999999998"/>
    <n v="23.824000000000002"/>
    <n v="0.56976132395848289"/>
    <n v="2026"/>
    <s v="Q1"/>
    <n v="3"/>
    <s v="Mar"/>
  </r>
  <r>
    <n v="788"/>
    <d v="2026-03-04T00:00:00"/>
    <n v="2026"/>
    <x v="0"/>
    <n v="3"/>
    <x v="2"/>
    <x v="1"/>
    <x v="11"/>
    <x v="0"/>
    <s v="New"/>
    <x v="0"/>
    <s v="Compact Repair Kit"/>
    <n v="3"/>
    <n v="39.49"/>
    <n v="0"/>
    <n v="16.420000000000002"/>
    <n v="118.47"/>
    <n v="49.260000000000005"/>
    <n v="69.209999999999994"/>
    <n v="0.58419853127374011"/>
    <n v="2026"/>
    <s v="Q1"/>
    <n v="3"/>
    <s v="Mar"/>
  </r>
  <r>
    <n v="1717"/>
    <d v="2026-03-04T00:00:00"/>
    <n v="2026"/>
    <x v="0"/>
    <n v="3"/>
    <x v="2"/>
    <x v="3"/>
    <x v="13"/>
    <x v="0"/>
    <s v="Returning"/>
    <x v="4"/>
    <s v="Resistance Band Set"/>
    <n v="1"/>
    <n v="40.909999999999997"/>
    <n v="0"/>
    <n v="14.89"/>
    <n v="40.909999999999997"/>
    <n v="14.89"/>
    <n v="26.019999999999996"/>
    <n v="0.63603031043754577"/>
    <n v="2026"/>
    <s v="Q1"/>
    <n v="3"/>
    <s v="Mar"/>
  </r>
  <r>
    <n v="1819"/>
    <d v="2026-03-04T00:00:00"/>
    <n v="2026"/>
    <x v="0"/>
    <n v="3"/>
    <x v="2"/>
    <x v="3"/>
    <x v="8"/>
    <x v="3"/>
    <s v="New"/>
    <x v="0"/>
    <s v="Trail Bike Light"/>
    <n v="1"/>
    <n v="49.94"/>
    <n v="0.1"/>
    <n v="21.84"/>
    <n v="44.945999999999998"/>
    <n v="21.84"/>
    <n v="23.105999999999998"/>
    <n v="0.51408356694700308"/>
    <n v="2026"/>
    <s v="Q1"/>
    <n v="3"/>
    <s v="Mar"/>
  </r>
  <r>
    <n v="1992"/>
    <d v="2026-03-04T00:00:00"/>
    <n v="2026"/>
    <x v="0"/>
    <n v="3"/>
    <x v="2"/>
    <x v="2"/>
    <x v="5"/>
    <x v="0"/>
    <s v="Business"/>
    <x v="2"/>
    <s v="Insulated Bottle"/>
    <n v="1"/>
    <n v="35.520000000000003"/>
    <n v="0"/>
    <n v="13.21"/>
    <n v="35.520000000000003"/>
    <n v="13.21"/>
    <n v="22.310000000000002"/>
    <n v="0.62809684684684686"/>
    <n v="2026"/>
    <s v="Q1"/>
    <n v="3"/>
    <s v="Mar"/>
  </r>
  <r>
    <n v="2499"/>
    <d v="2026-03-04T00:00:00"/>
    <n v="2026"/>
    <x v="0"/>
    <n v="3"/>
    <x v="2"/>
    <x v="3"/>
    <x v="7"/>
    <x v="2"/>
    <s v="New"/>
    <x v="3"/>
    <s v="Alpine Tent 4P"/>
    <n v="2"/>
    <n v="341.1"/>
    <n v="0"/>
    <n v="200.19"/>
    <n v="682.2"/>
    <n v="400.38"/>
    <n v="281.82000000000005"/>
    <n v="0.41310466138962187"/>
    <n v="2026"/>
    <s v="Q1"/>
    <n v="3"/>
    <s v="Mar"/>
  </r>
  <r>
    <n v="2698"/>
    <d v="2026-03-04T00:00:00"/>
    <n v="2026"/>
    <x v="0"/>
    <n v="3"/>
    <x v="2"/>
    <x v="2"/>
    <x v="16"/>
    <x v="3"/>
    <s v="New"/>
    <x v="4"/>
    <s v="Recovery Roller"/>
    <n v="4"/>
    <n v="36.08"/>
    <n v="0"/>
    <n v="13.89"/>
    <n v="144.32"/>
    <n v="55.56"/>
    <n v="88.759999999999991"/>
    <n v="0.61502217294900219"/>
    <n v="2026"/>
    <s v="Q1"/>
    <n v="3"/>
    <s v="Mar"/>
  </r>
  <r>
    <n v="4416"/>
    <d v="2026-03-04T00:00:00"/>
    <n v="2026"/>
    <x v="0"/>
    <n v="3"/>
    <x v="2"/>
    <x v="3"/>
    <x v="4"/>
    <x v="0"/>
    <s v="Business"/>
    <x v="1"/>
    <s v="Summit Backpack 45L"/>
    <n v="2"/>
    <n v="151.69999999999999"/>
    <n v="0"/>
    <n v="80.44"/>
    <n v="303.39999999999998"/>
    <n v="160.88"/>
    <n v="142.51999999999998"/>
    <n v="0.46974291364535264"/>
    <n v="2026"/>
    <s v="Q1"/>
    <n v="3"/>
    <s v="Mar"/>
  </r>
  <r>
    <n v="4434"/>
    <d v="2026-03-04T00:00:00"/>
    <n v="2026"/>
    <x v="0"/>
    <n v="3"/>
    <x v="2"/>
    <x v="1"/>
    <x v="6"/>
    <x v="3"/>
    <s v="New"/>
    <x v="1"/>
    <s v="Summit Backpack 45L"/>
    <n v="2"/>
    <n v="151.55000000000001"/>
    <n v="0.1"/>
    <n v="80.680000000000007"/>
    <n v="272.79000000000002"/>
    <n v="161.36000000000001"/>
    <n v="111.43"/>
    <n v="0.40848271564206901"/>
    <n v="2026"/>
    <s v="Q1"/>
    <n v="3"/>
    <s v="Mar"/>
  </r>
  <r>
    <n v="4992"/>
    <d v="2026-03-04T00:00:00"/>
    <n v="2026"/>
    <x v="0"/>
    <n v="3"/>
    <x v="2"/>
    <x v="2"/>
    <x v="2"/>
    <x v="1"/>
    <s v="Business"/>
    <x v="0"/>
    <s v="Commuter Helmet"/>
    <n v="5"/>
    <n v="82.44"/>
    <n v="0.1"/>
    <n v="41.57"/>
    <n v="370.98"/>
    <n v="207.85"/>
    <n v="163.13000000000002"/>
    <n v="0.43972720901396306"/>
    <n v="2026"/>
    <s v="Q1"/>
    <n v="3"/>
    <s v="Mar"/>
  </r>
  <r>
    <n v="388"/>
    <d v="2026-03-05T00:00:00"/>
    <n v="2026"/>
    <x v="0"/>
    <n v="3"/>
    <x v="2"/>
    <x v="3"/>
    <x v="8"/>
    <x v="0"/>
    <s v="Returning"/>
    <x v="4"/>
    <s v="Recovery Roller"/>
    <n v="1"/>
    <n v="35.61"/>
    <n v="0.05"/>
    <n v="13.8"/>
    <n v="33.829499999999996"/>
    <n v="13.8"/>
    <n v="20.029499999999995"/>
    <n v="0.59207200815855976"/>
    <n v="2026"/>
    <s v="Q1"/>
    <n v="3"/>
    <s v="Mar"/>
  </r>
  <r>
    <n v="977"/>
    <d v="2026-03-05T00:00:00"/>
    <n v="2026"/>
    <x v="0"/>
    <n v="3"/>
    <x v="2"/>
    <x v="0"/>
    <x v="0"/>
    <x v="3"/>
    <s v="New"/>
    <x v="1"/>
    <s v="Summit Backpack 45L"/>
    <n v="5"/>
    <n v="156.13"/>
    <n v="0"/>
    <n v="77.03"/>
    <n v="780.65"/>
    <n v="385.15"/>
    <n v="395.5"/>
    <n v="0.50662909114199706"/>
    <n v="2026"/>
    <s v="Q1"/>
    <n v="3"/>
    <s v="Mar"/>
  </r>
  <r>
    <n v="996"/>
    <d v="2026-03-05T00:00:00"/>
    <n v="2026"/>
    <x v="0"/>
    <n v="3"/>
    <x v="2"/>
    <x v="0"/>
    <x v="15"/>
    <x v="0"/>
    <s v="Returning"/>
    <x v="3"/>
    <s v="Compact Sleeping Bag"/>
    <n v="1"/>
    <n v="124.31"/>
    <n v="0"/>
    <n v="61.16"/>
    <n v="124.31"/>
    <n v="61.16"/>
    <n v="63.150000000000006"/>
    <n v="0.50800418309066053"/>
    <n v="2026"/>
    <s v="Q1"/>
    <n v="3"/>
    <s v="Mar"/>
  </r>
  <r>
    <n v="1923"/>
    <d v="2026-03-05T00:00:00"/>
    <n v="2026"/>
    <x v="0"/>
    <n v="3"/>
    <x v="2"/>
    <x v="1"/>
    <x v="14"/>
    <x v="2"/>
    <s v="Business"/>
    <x v="3"/>
    <s v="Portable Camp Stove"/>
    <n v="3"/>
    <n v="82.9"/>
    <n v="0.1"/>
    <n v="38.31"/>
    <n v="223.83"/>
    <n v="114.93"/>
    <n v="108.9"/>
    <n v="0.48652995577000402"/>
    <n v="2026"/>
    <s v="Q1"/>
    <n v="3"/>
    <s v="Mar"/>
  </r>
  <r>
    <n v="4904"/>
    <d v="2026-03-05T00:00:00"/>
    <n v="2026"/>
    <x v="0"/>
    <n v="3"/>
    <x v="2"/>
    <x v="1"/>
    <x v="11"/>
    <x v="2"/>
    <s v="Business"/>
    <x v="0"/>
    <s v="Compact Repair Kit"/>
    <n v="1"/>
    <n v="41.1"/>
    <n v="0"/>
    <n v="16.34"/>
    <n v="41.1"/>
    <n v="16.34"/>
    <n v="24.76"/>
    <n v="0.60243309002433088"/>
    <n v="2026"/>
    <s v="Q1"/>
    <n v="3"/>
    <s v="Mar"/>
  </r>
  <r>
    <n v="1036"/>
    <d v="2026-03-06T00:00:00"/>
    <n v="2026"/>
    <x v="0"/>
    <n v="3"/>
    <x v="2"/>
    <x v="0"/>
    <x v="0"/>
    <x v="0"/>
    <s v="Business"/>
    <x v="0"/>
    <s v="Compact Repair Kit"/>
    <n v="1"/>
    <n v="40.380000000000003"/>
    <n v="0"/>
    <n v="16.41"/>
    <n v="40.380000000000003"/>
    <n v="16.41"/>
    <n v="23.970000000000002"/>
    <n v="0.59361069836552749"/>
    <n v="2026"/>
    <s v="Q1"/>
    <n v="3"/>
    <s v="Mar"/>
  </r>
  <r>
    <n v="1470"/>
    <d v="2026-03-06T00:00:00"/>
    <n v="2026"/>
    <x v="0"/>
    <n v="3"/>
    <x v="2"/>
    <x v="2"/>
    <x v="2"/>
    <x v="0"/>
    <s v="Returning"/>
    <x v="0"/>
    <s v="Commuter Helmet"/>
    <n v="1"/>
    <n v="80.349999999999994"/>
    <n v="0.1"/>
    <n v="42.43"/>
    <n v="72.314999999999998"/>
    <n v="42.43"/>
    <n v="29.884999999999998"/>
    <n v="0.41326142570697638"/>
    <n v="2026"/>
    <s v="Q1"/>
    <n v="3"/>
    <s v="Mar"/>
  </r>
  <r>
    <n v="2907"/>
    <d v="2026-03-06T00:00:00"/>
    <n v="2026"/>
    <x v="0"/>
    <n v="3"/>
    <x v="2"/>
    <x v="3"/>
    <x v="13"/>
    <x v="0"/>
    <s v="Returning"/>
    <x v="0"/>
    <s v="Compact Repair Kit"/>
    <n v="1"/>
    <n v="40.44"/>
    <n v="0.05"/>
    <n v="16.829999999999998"/>
    <n v="38.417999999999999"/>
    <n v="16.829999999999998"/>
    <n v="21.588000000000001"/>
    <n v="0.56192409807902555"/>
    <n v="2026"/>
    <s v="Q1"/>
    <n v="3"/>
    <s v="Mar"/>
  </r>
  <r>
    <n v="2997"/>
    <d v="2026-03-06T00:00:00"/>
    <n v="2026"/>
    <x v="0"/>
    <n v="3"/>
    <x v="2"/>
    <x v="2"/>
    <x v="16"/>
    <x v="0"/>
    <s v="Returning"/>
    <x v="2"/>
    <s v="Insulated Bottle"/>
    <n v="3"/>
    <n v="35.89"/>
    <n v="0"/>
    <n v="13.25"/>
    <n v="107.67"/>
    <n v="39.75"/>
    <n v="67.92"/>
    <n v="0.63081638339370294"/>
    <n v="2026"/>
    <s v="Q1"/>
    <n v="3"/>
    <s v="Mar"/>
  </r>
  <r>
    <n v="3056"/>
    <d v="2026-03-06T00:00:00"/>
    <n v="2026"/>
    <x v="0"/>
    <n v="3"/>
    <x v="2"/>
    <x v="1"/>
    <x v="12"/>
    <x v="3"/>
    <s v="Returning"/>
    <x v="2"/>
    <s v="Travel Backpack 35L"/>
    <n v="3"/>
    <n v="163.44999999999999"/>
    <n v="0"/>
    <n v="86.88"/>
    <n v="490.34999999999997"/>
    <n v="260.64"/>
    <n v="229.70999999999998"/>
    <n v="0.46846130315081064"/>
    <n v="2026"/>
    <s v="Q1"/>
    <n v="3"/>
    <s v="Mar"/>
  </r>
  <r>
    <n v="471"/>
    <d v="2026-03-07T00:00:00"/>
    <n v="2026"/>
    <x v="0"/>
    <n v="3"/>
    <x v="2"/>
    <x v="1"/>
    <x v="1"/>
    <x v="2"/>
    <s v="Returning"/>
    <x v="4"/>
    <s v="Resistance Band Set"/>
    <n v="2"/>
    <n v="40.020000000000003"/>
    <n v="0"/>
    <n v="14.38"/>
    <n v="80.040000000000006"/>
    <n v="28.76"/>
    <n v="51.28"/>
    <n v="0.64067966016991496"/>
    <n v="2026"/>
    <s v="Q1"/>
    <n v="3"/>
    <s v="Mar"/>
  </r>
  <r>
    <n v="842"/>
    <d v="2026-03-07T00:00:00"/>
    <n v="2026"/>
    <x v="0"/>
    <n v="3"/>
    <x v="2"/>
    <x v="0"/>
    <x v="15"/>
    <x v="0"/>
    <s v="New"/>
    <x v="4"/>
    <s v="Resistance Band Set"/>
    <n v="1"/>
    <n v="40.01"/>
    <n v="0.05"/>
    <n v="14.35"/>
    <n v="38.009499999999996"/>
    <n v="14.35"/>
    <n v="23.659499999999994"/>
    <n v="0.62246280535129372"/>
    <n v="2026"/>
    <s v="Q1"/>
    <n v="3"/>
    <s v="Mar"/>
  </r>
  <r>
    <n v="3386"/>
    <d v="2026-03-07T00:00:00"/>
    <n v="2026"/>
    <x v="0"/>
    <n v="3"/>
    <x v="2"/>
    <x v="1"/>
    <x v="12"/>
    <x v="0"/>
    <s v="Returning"/>
    <x v="1"/>
    <s v="Summit Backpack 45L"/>
    <n v="3"/>
    <n v="155.16"/>
    <n v="0"/>
    <n v="76.849999999999994"/>
    <n v="465.48"/>
    <n v="230.54999999999998"/>
    <n v="234.93000000000004"/>
    <n v="0.50470482083011092"/>
    <n v="2026"/>
    <s v="Q1"/>
    <n v="3"/>
    <s v="Mar"/>
  </r>
  <r>
    <n v="4505"/>
    <d v="2026-03-07T00:00:00"/>
    <n v="2026"/>
    <x v="0"/>
    <n v="3"/>
    <x v="2"/>
    <x v="1"/>
    <x v="14"/>
    <x v="3"/>
    <s v="New"/>
    <x v="4"/>
    <s v="Resistance Band Set"/>
    <n v="1"/>
    <n v="39.96"/>
    <n v="0"/>
    <n v="14.5"/>
    <n v="39.96"/>
    <n v="14.5"/>
    <n v="25.46"/>
    <n v="0.63713713713713716"/>
    <n v="2026"/>
    <s v="Q1"/>
    <n v="3"/>
    <s v="Mar"/>
  </r>
  <r>
    <n v="1286"/>
    <d v="2026-03-08T00:00:00"/>
    <n v="2026"/>
    <x v="0"/>
    <n v="3"/>
    <x v="2"/>
    <x v="1"/>
    <x v="1"/>
    <x v="0"/>
    <s v="New"/>
    <x v="1"/>
    <s v="Trail Boots"/>
    <n v="1"/>
    <n v="146.6"/>
    <n v="0"/>
    <n v="78.92"/>
    <n v="146.6"/>
    <n v="78.92"/>
    <n v="67.679999999999993"/>
    <n v="0.46166439290586625"/>
    <n v="2026"/>
    <s v="Q1"/>
    <n v="3"/>
    <s v="Mar"/>
  </r>
  <r>
    <n v="2653"/>
    <d v="2026-03-08T00:00:00"/>
    <n v="2026"/>
    <x v="0"/>
    <n v="3"/>
    <x v="2"/>
    <x v="1"/>
    <x v="14"/>
    <x v="2"/>
    <s v="Returning"/>
    <x v="1"/>
    <s v="Hiking Daypack 20L"/>
    <n v="1"/>
    <n v="94.38"/>
    <n v="0"/>
    <n v="44.78"/>
    <n v="94.38"/>
    <n v="44.78"/>
    <n v="49.599999999999994"/>
    <n v="0.52553507098961638"/>
    <n v="2026"/>
    <s v="Q1"/>
    <n v="3"/>
    <s v="Mar"/>
  </r>
  <r>
    <n v="4465"/>
    <d v="2026-03-08T00:00:00"/>
    <n v="2026"/>
    <x v="0"/>
    <n v="3"/>
    <x v="2"/>
    <x v="1"/>
    <x v="12"/>
    <x v="2"/>
    <s v="Returning"/>
    <x v="4"/>
    <s v="Weighted Vest"/>
    <n v="1"/>
    <n v="121.77"/>
    <n v="0"/>
    <n v="67.52"/>
    <n v="121.77"/>
    <n v="67.52"/>
    <n v="54.25"/>
    <n v="0.44551203087788455"/>
    <n v="2026"/>
    <s v="Q1"/>
    <n v="3"/>
    <s v="Mar"/>
  </r>
  <r>
    <n v="4576"/>
    <d v="2026-03-08T00:00:00"/>
    <n v="2026"/>
    <x v="0"/>
    <n v="3"/>
    <x v="2"/>
    <x v="3"/>
    <x v="8"/>
    <x v="3"/>
    <s v="Returning"/>
    <x v="3"/>
    <s v="Compact Sleeping Bag"/>
    <n v="5"/>
    <n v="123.29"/>
    <n v="0"/>
    <n v="61.34"/>
    <n v="616.45000000000005"/>
    <n v="306.70000000000005"/>
    <n v="309.75"/>
    <n v="0.50247384216075919"/>
    <n v="2026"/>
    <s v="Q1"/>
    <n v="3"/>
    <s v="Mar"/>
  </r>
  <r>
    <n v="718"/>
    <d v="2026-03-09T00:00:00"/>
    <n v="2026"/>
    <x v="0"/>
    <n v="3"/>
    <x v="2"/>
    <x v="1"/>
    <x v="12"/>
    <x v="0"/>
    <s v="New"/>
    <x v="4"/>
    <s v="Resistance Band Set"/>
    <n v="1"/>
    <n v="41.15"/>
    <n v="0.05"/>
    <n v="14.4"/>
    <n v="39.092499999999994"/>
    <n v="14.4"/>
    <n v="24.692499999999995"/>
    <n v="0.63164289825414077"/>
    <n v="2026"/>
    <s v="Q1"/>
    <n v="3"/>
    <s v="Mar"/>
  </r>
  <r>
    <n v="1527"/>
    <d v="2026-03-09T00:00:00"/>
    <n v="2026"/>
    <x v="0"/>
    <n v="3"/>
    <x v="2"/>
    <x v="3"/>
    <x v="4"/>
    <x v="3"/>
    <s v="New"/>
    <x v="2"/>
    <s v="Insulated Bottle"/>
    <n v="4"/>
    <n v="35.42"/>
    <n v="0"/>
    <n v="13.31"/>
    <n v="141.68"/>
    <n v="53.24"/>
    <n v="88.44"/>
    <n v="0.62422360248447195"/>
    <n v="2026"/>
    <s v="Q1"/>
    <n v="3"/>
    <s v="Mar"/>
  </r>
  <r>
    <n v="1797"/>
    <d v="2026-03-09T00:00:00"/>
    <n v="2026"/>
    <x v="0"/>
    <n v="3"/>
    <x v="2"/>
    <x v="1"/>
    <x v="12"/>
    <x v="0"/>
    <s v="Business"/>
    <x v="0"/>
    <s v="Cycling Pack 12L"/>
    <n v="1"/>
    <n v="103.74"/>
    <n v="0.1"/>
    <n v="51.32"/>
    <n v="93.366"/>
    <n v="51.32"/>
    <n v="42.045999999999999"/>
    <n v="0.45033523980892404"/>
    <n v="2026"/>
    <s v="Q1"/>
    <n v="3"/>
    <s v="Mar"/>
  </r>
  <r>
    <n v="2917"/>
    <d v="2026-03-09T00:00:00"/>
    <n v="2026"/>
    <x v="0"/>
    <n v="3"/>
    <x v="2"/>
    <x v="2"/>
    <x v="16"/>
    <x v="3"/>
    <s v="Business"/>
    <x v="2"/>
    <s v="Travel Backpack 35L"/>
    <n v="2"/>
    <n v="165.49"/>
    <n v="0.05"/>
    <n v="89.82"/>
    <n v="314.43099999999998"/>
    <n v="179.64"/>
    <n v="134.791"/>
    <n v="0.4286822864157796"/>
    <n v="2026"/>
    <s v="Q1"/>
    <n v="3"/>
    <s v="Mar"/>
  </r>
  <r>
    <n v="4095"/>
    <d v="2026-03-09T00:00:00"/>
    <n v="2026"/>
    <x v="0"/>
    <n v="3"/>
    <x v="2"/>
    <x v="1"/>
    <x v="6"/>
    <x v="3"/>
    <s v="New"/>
    <x v="1"/>
    <s v="Trekking Poles"/>
    <n v="1"/>
    <n v="72.87"/>
    <n v="0.05"/>
    <n v="32"/>
    <n v="69.226500000000001"/>
    <n v="32"/>
    <n v="37.226500000000001"/>
    <n v="0.53774927231623726"/>
    <n v="2026"/>
    <s v="Q1"/>
    <n v="3"/>
    <s v="Mar"/>
  </r>
  <r>
    <n v="5050"/>
    <d v="2026-03-09T00:00:00"/>
    <n v="2026"/>
    <x v="0"/>
    <n v="3"/>
    <x v="2"/>
    <x v="3"/>
    <x v="13"/>
    <x v="2"/>
    <s v="Returning"/>
    <x v="2"/>
    <s v="Travel Backpack 35L"/>
    <n v="1"/>
    <n v="161.04"/>
    <n v="0"/>
    <n v="85.83"/>
    <n v="161.04"/>
    <n v="85.83"/>
    <n v="75.209999999999994"/>
    <n v="0.46702682563338299"/>
    <n v="2026"/>
    <s v="Q1"/>
    <n v="3"/>
    <s v="Mar"/>
  </r>
  <r>
    <n v="709"/>
    <d v="2026-03-10T00:00:00"/>
    <n v="2026"/>
    <x v="0"/>
    <n v="3"/>
    <x v="2"/>
    <x v="0"/>
    <x v="0"/>
    <x v="0"/>
    <s v="New"/>
    <x v="2"/>
    <s v="Carry-On Duffel"/>
    <n v="3"/>
    <n v="130.6"/>
    <n v="0.05"/>
    <n v="65.62"/>
    <n v="372.20999999999992"/>
    <n v="196.86"/>
    <n v="175.34999999999991"/>
    <n v="0.47110502135891014"/>
    <n v="2026"/>
    <s v="Q1"/>
    <n v="3"/>
    <s v="Mar"/>
  </r>
  <r>
    <n v="1073"/>
    <d v="2026-03-10T00:00:00"/>
    <n v="2026"/>
    <x v="0"/>
    <n v="3"/>
    <x v="2"/>
    <x v="2"/>
    <x v="10"/>
    <x v="3"/>
    <s v="Returning"/>
    <x v="0"/>
    <s v="Commuter Helmet"/>
    <n v="2"/>
    <n v="81.290000000000006"/>
    <n v="0"/>
    <n v="43.9"/>
    <n v="162.58000000000001"/>
    <n v="87.8"/>
    <n v="74.780000000000015"/>
    <n v="0.45995817443720022"/>
    <n v="2026"/>
    <s v="Q1"/>
    <n v="3"/>
    <s v="Mar"/>
  </r>
  <r>
    <n v="2623"/>
    <d v="2026-03-10T00:00:00"/>
    <n v="2026"/>
    <x v="0"/>
    <n v="3"/>
    <x v="2"/>
    <x v="1"/>
    <x v="12"/>
    <x v="3"/>
    <s v="New"/>
    <x v="0"/>
    <s v="Cycling Pack 12L"/>
    <n v="2"/>
    <n v="103.33"/>
    <n v="0.05"/>
    <n v="51.58"/>
    <n v="196.327"/>
    <n v="103.16"/>
    <n v="93.167000000000002"/>
    <n v="0.47455011282197557"/>
    <n v="2026"/>
    <s v="Q1"/>
    <n v="3"/>
    <s v="Mar"/>
  </r>
  <r>
    <n v="2625"/>
    <d v="2026-03-10T00:00:00"/>
    <n v="2026"/>
    <x v="0"/>
    <n v="3"/>
    <x v="2"/>
    <x v="3"/>
    <x v="7"/>
    <x v="2"/>
    <s v="Business"/>
    <x v="4"/>
    <s v="Training Mat"/>
    <n v="2"/>
    <n v="51.14"/>
    <n v="0"/>
    <n v="21.58"/>
    <n v="102.28"/>
    <n v="43.16"/>
    <n v="59.120000000000005"/>
    <n v="0.57802111849824012"/>
    <n v="2026"/>
    <s v="Q1"/>
    <n v="3"/>
    <s v="Mar"/>
  </r>
  <r>
    <n v="3304"/>
    <d v="2026-03-10T00:00:00"/>
    <n v="2026"/>
    <x v="0"/>
    <n v="3"/>
    <x v="2"/>
    <x v="1"/>
    <x v="12"/>
    <x v="3"/>
    <s v="Returning"/>
    <x v="0"/>
    <s v="Trail Bike Light"/>
    <n v="2"/>
    <n v="49.7"/>
    <n v="0"/>
    <n v="23.14"/>
    <n v="99.4"/>
    <n v="46.28"/>
    <n v="53.120000000000005"/>
    <n v="0.53440643863179071"/>
    <n v="2026"/>
    <s v="Q1"/>
    <n v="3"/>
    <s v="Mar"/>
  </r>
  <r>
    <n v="4876"/>
    <d v="2026-03-10T00:00:00"/>
    <n v="2026"/>
    <x v="0"/>
    <n v="3"/>
    <x v="2"/>
    <x v="3"/>
    <x v="4"/>
    <x v="0"/>
    <s v="Returning"/>
    <x v="0"/>
    <s v="Compact Repair Kit"/>
    <n v="1"/>
    <n v="39.659999999999997"/>
    <n v="0.05"/>
    <n v="16.93"/>
    <n v="37.676999999999992"/>
    <n v="16.93"/>
    <n v="20.746999999999993"/>
    <n v="0.5506542452955383"/>
    <n v="2026"/>
    <s v="Q1"/>
    <n v="3"/>
    <s v="Mar"/>
  </r>
  <r>
    <n v="83"/>
    <d v="2026-03-11T00:00:00"/>
    <n v="2026"/>
    <x v="0"/>
    <n v="3"/>
    <x v="2"/>
    <x v="1"/>
    <x v="12"/>
    <x v="1"/>
    <s v="Business"/>
    <x v="4"/>
    <s v="Training Mat"/>
    <n v="4"/>
    <n v="50.65"/>
    <n v="0.15"/>
    <n v="22"/>
    <n v="172.20999999999998"/>
    <n v="88"/>
    <n v="84.20999999999998"/>
    <n v="0.48899599326403803"/>
    <n v="2026"/>
    <s v="Q1"/>
    <n v="3"/>
    <s v="Mar"/>
  </r>
  <r>
    <n v="863"/>
    <d v="2026-03-11T00:00:00"/>
    <n v="2026"/>
    <x v="0"/>
    <n v="3"/>
    <x v="2"/>
    <x v="2"/>
    <x v="2"/>
    <x v="3"/>
    <s v="Returning"/>
    <x v="4"/>
    <s v="Training Mat"/>
    <n v="2"/>
    <n v="50.72"/>
    <n v="0"/>
    <n v="21.88"/>
    <n v="101.44"/>
    <n v="43.76"/>
    <n v="57.68"/>
    <n v="0.56861198738170349"/>
    <n v="2026"/>
    <s v="Q1"/>
    <n v="3"/>
    <s v="Mar"/>
  </r>
  <r>
    <n v="2323"/>
    <d v="2026-03-11T00:00:00"/>
    <n v="2026"/>
    <x v="0"/>
    <n v="3"/>
    <x v="2"/>
    <x v="1"/>
    <x v="12"/>
    <x v="2"/>
    <s v="New"/>
    <x v="2"/>
    <s v="Insulated Bottle"/>
    <n v="2"/>
    <n v="36.08"/>
    <n v="0.05"/>
    <n v="13.19"/>
    <n v="68.551999999999992"/>
    <n v="26.38"/>
    <n v="42.171999999999997"/>
    <n v="0.61518263507993931"/>
    <n v="2026"/>
    <s v="Q1"/>
    <n v="3"/>
    <s v="Mar"/>
  </r>
  <r>
    <n v="3064"/>
    <d v="2026-03-11T00:00:00"/>
    <n v="2026"/>
    <x v="0"/>
    <n v="3"/>
    <x v="2"/>
    <x v="3"/>
    <x v="8"/>
    <x v="0"/>
    <s v="Returning"/>
    <x v="3"/>
    <s v="Compact Sleeping Bag"/>
    <n v="6"/>
    <n v="124.04"/>
    <n v="0.05"/>
    <n v="61.17"/>
    <n v="707.02800000000002"/>
    <n v="367.02"/>
    <n v="340.00800000000004"/>
    <n v="0.48089750335205966"/>
    <n v="2026"/>
    <s v="Q1"/>
    <n v="3"/>
    <s v="Mar"/>
  </r>
  <r>
    <n v="4995"/>
    <d v="2026-03-11T00:00:00"/>
    <n v="2026"/>
    <x v="0"/>
    <n v="3"/>
    <x v="2"/>
    <x v="1"/>
    <x v="12"/>
    <x v="3"/>
    <s v="New"/>
    <x v="1"/>
    <s v="Hiking Daypack 20L"/>
    <n v="3"/>
    <n v="90.31"/>
    <n v="0"/>
    <n v="44.58"/>
    <n v="270.93"/>
    <n v="133.74"/>
    <n v="137.19"/>
    <n v="0.50636695825489975"/>
    <n v="2026"/>
    <s v="Q1"/>
    <n v="3"/>
    <s v="Mar"/>
  </r>
  <r>
    <n v="46"/>
    <d v="2026-03-12T00:00:00"/>
    <n v="2026"/>
    <x v="0"/>
    <n v="3"/>
    <x v="2"/>
    <x v="3"/>
    <x v="7"/>
    <x v="0"/>
    <s v="Returning"/>
    <x v="1"/>
    <s v="Trekking Poles"/>
    <n v="4"/>
    <n v="72.63"/>
    <n v="0.1"/>
    <n v="31.45"/>
    <n v="261.46800000000002"/>
    <n v="125.8"/>
    <n v="135.66800000000001"/>
    <n v="0.51887037801948999"/>
    <n v="2026"/>
    <s v="Q1"/>
    <n v="3"/>
    <s v="Mar"/>
  </r>
  <r>
    <n v="443"/>
    <d v="2026-03-12T00:00:00"/>
    <n v="2026"/>
    <x v="0"/>
    <n v="3"/>
    <x v="2"/>
    <x v="1"/>
    <x v="14"/>
    <x v="0"/>
    <s v="Returning"/>
    <x v="4"/>
    <s v="Resistance Band Set"/>
    <n v="3"/>
    <n v="39.9"/>
    <n v="0"/>
    <n v="14.49"/>
    <n v="119.69999999999999"/>
    <n v="43.47"/>
    <n v="76.22999999999999"/>
    <n v="0.63684210526315788"/>
    <n v="2026"/>
    <s v="Q1"/>
    <n v="3"/>
    <s v="Mar"/>
  </r>
  <r>
    <n v="759"/>
    <d v="2026-03-12T00:00:00"/>
    <n v="2026"/>
    <x v="0"/>
    <n v="3"/>
    <x v="2"/>
    <x v="1"/>
    <x v="12"/>
    <x v="0"/>
    <s v="New"/>
    <x v="4"/>
    <s v="Training Mat"/>
    <n v="1"/>
    <n v="49.79"/>
    <n v="0.1"/>
    <n v="22.29"/>
    <n v="44.811"/>
    <n v="22.29"/>
    <n v="22.521000000000001"/>
    <n v="0.5025774921336279"/>
    <n v="2026"/>
    <s v="Q1"/>
    <n v="3"/>
    <s v="Mar"/>
  </r>
  <r>
    <n v="1097"/>
    <d v="2026-03-12T00:00:00"/>
    <n v="2026"/>
    <x v="0"/>
    <n v="3"/>
    <x v="2"/>
    <x v="2"/>
    <x v="2"/>
    <x v="3"/>
    <s v="New"/>
    <x v="0"/>
    <s v="Compact Repair Kit"/>
    <n v="1"/>
    <n v="41.24"/>
    <n v="0.05"/>
    <n v="16.64"/>
    <n v="39.177999999999997"/>
    <n v="16.64"/>
    <n v="22.537999999999997"/>
    <n v="0.57527183623462141"/>
    <n v="2026"/>
    <s v="Q1"/>
    <n v="3"/>
    <s v="Mar"/>
  </r>
  <r>
    <n v="2152"/>
    <d v="2026-03-12T00:00:00"/>
    <n v="2026"/>
    <x v="0"/>
    <n v="3"/>
    <x v="2"/>
    <x v="0"/>
    <x v="9"/>
    <x v="0"/>
    <s v="New"/>
    <x v="1"/>
    <s v="Trail Boots"/>
    <n v="1"/>
    <n v="142.88999999999999"/>
    <n v="0"/>
    <n v="81.099999999999994"/>
    <n v="142.88999999999999"/>
    <n v="81.099999999999994"/>
    <n v="61.789999999999992"/>
    <n v="0.43243054097557559"/>
    <n v="2026"/>
    <s v="Q1"/>
    <n v="3"/>
    <s v="Mar"/>
  </r>
  <r>
    <n v="2512"/>
    <d v="2026-03-12T00:00:00"/>
    <n v="2026"/>
    <x v="0"/>
    <n v="3"/>
    <x v="2"/>
    <x v="1"/>
    <x v="1"/>
    <x v="0"/>
    <s v="New"/>
    <x v="3"/>
    <s v="Trail Tent 2P"/>
    <n v="2"/>
    <n v="192.76"/>
    <n v="0"/>
    <n v="103.08"/>
    <n v="385.52"/>
    <n v="206.16"/>
    <n v="179.35999999999999"/>
    <n v="0.46524175140070551"/>
    <n v="2026"/>
    <s v="Q1"/>
    <n v="3"/>
    <s v="Mar"/>
  </r>
  <r>
    <n v="2578"/>
    <d v="2026-03-12T00:00:00"/>
    <n v="2026"/>
    <x v="0"/>
    <n v="3"/>
    <x v="2"/>
    <x v="2"/>
    <x v="5"/>
    <x v="0"/>
    <s v="New"/>
    <x v="2"/>
    <s v="Travel Backpack 35L"/>
    <n v="1"/>
    <n v="165.72"/>
    <n v="0"/>
    <n v="89.31"/>
    <n v="165.72"/>
    <n v="89.31"/>
    <n v="76.41"/>
    <n v="0.46107892831281677"/>
    <n v="2026"/>
    <s v="Q1"/>
    <n v="3"/>
    <s v="Mar"/>
  </r>
  <r>
    <n v="3302"/>
    <d v="2026-03-12T00:00:00"/>
    <n v="2026"/>
    <x v="0"/>
    <n v="3"/>
    <x v="2"/>
    <x v="3"/>
    <x v="7"/>
    <x v="2"/>
    <s v="Business"/>
    <x v="2"/>
    <s v="Travel Backpack 35L"/>
    <n v="2"/>
    <n v="164.33"/>
    <n v="0"/>
    <n v="86.07"/>
    <n v="328.66"/>
    <n v="172.14"/>
    <n v="156.52000000000004"/>
    <n v="0.47623684050386428"/>
    <n v="2026"/>
    <s v="Q1"/>
    <n v="3"/>
    <s v="Mar"/>
  </r>
  <r>
    <n v="3752"/>
    <d v="2026-03-12T00:00:00"/>
    <n v="2026"/>
    <x v="0"/>
    <n v="3"/>
    <x v="2"/>
    <x v="3"/>
    <x v="8"/>
    <x v="1"/>
    <s v="Business"/>
    <x v="2"/>
    <s v="Packing Cube Set"/>
    <n v="3"/>
    <n v="45.8"/>
    <n v="0.15"/>
    <n v="18.47"/>
    <n v="116.78999999999998"/>
    <n v="55.41"/>
    <n v="61.379999999999981"/>
    <n v="0.52555869509375797"/>
    <n v="2026"/>
    <s v="Q1"/>
    <n v="3"/>
    <s v="Mar"/>
  </r>
  <r>
    <n v="4839"/>
    <d v="2026-03-12T00:00:00"/>
    <n v="2026"/>
    <x v="0"/>
    <n v="3"/>
    <x v="2"/>
    <x v="1"/>
    <x v="1"/>
    <x v="0"/>
    <s v="New"/>
    <x v="0"/>
    <s v="Cycling Pack 12L"/>
    <n v="2"/>
    <n v="103.08"/>
    <n v="0.05"/>
    <n v="49.27"/>
    <n v="195.85199999999998"/>
    <n v="98.54"/>
    <n v="97.311999999999969"/>
    <n v="0.49686497967853266"/>
    <n v="2026"/>
    <s v="Q1"/>
    <n v="3"/>
    <s v="Mar"/>
  </r>
  <r>
    <n v="264"/>
    <d v="2026-03-13T00:00:00"/>
    <n v="2026"/>
    <x v="0"/>
    <n v="3"/>
    <x v="2"/>
    <x v="0"/>
    <x v="0"/>
    <x v="0"/>
    <s v="Business"/>
    <x v="2"/>
    <s v="Packing Cube Set"/>
    <n v="4"/>
    <n v="47.33"/>
    <n v="0"/>
    <n v="18.739999999999998"/>
    <n v="189.32"/>
    <n v="74.959999999999994"/>
    <n v="114.36"/>
    <n v="0.60405662370589475"/>
    <n v="2026"/>
    <s v="Q1"/>
    <n v="3"/>
    <s v="Mar"/>
  </r>
  <r>
    <n v="2498"/>
    <d v="2026-03-13T00:00:00"/>
    <n v="2026"/>
    <x v="0"/>
    <n v="3"/>
    <x v="2"/>
    <x v="2"/>
    <x v="3"/>
    <x v="2"/>
    <s v="New"/>
    <x v="0"/>
    <s v="Trail Bike Light"/>
    <n v="1"/>
    <n v="50.04"/>
    <n v="0"/>
    <n v="22.64"/>
    <n v="50.04"/>
    <n v="22.64"/>
    <n v="27.4"/>
    <n v="0.54756195043964828"/>
    <n v="2026"/>
    <s v="Q1"/>
    <n v="3"/>
    <s v="Mar"/>
  </r>
  <r>
    <n v="3929"/>
    <d v="2026-03-13T00:00:00"/>
    <n v="2026"/>
    <x v="0"/>
    <n v="3"/>
    <x v="2"/>
    <x v="3"/>
    <x v="13"/>
    <x v="0"/>
    <s v="New"/>
    <x v="4"/>
    <s v="Weighted Vest"/>
    <n v="1"/>
    <n v="125.69"/>
    <n v="0"/>
    <n v="67.150000000000006"/>
    <n v="125.69"/>
    <n v="67.150000000000006"/>
    <n v="58.539999999999992"/>
    <n v="0.465749065160315"/>
    <n v="2026"/>
    <s v="Q1"/>
    <n v="3"/>
    <s v="Mar"/>
  </r>
  <r>
    <n v="4195"/>
    <d v="2026-03-13T00:00:00"/>
    <n v="2026"/>
    <x v="0"/>
    <n v="3"/>
    <x v="2"/>
    <x v="3"/>
    <x v="13"/>
    <x v="3"/>
    <s v="New"/>
    <x v="1"/>
    <s v="Trail Boots"/>
    <n v="2"/>
    <n v="142.72999999999999"/>
    <n v="0.1"/>
    <n v="77.28"/>
    <n v="256.91399999999999"/>
    <n v="154.56"/>
    <n v="102.35399999999998"/>
    <n v="0.39839790747098247"/>
    <n v="2026"/>
    <s v="Q1"/>
    <n v="3"/>
    <s v="Mar"/>
  </r>
  <r>
    <n v="4684"/>
    <d v="2026-03-13T00:00:00"/>
    <n v="2026"/>
    <x v="0"/>
    <n v="3"/>
    <x v="2"/>
    <x v="1"/>
    <x v="12"/>
    <x v="0"/>
    <s v="Returning"/>
    <x v="4"/>
    <s v="Weighted Vest"/>
    <n v="4"/>
    <n v="124.36"/>
    <n v="0"/>
    <n v="68.790000000000006"/>
    <n v="497.44"/>
    <n v="275.16000000000003"/>
    <n v="222.27999999999997"/>
    <n v="0.44684786104856861"/>
    <n v="2026"/>
    <s v="Q1"/>
    <n v="3"/>
    <s v="Mar"/>
  </r>
  <r>
    <n v="313"/>
    <d v="2026-03-14T00:00:00"/>
    <n v="2026"/>
    <x v="0"/>
    <n v="3"/>
    <x v="2"/>
    <x v="3"/>
    <x v="8"/>
    <x v="0"/>
    <s v="New"/>
    <x v="0"/>
    <s v="Compact Repair Kit"/>
    <n v="4"/>
    <n v="40.42"/>
    <n v="0.1"/>
    <n v="16.25"/>
    <n v="145.512"/>
    <n v="65"/>
    <n v="80.512"/>
    <n v="0.5533014459288581"/>
    <n v="2026"/>
    <s v="Q1"/>
    <n v="3"/>
    <s v="Mar"/>
  </r>
  <r>
    <n v="1056"/>
    <d v="2026-03-14T00:00:00"/>
    <n v="2026"/>
    <x v="0"/>
    <n v="3"/>
    <x v="2"/>
    <x v="0"/>
    <x v="15"/>
    <x v="0"/>
    <s v="Returning"/>
    <x v="3"/>
    <s v="Trail Tent 2P"/>
    <n v="1"/>
    <n v="192.86"/>
    <n v="0"/>
    <n v="101.13"/>
    <n v="192.86"/>
    <n v="101.13"/>
    <n v="91.730000000000018"/>
    <n v="0.475629990666805"/>
    <n v="2026"/>
    <s v="Q1"/>
    <n v="3"/>
    <s v="Mar"/>
  </r>
  <r>
    <n v="2189"/>
    <d v="2026-03-14T00:00:00"/>
    <n v="2026"/>
    <x v="0"/>
    <n v="3"/>
    <x v="2"/>
    <x v="3"/>
    <x v="4"/>
    <x v="3"/>
    <s v="New"/>
    <x v="1"/>
    <s v="Trekking Poles"/>
    <n v="2"/>
    <n v="72.34"/>
    <n v="0"/>
    <n v="33.29"/>
    <n v="144.68"/>
    <n v="66.58"/>
    <n v="78.100000000000009"/>
    <n v="0.53981199889411113"/>
    <n v="2026"/>
    <s v="Q1"/>
    <n v="3"/>
    <s v="Mar"/>
  </r>
  <r>
    <n v="2617"/>
    <d v="2026-03-14T00:00:00"/>
    <n v="2026"/>
    <x v="0"/>
    <n v="3"/>
    <x v="2"/>
    <x v="3"/>
    <x v="13"/>
    <x v="0"/>
    <s v="New"/>
    <x v="2"/>
    <s v="Insulated Bottle"/>
    <n v="2"/>
    <n v="35.409999999999997"/>
    <n v="0"/>
    <n v="13.89"/>
    <n v="70.819999999999993"/>
    <n v="27.78"/>
    <n v="43.039999999999992"/>
    <n v="0.60773792713922614"/>
    <n v="2026"/>
    <s v="Q1"/>
    <n v="3"/>
    <s v="Mar"/>
  </r>
  <r>
    <n v="2901"/>
    <d v="2026-03-14T00:00:00"/>
    <n v="2026"/>
    <x v="0"/>
    <n v="3"/>
    <x v="2"/>
    <x v="3"/>
    <x v="8"/>
    <x v="1"/>
    <s v="Business"/>
    <x v="0"/>
    <s v="Cycling Pack 12L"/>
    <n v="12"/>
    <n v="102.25"/>
    <n v="0.1"/>
    <n v="51.07"/>
    <n v="1104.3"/>
    <n v="612.84"/>
    <n v="491.45999999999992"/>
    <n v="0.44504210812279266"/>
    <n v="2026"/>
    <s v="Q1"/>
    <n v="3"/>
    <s v="Mar"/>
  </r>
  <r>
    <n v="2952"/>
    <d v="2026-03-14T00:00:00"/>
    <n v="2026"/>
    <x v="0"/>
    <n v="3"/>
    <x v="2"/>
    <x v="1"/>
    <x v="1"/>
    <x v="0"/>
    <s v="New"/>
    <x v="0"/>
    <s v="Trail Bike Light"/>
    <n v="1"/>
    <n v="51.86"/>
    <n v="0.1"/>
    <n v="22.34"/>
    <n v="46.673999999999999"/>
    <n v="22.34"/>
    <n v="24.334"/>
    <n v="0.52136092899687192"/>
    <n v="2026"/>
    <s v="Q1"/>
    <n v="3"/>
    <s v="Mar"/>
  </r>
  <r>
    <n v="3421"/>
    <d v="2026-03-14T00:00:00"/>
    <n v="2026"/>
    <x v="0"/>
    <n v="3"/>
    <x v="2"/>
    <x v="3"/>
    <x v="8"/>
    <x v="0"/>
    <s v="Returning"/>
    <x v="2"/>
    <s v="Insulated Bottle"/>
    <n v="1"/>
    <n v="36.520000000000003"/>
    <n v="0.05"/>
    <n v="13.23"/>
    <n v="34.694000000000003"/>
    <n v="13.23"/>
    <n v="21.464000000000002"/>
    <n v="0.61866605176687617"/>
    <n v="2026"/>
    <s v="Q1"/>
    <n v="3"/>
    <s v="Mar"/>
  </r>
  <r>
    <n v="3536"/>
    <d v="2026-03-14T00:00:00"/>
    <n v="2026"/>
    <x v="0"/>
    <n v="3"/>
    <x v="2"/>
    <x v="2"/>
    <x v="10"/>
    <x v="0"/>
    <s v="New"/>
    <x v="1"/>
    <s v="Summit Backpack 45L"/>
    <n v="2"/>
    <n v="153.66"/>
    <n v="0.1"/>
    <n v="78.430000000000007"/>
    <n v="276.58800000000002"/>
    <n v="156.86000000000001"/>
    <n v="119.72800000000001"/>
    <n v="0.43287488972768162"/>
    <n v="2026"/>
    <s v="Q1"/>
    <n v="3"/>
    <s v="Mar"/>
  </r>
  <r>
    <n v="3878"/>
    <d v="2026-03-14T00:00:00"/>
    <n v="2026"/>
    <x v="0"/>
    <n v="3"/>
    <x v="2"/>
    <x v="1"/>
    <x v="14"/>
    <x v="3"/>
    <s v="Returning"/>
    <x v="4"/>
    <s v="Resistance Band Set"/>
    <n v="1"/>
    <n v="41.05"/>
    <n v="0.1"/>
    <n v="14.94"/>
    <n v="36.945"/>
    <n v="14.94"/>
    <n v="22.005000000000003"/>
    <n v="0.59561510353227776"/>
    <n v="2026"/>
    <s v="Q1"/>
    <n v="3"/>
    <s v="Mar"/>
  </r>
  <r>
    <n v="2027"/>
    <d v="2026-03-15T00:00:00"/>
    <n v="2026"/>
    <x v="0"/>
    <n v="3"/>
    <x v="2"/>
    <x v="2"/>
    <x v="2"/>
    <x v="0"/>
    <s v="Returning"/>
    <x v="2"/>
    <s v="Carry-On Duffel"/>
    <n v="4"/>
    <n v="136.21"/>
    <n v="0.05"/>
    <n v="68.55"/>
    <n v="517.59799999999996"/>
    <n v="274.2"/>
    <n v="243.39799999999997"/>
    <n v="0.4702452482428448"/>
    <n v="2026"/>
    <s v="Q1"/>
    <n v="3"/>
    <s v="Mar"/>
  </r>
  <r>
    <n v="3280"/>
    <d v="2026-03-15T00:00:00"/>
    <n v="2026"/>
    <x v="0"/>
    <n v="3"/>
    <x v="2"/>
    <x v="3"/>
    <x v="4"/>
    <x v="0"/>
    <s v="Returning"/>
    <x v="2"/>
    <s v="Packing Cube Set"/>
    <n v="3"/>
    <n v="46.68"/>
    <n v="0"/>
    <n v="18.760000000000002"/>
    <n v="140.04"/>
    <n v="56.28"/>
    <n v="83.759999999999991"/>
    <n v="0.59811482433590402"/>
    <n v="2026"/>
    <s v="Q1"/>
    <n v="3"/>
    <s v="Mar"/>
  </r>
  <r>
    <n v="5149"/>
    <d v="2026-03-15T00:00:00"/>
    <n v="2026"/>
    <x v="0"/>
    <n v="3"/>
    <x v="2"/>
    <x v="1"/>
    <x v="12"/>
    <x v="2"/>
    <s v="New"/>
    <x v="2"/>
    <s v="Insulated Bottle"/>
    <n v="1"/>
    <n v="35.340000000000003"/>
    <n v="0.05"/>
    <n v="13.37"/>
    <n v="33.573"/>
    <n v="13.37"/>
    <n v="20.203000000000003"/>
    <n v="0.60176332171685587"/>
    <n v="2026"/>
    <s v="Q1"/>
    <n v="3"/>
    <s v="Mar"/>
  </r>
  <r>
    <n v="412"/>
    <d v="2026-03-16T00:00:00"/>
    <n v="2026"/>
    <x v="0"/>
    <n v="3"/>
    <x v="2"/>
    <x v="3"/>
    <x v="7"/>
    <x v="2"/>
    <s v="Returning"/>
    <x v="4"/>
    <s v="Resistance Band Set"/>
    <n v="2"/>
    <n v="40.19"/>
    <n v="0"/>
    <n v="14.92"/>
    <n v="80.38"/>
    <n v="29.84"/>
    <n v="50.539999999999992"/>
    <n v="0.62876337397362525"/>
    <n v="2026"/>
    <s v="Q1"/>
    <n v="3"/>
    <s v="Mar"/>
  </r>
  <r>
    <n v="1161"/>
    <d v="2026-03-16T00:00:00"/>
    <n v="2026"/>
    <x v="0"/>
    <n v="3"/>
    <x v="2"/>
    <x v="1"/>
    <x v="12"/>
    <x v="0"/>
    <s v="New"/>
    <x v="0"/>
    <s v="Cycling Pack 12L"/>
    <n v="2"/>
    <n v="101.73"/>
    <n v="0.05"/>
    <n v="51.56"/>
    <n v="193.28700000000001"/>
    <n v="103.12"/>
    <n v="90.167000000000002"/>
    <n v="0.46649283190281809"/>
    <n v="2026"/>
    <s v="Q1"/>
    <n v="3"/>
    <s v="Mar"/>
  </r>
  <r>
    <n v="1320"/>
    <d v="2026-03-16T00:00:00"/>
    <n v="2026"/>
    <x v="0"/>
    <n v="3"/>
    <x v="2"/>
    <x v="2"/>
    <x v="3"/>
    <x v="2"/>
    <s v="Business"/>
    <x v="3"/>
    <s v="Trail Tent 2P"/>
    <n v="1"/>
    <n v="200.05"/>
    <n v="0"/>
    <n v="102.69"/>
    <n v="200.05"/>
    <n v="102.69"/>
    <n v="97.360000000000014"/>
    <n v="0.48667833041739567"/>
    <n v="2026"/>
    <s v="Q1"/>
    <n v="3"/>
    <s v="Mar"/>
  </r>
  <r>
    <n v="2528"/>
    <d v="2026-03-16T00:00:00"/>
    <n v="2026"/>
    <x v="0"/>
    <n v="3"/>
    <x v="2"/>
    <x v="3"/>
    <x v="7"/>
    <x v="0"/>
    <s v="New"/>
    <x v="1"/>
    <s v="Hiking Daypack 20L"/>
    <n v="1"/>
    <n v="90.06"/>
    <n v="0"/>
    <n v="44.49"/>
    <n v="90.06"/>
    <n v="44.49"/>
    <n v="45.57"/>
    <n v="0.50599600266489009"/>
    <n v="2026"/>
    <s v="Q1"/>
    <n v="3"/>
    <s v="Mar"/>
  </r>
  <r>
    <n v="2956"/>
    <d v="2026-03-16T00:00:00"/>
    <n v="2026"/>
    <x v="0"/>
    <n v="3"/>
    <x v="2"/>
    <x v="1"/>
    <x v="11"/>
    <x v="0"/>
    <s v="New"/>
    <x v="2"/>
    <s v="Insulated Bottle"/>
    <n v="1"/>
    <n v="37.119999999999997"/>
    <n v="0.1"/>
    <n v="13.39"/>
    <n v="33.408000000000001"/>
    <n v="13.39"/>
    <n v="20.018000000000001"/>
    <n v="0.59919779693486586"/>
    <n v="2026"/>
    <s v="Q1"/>
    <n v="3"/>
    <s v="Mar"/>
  </r>
  <r>
    <n v="2973"/>
    <d v="2026-03-16T00:00:00"/>
    <n v="2026"/>
    <x v="0"/>
    <n v="3"/>
    <x v="2"/>
    <x v="0"/>
    <x v="0"/>
    <x v="2"/>
    <s v="Returning"/>
    <x v="1"/>
    <s v="Summit Backpack 45L"/>
    <n v="2"/>
    <n v="156.09"/>
    <n v="0.1"/>
    <n v="79.72"/>
    <n v="280.96199999999999"/>
    <n v="159.44"/>
    <n v="121.52199999999999"/>
    <n v="0.43252112385304775"/>
    <n v="2026"/>
    <s v="Q1"/>
    <n v="3"/>
    <s v="Mar"/>
  </r>
  <r>
    <n v="3358"/>
    <d v="2026-03-16T00:00:00"/>
    <n v="2026"/>
    <x v="0"/>
    <n v="3"/>
    <x v="2"/>
    <x v="0"/>
    <x v="0"/>
    <x v="1"/>
    <s v="Business"/>
    <x v="4"/>
    <s v="Recovery Roller"/>
    <n v="12"/>
    <n v="36.44"/>
    <n v="0.05"/>
    <n v="13.65"/>
    <n v="415.41599999999994"/>
    <n v="163.80000000000001"/>
    <n v="251.61599999999993"/>
    <n v="0.60569645848980291"/>
    <n v="2026"/>
    <s v="Q1"/>
    <n v="3"/>
    <s v="Mar"/>
  </r>
  <r>
    <n v="164"/>
    <d v="2026-03-17T00:00:00"/>
    <n v="2026"/>
    <x v="0"/>
    <n v="3"/>
    <x v="2"/>
    <x v="0"/>
    <x v="15"/>
    <x v="3"/>
    <s v="Business"/>
    <x v="3"/>
    <s v="Compact Sleeping Bag"/>
    <n v="5"/>
    <n v="123.95"/>
    <n v="0.05"/>
    <n v="59.23"/>
    <n v="588.76249999999993"/>
    <n v="296.14999999999998"/>
    <n v="292.61249999999995"/>
    <n v="0.49699581749856692"/>
    <n v="2026"/>
    <s v="Q1"/>
    <n v="3"/>
    <s v="Mar"/>
  </r>
  <r>
    <n v="995"/>
    <d v="2026-03-17T00:00:00"/>
    <n v="2026"/>
    <x v="0"/>
    <n v="3"/>
    <x v="2"/>
    <x v="2"/>
    <x v="16"/>
    <x v="3"/>
    <s v="Business"/>
    <x v="3"/>
    <s v="Trail Tent 2P"/>
    <n v="1"/>
    <n v="192.84"/>
    <n v="0.15"/>
    <n v="101.42"/>
    <n v="163.91399999999999"/>
    <n v="101.42"/>
    <n v="62.493999999999986"/>
    <n v="0.38126090510877647"/>
    <n v="2026"/>
    <s v="Q1"/>
    <n v="3"/>
    <s v="Mar"/>
  </r>
  <r>
    <n v="4912"/>
    <d v="2026-03-17T00:00:00"/>
    <n v="2026"/>
    <x v="0"/>
    <n v="3"/>
    <x v="2"/>
    <x v="1"/>
    <x v="11"/>
    <x v="0"/>
    <s v="New"/>
    <x v="1"/>
    <s v="Summit Backpack 45L"/>
    <n v="1"/>
    <n v="152.57"/>
    <n v="0.1"/>
    <n v="80.319999999999993"/>
    <n v="137.31299999999999"/>
    <n v="80.319999999999993"/>
    <n v="56.992999999999995"/>
    <n v="0.41505902572953762"/>
    <n v="2026"/>
    <s v="Q1"/>
    <n v="3"/>
    <s v="Mar"/>
  </r>
  <r>
    <n v="29"/>
    <d v="2026-03-18T00:00:00"/>
    <n v="2026"/>
    <x v="0"/>
    <n v="3"/>
    <x v="2"/>
    <x v="3"/>
    <x v="4"/>
    <x v="0"/>
    <s v="Business"/>
    <x v="2"/>
    <s v="Carry-On Duffel"/>
    <n v="2"/>
    <n v="130.4"/>
    <n v="0"/>
    <n v="67.599999999999994"/>
    <n v="260.8"/>
    <n v="135.19999999999999"/>
    <n v="125.60000000000002"/>
    <n v="0.48159509202453993"/>
    <n v="2026"/>
    <s v="Q1"/>
    <n v="3"/>
    <s v="Mar"/>
  </r>
  <r>
    <n v="891"/>
    <d v="2026-03-18T00:00:00"/>
    <n v="2026"/>
    <x v="0"/>
    <n v="3"/>
    <x v="2"/>
    <x v="2"/>
    <x v="3"/>
    <x v="0"/>
    <s v="New"/>
    <x v="1"/>
    <s v="Hiking Daypack 20L"/>
    <n v="2"/>
    <n v="94.25"/>
    <n v="0.1"/>
    <n v="44.99"/>
    <n v="169.65"/>
    <n v="89.98"/>
    <n v="79.67"/>
    <n v="0.46961391099322131"/>
    <n v="2026"/>
    <s v="Q1"/>
    <n v="3"/>
    <s v="Mar"/>
  </r>
  <r>
    <n v="1143"/>
    <d v="2026-03-18T00:00:00"/>
    <n v="2026"/>
    <x v="0"/>
    <n v="3"/>
    <x v="2"/>
    <x v="1"/>
    <x v="12"/>
    <x v="0"/>
    <s v="Business"/>
    <x v="3"/>
    <s v="Compact Sleeping Bag"/>
    <n v="5"/>
    <n v="125.91"/>
    <n v="0"/>
    <n v="59.36"/>
    <n v="629.54999999999995"/>
    <n v="296.8"/>
    <n v="332.74999999999994"/>
    <n v="0.52855214041775866"/>
    <n v="2026"/>
    <s v="Q1"/>
    <n v="3"/>
    <s v="Mar"/>
  </r>
  <r>
    <n v="2478"/>
    <d v="2026-03-18T00:00:00"/>
    <n v="2026"/>
    <x v="0"/>
    <n v="3"/>
    <x v="2"/>
    <x v="3"/>
    <x v="7"/>
    <x v="2"/>
    <s v="Returning"/>
    <x v="4"/>
    <s v="Resistance Band Set"/>
    <n v="2"/>
    <n v="39.619999999999997"/>
    <n v="0"/>
    <n v="14.78"/>
    <n v="79.239999999999995"/>
    <n v="29.56"/>
    <n v="49.679999999999993"/>
    <n v="0.62695608278647141"/>
    <n v="2026"/>
    <s v="Q1"/>
    <n v="3"/>
    <s v="Mar"/>
  </r>
  <r>
    <n v="3961"/>
    <d v="2026-03-18T00:00:00"/>
    <n v="2026"/>
    <x v="0"/>
    <n v="3"/>
    <x v="2"/>
    <x v="0"/>
    <x v="9"/>
    <x v="0"/>
    <s v="Business"/>
    <x v="4"/>
    <s v="Recovery Roller"/>
    <n v="3"/>
    <n v="36.32"/>
    <n v="0"/>
    <n v="14.18"/>
    <n v="108.96000000000001"/>
    <n v="42.54"/>
    <n v="66.420000000000016"/>
    <n v="0.60958149779735693"/>
    <n v="2026"/>
    <s v="Q1"/>
    <n v="3"/>
    <s v="Mar"/>
  </r>
  <r>
    <n v="4724"/>
    <d v="2026-03-18T00:00:00"/>
    <n v="2026"/>
    <x v="0"/>
    <n v="3"/>
    <x v="2"/>
    <x v="0"/>
    <x v="15"/>
    <x v="2"/>
    <s v="New"/>
    <x v="4"/>
    <s v="Training Mat"/>
    <n v="1"/>
    <n v="51.16"/>
    <n v="0"/>
    <n v="22.39"/>
    <n v="51.16"/>
    <n v="22.39"/>
    <n v="28.769999999999996"/>
    <n v="0.56235340109460508"/>
    <n v="2026"/>
    <s v="Q1"/>
    <n v="3"/>
    <s v="Mar"/>
  </r>
  <r>
    <n v="2171"/>
    <d v="2026-03-19T00:00:00"/>
    <n v="2026"/>
    <x v="0"/>
    <n v="3"/>
    <x v="2"/>
    <x v="3"/>
    <x v="13"/>
    <x v="1"/>
    <s v="Business"/>
    <x v="4"/>
    <s v="Recovery Roller"/>
    <n v="5"/>
    <n v="35.65"/>
    <n v="0.1"/>
    <n v="13.64"/>
    <n v="160.42500000000001"/>
    <n v="68.2"/>
    <n v="92.225000000000009"/>
    <n v="0.5748792270531401"/>
    <n v="2026"/>
    <s v="Q1"/>
    <n v="3"/>
    <s v="Mar"/>
  </r>
  <r>
    <n v="2311"/>
    <d v="2026-03-19T00:00:00"/>
    <n v="2026"/>
    <x v="0"/>
    <n v="3"/>
    <x v="2"/>
    <x v="3"/>
    <x v="8"/>
    <x v="0"/>
    <s v="New"/>
    <x v="1"/>
    <s v="Trail Boots"/>
    <n v="1"/>
    <n v="145.19"/>
    <n v="0"/>
    <n v="80.67"/>
    <n v="145.19"/>
    <n v="80.67"/>
    <n v="64.52"/>
    <n v="0.44438322198498514"/>
    <n v="2026"/>
    <s v="Q1"/>
    <n v="3"/>
    <s v="Mar"/>
  </r>
  <r>
    <n v="3563"/>
    <d v="2026-03-19T00:00:00"/>
    <n v="2026"/>
    <x v="0"/>
    <n v="3"/>
    <x v="2"/>
    <x v="3"/>
    <x v="8"/>
    <x v="0"/>
    <s v="Returning"/>
    <x v="0"/>
    <s v="Compact Repair Kit"/>
    <n v="2"/>
    <n v="40.090000000000003"/>
    <n v="0"/>
    <n v="17.2"/>
    <n v="80.180000000000007"/>
    <n v="34.4"/>
    <n v="45.780000000000008"/>
    <n v="0.57096532801197308"/>
    <n v="2026"/>
    <s v="Q1"/>
    <n v="3"/>
    <s v="Mar"/>
  </r>
  <r>
    <n v="3587"/>
    <d v="2026-03-19T00:00:00"/>
    <n v="2026"/>
    <x v="0"/>
    <n v="3"/>
    <x v="2"/>
    <x v="3"/>
    <x v="7"/>
    <x v="0"/>
    <s v="Returning"/>
    <x v="4"/>
    <s v="Resistance Band Set"/>
    <n v="1"/>
    <n v="39.47"/>
    <n v="0"/>
    <n v="15.02"/>
    <n v="39.47"/>
    <n v="15.02"/>
    <n v="24.45"/>
    <n v="0.61945781606283257"/>
    <n v="2026"/>
    <s v="Q1"/>
    <n v="3"/>
    <s v="Mar"/>
  </r>
  <r>
    <n v="3706"/>
    <d v="2026-03-19T00:00:00"/>
    <n v="2026"/>
    <x v="0"/>
    <n v="3"/>
    <x v="2"/>
    <x v="0"/>
    <x v="0"/>
    <x v="0"/>
    <s v="Returning"/>
    <x v="0"/>
    <s v="Cycling Pack 12L"/>
    <n v="2"/>
    <n v="103.42"/>
    <n v="0"/>
    <n v="49.51"/>
    <n v="206.84"/>
    <n v="99.02"/>
    <n v="107.82000000000001"/>
    <n v="0.52127248114484626"/>
    <n v="2026"/>
    <s v="Q1"/>
    <n v="3"/>
    <s v="Mar"/>
  </r>
  <r>
    <n v="4121"/>
    <d v="2026-03-19T00:00:00"/>
    <n v="2026"/>
    <x v="0"/>
    <n v="3"/>
    <x v="2"/>
    <x v="0"/>
    <x v="0"/>
    <x v="0"/>
    <s v="Returning"/>
    <x v="2"/>
    <s v="Travel Backpack 35L"/>
    <n v="4"/>
    <n v="161.93"/>
    <n v="0.15"/>
    <n v="88"/>
    <n v="550.56200000000001"/>
    <n v="352"/>
    <n v="198.56200000000001"/>
    <n v="0.36065329608654428"/>
    <n v="2026"/>
    <s v="Q1"/>
    <n v="3"/>
    <s v="Mar"/>
  </r>
  <r>
    <n v="1047"/>
    <d v="2026-03-20T00:00:00"/>
    <n v="2026"/>
    <x v="0"/>
    <n v="3"/>
    <x v="2"/>
    <x v="0"/>
    <x v="0"/>
    <x v="0"/>
    <s v="Returning"/>
    <x v="2"/>
    <s v="Packing Cube Set"/>
    <n v="2"/>
    <n v="46.21"/>
    <n v="0.05"/>
    <n v="18.37"/>
    <n v="87.798999999999992"/>
    <n v="36.74"/>
    <n v="51.05899999999999"/>
    <n v="0.58154420893176451"/>
    <n v="2026"/>
    <s v="Q1"/>
    <n v="3"/>
    <s v="Mar"/>
  </r>
  <r>
    <n v="1142"/>
    <d v="2026-03-20T00:00:00"/>
    <n v="2026"/>
    <x v="0"/>
    <n v="3"/>
    <x v="2"/>
    <x v="1"/>
    <x v="11"/>
    <x v="0"/>
    <s v="New"/>
    <x v="3"/>
    <s v="Compact Sleeping Bag"/>
    <n v="3"/>
    <n v="125.85"/>
    <n v="0"/>
    <n v="59.19"/>
    <n v="377.54999999999995"/>
    <n v="177.57"/>
    <n v="199.97999999999996"/>
    <n v="0.52967818831942781"/>
    <n v="2026"/>
    <s v="Q1"/>
    <n v="3"/>
    <s v="Mar"/>
  </r>
  <r>
    <n v="2232"/>
    <d v="2026-03-20T00:00:00"/>
    <n v="2026"/>
    <x v="0"/>
    <n v="3"/>
    <x v="2"/>
    <x v="3"/>
    <x v="13"/>
    <x v="2"/>
    <s v="New"/>
    <x v="2"/>
    <s v="Insulated Bottle"/>
    <n v="2"/>
    <n v="36.340000000000003"/>
    <n v="0"/>
    <n v="13.8"/>
    <n v="72.680000000000007"/>
    <n v="27.6"/>
    <n v="45.080000000000005"/>
    <n v="0.620253164556962"/>
    <n v="2026"/>
    <s v="Q1"/>
    <n v="3"/>
    <s v="Mar"/>
  </r>
  <r>
    <n v="2339"/>
    <d v="2026-03-20T00:00:00"/>
    <n v="2026"/>
    <x v="0"/>
    <n v="3"/>
    <x v="2"/>
    <x v="1"/>
    <x v="12"/>
    <x v="3"/>
    <s v="New"/>
    <x v="0"/>
    <s v="Trail Bike Light"/>
    <n v="2"/>
    <n v="51.29"/>
    <n v="0"/>
    <n v="23.15"/>
    <n v="102.58"/>
    <n v="46.3"/>
    <n v="56.28"/>
    <n v="0.54864496003119523"/>
    <n v="2026"/>
    <s v="Q1"/>
    <n v="3"/>
    <s v="Mar"/>
  </r>
  <r>
    <n v="3611"/>
    <d v="2026-03-20T00:00:00"/>
    <n v="2026"/>
    <x v="0"/>
    <n v="3"/>
    <x v="2"/>
    <x v="1"/>
    <x v="1"/>
    <x v="1"/>
    <s v="Business"/>
    <x v="0"/>
    <s v="Compact Repair Kit"/>
    <n v="6"/>
    <n v="40.89"/>
    <n v="0.1"/>
    <n v="16.84"/>
    <n v="220.80600000000001"/>
    <n v="101.03999999999999"/>
    <n v="119.76600000000002"/>
    <n v="0.54240373902883077"/>
    <n v="2026"/>
    <s v="Q1"/>
    <n v="3"/>
    <s v="Mar"/>
  </r>
  <r>
    <n v="3953"/>
    <d v="2026-03-20T00:00:00"/>
    <n v="2026"/>
    <x v="0"/>
    <n v="3"/>
    <x v="2"/>
    <x v="1"/>
    <x v="14"/>
    <x v="0"/>
    <s v="New"/>
    <x v="4"/>
    <s v="Weighted Vest"/>
    <n v="1"/>
    <n v="120.63"/>
    <n v="0"/>
    <n v="70.28"/>
    <n v="120.63"/>
    <n v="70.28"/>
    <n v="50.349999999999994"/>
    <n v="0.41739202520102792"/>
    <n v="2026"/>
    <s v="Q1"/>
    <n v="3"/>
    <s v="Mar"/>
  </r>
  <r>
    <n v="4253"/>
    <d v="2026-03-20T00:00:00"/>
    <n v="2026"/>
    <x v="0"/>
    <n v="3"/>
    <x v="2"/>
    <x v="3"/>
    <x v="13"/>
    <x v="1"/>
    <s v="New"/>
    <x v="0"/>
    <s v="Commuter Helmet"/>
    <n v="5"/>
    <n v="82.64"/>
    <n v="0.1"/>
    <n v="43.52"/>
    <n v="371.88"/>
    <n v="217.60000000000002"/>
    <n v="154.27999999999997"/>
    <n v="0.41486501021834993"/>
    <n v="2026"/>
    <s v="Q1"/>
    <n v="3"/>
    <s v="Mar"/>
  </r>
  <r>
    <n v="4952"/>
    <d v="2026-03-20T00:00:00"/>
    <n v="2026"/>
    <x v="0"/>
    <n v="3"/>
    <x v="2"/>
    <x v="1"/>
    <x v="6"/>
    <x v="0"/>
    <s v="Business"/>
    <x v="1"/>
    <s v="Trekking Poles"/>
    <n v="2"/>
    <n v="72.459999999999994"/>
    <n v="0"/>
    <n v="33.31"/>
    <n v="144.91999999999999"/>
    <n v="66.62"/>
    <n v="78.299999999999983"/>
    <n v="0.54029809550096597"/>
    <n v="2026"/>
    <s v="Q1"/>
    <n v="3"/>
    <s v="Mar"/>
  </r>
  <r>
    <n v="5016"/>
    <d v="2026-03-20T00:00:00"/>
    <n v="2026"/>
    <x v="0"/>
    <n v="3"/>
    <x v="2"/>
    <x v="1"/>
    <x v="12"/>
    <x v="3"/>
    <s v="New"/>
    <x v="4"/>
    <s v="Resistance Band Set"/>
    <n v="2"/>
    <n v="40.659999999999997"/>
    <n v="0.1"/>
    <n v="14.63"/>
    <n v="73.188000000000002"/>
    <n v="29.26"/>
    <n v="43.927999999999997"/>
    <n v="0.60020768431983385"/>
    <n v="2026"/>
    <s v="Q1"/>
    <n v="3"/>
    <s v="Mar"/>
  </r>
  <r>
    <n v="839"/>
    <d v="2026-03-21T00:00:00"/>
    <n v="2026"/>
    <x v="0"/>
    <n v="3"/>
    <x v="2"/>
    <x v="1"/>
    <x v="12"/>
    <x v="3"/>
    <s v="New"/>
    <x v="0"/>
    <s v="Compact Repair Kit"/>
    <n v="1"/>
    <n v="40.5"/>
    <n v="0.05"/>
    <n v="17.16"/>
    <n v="38.475000000000001"/>
    <n v="17.16"/>
    <n v="21.315000000000001"/>
    <n v="0.55399610136452238"/>
    <n v="2026"/>
    <s v="Q1"/>
    <n v="3"/>
    <s v="Mar"/>
  </r>
  <r>
    <n v="1382"/>
    <d v="2026-03-21T00:00:00"/>
    <n v="2026"/>
    <x v="0"/>
    <n v="3"/>
    <x v="2"/>
    <x v="2"/>
    <x v="2"/>
    <x v="0"/>
    <s v="Business"/>
    <x v="1"/>
    <s v="Trekking Poles"/>
    <n v="1"/>
    <n v="72.16"/>
    <n v="0"/>
    <n v="33.11"/>
    <n v="72.16"/>
    <n v="33.11"/>
    <n v="39.049999999999997"/>
    <n v="0.54115853658536583"/>
    <n v="2026"/>
    <s v="Q1"/>
    <n v="3"/>
    <s v="Mar"/>
  </r>
  <r>
    <n v="1452"/>
    <d v="2026-03-21T00:00:00"/>
    <n v="2026"/>
    <x v="0"/>
    <n v="3"/>
    <x v="2"/>
    <x v="2"/>
    <x v="5"/>
    <x v="3"/>
    <s v="Business"/>
    <x v="2"/>
    <s v="Travel Backpack 35L"/>
    <n v="1"/>
    <n v="161.93"/>
    <n v="0.15"/>
    <n v="87.5"/>
    <n v="137.6405"/>
    <n v="87.5"/>
    <n v="50.140500000000003"/>
    <n v="0.36428594781332529"/>
    <n v="2026"/>
    <s v="Q1"/>
    <n v="3"/>
    <s v="Mar"/>
  </r>
  <r>
    <n v="1845"/>
    <d v="2026-03-21T00:00:00"/>
    <n v="2026"/>
    <x v="0"/>
    <n v="3"/>
    <x v="2"/>
    <x v="0"/>
    <x v="9"/>
    <x v="0"/>
    <s v="Returning"/>
    <x v="3"/>
    <s v="Alpine Tent 4P"/>
    <n v="3"/>
    <n v="348.54"/>
    <n v="0.1"/>
    <n v="200.3"/>
    <n v="941.05800000000011"/>
    <n v="600.90000000000009"/>
    <n v="340.15800000000002"/>
    <n v="0.36146337420222768"/>
    <n v="2026"/>
    <s v="Q1"/>
    <n v="3"/>
    <s v="Mar"/>
  </r>
  <r>
    <n v="3560"/>
    <d v="2026-03-21T00:00:00"/>
    <n v="2026"/>
    <x v="0"/>
    <n v="3"/>
    <x v="2"/>
    <x v="2"/>
    <x v="16"/>
    <x v="0"/>
    <s v="Returning"/>
    <x v="4"/>
    <s v="Training Mat"/>
    <n v="3"/>
    <n v="50.46"/>
    <n v="0.1"/>
    <n v="21.9"/>
    <n v="136.24199999999999"/>
    <n v="65.699999999999989"/>
    <n v="70.542000000000002"/>
    <n v="0.51776985070683057"/>
    <n v="2026"/>
    <s v="Q1"/>
    <n v="3"/>
    <s v="Mar"/>
  </r>
  <r>
    <n v="4059"/>
    <d v="2026-03-21T00:00:00"/>
    <n v="2026"/>
    <x v="0"/>
    <n v="3"/>
    <x v="2"/>
    <x v="3"/>
    <x v="13"/>
    <x v="3"/>
    <s v="New"/>
    <x v="3"/>
    <s v="Portable Camp Stove"/>
    <n v="1"/>
    <n v="83.62"/>
    <n v="0"/>
    <n v="39.15"/>
    <n v="83.62"/>
    <n v="39.15"/>
    <n v="44.470000000000006"/>
    <n v="0.53181057163358048"/>
    <n v="2026"/>
    <s v="Q1"/>
    <n v="3"/>
    <s v="Mar"/>
  </r>
  <r>
    <n v="4731"/>
    <d v="2026-03-21T00:00:00"/>
    <n v="2026"/>
    <x v="0"/>
    <n v="3"/>
    <x v="2"/>
    <x v="1"/>
    <x v="12"/>
    <x v="1"/>
    <s v="Business"/>
    <x v="0"/>
    <s v="Trail Bike Light"/>
    <n v="6"/>
    <n v="51.07"/>
    <n v="0.1"/>
    <n v="22.68"/>
    <n v="275.77800000000002"/>
    <n v="136.07999999999998"/>
    <n v="139.69800000000004"/>
    <n v="0.50655962404542798"/>
    <n v="2026"/>
    <s v="Q1"/>
    <n v="3"/>
    <s v="Mar"/>
  </r>
  <r>
    <n v="693"/>
    <d v="2026-03-22T00:00:00"/>
    <n v="2026"/>
    <x v="0"/>
    <n v="3"/>
    <x v="2"/>
    <x v="1"/>
    <x v="11"/>
    <x v="0"/>
    <s v="New"/>
    <x v="2"/>
    <s v="Packing Cube Set"/>
    <n v="3"/>
    <n v="47.02"/>
    <n v="0.1"/>
    <n v="17.989999999999998"/>
    <n v="126.95400000000001"/>
    <n v="53.97"/>
    <n v="72.984000000000009"/>
    <n v="0.57488539155914742"/>
    <n v="2026"/>
    <s v="Q1"/>
    <n v="3"/>
    <s v="Mar"/>
  </r>
  <r>
    <n v="1672"/>
    <d v="2026-03-22T00:00:00"/>
    <n v="2026"/>
    <x v="0"/>
    <n v="3"/>
    <x v="2"/>
    <x v="2"/>
    <x v="5"/>
    <x v="3"/>
    <s v="Returning"/>
    <x v="2"/>
    <s v="Packing Cube Set"/>
    <n v="1"/>
    <n v="47.1"/>
    <n v="0.05"/>
    <n v="18.48"/>
    <n v="44.744999999999997"/>
    <n v="18.48"/>
    <n v="26.264999999999997"/>
    <n v="0.58699296010727453"/>
    <n v="2026"/>
    <s v="Q1"/>
    <n v="3"/>
    <s v="Mar"/>
  </r>
  <r>
    <n v="2347"/>
    <d v="2026-03-22T00:00:00"/>
    <n v="2026"/>
    <x v="0"/>
    <n v="3"/>
    <x v="2"/>
    <x v="3"/>
    <x v="13"/>
    <x v="0"/>
    <s v="Returning"/>
    <x v="2"/>
    <s v="Carry-On Duffel"/>
    <n v="2"/>
    <n v="131.38999999999999"/>
    <n v="0"/>
    <n v="66.91"/>
    <n v="262.77999999999997"/>
    <n v="133.82"/>
    <n v="128.95999999999998"/>
    <n v="0.49075272090722277"/>
    <n v="2026"/>
    <s v="Q1"/>
    <n v="3"/>
    <s v="Mar"/>
  </r>
  <r>
    <n v="2582"/>
    <d v="2026-03-22T00:00:00"/>
    <n v="2026"/>
    <x v="0"/>
    <n v="3"/>
    <x v="2"/>
    <x v="1"/>
    <x v="1"/>
    <x v="3"/>
    <s v="New"/>
    <x v="4"/>
    <s v="Weighted Vest"/>
    <n v="1"/>
    <n v="120.16"/>
    <n v="0.15"/>
    <n v="68.33"/>
    <n v="102.136"/>
    <n v="68.33"/>
    <n v="33.805999999999997"/>
    <n v="0.33099005247904756"/>
    <n v="2026"/>
    <s v="Q1"/>
    <n v="3"/>
    <s v="Mar"/>
  </r>
  <r>
    <n v="2762"/>
    <d v="2026-03-22T00:00:00"/>
    <n v="2026"/>
    <x v="0"/>
    <n v="3"/>
    <x v="2"/>
    <x v="3"/>
    <x v="8"/>
    <x v="2"/>
    <s v="Returning"/>
    <x v="3"/>
    <s v="Trail Tent 2P"/>
    <n v="1"/>
    <n v="196.48"/>
    <n v="0"/>
    <n v="101.29"/>
    <n v="196.48"/>
    <n v="101.29"/>
    <n v="95.189999999999984"/>
    <n v="0.48447679153094458"/>
    <n v="2026"/>
    <s v="Q1"/>
    <n v="3"/>
    <s v="Mar"/>
  </r>
  <r>
    <n v="4090"/>
    <d v="2026-03-22T00:00:00"/>
    <n v="2026"/>
    <x v="0"/>
    <n v="3"/>
    <x v="2"/>
    <x v="1"/>
    <x v="11"/>
    <x v="3"/>
    <s v="Business"/>
    <x v="2"/>
    <s v="Insulated Bottle"/>
    <n v="1"/>
    <n v="36.520000000000003"/>
    <n v="0"/>
    <n v="13.96"/>
    <n v="36.520000000000003"/>
    <n v="13.96"/>
    <n v="22.560000000000002"/>
    <n v="0.61774370208105145"/>
    <n v="2026"/>
    <s v="Q1"/>
    <n v="3"/>
    <s v="Mar"/>
  </r>
  <r>
    <n v="4491"/>
    <d v="2026-03-22T00:00:00"/>
    <n v="2026"/>
    <x v="0"/>
    <n v="3"/>
    <x v="2"/>
    <x v="1"/>
    <x v="12"/>
    <x v="2"/>
    <s v="Business"/>
    <x v="4"/>
    <s v="Training Mat"/>
    <n v="4"/>
    <n v="49.71"/>
    <n v="0.1"/>
    <n v="22.46"/>
    <n v="178.95600000000002"/>
    <n v="89.84"/>
    <n v="89.116000000000014"/>
    <n v="0.49797715639598561"/>
    <n v="2026"/>
    <s v="Q1"/>
    <n v="3"/>
    <s v="Mar"/>
  </r>
  <r>
    <n v="4678"/>
    <d v="2026-03-22T00:00:00"/>
    <n v="2026"/>
    <x v="0"/>
    <n v="3"/>
    <x v="2"/>
    <x v="0"/>
    <x v="0"/>
    <x v="0"/>
    <s v="Returning"/>
    <x v="3"/>
    <s v="Portable Camp Stove"/>
    <n v="1"/>
    <n v="81.209999999999994"/>
    <n v="0.05"/>
    <n v="40.44"/>
    <n v="77.149499999999989"/>
    <n v="40.44"/>
    <n v="36.709499999999991"/>
    <n v="0.47582291524896464"/>
    <n v="2026"/>
    <s v="Q1"/>
    <n v="3"/>
    <s v="Mar"/>
  </r>
  <r>
    <n v="1189"/>
    <d v="2026-03-23T00:00:00"/>
    <n v="2026"/>
    <x v="0"/>
    <n v="3"/>
    <x v="2"/>
    <x v="3"/>
    <x v="13"/>
    <x v="0"/>
    <s v="New"/>
    <x v="0"/>
    <s v="Cycling Pack 12L"/>
    <n v="2"/>
    <n v="103.22"/>
    <n v="0"/>
    <n v="51.33"/>
    <n v="206.44"/>
    <n v="102.66"/>
    <n v="103.78"/>
    <n v="0.50271265258670805"/>
    <n v="2026"/>
    <s v="Q1"/>
    <n v="3"/>
    <s v="Mar"/>
  </r>
  <r>
    <n v="1590"/>
    <d v="2026-03-23T00:00:00"/>
    <n v="2026"/>
    <x v="0"/>
    <n v="3"/>
    <x v="2"/>
    <x v="0"/>
    <x v="15"/>
    <x v="3"/>
    <s v="New"/>
    <x v="1"/>
    <s v="Summit Backpack 45L"/>
    <n v="1"/>
    <n v="153.47"/>
    <n v="0"/>
    <n v="78.19"/>
    <n v="153.47"/>
    <n v="78.19"/>
    <n v="75.28"/>
    <n v="0.49051931973675639"/>
    <n v="2026"/>
    <s v="Q1"/>
    <n v="3"/>
    <s v="Mar"/>
  </r>
  <r>
    <n v="2309"/>
    <d v="2026-03-23T00:00:00"/>
    <n v="2026"/>
    <x v="0"/>
    <n v="3"/>
    <x v="2"/>
    <x v="3"/>
    <x v="7"/>
    <x v="0"/>
    <s v="Returning"/>
    <x v="3"/>
    <s v="Trail Tent 2P"/>
    <n v="6"/>
    <n v="199.75"/>
    <n v="0"/>
    <n v="105.84"/>
    <n v="1198.5"/>
    <n v="635.04"/>
    <n v="563.46"/>
    <n v="0.47013767209011265"/>
    <n v="2026"/>
    <s v="Q1"/>
    <n v="3"/>
    <s v="Mar"/>
  </r>
  <r>
    <n v="3628"/>
    <d v="2026-03-23T00:00:00"/>
    <n v="2026"/>
    <x v="0"/>
    <n v="3"/>
    <x v="2"/>
    <x v="1"/>
    <x v="12"/>
    <x v="3"/>
    <s v="New"/>
    <x v="2"/>
    <s v="Packing Cube Set"/>
    <n v="1"/>
    <n v="45.84"/>
    <n v="0"/>
    <n v="18.079999999999998"/>
    <n v="45.84"/>
    <n v="18.079999999999998"/>
    <n v="27.760000000000005"/>
    <n v="0.605584642233857"/>
    <n v="2026"/>
    <s v="Q1"/>
    <n v="3"/>
    <s v="Mar"/>
  </r>
  <r>
    <n v="3718"/>
    <d v="2026-03-23T00:00:00"/>
    <n v="2026"/>
    <x v="0"/>
    <n v="3"/>
    <x v="2"/>
    <x v="1"/>
    <x v="12"/>
    <x v="3"/>
    <s v="New"/>
    <x v="3"/>
    <s v="Compact Sleeping Bag"/>
    <n v="2"/>
    <n v="122.07"/>
    <n v="0.05"/>
    <n v="59.16"/>
    <n v="231.93299999999996"/>
    <n v="118.32"/>
    <n v="113.61299999999997"/>
    <n v="0.48985267297021118"/>
    <n v="2026"/>
    <s v="Q1"/>
    <n v="3"/>
    <s v="Mar"/>
  </r>
  <r>
    <n v="4198"/>
    <d v="2026-03-23T00:00:00"/>
    <n v="2026"/>
    <x v="0"/>
    <n v="3"/>
    <x v="2"/>
    <x v="1"/>
    <x v="14"/>
    <x v="3"/>
    <s v="New"/>
    <x v="4"/>
    <s v="Weighted Vest"/>
    <n v="3"/>
    <n v="122.4"/>
    <n v="0.15"/>
    <n v="71.150000000000006"/>
    <n v="312.12"/>
    <n v="213.45000000000002"/>
    <n v="98.669999999999987"/>
    <n v="0.31612841214917337"/>
    <n v="2026"/>
    <s v="Q1"/>
    <n v="3"/>
    <s v="Mar"/>
  </r>
  <r>
    <n v="4784"/>
    <d v="2026-03-23T00:00:00"/>
    <n v="2026"/>
    <x v="0"/>
    <n v="3"/>
    <x v="2"/>
    <x v="0"/>
    <x v="15"/>
    <x v="0"/>
    <s v="New"/>
    <x v="0"/>
    <s v="Cycling Pack 12L"/>
    <n v="1"/>
    <n v="101.43"/>
    <n v="0"/>
    <n v="51.78"/>
    <n v="101.43"/>
    <n v="51.78"/>
    <n v="49.650000000000006"/>
    <n v="0.4895001478852411"/>
    <n v="2026"/>
    <s v="Q1"/>
    <n v="3"/>
    <s v="Mar"/>
  </r>
  <r>
    <n v="86"/>
    <d v="2026-03-24T00:00:00"/>
    <n v="2026"/>
    <x v="0"/>
    <n v="3"/>
    <x v="2"/>
    <x v="1"/>
    <x v="12"/>
    <x v="1"/>
    <s v="Business"/>
    <x v="0"/>
    <s v="Cycling Pack 12L"/>
    <n v="8"/>
    <n v="104.7"/>
    <n v="0.05"/>
    <n v="49.91"/>
    <n v="795.72"/>
    <n v="399.28"/>
    <n v="396.44000000000005"/>
    <n v="0.49821545267179412"/>
    <n v="2026"/>
    <s v="Q1"/>
    <n v="3"/>
    <s v="Mar"/>
  </r>
  <r>
    <n v="1813"/>
    <d v="2026-03-24T00:00:00"/>
    <n v="2026"/>
    <x v="0"/>
    <n v="3"/>
    <x v="2"/>
    <x v="0"/>
    <x v="0"/>
    <x v="2"/>
    <s v="Returning"/>
    <x v="1"/>
    <s v="Trail Boots"/>
    <n v="4"/>
    <n v="146.34"/>
    <n v="0"/>
    <n v="79.37"/>
    <n v="585.36"/>
    <n v="317.48"/>
    <n v="267.88"/>
    <n v="0.45763290966242992"/>
    <n v="2026"/>
    <s v="Q1"/>
    <n v="3"/>
    <s v="Mar"/>
  </r>
  <r>
    <n v="2212"/>
    <d v="2026-03-24T00:00:00"/>
    <n v="2026"/>
    <x v="0"/>
    <n v="3"/>
    <x v="2"/>
    <x v="1"/>
    <x v="6"/>
    <x v="0"/>
    <s v="Returning"/>
    <x v="4"/>
    <s v="Weighted Vest"/>
    <n v="2"/>
    <n v="122.92"/>
    <n v="0.05"/>
    <n v="70.31"/>
    <n v="233.548"/>
    <n v="140.62"/>
    <n v="92.927999999999997"/>
    <n v="0.39789679209413054"/>
    <n v="2026"/>
    <s v="Q1"/>
    <n v="3"/>
    <s v="Mar"/>
  </r>
  <r>
    <n v="4466"/>
    <d v="2026-03-24T00:00:00"/>
    <n v="2026"/>
    <x v="0"/>
    <n v="3"/>
    <x v="2"/>
    <x v="2"/>
    <x v="2"/>
    <x v="0"/>
    <s v="New"/>
    <x v="1"/>
    <s v="Hiking Daypack 20L"/>
    <n v="1"/>
    <n v="91.35"/>
    <n v="0.05"/>
    <n v="45.24"/>
    <n v="86.782499999999985"/>
    <n v="45.24"/>
    <n v="41.542499999999983"/>
    <n v="0.47869674185463645"/>
    <n v="2026"/>
    <s v="Q1"/>
    <n v="3"/>
    <s v="Mar"/>
  </r>
  <r>
    <n v="4483"/>
    <d v="2026-03-24T00:00:00"/>
    <n v="2026"/>
    <x v="0"/>
    <n v="3"/>
    <x v="2"/>
    <x v="1"/>
    <x v="12"/>
    <x v="0"/>
    <s v="New"/>
    <x v="0"/>
    <s v="Trail Bike Light"/>
    <n v="3"/>
    <n v="51.01"/>
    <n v="0.15"/>
    <n v="22.84"/>
    <n v="130.07550000000001"/>
    <n v="68.52"/>
    <n v="61.555500000000009"/>
    <n v="0.47322900930613382"/>
    <n v="2026"/>
    <s v="Q1"/>
    <n v="3"/>
    <s v="Mar"/>
  </r>
  <r>
    <n v="273"/>
    <d v="2026-03-25T00:00:00"/>
    <n v="2026"/>
    <x v="0"/>
    <n v="3"/>
    <x v="2"/>
    <x v="3"/>
    <x v="8"/>
    <x v="0"/>
    <s v="New"/>
    <x v="4"/>
    <s v="Weighted Vest"/>
    <n v="2"/>
    <n v="125.04"/>
    <n v="0.05"/>
    <n v="67.680000000000007"/>
    <n v="237.57599999999999"/>
    <n v="135.36000000000001"/>
    <n v="102.21599999999998"/>
    <n v="0.43024547934134755"/>
    <n v="2026"/>
    <s v="Q1"/>
    <n v="3"/>
    <s v="Mar"/>
  </r>
  <r>
    <n v="578"/>
    <d v="2026-03-25T00:00:00"/>
    <n v="2026"/>
    <x v="0"/>
    <n v="3"/>
    <x v="2"/>
    <x v="2"/>
    <x v="5"/>
    <x v="3"/>
    <s v="Returning"/>
    <x v="0"/>
    <s v="Trail Bike Light"/>
    <n v="2"/>
    <n v="50.22"/>
    <n v="0.05"/>
    <n v="23.16"/>
    <n v="95.417999999999992"/>
    <n v="46.32"/>
    <n v="49.097999999999992"/>
    <n v="0.51455700182355524"/>
    <n v="2026"/>
    <s v="Q1"/>
    <n v="3"/>
    <s v="Mar"/>
  </r>
  <r>
    <n v="1290"/>
    <d v="2026-03-25T00:00:00"/>
    <n v="2026"/>
    <x v="0"/>
    <n v="3"/>
    <x v="2"/>
    <x v="1"/>
    <x v="1"/>
    <x v="0"/>
    <s v="Business"/>
    <x v="4"/>
    <s v="Recovery Roller"/>
    <n v="5"/>
    <n v="36.369999999999997"/>
    <n v="0.05"/>
    <n v="13.81"/>
    <n v="172.75749999999999"/>
    <n v="69.05"/>
    <n v="103.7075"/>
    <n v="0.60030678841729013"/>
    <n v="2026"/>
    <s v="Q1"/>
    <n v="3"/>
    <s v="Mar"/>
  </r>
  <r>
    <n v="1501"/>
    <d v="2026-03-25T00:00:00"/>
    <n v="2026"/>
    <x v="0"/>
    <n v="3"/>
    <x v="2"/>
    <x v="3"/>
    <x v="7"/>
    <x v="1"/>
    <s v="New"/>
    <x v="2"/>
    <s v="Insulated Bottle"/>
    <n v="3"/>
    <n v="36.43"/>
    <n v="0.1"/>
    <n v="13.23"/>
    <n v="98.36099999999999"/>
    <n v="39.69"/>
    <n v="58.670999999999992"/>
    <n v="0.59648641229755694"/>
    <n v="2026"/>
    <s v="Q1"/>
    <n v="3"/>
    <s v="Mar"/>
  </r>
  <r>
    <n v="1540"/>
    <d v="2026-03-25T00:00:00"/>
    <n v="2026"/>
    <x v="0"/>
    <n v="3"/>
    <x v="2"/>
    <x v="1"/>
    <x v="12"/>
    <x v="1"/>
    <s v="Business"/>
    <x v="0"/>
    <s v="Trail Bike Light"/>
    <n v="10"/>
    <n v="49.7"/>
    <n v="0.1"/>
    <n v="21.96"/>
    <n v="447.3"/>
    <n v="219.60000000000002"/>
    <n v="227.7"/>
    <n v="0.50905432595573441"/>
    <n v="2026"/>
    <s v="Q1"/>
    <n v="3"/>
    <s v="Mar"/>
  </r>
  <r>
    <n v="2541"/>
    <d v="2026-03-25T00:00:00"/>
    <n v="2026"/>
    <x v="0"/>
    <n v="3"/>
    <x v="2"/>
    <x v="1"/>
    <x v="12"/>
    <x v="0"/>
    <s v="Returning"/>
    <x v="2"/>
    <s v="Packing Cube Set"/>
    <n v="2"/>
    <n v="46.61"/>
    <n v="0"/>
    <n v="17.97"/>
    <n v="93.22"/>
    <n v="35.94"/>
    <n v="57.28"/>
    <n v="0.61446041621969538"/>
    <n v="2026"/>
    <s v="Q1"/>
    <n v="3"/>
    <s v="Mar"/>
  </r>
  <r>
    <n v="4264"/>
    <d v="2026-03-25T00:00:00"/>
    <n v="2026"/>
    <x v="0"/>
    <n v="3"/>
    <x v="2"/>
    <x v="2"/>
    <x v="5"/>
    <x v="0"/>
    <s v="New"/>
    <x v="2"/>
    <s v="Packing Cube Set"/>
    <n v="1"/>
    <n v="47.61"/>
    <n v="0"/>
    <n v="18.89"/>
    <n v="47.61"/>
    <n v="18.89"/>
    <n v="28.72"/>
    <n v="0.60323461457676952"/>
    <n v="2026"/>
    <s v="Q1"/>
    <n v="3"/>
    <s v="Mar"/>
  </r>
  <r>
    <n v="4311"/>
    <d v="2026-03-25T00:00:00"/>
    <n v="2026"/>
    <x v="0"/>
    <n v="3"/>
    <x v="2"/>
    <x v="2"/>
    <x v="2"/>
    <x v="0"/>
    <s v="New"/>
    <x v="0"/>
    <s v="Compact Repair Kit"/>
    <n v="2"/>
    <n v="40.880000000000003"/>
    <n v="0.05"/>
    <n v="16.39"/>
    <n v="77.671999999999997"/>
    <n v="32.78"/>
    <n v="44.891999999999996"/>
    <n v="0.57796889483983926"/>
    <n v="2026"/>
    <s v="Q1"/>
    <n v="3"/>
    <s v="Mar"/>
  </r>
  <r>
    <n v="4796"/>
    <d v="2026-03-25T00:00:00"/>
    <n v="2026"/>
    <x v="0"/>
    <n v="3"/>
    <x v="2"/>
    <x v="1"/>
    <x v="12"/>
    <x v="0"/>
    <s v="New"/>
    <x v="4"/>
    <s v="Resistance Band Set"/>
    <n v="2"/>
    <n v="39.409999999999997"/>
    <n v="0.15"/>
    <n v="14.91"/>
    <n v="66.996999999999986"/>
    <n v="29.82"/>
    <n v="37.176999999999985"/>
    <n v="0.55490544352732207"/>
    <n v="2026"/>
    <s v="Q1"/>
    <n v="3"/>
    <s v="Mar"/>
  </r>
  <r>
    <n v="89"/>
    <d v="2026-03-26T00:00:00"/>
    <n v="2026"/>
    <x v="0"/>
    <n v="3"/>
    <x v="2"/>
    <x v="2"/>
    <x v="10"/>
    <x v="0"/>
    <s v="Returning"/>
    <x v="0"/>
    <s v="Compact Repair Kit"/>
    <n v="1"/>
    <n v="40.82"/>
    <n v="0.05"/>
    <n v="16.940000000000001"/>
    <n v="38.778999999999996"/>
    <n v="16.940000000000001"/>
    <n v="21.838999999999995"/>
    <n v="0.56316563088269411"/>
    <n v="2026"/>
    <s v="Q1"/>
    <n v="3"/>
    <s v="Mar"/>
  </r>
  <r>
    <n v="487"/>
    <d v="2026-03-26T00:00:00"/>
    <n v="2026"/>
    <x v="0"/>
    <n v="3"/>
    <x v="2"/>
    <x v="3"/>
    <x v="8"/>
    <x v="2"/>
    <s v="Business"/>
    <x v="2"/>
    <s v="Insulated Bottle"/>
    <n v="3"/>
    <n v="36.979999999999997"/>
    <n v="0.1"/>
    <n v="13.65"/>
    <n v="99.846000000000004"/>
    <n v="40.950000000000003"/>
    <n v="58.896000000000001"/>
    <n v="0.58986839733189111"/>
    <n v="2026"/>
    <s v="Q1"/>
    <n v="3"/>
    <s v="Mar"/>
  </r>
  <r>
    <n v="1476"/>
    <d v="2026-03-26T00:00:00"/>
    <n v="2026"/>
    <x v="0"/>
    <n v="3"/>
    <x v="2"/>
    <x v="1"/>
    <x v="12"/>
    <x v="3"/>
    <s v="New"/>
    <x v="2"/>
    <s v="Insulated Bottle"/>
    <n v="1"/>
    <n v="35.700000000000003"/>
    <n v="0.05"/>
    <n v="13.91"/>
    <n v="33.914999999999999"/>
    <n v="13.91"/>
    <n v="20.004999999999999"/>
    <n v="0.58985699542975079"/>
    <n v="2026"/>
    <s v="Q1"/>
    <n v="3"/>
    <s v="Mar"/>
  </r>
  <r>
    <n v="2145"/>
    <d v="2026-03-26T00:00:00"/>
    <n v="2026"/>
    <x v="0"/>
    <n v="3"/>
    <x v="2"/>
    <x v="3"/>
    <x v="8"/>
    <x v="2"/>
    <s v="Returning"/>
    <x v="0"/>
    <s v="Compact Repair Kit"/>
    <n v="1"/>
    <n v="39.53"/>
    <n v="0.05"/>
    <n v="17.170000000000002"/>
    <n v="37.5535"/>
    <n v="17.170000000000002"/>
    <n v="20.383499999999998"/>
    <n v="0.54278562584046752"/>
    <n v="2026"/>
    <s v="Q1"/>
    <n v="3"/>
    <s v="Mar"/>
  </r>
  <r>
    <n v="2999"/>
    <d v="2026-03-26T00:00:00"/>
    <n v="2026"/>
    <x v="0"/>
    <n v="3"/>
    <x v="2"/>
    <x v="2"/>
    <x v="3"/>
    <x v="2"/>
    <s v="Returning"/>
    <x v="2"/>
    <s v="Insulated Bottle"/>
    <n v="2"/>
    <n v="35.75"/>
    <n v="0"/>
    <n v="13.28"/>
    <n v="71.5"/>
    <n v="26.56"/>
    <n v="44.94"/>
    <n v="0.62853146853146846"/>
    <n v="2026"/>
    <s v="Q1"/>
    <n v="3"/>
    <s v="Mar"/>
  </r>
  <r>
    <n v="4464"/>
    <d v="2026-03-26T00:00:00"/>
    <n v="2026"/>
    <x v="0"/>
    <n v="3"/>
    <x v="2"/>
    <x v="2"/>
    <x v="2"/>
    <x v="0"/>
    <s v="Business"/>
    <x v="4"/>
    <s v="Training Mat"/>
    <n v="2"/>
    <n v="50.17"/>
    <n v="0"/>
    <n v="22.37"/>
    <n v="100.34"/>
    <n v="44.74"/>
    <n v="55.6"/>
    <n v="0.55411600558102447"/>
    <n v="2026"/>
    <s v="Q1"/>
    <n v="3"/>
    <s v="Mar"/>
  </r>
  <r>
    <n v="4978"/>
    <d v="2026-03-26T00:00:00"/>
    <n v="2026"/>
    <x v="0"/>
    <n v="3"/>
    <x v="2"/>
    <x v="0"/>
    <x v="9"/>
    <x v="0"/>
    <s v="New"/>
    <x v="4"/>
    <s v="Resistance Band Set"/>
    <n v="5"/>
    <n v="41.32"/>
    <n v="0"/>
    <n v="15.09"/>
    <n v="206.6"/>
    <n v="75.45"/>
    <n v="131.14999999999998"/>
    <n v="0.63480154888673757"/>
    <n v="2026"/>
    <s v="Q1"/>
    <n v="3"/>
    <s v="Mar"/>
  </r>
  <r>
    <n v="130"/>
    <d v="2026-03-27T00:00:00"/>
    <n v="2026"/>
    <x v="0"/>
    <n v="3"/>
    <x v="2"/>
    <x v="3"/>
    <x v="7"/>
    <x v="3"/>
    <s v="New"/>
    <x v="1"/>
    <s v="Summit Backpack 45L"/>
    <n v="3"/>
    <n v="152.4"/>
    <n v="0.05"/>
    <n v="79.97"/>
    <n v="434.34000000000003"/>
    <n v="239.91"/>
    <n v="194.43000000000004"/>
    <n v="0.44764470230694853"/>
    <n v="2026"/>
    <s v="Q1"/>
    <n v="3"/>
    <s v="Mar"/>
  </r>
  <r>
    <n v="848"/>
    <d v="2026-03-27T00:00:00"/>
    <n v="2026"/>
    <x v="0"/>
    <n v="3"/>
    <x v="2"/>
    <x v="0"/>
    <x v="0"/>
    <x v="0"/>
    <s v="New"/>
    <x v="4"/>
    <s v="Recovery Roller"/>
    <n v="1"/>
    <n v="36.299999999999997"/>
    <n v="0"/>
    <n v="14.1"/>
    <n v="36.299999999999997"/>
    <n v="14.1"/>
    <n v="22.199999999999996"/>
    <n v="0.61157024793388426"/>
    <n v="2026"/>
    <s v="Q1"/>
    <n v="3"/>
    <s v="Mar"/>
  </r>
  <r>
    <n v="1359"/>
    <d v="2026-03-27T00:00:00"/>
    <n v="2026"/>
    <x v="0"/>
    <n v="3"/>
    <x v="2"/>
    <x v="2"/>
    <x v="5"/>
    <x v="0"/>
    <s v="Returning"/>
    <x v="2"/>
    <s v="Packing Cube Set"/>
    <n v="3"/>
    <n v="46.24"/>
    <n v="0.1"/>
    <n v="18.2"/>
    <n v="124.848"/>
    <n v="54.599999999999994"/>
    <n v="70.248000000000005"/>
    <n v="0.56266820453671673"/>
    <n v="2026"/>
    <s v="Q1"/>
    <n v="3"/>
    <s v="Mar"/>
  </r>
  <r>
    <n v="2379"/>
    <d v="2026-03-27T00:00:00"/>
    <n v="2026"/>
    <x v="0"/>
    <n v="3"/>
    <x v="2"/>
    <x v="0"/>
    <x v="0"/>
    <x v="2"/>
    <s v="Returning"/>
    <x v="2"/>
    <s v="Travel Backpack 35L"/>
    <n v="2"/>
    <n v="165.58"/>
    <n v="0"/>
    <n v="86.16"/>
    <n v="331.16"/>
    <n v="172.32"/>
    <n v="158.84000000000003"/>
    <n v="0.47964730039859893"/>
    <n v="2026"/>
    <s v="Q1"/>
    <n v="3"/>
    <s v="Mar"/>
  </r>
  <r>
    <n v="2987"/>
    <d v="2026-03-27T00:00:00"/>
    <n v="2026"/>
    <x v="0"/>
    <n v="3"/>
    <x v="2"/>
    <x v="0"/>
    <x v="9"/>
    <x v="0"/>
    <s v="Returning"/>
    <x v="3"/>
    <s v="Compact Sleeping Bag"/>
    <n v="4"/>
    <n v="121.49"/>
    <n v="0"/>
    <n v="62.01"/>
    <n v="485.96"/>
    <n v="248.04"/>
    <n v="237.92"/>
    <n v="0.4895876203802782"/>
    <n v="2026"/>
    <s v="Q1"/>
    <n v="3"/>
    <s v="Mar"/>
  </r>
  <r>
    <n v="3121"/>
    <d v="2026-03-27T00:00:00"/>
    <n v="2026"/>
    <x v="0"/>
    <n v="3"/>
    <x v="2"/>
    <x v="1"/>
    <x v="12"/>
    <x v="2"/>
    <s v="New"/>
    <x v="0"/>
    <s v="Commuter Helmet"/>
    <n v="5"/>
    <n v="81.84"/>
    <n v="0.1"/>
    <n v="42.7"/>
    <n v="368.28000000000003"/>
    <n v="213.5"/>
    <n v="154.78000000000003"/>
    <n v="0.42027804931030743"/>
    <n v="2026"/>
    <s v="Q1"/>
    <n v="3"/>
    <s v="Mar"/>
  </r>
  <r>
    <n v="4445"/>
    <d v="2026-03-27T00:00:00"/>
    <n v="2026"/>
    <x v="0"/>
    <n v="3"/>
    <x v="2"/>
    <x v="1"/>
    <x v="11"/>
    <x v="0"/>
    <s v="New"/>
    <x v="1"/>
    <s v="Summit Backpack 45L"/>
    <n v="1"/>
    <n v="151.47999999999999"/>
    <n v="0"/>
    <n v="79.41"/>
    <n v="151.47999999999999"/>
    <n v="79.41"/>
    <n v="72.069999999999993"/>
    <n v="0.47577237919197252"/>
    <n v="2026"/>
    <s v="Q1"/>
    <n v="3"/>
    <s v="Mar"/>
  </r>
  <r>
    <n v="441"/>
    <d v="2026-03-28T00:00:00"/>
    <n v="2026"/>
    <x v="0"/>
    <n v="3"/>
    <x v="2"/>
    <x v="0"/>
    <x v="15"/>
    <x v="2"/>
    <s v="New"/>
    <x v="4"/>
    <s v="Training Mat"/>
    <n v="1"/>
    <n v="51.02"/>
    <n v="0.05"/>
    <n v="21.94"/>
    <n v="48.469000000000001"/>
    <n v="21.94"/>
    <n v="26.529"/>
    <n v="0.54733953661102974"/>
    <n v="2026"/>
    <s v="Q1"/>
    <n v="3"/>
    <s v="Mar"/>
  </r>
  <r>
    <n v="4608"/>
    <d v="2026-03-28T00:00:00"/>
    <n v="2026"/>
    <x v="0"/>
    <n v="3"/>
    <x v="2"/>
    <x v="2"/>
    <x v="2"/>
    <x v="1"/>
    <s v="Business"/>
    <x v="0"/>
    <s v="Compact Repair Kit"/>
    <n v="8"/>
    <n v="40.86"/>
    <n v="0.1"/>
    <n v="16.34"/>
    <n v="294.19200000000001"/>
    <n v="130.72"/>
    <n v="163.47200000000001"/>
    <n v="0.55566432805786703"/>
    <n v="2026"/>
    <s v="Q1"/>
    <n v="3"/>
    <s v="Mar"/>
  </r>
  <r>
    <n v="4914"/>
    <d v="2026-03-28T00:00:00"/>
    <n v="2026"/>
    <x v="0"/>
    <n v="3"/>
    <x v="2"/>
    <x v="0"/>
    <x v="9"/>
    <x v="0"/>
    <s v="New"/>
    <x v="2"/>
    <s v="Travel Backpack 35L"/>
    <n v="5"/>
    <n v="163.33000000000001"/>
    <n v="0"/>
    <n v="87.05"/>
    <n v="816.65000000000009"/>
    <n v="435.25"/>
    <n v="381.40000000000009"/>
    <n v="0.46702993938651816"/>
    <n v="2026"/>
    <s v="Q1"/>
    <n v="3"/>
    <s v="Mar"/>
  </r>
  <r>
    <n v="860"/>
    <d v="2026-03-29T00:00:00"/>
    <n v="2026"/>
    <x v="0"/>
    <n v="3"/>
    <x v="2"/>
    <x v="1"/>
    <x v="14"/>
    <x v="3"/>
    <s v="New"/>
    <x v="1"/>
    <s v="Hiking Daypack 20L"/>
    <n v="1"/>
    <n v="90.27"/>
    <n v="0"/>
    <n v="46.38"/>
    <n v="90.27"/>
    <n v="46.38"/>
    <n v="43.889999999999993"/>
    <n v="0.48620804253904948"/>
    <n v="2026"/>
    <s v="Q1"/>
    <n v="3"/>
    <s v="Mar"/>
  </r>
  <r>
    <n v="920"/>
    <d v="2026-03-29T00:00:00"/>
    <n v="2026"/>
    <x v="0"/>
    <n v="3"/>
    <x v="2"/>
    <x v="0"/>
    <x v="9"/>
    <x v="1"/>
    <s v="Business"/>
    <x v="2"/>
    <s v="Carry-On Duffel"/>
    <n v="12"/>
    <n v="131.31"/>
    <n v="0.05"/>
    <n v="68.459999999999994"/>
    <n v="1496.934"/>
    <n v="821.52"/>
    <n v="675.41399999999999"/>
    <n v="0.45119824922140855"/>
    <n v="2026"/>
    <s v="Q1"/>
    <n v="3"/>
    <s v="Mar"/>
  </r>
  <r>
    <n v="1700"/>
    <d v="2026-03-29T00:00:00"/>
    <n v="2026"/>
    <x v="0"/>
    <n v="3"/>
    <x v="2"/>
    <x v="1"/>
    <x v="12"/>
    <x v="3"/>
    <s v="New"/>
    <x v="2"/>
    <s v="Travel Backpack 35L"/>
    <n v="1"/>
    <n v="167.27"/>
    <n v="0.05"/>
    <n v="88.19"/>
    <n v="158.90649999999999"/>
    <n v="88.19"/>
    <n v="70.716499999999996"/>
    <n v="0.44501955552478972"/>
    <n v="2026"/>
    <s v="Q1"/>
    <n v="3"/>
    <s v="Mar"/>
  </r>
  <r>
    <n v="1768"/>
    <d v="2026-03-29T00:00:00"/>
    <n v="2026"/>
    <x v="0"/>
    <n v="3"/>
    <x v="2"/>
    <x v="1"/>
    <x v="12"/>
    <x v="3"/>
    <s v="Returning"/>
    <x v="1"/>
    <s v="Trekking Poles"/>
    <n v="4"/>
    <n v="70.510000000000005"/>
    <n v="0"/>
    <n v="31.93"/>
    <n v="282.04000000000002"/>
    <n v="127.72"/>
    <n v="154.32000000000002"/>
    <n v="0.54715643171181394"/>
    <n v="2026"/>
    <s v="Q1"/>
    <n v="3"/>
    <s v="Mar"/>
  </r>
  <r>
    <n v="1876"/>
    <d v="2026-03-29T00:00:00"/>
    <n v="2026"/>
    <x v="0"/>
    <n v="3"/>
    <x v="2"/>
    <x v="1"/>
    <x v="6"/>
    <x v="1"/>
    <s v="New"/>
    <x v="0"/>
    <s v="Cycling Pack 12L"/>
    <n v="12"/>
    <n v="101.06"/>
    <n v="0.1"/>
    <n v="50.59"/>
    <n v="1091.4480000000001"/>
    <n v="607.08000000000004"/>
    <n v="484.36800000000005"/>
    <n v="0.4437847703234602"/>
    <n v="2026"/>
    <s v="Q1"/>
    <n v="3"/>
    <s v="Mar"/>
  </r>
  <r>
    <n v="2453"/>
    <d v="2026-03-29T00:00:00"/>
    <n v="2026"/>
    <x v="0"/>
    <n v="3"/>
    <x v="2"/>
    <x v="3"/>
    <x v="8"/>
    <x v="0"/>
    <s v="Business"/>
    <x v="0"/>
    <s v="Commuter Helmet"/>
    <n v="2"/>
    <n v="79.849999999999994"/>
    <n v="0.05"/>
    <n v="43.78"/>
    <n v="151.71499999999997"/>
    <n v="87.56"/>
    <n v="64.154999999999973"/>
    <n v="0.42286524074745402"/>
    <n v="2026"/>
    <s v="Q1"/>
    <n v="3"/>
    <s v="Mar"/>
  </r>
  <r>
    <n v="2676"/>
    <d v="2026-03-29T00:00:00"/>
    <n v="2026"/>
    <x v="0"/>
    <n v="3"/>
    <x v="2"/>
    <x v="2"/>
    <x v="5"/>
    <x v="2"/>
    <s v="New"/>
    <x v="3"/>
    <s v="Trail Tent 2P"/>
    <n v="4"/>
    <n v="191.99"/>
    <n v="0"/>
    <n v="104.44"/>
    <n v="767.96"/>
    <n v="417.76"/>
    <n v="350.20000000000005"/>
    <n v="0.45601333402781397"/>
    <n v="2026"/>
    <s v="Q1"/>
    <n v="3"/>
    <s v="Mar"/>
  </r>
  <r>
    <n v="2800"/>
    <d v="2026-03-29T00:00:00"/>
    <n v="2026"/>
    <x v="0"/>
    <n v="3"/>
    <x v="2"/>
    <x v="1"/>
    <x v="11"/>
    <x v="0"/>
    <s v="New"/>
    <x v="0"/>
    <s v="Trail Bike Light"/>
    <n v="1"/>
    <n v="49.81"/>
    <n v="0.05"/>
    <n v="23.12"/>
    <n v="47.319499999999998"/>
    <n v="23.12"/>
    <n v="24.199499999999997"/>
    <n v="0.51140650260463438"/>
    <n v="2026"/>
    <s v="Q1"/>
    <n v="3"/>
    <s v="Mar"/>
  </r>
  <r>
    <n v="2857"/>
    <d v="2026-03-29T00:00:00"/>
    <n v="2026"/>
    <x v="0"/>
    <n v="3"/>
    <x v="2"/>
    <x v="0"/>
    <x v="15"/>
    <x v="2"/>
    <s v="New"/>
    <x v="4"/>
    <s v="Resistance Band Set"/>
    <n v="1"/>
    <n v="40.39"/>
    <n v="0.1"/>
    <n v="14.97"/>
    <n v="36.350999999999999"/>
    <n v="14.97"/>
    <n v="21.381"/>
    <n v="0.58818189320788972"/>
    <n v="2026"/>
    <s v="Q1"/>
    <n v="3"/>
    <s v="Mar"/>
  </r>
  <r>
    <n v="3584"/>
    <d v="2026-03-29T00:00:00"/>
    <n v="2026"/>
    <x v="0"/>
    <n v="3"/>
    <x v="2"/>
    <x v="0"/>
    <x v="0"/>
    <x v="0"/>
    <s v="Returning"/>
    <x v="2"/>
    <s v="Insulated Bottle"/>
    <n v="1"/>
    <n v="35.700000000000003"/>
    <n v="0.05"/>
    <n v="13.85"/>
    <n v="33.914999999999999"/>
    <n v="13.85"/>
    <n v="20.064999999999998"/>
    <n v="0.59162612413386406"/>
    <n v="2026"/>
    <s v="Q1"/>
    <n v="3"/>
    <s v="Mar"/>
  </r>
  <r>
    <n v="3669"/>
    <d v="2026-03-29T00:00:00"/>
    <n v="2026"/>
    <x v="0"/>
    <n v="3"/>
    <x v="2"/>
    <x v="2"/>
    <x v="10"/>
    <x v="3"/>
    <s v="Returning"/>
    <x v="3"/>
    <s v="Portable Camp Stove"/>
    <n v="1"/>
    <n v="80.09"/>
    <n v="0"/>
    <n v="40.61"/>
    <n v="80.09"/>
    <n v="40.61"/>
    <n v="39.480000000000004"/>
    <n v="0.49294543638406796"/>
    <n v="2026"/>
    <s v="Q1"/>
    <n v="3"/>
    <s v="Mar"/>
  </r>
  <r>
    <n v="4787"/>
    <d v="2026-03-29T00:00:00"/>
    <n v="2026"/>
    <x v="0"/>
    <n v="3"/>
    <x v="2"/>
    <x v="3"/>
    <x v="13"/>
    <x v="3"/>
    <s v="New"/>
    <x v="1"/>
    <s v="Trail Boots"/>
    <n v="1"/>
    <n v="142.87"/>
    <n v="0.1"/>
    <n v="77.33"/>
    <n v="128.583"/>
    <n v="77.33"/>
    <n v="51.253"/>
    <n v="0.39859857057309289"/>
    <n v="2026"/>
    <s v="Q1"/>
    <n v="3"/>
    <s v="Mar"/>
  </r>
  <r>
    <n v="769"/>
    <d v="2026-03-30T00:00:00"/>
    <n v="2026"/>
    <x v="0"/>
    <n v="3"/>
    <x v="2"/>
    <x v="3"/>
    <x v="8"/>
    <x v="0"/>
    <s v="Returning"/>
    <x v="4"/>
    <s v="Resistance Band Set"/>
    <n v="1"/>
    <n v="40.53"/>
    <n v="0"/>
    <n v="14.32"/>
    <n v="40.53"/>
    <n v="14.32"/>
    <n v="26.21"/>
    <n v="0.64668147051566738"/>
    <n v="2026"/>
    <s v="Q1"/>
    <n v="3"/>
    <s v="Mar"/>
  </r>
  <r>
    <n v="1184"/>
    <d v="2026-03-30T00:00:00"/>
    <n v="2026"/>
    <x v="0"/>
    <n v="3"/>
    <x v="2"/>
    <x v="3"/>
    <x v="8"/>
    <x v="0"/>
    <s v="Returning"/>
    <x v="0"/>
    <s v="Trail Bike Light"/>
    <n v="1"/>
    <n v="49.46"/>
    <n v="0"/>
    <n v="23.04"/>
    <n v="49.46"/>
    <n v="23.04"/>
    <n v="26.42"/>
    <n v="0.53416902547513145"/>
    <n v="2026"/>
    <s v="Q1"/>
    <n v="3"/>
    <s v="Mar"/>
  </r>
  <r>
    <n v="1498"/>
    <d v="2026-03-30T00:00:00"/>
    <n v="2026"/>
    <x v="0"/>
    <n v="3"/>
    <x v="2"/>
    <x v="1"/>
    <x v="14"/>
    <x v="3"/>
    <s v="Business"/>
    <x v="1"/>
    <s v="Trail Boots"/>
    <n v="3"/>
    <n v="142.46"/>
    <n v="0"/>
    <n v="79.650000000000006"/>
    <n v="427.38"/>
    <n v="238.95000000000002"/>
    <n v="188.42999999999998"/>
    <n v="0.44089569001825069"/>
    <n v="2026"/>
    <s v="Q1"/>
    <n v="3"/>
    <s v="Mar"/>
  </r>
  <r>
    <n v="2054"/>
    <d v="2026-03-30T00:00:00"/>
    <n v="2026"/>
    <x v="0"/>
    <n v="3"/>
    <x v="2"/>
    <x v="3"/>
    <x v="13"/>
    <x v="1"/>
    <s v="Business"/>
    <x v="1"/>
    <s v="Trail Boots"/>
    <n v="6"/>
    <n v="142.18"/>
    <n v="0.05"/>
    <n v="80.94"/>
    <n v="810.42600000000004"/>
    <n v="485.64"/>
    <n v="324.78600000000006"/>
    <n v="0.40075960050640036"/>
    <n v="2026"/>
    <s v="Q1"/>
    <n v="3"/>
    <s v="Mar"/>
  </r>
  <r>
    <n v="2294"/>
    <d v="2026-03-30T00:00:00"/>
    <n v="2026"/>
    <x v="0"/>
    <n v="3"/>
    <x v="2"/>
    <x v="1"/>
    <x v="14"/>
    <x v="0"/>
    <s v="New"/>
    <x v="4"/>
    <s v="Resistance Band Set"/>
    <n v="2"/>
    <n v="41.04"/>
    <n v="0"/>
    <n v="15.03"/>
    <n v="82.08"/>
    <n v="30.06"/>
    <n v="52.019999999999996"/>
    <n v="0.63377192982456132"/>
    <n v="2026"/>
    <s v="Q1"/>
    <n v="3"/>
    <s v="Mar"/>
  </r>
  <r>
    <n v="2892"/>
    <d v="2026-03-30T00:00:00"/>
    <n v="2026"/>
    <x v="0"/>
    <n v="3"/>
    <x v="2"/>
    <x v="1"/>
    <x v="12"/>
    <x v="0"/>
    <s v="Returning"/>
    <x v="1"/>
    <s v="Trail Boots"/>
    <n v="2"/>
    <n v="145.06"/>
    <n v="0.15"/>
    <n v="77.08"/>
    <n v="246.602"/>
    <n v="154.16"/>
    <n v="92.442000000000007"/>
    <n v="0.37486313979610875"/>
    <n v="2026"/>
    <s v="Q1"/>
    <n v="3"/>
    <s v="Mar"/>
  </r>
  <r>
    <n v="3145"/>
    <d v="2026-03-30T00:00:00"/>
    <n v="2026"/>
    <x v="0"/>
    <n v="3"/>
    <x v="2"/>
    <x v="1"/>
    <x v="11"/>
    <x v="0"/>
    <s v="Returning"/>
    <x v="2"/>
    <s v="Carry-On Duffel"/>
    <n v="1"/>
    <n v="130.72999999999999"/>
    <n v="0"/>
    <n v="66.17"/>
    <n v="130.72999999999999"/>
    <n v="66.17"/>
    <n v="64.559999999999988"/>
    <n v="0.4938422703281572"/>
    <n v="2026"/>
    <s v="Q1"/>
    <n v="3"/>
    <s v="Mar"/>
  </r>
  <r>
    <n v="3925"/>
    <d v="2026-03-30T00:00:00"/>
    <n v="2026"/>
    <x v="0"/>
    <n v="3"/>
    <x v="2"/>
    <x v="3"/>
    <x v="13"/>
    <x v="0"/>
    <s v="Business"/>
    <x v="4"/>
    <s v="Recovery Roller"/>
    <n v="2"/>
    <n v="36.630000000000003"/>
    <n v="0"/>
    <n v="14.31"/>
    <n v="73.260000000000005"/>
    <n v="28.62"/>
    <n v="44.64"/>
    <n v="0.60933660933660927"/>
    <n v="2026"/>
    <s v="Q1"/>
    <n v="3"/>
    <s v="Mar"/>
  </r>
  <r>
    <n v="2722"/>
    <d v="2026-03-31T00:00:00"/>
    <n v="2026"/>
    <x v="0"/>
    <n v="3"/>
    <x v="2"/>
    <x v="3"/>
    <x v="13"/>
    <x v="3"/>
    <s v="New"/>
    <x v="0"/>
    <s v="Trail Bike Light"/>
    <n v="1"/>
    <n v="50.99"/>
    <n v="0.1"/>
    <n v="21.86"/>
    <n v="45.891000000000005"/>
    <n v="21.86"/>
    <n v="24.031000000000006"/>
    <n v="0.52365387548756848"/>
    <n v="2026"/>
    <s v="Q1"/>
    <n v="3"/>
    <s v="Mar"/>
  </r>
  <r>
    <n v="2767"/>
    <d v="2026-03-31T00:00:00"/>
    <n v="2026"/>
    <x v="0"/>
    <n v="3"/>
    <x v="2"/>
    <x v="1"/>
    <x v="6"/>
    <x v="0"/>
    <s v="Returning"/>
    <x v="2"/>
    <s v="Carry-On Duffel"/>
    <n v="4"/>
    <n v="134.18"/>
    <n v="0"/>
    <n v="66.430000000000007"/>
    <n v="536.72"/>
    <n v="265.72000000000003"/>
    <n v="271"/>
    <n v="0.5049187658369354"/>
    <n v="2026"/>
    <s v="Q1"/>
    <n v="3"/>
    <s v="Mar"/>
  </r>
  <r>
    <n v="3794"/>
    <d v="2026-03-31T00:00:00"/>
    <n v="2026"/>
    <x v="0"/>
    <n v="3"/>
    <x v="2"/>
    <x v="1"/>
    <x v="12"/>
    <x v="2"/>
    <s v="Business"/>
    <x v="4"/>
    <s v="Training Mat"/>
    <n v="2"/>
    <n v="50.86"/>
    <n v="0.1"/>
    <n v="21.76"/>
    <n v="91.548000000000002"/>
    <n v="43.52"/>
    <n v="48.027999999999999"/>
    <n v="0.52462096386595003"/>
    <n v="2026"/>
    <s v="Q1"/>
    <n v="3"/>
    <s v="Mar"/>
  </r>
  <r>
    <n v="3880"/>
    <d v="2026-03-31T00:00:00"/>
    <n v="2026"/>
    <x v="0"/>
    <n v="3"/>
    <x v="2"/>
    <x v="1"/>
    <x v="12"/>
    <x v="1"/>
    <s v="Business"/>
    <x v="3"/>
    <s v="Compact Sleeping Bag"/>
    <n v="12"/>
    <n v="124.86"/>
    <n v="0.1"/>
    <n v="60.82"/>
    <n v="1348.4880000000001"/>
    <n v="729.84"/>
    <n v="618.64800000000002"/>
    <n v="0.45877160197198641"/>
    <n v="2026"/>
    <s v="Q1"/>
    <n v="3"/>
    <s v="Mar"/>
  </r>
  <r>
    <n v="422"/>
    <d v="2026-04-01T00:00:00"/>
    <n v="2026"/>
    <x v="1"/>
    <n v="4"/>
    <x v="3"/>
    <x v="3"/>
    <x v="4"/>
    <x v="0"/>
    <s v="Business"/>
    <x v="0"/>
    <s v="Commuter Helmet"/>
    <n v="1"/>
    <n v="81.760000000000005"/>
    <n v="0.1"/>
    <n v="42.78"/>
    <n v="73.584000000000003"/>
    <n v="42.78"/>
    <n v="30.804000000000002"/>
    <n v="0.4186236138290933"/>
    <n v="2026"/>
    <s v="Q2"/>
    <n v="4"/>
    <s v="Apr"/>
  </r>
  <r>
    <n v="495"/>
    <d v="2026-04-01T00:00:00"/>
    <n v="2026"/>
    <x v="1"/>
    <n v="4"/>
    <x v="3"/>
    <x v="1"/>
    <x v="14"/>
    <x v="2"/>
    <s v="Business"/>
    <x v="2"/>
    <s v="Carry-On Duffel"/>
    <n v="1"/>
    <n v="134.65"/>
    <n v="0"/>
    <n v="68.19"/>
    <n v="134.65"/>
    <n v="68.19"/>
    <n v="66.460000000000008"/>
    <n v="0.49357593761604163"/>
    <n v="2026"/>
    <s v="Q2"/>
    <n v="4"/>
    <s v="Apr"/>
  </r>
  <r>
    <n v="1517"/>
    <d v="2026-04-01T00:00:00"/>
    <n v="2026"/>
    <x v="1"/>
    <n v="4"/>
    <x v="3"/>
    <x v="2"/>
    <x v="16"/>
    <x v="0"/>
    <s v="Business"/>
    <x v="0"/>
    <s v="Compact Repair Kit"/>
    <n v="1"/>
    <n v="41.21"/>
    <n v="0"/>
    <n v="16.34"/>
    <n v="41.21"/>
    <n v="16.34"/>
    <n v="24.87"/>
    <n v="0.60349429750060668"/>
    <n v="2026"/>
    <s v="Q2"/>
    <n v="4"/>
    <s v="Apr"/>
  </r>
  <r>
    <n v="2391"/>
    <d v="2026-04-01T00:00:00"/>
    <n v="2026"/>
    <x v="1"/>
    <n v="4"/>
    <x v="3"/>
    <x v="1"/>
    <x v="12"/>
    <x v="0"/>
    <s v="Returning"/>
    <x v="4"/>
    <s v="Resistance Band Set"/>
    <n v="2"/>
    <n v="40.590000000000003"/>
    <n v="0"/>
    <n v="15.01"/>
    <n v="81.180000000000007"/>
    <n v="30.02"/>
    <n v="51.160000000000011"/>
    <n v="0.63020448386302053"/>
    <n v="2026"/>
    <s v="Q2"/>
    <n v="4"/>
    <s v="Apr"/>
  </r>
  <r>
    <n v="3809"/>
    <d v="2026-04-01T00:00:00"/>
    <n v="2026"/>
    <x v="1"/>
    <n v="4"/>
    <x v="3"/>
    <x v="0"/>
    <x v="15"/>
    <x v="0"/>
    <s v="New"/>
    <x v="3"/>
    <s v="Compact Sleeping Bag"/>
    <n v="3"/>
    <n v="124.08"/>
    <n v="0.05"/>
    <n v="62.41"/>
    <n v="353.62799999999999"/>
    <n v="187.23"/>
    <n v="166.398"/>
    <n v="0.47054531880959655"/>
    <n v="2026"/>
    <s v="Q2"/>
    <n v="4"/>
    <s v="Apr"/>
  </r>
  <r>
    <n v="3958"/>
    <d v="2026-04-01T00:00:00"/>
    <n v="2026"/>
    <x v="1"/>
    <n v="4"/>
    <x v="3"/>
    <x v="1"/>
    <x v="1"/>
    <x v="0"/>
    <s v="Returning"/>
    <x v="3"/>
    <s v="Compact Sleeping Bag"/>
    <n v="2"/>
    <n v="125.35"/>
    <n v="0.15"/>
    <n v="60.73"/>
    <n v="213.095"/>
    <n v="121.46"/>
    <n v="91.635000000000005"/>
    <n v="0.43001947488209485"/>
    <n v="2026"/>
    <s v="Q2"/>
    <n v="4"/>
    <s v="Apr"/>
  </r>
  <r>
    <n v="4418"/>
    <d v="2026-04-01T00:00:00"/>
    <n v="2026"/>
    <x v="1"/>
    <n v="4"/>
    <x v="3"/>
    <x v="1"/>
    <x v="14"/>
    <x v="3"/>
    <s v="New"/>
    <x v="4"/>
    <s v="Recovery Roller"/>
    <n v="3"/>
    <n v="36.090000000000003"/>
    <n v="0"/>
    <n v="14.03"/>
    <n v="108.27000000000001"/>
    <n v="42.089999999999996"/>
    <n v="66.180000000000007"/>
    <n v="0.61124965364366857"/>
    <n v="2026"/>
    <s v="Q2"/>
    <n v="4"/>
    <s v="Apr"/>
  </r>
  <r>
    <n v="4693"/>
    <d v="2026-04-01T00:00:00"/>
    <n v="2026"/>
    <x v="1"/>
    <n v="4"/>
    <x v="3"/>
    <x v="1"/>
    <x v="12"/>
    <x v="1"/>
    <s v="Business"/>
    <x v="1"/>
    <s v="Hiking Daypack 20L"/>
    <n v="15"/>
    <n v="94.33"/>
    <n v="0.1"/>
    <n v="44.38"/>
    <n v="1273.4550000000002"/>
    <n v="665.7"/>
    <n v="607.75500000000011"/>
    <n v="0.47724890161018652"/>
    <n v="2026"/>
    <s v="Q2"/>
    <n v="4"/>
    <s v="Apr"/>
  </r>
  <r>
    <n v="193"/>
    <d v="2026-04-02T00:00:00"/>
    <n v="2026"/>
    <x v="1"/>
    <n v="4"/>
    <x v="3"/>
    <x v="3"/>
    <x v="4"/>
    <x v="2"/>
    <s v="Returning"/>
    <x v="2"/>
    <s v="Insulated Bottle"/>
    <n v="1"/>
    <n v="35.6"/>
    <n v="0.1"/>
    <n v="13.39"/>
    <n v="32.04"/>
    <n v="13.39"/>
    <n v="18.649999999999999"/>
    <n v="0.58208489388264661"/>
    <n v="2026"/>
    <s v="Q2"/>
    <n v="4"/>
    <s v="Apr"/>
  </r>
  <r>
    <n v="2246"/>
    <d v="2026-04-02T00:00:00"/>
    <n v="2026"/>
    <x v="1"/>
    <n v="4"/>
    <x v="3"/>
    <x v="1"/>
    <x v="12"/>
    <x v="3"/>
    <s v="Returning"/>
    <x v="0"/>
    <s v="Trail Bike Light"/>
    <n v="1"/>
    <n v="50.17"/>
    <n v="0"/>
    <n v="21.95"/>
    <n v="50.17"/>
    <n v="21.95"/>
    <n v="28.220000000000002"/>
    <n v="0.56248754235598963"/>
    <n v="2026"/>
    <s v="Q2"/>
    <n v="4"/>
    <s v="Apr"/>
  </r>
  <r>
    <n v="2556"/>
    <d v="2026-04-02T00:00:00"/>
    <n v="2026"/>
    <x v="1"/>
    <n v="4"/>
    <x v="3"/>
    <x v="3"/>
    <x v="8"/>
    <x v="0"/>
    <s v="Returning"/>
    <x v="1"/>
    <s v="Trekking Poles"/>
    <n v="2"/>
    <n v="72.900000000000006"/>
    <n v="0"/>
    <n v="31.52"/>
    <n v="145.80000000000001"/>
    <n v="63.04"/>
    <n v="82.760000000000019"/>
    <n v="0.5676268861454048"/>
    <n v="2026"/>
    <s v="Q2"/>
    <n v="4"/>
    <s v="Apr"/>
  </r>
  <r>
    <n v="169"/>
    <d v="2026-04-03T00:00:00"/>
    <n v="2026"/>
    <x v="1"/>
    <n v="4"/>
    <x v="3"/>
    <x v="2"/>
    <x v="16"/>
    <x v="0"/>
    <s v="New"/>
    <x v="1"/>
    <s v="Hiking Daypack 20L"/>
    <n v="2"/>
    <n v="93.48"/>
    <n v="0"/>
    <n v="45.15"/>
    <n v="186.96"/>
    <n v="90.3"/>
    <n v="96.660000000000011"/>
    <n v="0.51700898587933253"/>
    <n v="2026"/>
    <s v="Q2"/>
    <n v="4"/>
    <s v="Apr"/>
  </r>
  <r>
    <n v="877"/>
    <d v="2026-04-03T00:00:00"/>
    <n v="2026"/>
    <x v="1"/>
    <n v="4"/>
    <x v="3"/>
    <x v="1"/>
    <x v="12"/>
    <x v="0"/>
    <s v="New"/>
    <x v="3"/>
    <s v="Compact Sleeping Bag"/>
    <n v="1"/>
    <n v="123.63"/>
    <n v="0"/>
    <n v="58.88"/>
    <n v="123.63"/>
    <n v="58.88"/>
    <n v="64.75"/>
    <n v="0.52374019250990866"/>
    <n v="2026"/>
    <s v="Q2"/>
    <n v="4"/>
    <s v="Apr"/>
  </r>
  <r>
    <n v="2023"/>
    <d v="2026-04-03T00:00:00"/>
    <n v="2026"/>
    <x v="1"/>
    <n v="4"/>
    <x v="3"/>
    <x v="1"/>
    <x v="12"/>
    <x v="0"/>
    <s v="New"/>
    <x v="2"/>
    <s v="Travel Backpack 35L"/>
    <n v="3"/>
    <n v="168.37"/>
    <n v="0"/>
    <n v="87.15"/>
    <n v="505.11"/>
    <n v="261.45000000000005"/>
    <n v="243.65999999999997"/>
    <n v="0.4823899744610084"/>
    <n v="2026"/>
    <s v="Q2"/>
    <n v="4"/>
    <s v="Apr"/>
  </r>
  <r>
    <n v="2548"/>
    <d v="2026-04-03T00:00:00"/>
    <n v="2026"/>
    <x v="1"/>
    <n v="4"/>
    <x v="3"/>
    <x v="0"/>
    <x v="9"/>
    <x v="3"/>
    <s v="New"/>
    <x v="0"/>
    <s v="Trail Bike Light"/>
    <n v="4"/>
    <n v="51.68"/>
    <n v="0.05"/>
    <n v="23.09"/>
    <n v="196.38399999999999"/>
    <n v="92.36"/>
    <n v="104.02399999999999"/>
    <n v="0.52969692031937421"/>
    <n v="2026"/>
    <s v="Q2"/>
    <n v="4"/>
    <s v="Apr"/>
  </r>
  <r>
    <n v="2602"/>
    <d v="2026-04-03T00:00:00"/>
    <n v="2026"/>
    <x v="1"/>
    <n v="4"/>
    <x v="3"/>
    <x v="1"/>
    <x v="12"/>
    <x v="3"/>
    <s v="New"/>
    <x v="0"/>
    <s v="Compact Repair Kit"/>
    <n v="1"/>
    <n v="40.159999999999997"/>
    <n v="0"/>
    <n v="16.77"/>
    <n v="40.159999999999997"/>
    <n v="16.77"/>
    <n v="23.389999999999997"/>
    <n v="0.58242031872509958"/>
    <n v="2026"/>
    <s v="Q2"/>
    <n v="4"/>
    <s v="Apr"/>
  </r>
  <r>
    <n v="3229"/>
    <d v="2026-04-03T00:00:00"/>
    <n v="2026"/>
    <x v="1"/>
    <n v="4"/>
    <x v="3"/>
    <x v="3"/>
    <x v="13"/>
    <x v="2"/>
    <s v="Returning"/>
    <x v="2"/>
    <s v="Insulated Bottle"/>
    <n v="3"/>
    <n v="36.17"/>
    <n v="0.1"/>
    <n v="13.65"/>
    <n v="97.659000000000006"/>
    <n v="40.950000000000003"/>
    <n v="56.709000000000003"/>
    <n v="0.58068380794396834"/>
    <n v="2026"/>
    <s v="Q2"/>
    <n v="4"/>
    <s v="Apr"/>
  </r>
  <r>
    <n v="3261"/>
    <d v="2026-04-03T00:00:00"/>
    <n v="2026"/>
    <x v="1"/>
    <n v="4"/>
    <x v="3"/>
    <x v="2"/>
    <x v="10"/>
    <x v="0"/>
    <s v="New"/>
    <x v="2"/>
    <s v="Carry-On Duffel"/>
    <n v="4"/>
    <n v="130.55000000000001"/>
    <n v="0"/>
    <n v="67.66"/>
    <n v="522.20000000000005"/>
    <n v="270.64"/>
    <n v="251.56000000000006"/>
    <n v="0.48173113749521262"/>
    <n v="2026"/>
    <s v="Q2"/>
    <n v="4"/>
    <s v="Apr"/>
  </r>
  <r>
    <n v="3621"/>
    <d v="2026-04-03T00:00:00"/>
    <n v="2026"/>
    <x v="1"/>
    <n v="4"/>
    <x v="3"/>
    <x v="3"/>
    <x v="8"/>
    <x v="0"/>
    <s v="New"/>
    <x v="0"/>
    <s v="Cycling Pack 12L"/>
    <n v="2"/>
    <n v="102.63"/>
    <n v="0"/>
    <n v="50.19"/>
    <n v="205.26"/>
    <n v="100.38"/>
    <n v="104.88"/>
    <n v="0.51096170710318622"/>
    <n v="2026"/>
    <s v="Q2"/>
    <n v="4"/>
    <s v="Apr"/>
  </r>
  <r>
    <n v="4681"/>
    <d v="2026-04-03T00:00:00"/>
    <n v="2026"/>
    <x v="1"/>
    <n v="4"/>
    <x v="3"/>
    <x v="3"/>
    <x v="13"/>
    <x v="3"/>
    <s v="Returning"/>
    <x v="0"/>
    <s v="Commuter Helmet"/>
    <n v="6"/>
    <n v="81.239999999999995"/>
    <n v="0"/>
    <n v="43.28"/>
    <n v="487.43999999999994"/>
    <n v="259.68"/>
    <n v="227.75999999999993"/>
    <n v="0.46725750861644505"/>
    <n v="2026"/>
    <s v="Q2"/>
    <n v="4"/>
    <s v="Apr"/>
  </r>
  <r>
    <n v="4954"/>
    <d v="2026-04-03T00:00:00"/>
    <n v="2026"/>
    <x v="1"/>
    <n v="4"/>
    <x v="3"/>
    <x v="3"/>
    <x v="8"/>
    <x v="0"/>
    <s v="New"/>
    <x v="1"/>
    <s v="Trekking Poles"/>
    <n v="3"/>
    <n v="72.11"/>
    <n v="0.05"/>
    <n v="31.63"/>
    <n v="205.51349999999996"/>
    <n v="94.89"/>
    <n v="110.62349999999996"/>
    <n v="0.5382785072513484"/>
    <n v="2026"/>
    <s v="Q2"/>
    <n v="4"/>
    <s v="Apr"/>
  </r>
  <r>
    <n v="1153"/>
    <d v="2026-04-04T00:00:00"/>
    <n v="2026"/>
    <x v="1"/>
    <n v="4"/>
    <x v="3"/>
    <x v="2"/>
    <x v="16"/>
    <x v="2"/>
    <s v="New"/>
    <x v="1"/>
    <s v="Hiking Daypack 20L"/>
    <n v="4"/>
    <n v="90.15"/>
    <n v="0"/>
    <n v="44.9"/>
    <n v="360.6"/>
    <n v="179.6"/>
    <n v="181.00000000000003"/>
    <n v="0.50194120909595119"/>
    <n v="2026"/>
    <s v="Q2"/>
    <n v="4"/>
    <s v="Apr"/>
  </r>
  <r>
    <n v="1383"/>
    <d v="2026-04-04T00:00:00"/>
    <n v="2026"/>
    <x v="1"/>
    <n v="4"/>
    <x v="3"/>
    <x v="3"/>
    <x v="4"/>
    <x v="2"/>
    <s v="Returning"/>
    <x v="0"/>
    <s v="Trail Bike Light"/>
    <n v="1"/>
    <n v="50.7"/>
    <n v="0.05"/>
    <n v="21.85"/>
    <n v="48.164999999999999"/>
    <n v="21.85"/>
    <n v="26.314999999999998"/>
    <n v="0.54635108481262329"/>
    <n v="2026"/>
    <s v="Q2"/>
    <n v="4"/>
    <s v="Apr"/>
  </r>
  <r>
    <n v="2583"/>
    <d v="2026-04-04T00:00:00"/>
    <n v="2026"/>
    <x v="1"/>
    <n v="4"/>
    <x v="3"/>
    <x v="0"/>
    <x v="0"/>
    <x v="0"/>
    <s v="Returning"/>
    <x v="4"/>
    <s v="Resistance Band Set"/>
    <n v="1"/>
    <n v="41.13"/>
    <n v="0"/>
    <n v="15.04"/>
    <n v="41.13"/>
    <n v="15.04"/>
    <n v="26.090000000000003"/>
    <n v="0.63433017262338931"/>
    <n v="2026"/>
    <s v="Q2"/>
    <n v="4"/>
    <s v="Apr"/>
  </r>
  <r>
    <n v="4074"/>
    <d v="2026-04-04T00:00:00"/>
    <n v="2026"/>
    <x v="1"/>
    <n v="4"/>
    <x v="3"/>
    <x v="1"/>
    <x v="1"/>
    <x v="2"/>
    <s v="Returning"/>
    <x v="3"/>
    <s v="Compact Sleeping Bag"/>
    <n v="1"/>
    <n v="121.66"/>
    <n v="0"/>
    <n v="61.37"/>
    <n v="121.66"/>
    <n v="61.37"/>
    <n v="60.29"/>
    <n v="0.49556140062469178"/>
    <n v="2026"/>
    <s v="Q2"/>
    <n v="4"/>
    <s v="Apr"/>
  </r>
  <r>
    <n v="4301"/>
    <d v="2026-04-04T00:00:00"/>
    <n v="2026"/>
    <x v="1"/>
    <n v="4"/>
    <x v="3"/>
    <x v="2"/>
    <x v="16"/>
    <x v="2"/>
    <s v="New"/>
    <x v="4"/>
    <s v="Weighted Vest"/>
    <n v="1"/>
    <n v="122.77"/>
    <n v="0.1"/>
    <n v="70.59"/>
    <n v="110.49299999999999"/>
    <n v="70.59"/>
    <n v="39.902999999999992"/>
    <n v="0.36113599956558329"/>
    <n v="2026"/>
    <s v="Q2"/>
    <n v="4"/>
    <s v="Apr"/>
  </r>
  <r>
    <n v="4692"/>
    <d v="2026-04-04T00:00:00"/>
    <n v="2026"/>
    <x v="1"/>
    <n v="4"/>
    <x v="3"/>
    <x v="3"/>
    <x v="13"/>
    <x v="0"/>
    <s v="Returning"/>
    <x v="0"/>
    <s v="Trail Bike Light"/>
    <n v="1"/>
    <n v="49.96"/>
    <n v="0"/>
    <n v="22.13"/>
    <n v="49.96"/>
    <n v="22.13"/>
    <n v="27.830000000000002"/>
    <n v="0.55704563650920735"/>
    <n v="2026"/>
    <s v="Q2"/>
    <n v="4"/>
    <s v="Apr"/>
  </r>
  <r>
    <n v="1951"/>
    <d v="2026-04-05T00:00:00"/>
    <n v="2026"/>
    <x v="1"/>
    <n v="4"/>
    <x v="3"/>
    <x v="3"/>
    <x v="8"/>
    <x v="3"/>
    <s v="Returning"/>
    <x v="1"/>
    <s v="Summit Backpack 45L"/>
    <n v="2"/>
    <n v="155.13"/>
    <n v="0.15"/>
    <n v="80.959999999999994"/>
    <n v="263.721"/>
    <n v="161.91999999999999"/>
    <n v="101.80100000000002"/>
    <n v="0.38601779911345707"/>
    <n v="2026"/>
    <s v="Q2"/>
    <n v="4"/>
    <s v="Apr"/>
  </r>
  <r>
    <n v="2111"/>
    <d v="2026-04-05T00:00:00"/>
    <n v="2026"/>
    <x v="1"/>
    <n v="4"/>
    <x v="3"/>
    <x v="3"/>
    <x v="13"/>
    <x v="0"/>
    <s v="New"/>
    <x v="1"/>
    <s v="Trekking Poles"/>
    <n v="3"/>
    <n v="69.83"/>
    <n v="0.05"/>
    <n v="31.53"/>
    <n v="199.0155"/>
    <n v="94.59"/>
    <n v="104.4255"/>
    <n v="0.52471038687941396"/>
    <n v="2026"/>
    <s v="Q2"/>
    <n v="4"/>
    <s v="Apr"/>
  </r>
  <r>
    <n v="2933"/>
    <d v="2026-04-05T00:00:00"/>
    <n v="2026"/>
    <x v="1"/>
    <n v="4"/>
    <x v="3"/>
    <x v="1"/>
    <x v="6"/>
    <x v="2"/>
    <s v="Returning"/>
    <x v="2"/>
    <s v="Insulated Bottle"/>
    <n v="1"/>
    <n v="35.4"/>
    <n v="0"/>
    <n v="13.37"/>
    <n v="35.4"/>
    <n v="13.37"/>
    <n v="22.03"/>
    <n v="0.62231638418079105"/>
    <n v="2026"/>
    <s v="Q2"/>
    <n v="4"/>
    <s v="Apr"/>
  </r>
  <r>
    <n v="3263"/>
    <d v="2026-04-05T00:00:00"/>
    <n v="2026"/>
    <x v="1"/>
    <n v="4"/>
    <x v="3"/>
    <x v="3"/>
    <x v="7"/>
    <x v="0"/>
    <s v="New"/>
    <x v="4"/>
    <s v="Training Mat"/>
    <n v="1"/>
    <n v="51.75"/>
    <n v="0.1"/>
    <n v="22.1"/>
    <n v="46.575000000000003"/>
    <n v="22.1"/>
    <n v="24.475000000000001"/>
    <n v="0.52549651100375738"/>
    <n v="2026"/>
    <s v="Q2"/>
    <n v="4"/>
    <s v="Apr"/>
  </r>
  <r>
    <n v="4764"/>
    <d v="2026-04-05T00:00:00"/>
    <n v="2026"/>
    <x v="1"/>
    <n v="4"/>
    <x v="3"/>
    <x v="3"/>
    <x v="13"/>
    <x v="3"/>
    <s v="New"/>
    <x v="0"/>
    <s v="Compact Repair Kit"/>
    <n v="6"/>
    <n v="39.6"/>
    <n v="0.15"/>
    <n v="17.010000000000002"/>
    <n v="201.96"/>
    <n v="102.06"/>
    <n v="99.9"/>
    <n v="0.49465240641711233"/>
    <n v="2026"/>
    <s v="Q2"/>
    <n v="4"/>
    <s v="Apr"/>
  </r>
  <r>
    <n v="28"/>
    <d v="2026-04-06T00:00:00"/>
    <n v="2026"/>
    <x v="1"/>
    <n v="4"/>
    <x v="3"/>
    <x v="1"/>
    <x v="6"/>
    <x v="2"/>
    <s v="New"/>
    <x v="4"/>
    <s v="Weighted Vest"/>
    <n v="2"/>
    <n v="125.94"/>
    <n v="0.05"/>
    <n v="70.94"/>
    <n v="239.28599999999997"/>
    <n v="141.88"/>
    <n v="97.405999999999977"/>
    <n v="0.40706936469329585"/>
    <n v="2026"/>
    <s v="Q2"/>
    <n v="4"/>
    <s v="Apr"/>
  </r>
  <r>
    <n v="581"/>
    <d v="2026-04-06T00:00:00"/>
    <n v="2026"/>
    <x v="1"/>
    <n v="4"/>
    <x v="3"/>
    <x v="1"/>
    <x v="1"/>
    <x v="0"/>
    <s v="Returning"/>
    <x v="3"/>
    <s v="Compact Sleeping Bag"/>
    <n v="3"/>
    <n v="124.67"/>
    <n v="0"/>
    <n v="61.46"/>
    <n v="374.01"/>
    <n v="184.38"/>
    <n v="189.63"/>
    <n v="0.50701852891633914"/>
    <n v="2026"/>
    <s v="Q2"/>
    <n v="4"/>
    <s v="Apr"/>
  </r>
  <r>
    <n v="643"/>
    <d v="2026-04-06T00:00:00"/>
    <n v="2026"/>
    <x v="1"/>
    <n v="4"/>
    <x v="3"/>
    <x v="3"/>
    <x v="8"/>
    <x v="0"/>
    <s v="Returning"/>
    <x v="1"/>
    <s v="Trekking Poles"/>
    <n v="2"/>
    <n v="72.260000000000005"/>
    <n v="0"/>
    <n v="33.21"/>
    <n v="144.52000000000001"/>
    <n v="66.42"/>
    <n v="78.100000000000009"/>
    <n v="0.54040963188486024"/>
    <n v="2026"/>
    <s v="Q2"/>
    <n v="4"/>
    <s v="Apr"/>
  </r>
  <r>
    <n v="1907"/>
    <d v="2026-04-06T00:00:00"/>
    <n v="2026"/>
    <x v="1"/>
    <n v="4"/>
    <x v="3"/>
    <x v="1"/>
    <x v="12"/>
    <x v="1"/>
    <s v="Business"/>
    <x v="0"/>
    <s v="Trail Bike Light"/>
    <n v="10"/>
    <n v="50.64"/>
    <n v="0.2"/>
    <n v="22.99"/>
    <n v="405.12"/>
    <n v="229.89999999999998"/>
    <n v="175.22000000000003"/>
    <n v="0.43251382306477099"/>
    <n v="2026"/>
    <s v="Q2"/>
    <n v="4"/>
    <s v="Apr"/>
  </r>
  <r>
    <n v="1950"/>
    <d v="2026-04-06T00:00:00"/>
    <n v="2026"/>
    <x v="1"/>
    <n v="4"/>
    <x v="3"/>
    <x v="0"/>
    <x v="9"/>
    <x v="0"/>
    <s v="New"/>
    <x v="1"/>
    <s v="Trekking Poles"/>
    <n v="1"/>
    <n v="73"/>
    <n v="0"/>
    <n v="32.4"/>
    <n v="73"/>
    <n v="32.4"/>
    <n v="40.6"/>
    <n v="0.55616438356164388"/>
    <n v="2026"/>
    <s v="Q2"/>
    <n v="4"/>
    <s v="Apr"/>
  </r>
  <r>
    <n v="2443"/>
    <d v="2026-04-06T00:00:00"/>
    <n v="2026"/>
    <x v="1"/>
    <n v="4"/>
    <x v="3"/>
    <x v="0"/>
    <x v="15"/>
    <x v="0"/>
    <s v="Returning"/>
    <x v="2"/>
    <s v="Insulated Bottle"/>
    <n v="1"/>
    <n v="35.700000000000003"/>
    <n v="0"/>
    <n v="13.8"/>
    <n v="35.700000000000003"/>
    <n v="13.8"/>
    <n v="21.900000000000002"/>
    <n v="0.61344537815126055"/>
    <n v="2026"/>
    <s v="Q2"/>
    <n v="4"/>
    <s v="Apr"/>
  </r>
  <r>
    <n v="2480"/>
    <d v="2026-04-06T00:00:00"/>
    <n v="2026"/>
    <x v="1"/>
    <n v="4"/>
    <x v="3"/>
    <x v="2"/>
    <x v="16"/>
    <x v="1"/>
    <s v="New"/>
    <x v="1"/>
    <s v="Summit Backpack 45L"/>
    <n v="8"/>
    <n v="152.41999999999999"/>
    <n v="0.05"/>
    <n v="80.11"/>
    <n v="1158.3919999999998"/>
    <n v="640.88"/>
    <n v="517.51199999999983"/>
    <n v="0.44675032286134564"/>
    <n v="2026"/>
    <s v="Q2"/>
    <n v="4"/>
    <s v="Apr"/>
  </r>
  <r>
    <n v="2515"/>
    <d v="2026-04-06T00:00:00"/>
    <n v="2026"/>
    <x v="1"/>
    <n v="4"/>
    <x v="3"/>
    <x v="3"/>
    <x v="8"/>
    <x v="0"/>
    <s v="Returning"/>
    <x v="0"/>
    <s v="Commuter Helmet"/>
    <n v="1"/>
    <n v="81.78"/>
    <n v="0"/>
    <n v="42.82"/>
    <n v="81.78"/>
    <n v="42.82"/>
    <n v="38.96"/>
    <n v="0.47640009782342874"/>
    <n v="2026"/>
    <s v="Q2"/>
    <n v="4"/>
    <s v="Apr"/>
  </r>
  <r>
    <n v="2829"/>
    <d v="2026-04-06T00:00:00"/>
    <n v="2026"/>
    <x v="1"/>
    <n v="4"/>
    <x v="3"/>
    <x v="1"/>
    <x v="6"/>
    <x v="0"/>
    <s v="Business"/>
    <x v="0"/>
    <s v="Cycling Pack 12L"/>
    <n v="6"/>
    <n v="102.59"/>
    <n v="0.1"/>
    <n v="49.6"/>
    <n v="553.98599999999999"/>
    <n v="297.60000000000002"/>
    <n v="256.38599999999997"/>
    <n v="0.46280230908362302"/>
    <n v="2026"/>
    <s v="Q2"/>
    <n v="4"/>
    <s v="Apr"/>
  </r>
  <r>
    <n v="4086"/>
    <d v="2026-04-06T00:00:00"/>
    <n v="2026"/>
    <x v="1"/>
    <n v="4"/>
    <x v="3"/>
    <x v="3"/>
    <x v="8"/>
    <x v="2"/>
    <s v="Returning"/>
    <x v="1"/>
    <s v="Summit Backpack 45L"/>
    <n v="2"/>
    <n v="152.44"/>
    <n v="0.15"/>
    <n v="76.680000000000007"/>
    <n v="259.14799999999997"/>
    <n v="153.36000000000001"/>
    <n v="105.78799999999995"/>
    <n v="0.4082146109559015"/>
    <n v="2026"/>
    <s v="Q2"/>
    <n v="4"/>
    <s v="Apr"/>
  </r>
  <r>
    <n v="4512"/>
    <d v="2026-04-06T00:00:00"/>
    <n v="2026"/>
    <x v="1"/>
    <n v="4"/>
    <x v="3"/>
    <x v="1"/>
    <x v="1"/>
    <x v="0"/>
    <s v="New"/>
    <x v="2"/>
    <s v="Carry-On Duffel"/>
    <n v="6"/>
    <n v="136.29"/>
    <n v="0"/>
    <n v="68.209999999999994"/>
    <n v="817.74"/>
    <n v="409.26"/>
    <n v="408.48"/>
    <n v="0.49952307579426225"/>
    <n v="2026"/>
    <s v="Q2"/>
    <n v="4"/>
    <s v="Apr"/>
  </r>
  <r>
    <n v="4837"/>
    <d v="2026-04-06T00:00:00"/>
    <n v="2026"/>
    <x v="1"/>
    <n v="4"/>
    <x v="3"/>
    <x v="0"/>
    <x v="9"/>
    <x v="1"/>
    <s v="Business"/>
    <x v="1"/>
    <s v="Summit Backpack 45L"/>
    <n v="4"/>
    <n v="157.51"/>
    <n v="0.2"/>
    <n v="79.209999999999994"/>
    <n v="504.03199999999998"/>
    <n v="316.83999999999997"/>
    <n v="187.19200000000001"/>
    <n v="0.37138911815122855"/>
    <n v="2026"/>
    <s v="Q2"/>
    <n v="4"/>
    <s v="Apr"/>
  </r>
  <r>
    <n v="1580"/>
    <d v="2026-04-07T00:00:00"/>
    <n v="2026"/>
    <x v="1"/>
    <n v="4"/>
    <x v="3"/>
    <x v="2"/>
    <x v="3"/>
    <x v="0"/>
    <s v="New"/>
    <x v="3"/>
    <s v="Compact Sleeping Bag"/>
    <n v="2"/>
    <n v="120.5"/>
    <n v="0"/>
    <n v="61.42"/>
    <n v="241"/>
    <n v="122.84"/>
    <n v="118.16"/>
    <n v="0.49029045643153524"/>
    <n v="2026"/>
    <s v="Q2"/>
    <n v="4"/>
    <s v="Apr"/>
  </r>
  <r>
    <n v="1962"/>
    <d v="2026-04-07T00:00:00"/>
    <n v="2026"/>
    <x v="1"/>
    <n v="4"/>
    <x v="3"/>
    <x v="0"/>
    <x v="0"/>
    <x v="0"/>
    <s v="Returning"/>
    <x v="1"/>
    <s v="Summit Backpack 45L"/>
    <n v="3"/>
    <n v="152.62"/>
    <n v="0.05"/>
    <n v="77.75"/>
    <n v="434.96699999999998"/>
    <n v="233.25"/>
    <n v="201.71699999999998"/>
    <n v="0.46375242259757637"/>
    <n v="2026"/>
    <s v="Q2"/>
    <n v="4"/>
    <s v="Apr"/>
  </r>
  <r>
    <n v="2381"/>
    <d v="2026-04-07T00:00:00"/>
    <n v="2026"/>
    <x v="1"/>
    <n v="4"/>
    <x v="3"/>
    <x v="1"/>
    <x v="11"/>
    <x v="0"/>
    <s v="Returning"/>
    <x v="2"/>
    <s v="Carry-On Duffel"/>
    <n v="2"/>
    <n v="134.16"/>
    <n v="0.05"/>
    <n v="67.08"/>
    <n v="254.90399999999997"/>
    <n v="134.16"/>
    <n v="120.74399999999997"/>
    <n v="0.47368421052631576"/>
    <n v="2026"/>
    <s v="Q2"/>
    <n v="4"/>
    <s v="Apr"/>
  </r>
  <r>
    <n v="2655"/>
    <d v="2026-04-07T00:00:00"/>
    <n v="2026"/>
    <x v="1"/>
    <n v="4"/>
    <x v="3"/>
    <x v="3"/>
    <x v="13"/>
    <x v="2"/>
    <s v="Business"/>
    <x v="0"/>
    <s v="Cycling Pack 12L"/>
    <n v="1"/>
    <n v="101.13"/>
    <n v="0"/>
    <n v="50.8"/>
    <n v="101.13"/>
    <n v="50.8"/>
    <n v="50.33"/>
    <n v="0.49767625828141998"/>
    <n v="2026"/>
    <s v="Q2"/>
    <n v="4"/>
    <s v="Apr"/>
  </r>
  <r>
    <n v="2944"/>
    <d v="2026-04-07T00:00:00"/>
    <n v="2026"/>
    <x v="1"/>
    <n v="4"/>
    <x v="3"/>
    <x v="1"/>
    <x v="14"/>
    <x v="2"/>
    <s v="New"/>
    <x v="4"/>
    <s v="Training Mat"/>
    <n v="1"/>
    <n v="51.36"/>
    <n v="0"/>
    <n v="22.21"/>
    <n v="51.36"/>
    <n v="22.21"/>
    <n v="29.15"/>
    <n v="0.56756230529595009"/>
    <n v="2026"/>
    <s v="Q2"/>
    <n v="4"/>
    <s v="Apr"/>
  </r>
  <r>
    <n v="4756"/>
    <d v="2026-04-07T00:00:00"/>
    <n v="2026"/>
    <x v="1"/>
    <n v="4"/>
    <x v="3"/>
    <x v="2"/>
    <x v="16"/>
    <x v="0"/>
    <s v="Business"/>
    <x v="1"/>
    <s v="Summit Backpack 45L"/>
    <n v="5"/>
    <n v="151.88"/>
    <n v="0"/>
    <n v="80.56"/>
    <n v="759.4"/>
    <n v="402.8"/>
    <n v="356.59999999999997"/>
    <n v="0.46958124835396364"/>
    <n v="2026"/>
    <s v="Q2"/>
    <n v="4"/>
    <s v="Apr"/>
  </r>
  <r>
    <n v="52"/>
    <d v="2026-04-08T00:00:00"/>
    <n v="2026"/>
    <x v="1"/>
    <n v="4"/>
    <x v="3"/>
    <x v="1"/>
    <x v="12"/>
    <x v="0"/>
    <s v="New"/>
    <x v="2"/>
    <s v="Carry-On Duffel"/>
    <n v="2"/>
    <n v="133.59"/>
    <n v="0"/>
    <n v="66.83"/>
    <n v="267.18"/>
    <n v="133.66"/>
    <n v="133.52000000000001"/>
    <n v="0.49973800434164234"/>
    <n v="2026"/>
    <s v="Q2"/>
    <n v="4"/>
    <s v="Apr"/>
  </r>
  <r>
    <n v="556"/>
    <d v="2026-04-08T00:00:00"/>
    <n v="2026"/>
    <x v="1"/>
    <n v="4"/>
    <x v="3"/>
    <x v="3"/>
    <x v="8"/>
    <x v="0"/>
    <s v="New"/>
    <x v="3"/>
    <s v="Compact Sleeping Bag"/>
    <n v="2"/>
    <n v="124.39"/>
    <n v="0"/>
    <n v="61.27"/>
    <n v="248.78"/>
    <n v="122.54"/>
    <n v="126.24"/>
    <n v="0.50743628909076288"/>
    <n v="2026"/>
    <s v="Q2"/>
    <n v="4"/>
    <s v="Apr"/>
  </r>
  <r>
    <n v="1233"/>
    <d v="2026-04-08T00:00:00"/>
    <n v="2026"/>
    <x v="1"/>
    <n v="4"/>
    <x v="3"/>
    <x v="0"/>
    <x v="15"/>
    <x v="0"/>
    <s v="New"/>
    <x v="0"/>
    <s v="Trail Bike Light"/>
    <n v="5"/>
    <n v="50.22"/>
    <n v="0.1"/>
    <n v="22.31"/>
    <n v="225.99"/>
    <n v="111.55"/>
    <n v="114.44000000000001"/>
    <n v="0.50639408823399268"/>
    <n v="2026"/>
    <s v="Q2"/>
    <n v="4"/>
    <s v="Apr"/>
  </r>
  <r>
    <n v="1492"/>
    <d v="2026-04-08T00:00:00"/>
    <n v="2026"/>
    <x v="1"/>
    <n v="4"/>
    <x v="3"/>
    <x v="1"/>
    <x v="14"/>
    <x v="0"/>
    <s v="Returning"/>
    <x v="0"/>
    <s v="Compact Repair Kit"/>
    <n v="2"/>
    <n v="41.08"/>
    <n v="0"/>
    <n v="16.79"/>
    <n v="82.16"/>
    <n v="33.58"/>
    <n v="48.58"/>
    <n v="0.59128529698149956"/>
    <n v="2026"/>
    <s v="Q2"/>
    <n v="4"/>
    <s v="Apr"/>
  </r>
  <r>
    <n v="1619"/>
    <d v="2026-04-08T00:00:00"/>
    <n v="2026"/>
    <x v="1"/>
    <n v="4"/>
    <x v="3"/>
    <x v="3"/>
    <x v="8"/>
    <x v="2"/>
    <s v="New"/>
    <x v="2"/>
    <s v="Packing Cube Set"/>
    <n v="5"/>
    <n v="46.11"/>
    <n v="0"/>
    <n v="18.88"/>
    <n v="230.55"/>
    <n v="94.399999999999991"/>
    <n v="136.15000000000003"/>
    <n v="0.5905443504662764"/>
    <n v="2026"/>
    <s v="Q2"/>
    <n v="4"/>
    <s v="Apr"/>
  </r>
  <r>
    <n v="1631"/>
    <d v="2026-04-08T00:00:00"/>
    <n v="2026"/>
    <x v="1"/>
    <n v="4"/>
    <x v="3"/>
    <x v="3"/>
    <x v="8"/>
    <x v="0"/>
    <s v="Returning"/>
    <x v="2"/>
    <s v="Packing Cube Set"/>
    <n v="1"/>
    <n v="45.54"/>
    <n v="0"/>
    <n v="18.36"/>
    <n v="45.54"/>
    <n v="18.36"/>
    <n v="27.18"/>
    <n v="0.59683794466403162"/>
    <n v="2026"/>
    <s v="Q2"/>
    <n v="4"/>
    <s v="Apr"/>
  </r>
  <r>
    <n v="1844"/>
    <d v="2026-04-08T00:00:00"/>
    <n v="2026"/>
    <x v="1"/>
    <n v="4"/>
    <x v="3"/>
    <x v="1"/>
    <x v="14"/>
    <x v="2"/>
    <s v="New"/>
    <x v="4"/>
    <s v="Recovery Roller"/>
    <n v="2"/>
    <n v="37.1"/>
    <n v="0.1"/>
    <n v="14.17"/>
    <n v="66.78"/>
    <n v="28.34"/>
    <n v="38.44"/>
    <n v="0.57562144354597178"/>
    <n v="2026"/>
    <s v="Q2"/>
    <n v="4"/>
    <s v="Apr"/>
  </r>
  <r>
    <n v="4246"/>
    <d v="2026-04-08T00:00:00"/>
    <n v="2026"/>
    <x v="1"/>
    <n v="4"/>
    <x v="3"/>
    <x v="3"/>
    <x v="8"/>
    <x v="1"/>
    <s v="Business"/>
    <x v="1"/>
    <s v="Summit Backpack 45L"/>
    <n v="5"/>
    <n v="156.57"/>
    <n v="0.15"/>
    <n v="80.849999999999994"/>
    <n v="665.4224999999999"/>
    <n v="404.25"/>
    <n v="261.1724999999999"/>
    <n v="0.39249123677062309"/>
    <n v="2026"/>
    <s v="Q2"/>
    <n v="4"/>
    <s v="Apr"/>
  </r>
  <r>
    <n v="5139"/>
    <d v="2026-04-08T00:00:00"/>
    <n v="2026"/>
    <x v="1"/>
    <n v="4"/>
    <x v="3"/>
    <x v="0"/>
    <x v="15"/>
    <x v="0"/>
    <s v="Returning"/>
    <x v="4"/>
    <s v="Training Mat"/>
    <n v="2"/>
    <n v="51.4"/>
    <n v="0"/>
    <n v="21.99"/>
    <n v="102.8"/>
    <n v="43.98"/>
    <n v="58.82"/>
    <n v="0.57217898832684821"/>
    <n v="2026"/>
    <s v="Q2"/>
    <n v="4"/>
    <s v="Apr"/>
  </r>
  <r>
    <n v="186"/>
    <d v="2026-04-09T00:00:00"/>
    <n v="2026"/>
    <x v="1"/>
    <n v="4"/>
    <x v="3"/>
    <x v="0"/>
    <x v="0"/>
    <x v="0"/>
    <s v="New"/>
    <x v="2"/>
    <s v="Packing Cube Set"/>
    <n v="2"/>
    <n v="46.42"/>
    <n v="0.1"/>
    <n v="18.73"/>
    <n v="83.556000000000012"/>
    <n v="37.46"/>
    <n v="46.096000000000011"/>
    <n v="0.55167791660682663"/>
    <n v="2026"/>
    <s v="Q2"/>
    <n v="4"/>
    <s v="Apr"/>
  </r>
  <r>
    <n v="1742"/>
    <d v="2026-04-09T00:00:00"/>
    <n v="2026"/>
    <x v="1"/>
    <n v="4"/>
    <x v="3"/>
    <x v="3"/>
    <x v="4"/>
    <x v="3"/>
    <s v="Returning"/>
    <x v="3"/>
    <s v="Compact Sleeping Bag"/>
    <n v="2"/>
    <n v="120.75"/>
    <n v="0.05"/>
    <n v="60.31"/>
    <n v="229.42499999999998"/>
    <n v="120.62"/>
    <n v="108.80499999999998"/>
    <n v="0.47425084450256066"/>
    <n v="2026"/>
    <s v="Q2"/>
    <n v="4"/>
    <s v="Apr"/>
  </r>
  <r>
    <n v="3189"/>
    <d v="2026-04-09T00:00:00"/>
    <n v="2026"/>
    <x v="1"/>
    <n v="4"/>
    <x v="3"/>
    <x v="1"/>
    <x v="11"/>
    <x v="1"/>
    <s v="Business"/>
    <x v="1"/>
    <s v="Summit Backpack 45L"/>
    <n v="6"/>
    <n v="157.38999999999999"/>
    <n v="0.05"/>
    <n v="79.239999999999995"/>
    <n v="897.12299999999993"/>
    <n v="475.43999999999994"/>
    <n v="421.68299999999999"/>
    <n v="0.47003922539049831"/>
    <n v="2026"/>
    <s v="Q2"/>
    <n v="4"/>
    <s v="Apr"/>
  </r>
  <r>
    <n v="3747"/>
    <d v="2026-04-09T00:00:00"/>
    <n v="2026"/>
    <x v="1"/>
    <n v="4"/>
    <x v="3"/>
    <x v="3"/>
    <x v="7"/>
    <x v="2"/>
    <s v="Returning"/>
    <x v="3"/>
    <s v="Compact Sleeping Bag"/>
    <n v="2"/>
    <n v="122.36"/>
    <n v="0.05"/>
    <n v="59.06"/>
    <n v="232.48399999999998"/>
    <n v="118.12"/>
    <n v="114.36399999999998"/>
    <n v="0.49192202474148755"/>
    <n v="2026"/>
    <s v="Q2"/>
    <n v="4"/>
    <s v="Apr"/>
  </r>
  <r>
    <n v="3782"/>
    <d v="2026-04-09T00:00:00"/>
    <n v="2026"/>
    <x v="1"/>
    <n v="4"/>
    <x v="3"/>
    <x v="0"/>
    <x v="0"/>
    <x v="2"/>
    <s v="Returning"/>
    <x v="4"/>
    <s v="Resistance Band Set"/>
    <n v="2"/>
    <n v="39.68"/>
    <n v="0.05"/>
    <n v="14.98"/>
    <n v="75.391999999999996"/>
    <n v="29.96"/>
    <n v="45.431999999999995"/>
    <n v="0.60261035653650252"/>
    <n v="2026"/>
    <s v="Q2"/>
    <n v="4"/>
    <s v="Apr"/>
  </r>
  <r>
    <n v="4344"/>
    <d v="2026-04-09T00:00:00"/>
    <n v="2026"/>
    <x v="1"/>
    <n v="4"/>
    <x v="3"/>
    <x v="2"/>
    <x v="5"/>
    <x v="2"/>
    <s v="Business"/>
    <x v="3"/>
    <s v="Compact Sleeping Bag"/>
    <n v="3"/>
    <n v="121.56"/>
    <n v="0.15"/>
    <n v="61.31"/>
    <n v="309.97800000000001"/>
    <n v="183.93"/>
    <n v="126.048"/>
    <n v="0.40663530960261696"/>
    <n v="2026"/>
    <s v="Q2"/>
    <n v="4"/>
    <s v="Apr"/>
  </r>
  <r>
    <n v="4901"/>
    <d v="2026-04-09T00:00:00"/>
    <n v="2026"/>
    <x v="1"/>
    <n v="4"/>
    <x v="3"/>
    <x v="0"/>
    <x v="0"/>
    <x v="3"/>
    <s v="New"/>
    <x v="0"/>
    <s v="Commuter Helmet"/>
    <n v="1"/>
    <n v="80.19"/>
    <n v="0.1"/>
    <n v="42.15"/>
    <n v="72.171000000000006"/>
    <n v="42.15"/>
    <n v="30.021000000000008"/>
    <n v="0.4159704036247247"/>
    <n v="2026"/>
    <s v="Q2"/>
    <n v="4"/>
    <s v="Apr"/>
  </r>
  <r>
    <n v="4969"/>
    <d v="2026-04-09T00:00:00"/>
    <n v="2026"/>
    <x v="1"/>
    <n v="4"/>
    <x v="3"/>
    <x v="3"/>
    <x v="7"/>
    <x v="3"/>
    <s v="Business"/>
    <x v="0"/>
    <s v="Commuter Helmet"/>
    <n v="2"/>
    <n v="81.14"/>
    <n v="0"/>
    <n v="43.43"/>
    <n v="162.28"/>
    <n v="86.86"/>
    <n v="75.42"/>
    <n v="0.46475228000985952"/>
    <n v="2026"/>
    <s v="Q2"/>
    <n v="4"/>
    <s v="Apr"/>
  </r>
  <r>
    <n v="673"/>
    <d v="2026-04-10T00:00:00"/>
    <n v="2026"/>
    <x v="1"/>
    <n v="4"/>
    <x v="3"/>
    <x v="3"/>
    <x v="8"/>
    <x v="2"/>
    <s v="New"/>
    <x v="3"/>
    <s v="Trail Tent 2P"/>
    <n v="2"/>
    <n v="191.11"/>
    <n v="0"/>
    <n v="103.58"/>
    <n v="382.22"/>
    <n v="207.16"/>
    <n v="175.06000000000003"/>
    <n v="0.45800847679346979"/>
    <n v="2026"/>
    <s v="Q2"/>
    <n v="4"/>
    <s v="Apr"/>
  </r>
  <r>
    <n v="888"/>
    <d v="2026-04-10T00:00:00"/>
    <n v="2026"/>
    <x v="1"/>
    <n v="4"/>
    <x v="3"/>
    <x v="3"/>
    <x v="7"/>
    <x v="2"/>
    <s v="New"/>
    <x v="0"/>
    <s v="Compact Repair Kit"/>
    <n v="2"/>
    <n v="40.58"/>
    <n v="0.05"/>
    <n v="17.149999999999999"/>
    <n v="77.10199999999999"/>
    <n v="34.299999999999997"/>
    <n v="42.801999999999992"/>
    <n v="0.55513475655625011"/>
    <n v="2026"/>
    <s v="Q2"/>
    <n v="4"/>
    <s v="Apr"/>
  </r>
  <r>
    <n v="1541"/>
    <d v="2026-04-10T00:00:00"/>
    <n v="2026"/>
    <x v="1"/>
    <n v="4"/>
    <x v="3"/>
    <x v="0"/>
    <x v="15"/>
    <x v="3"/>
    <s v="Returning"/>
    <x v="3"/>
    <s v="Portable Camp Stove"/>
    <n v="1"/>
    <n v="83.44"/>
    <n v="0"/>
    <n v="40.299999999999997"/>
    <n v="83.44"/>
    <n v="40.299999999999997"/>
    <n v="43.14"/>
    <n v="0.51701821668264625"/>
    <n v="2026"/>
    <s v="Q2"/>
    <n v="4"/>
    <s v="Apr"/>
  </r>
  <r>
    <n v="1881"/>
    <d v="2026-04-10T00:00:00"/>
    <n v="2026"/>
    <x v="1"/>
    <n v="4"/>
    <x v="3"/>
    <x v="3"/>
    <x v="7"/>
    <x v="3"/>
    <s v="New"/>
    <x v="4"/>
    <s v="Training Mat"/>
    <n v="1"/>
    <n v="49.61"/>
    <n v="0"/>
    <n v="21.92"/>
    <n v="49.61"/>
    <n v="21.92"/>
    <n v="27.689999999999998"/>
    <n v="0.55815359806490628"/>
    <n v="2026"/>
    <s v="Q2"/>
    <n v="4"/>
    <s v="Apr"/>
  </r>
  <r>
    <n v="2007"/>
    <d v="2026-04-10T00:00:00"/>
    <n v="2026"/>
    <x v="1"/>
    <n v="4"/>
    <x v="3"/>
    <x v="3"/>
    <x v="8"/>
    <x v="0"/>
    <s v="Returning"/>
    <x v="4"/>
    <s v="Weighted Vest"/>
    <n v="2"/>
    <n v="123.31"/>
    <n v="0"/>
    <n v="69.239999999999995"/>
    <n v="246.62"/>
    <n v="138.47999999999999"/>
    <n v="108.14000000000001"/>
    <n v="0.43848836266320662"/>
    <n v="2026"/>
    <s v="Q2"/>
    <n v="4"/>
    <s v="Apr"/>
  </r>
  <r>
    <n v="2312"/>
    <d v="2026-04-10T00:00:00"/>
    <n v="2026"/>
    <x v="1"/>
    <n v="4"/>
    <x v="3"/>
    <x v="0"/>
    <x v="15"/>
    <x v="2"/>
    <s v="New"/>
    <x v="1"/>
    <s v="Hiking Daypack 20L"/>
    <n v="1"/>
    <n v="93.35"/>
    <n v="0.1"/>
    <n v="45.54"/>
    <n v="84.015000000000001"/>
    <n v="45.54"/>
    <n v="38.475000000000001"/>
    <n v="0.45795393679700053"/>
    <n v="2026"/>
    <s v="Q2"/>
    <n v="4"/>
    <s v="Apr"/>
  </r>
  <r>
    <n v="4493"/>
    <d v="2026-04-10T00:00:00"/>
    <n v="2026"/>
    <x v="1"/>
    <n v="4"/>
    <x v="3"/>
    <x v="0"/>
    <x v="0"/>
    <x v="1"/>
    <s v="Business"/>
    <x v="1"/>
    <s v="Hiking Daypack 20L"/>
    <n v="5"/>
    <n v="92.63"/>
    <n v="0.15"/>
    <n v="46.33"/>
    <n v="393.67749999999995"/>
    <n v="231.64999999999998"/>
    <n v="162.02749999999997"/>
    <n v="0.41157419461361139"/>
    <n v="2026"/>
    <s v="Q2"/>
    <n v="4"/>
    <s v="Apr"/>
  </r>
  <r>
    <n v="2072"/>
    <d v="2026-04-11T00:00:00"/>
    <n v="2026"/>
    <x v="1"/>
    <n v="4"/>
    <x v="3"/>
    <x v="0"/>
    <x v="9"/>
    <x v="0"/>
    <s v="New"/>
    <x v="3"/>
    <s v="Compact Sleeping Bag"/>
    <n v="4"/>
    <n v="124.87"/>
    <n v="0.1"/>
    <n v="62.03"/>
    <n v="449.53200000000004"/>
    <n v="248.12"/>
    <n v="201.41200000000003"/>
    <n v="0.44804819234225823"/>
    <n v="2026"/>
    <s v="Q2"/>
    <n v="4"/>
    <s v="Apr"/>
  </r>
  <r>
    <n v="2142"/>
    <d v="2026-04-11T00:00:00"/>
    <n v="2026"/>
    <x v="1"/>
    <n v="4"/>
    <x v="3"/>
    <x v="3"/>
    <x v="4"/>
    <x v="3"/>
    <s v="New"/>
    <x v="3"/>
    <s v="Alpine Tent 4P"/>
    <n v="1"/>
    <n v="339.64"/>
    <n v="0.1"/>
    <n v="195.81"/>
    <n v="305.67599999999999"/>
    <n v="195.81"/>
    <n v="109.86599999999999"/>
    <n v="0.35941977780394924"/>
    <n v="2026"/>
    <s v="Q2"/>
    <n v="4"/>
    <s v="Apr"/>
  </r>
  <r>
    <n v="2911"/>
    <d v="2026-04-11T00:00:00"/>
    <n v="2026"/>
    <x v="1"/>
    <n v="4"/>
    <x v="3"/>
    <x v="2"/>
    <x v="2"/>
    <x v="2"/>
    <s v="New"/>
    <x v="0"/>
    <s v="Trail Bike Light"/>
    <n v="1"/>
    <n v="50.86"/>
    <n v="0.05"/>
    <n v="22.1"/>
    <n v="48.317"/>
    <n v="22.1"/>
    <n v="26.216999999999999"/>
    <n v="0.54260405240391574"/>
    <n v="2026"/>
    <s v="Q2"/>
    <n v="4"/>
    <s v="Apr"/>
  </r>
  <r>
    <n v="4276"/>
    <d v="2026-04-11T00:00:00"/>
    <n v="2026"/>
    <x v="1"/>
    <n v="4"/>
    <x v="3"/>
    <x v="3"/>
    <x v="8"/>
    <x v="0"/>
    <s v="New"/>
    <x v="2"/>
    <s v="Travel Backpack 35L"/>
    <n v="2"/>
    <n v="167.01"/>
    <n v="0"/>
    <n v="89.8"/>
    <n v="334.02"/>
    <n v="179.6"/>
    <n v="154.41999999999999"/>
    <n v="0.46230764624872761"/>
    <n v="2026"/>
    <s v="Q2"/>
    <n v="4"/>
    <s v="Apr"/>
  </r>
  <r>
    <n v="5077"/>
    <d v="2026-04-11T00:00:00"/>
    <n v="2026"/>
    <x v="1"/>
    <n v="4"/>
    <x v="3"/>
    <x v="3"/>
    <x v="8"/>
    <x v="3"/>
    <s v="Returning"/>
    <x v="1"/>
    <s v="Hiking Daypack 20L"/>
    <n v="2"/>
    <n v="92.63"/>
    <n v="0.15"/>
    <n v="44.96"/>
    <n v="157.47099999999998"/>
    <n v="89.92"/>
    <n v="67.550999999999974"/>
    <n v="0.42897422382533917"/>
    <n v="2026"/>
    <s v="Q2"/>
    <n v="4"/>
    <s v="Apr"/>
  </r>
  <r>
    <n v="1259"/>
    <d v="2026-04-12T00:00:00"/>
    <n v="2026"/>
    <x v="1"/>
    <n v="4"/>
    <x v="3"/>
    <x v="1"/>
    <x v="12"/>
    <x v="3"/>
    <s v="New"/>
    <x v="1"/>
    <s v="Summit Backpack 45L"/>
    <n v="2"/>
    <n v="151.01"/>
    <n v="0"/>
    <n v="80.209999999999994"/>
    <n v="302.02"/>
    <n v="160.41999999999999"/>
    <n v="141.6"/>
    <n v="0.4688431229719886"/>
    <n v="2026"/>
    <s v="Q2"/>
    <n v="4"/>
    <s v="Apr"/>
  </r>
  <r>
    <n v="1720"/>
    <d v="2026-04-12T00:00:00"/>
    <n v="2026"/>
    <x v="1"/>
    <n v="4"/>
    <x v="3"/>
    <x v="0"/>
    <x v="15"/>
    <x v="0"/>
    <s v="New"/>
    <x v="1"/>
    <s v="Hiking Daypack 20L"/>
    <n v="2"/>
    <n v="92.07"/>
    <n v="0"/>
    <n v="44.1"/>
    <n v="184.14"/>
    <n v="88.2"/>
    <n v="95.939999999999984"/>
    <n v="0.52101661779081132"/>
    <n v="2026"/>
    <s v="Q2"/>
    <n v="4"/>
    <s v="Apr"/>
  </r>
  <r>
    <n v="1975"/>
    <d v="2026-04-12T00:00:00"/>
    <n v="2026"/>
    <x v="1"/>
    <n v="4"/>
    <x v="3"/>
    <x v="0"/>
    <x v="15"/>
    <x v="0"/>
    <s v="Returning"/>
    <x v="4"/>
    <s v="Recovery Roller"/>
    <n v="1"/>
    <n v="36.840000000000003"/>
    <n v="0.1"/>
    <n v="13.86"/>
    <n v="33.156000000000006"/>
    <n v="13.86"/>
    <n v="19.296000000000006"/>
    <n v="0.58197611292073836"/>
    <n v="2026"/>
    <s v="Q2"/>
    <n v="4"/>
    <s v="Apr"/>
  </r>
  <r>
    <n v="2848"/>
    <d v="2026-04-12T00:00:00"/>
    <n v="2026"/>
    <x v="1"/>
    <n v="4"/>
    <x v="3"/>
    <x v="1"/>
    <x v="6"/>
    <x v="0"/>
    <s v="New"/>
    <x v="1"/>
    <s v="Trekking Poles"/>
    <n v="1"/>
    <n v="71.64"/>
    <n v="0.05"/>
    <n v="32.729999999999997"/>
    <n v="68.057999999999993"/>
    <n v="32.729999999999997"/>
    <n v="35.327999999999996"/>
    <n v="0.51908666137706072"/>
    <n v="2026"/>
    <s v="Q2"/>
    <n v="4"/>
    <s v="Apr"/>
  </r>
  <r>
    <n v="2979"/>
    <d v="2026-04-12T00:00:00"/>
    <n v="2026"/>
    <x v="1"/>
    <n v="4"/>
    <x v="3"/>
    <x v="1"/>
    <x v="14"/>
    <x v="0"/>
    <s v="New"/>
    <x v="4"/>
    <s v="Weighted Vest"/>
    <n v="1"/>
    <n v="124.18"/>
    <n v="0"/>
    <n v="67.42"/>
    <n v="124.18"/>
    <n v="67.42"/>
    <n v="56.760000000000005"/>
    <n v="0.45707843453052022"/>
    <n v="2026"/>
    <s v="Q2"/>
    <n v="4"/>
    <s v="Apr"/>
  </r>
  <r>
    <n v="2996"/>
    <d v="2026-04-12T00:00:00"/>
    <n v="2026"/>
    <x v="1"/>
    <n v="4"/>
    <x v="3"/>
    <x v="1"/>
    <x v="12"/>
    <x v="2"/>
    <s v="New"/>
    <x v="2"/>
    <s v="Carry-On Duffel"/>
    <n v="1"/>
    <n v="134.94999999999999"/>
    <n v="0"/>
    <n v="67.849999999999994"/>
    <n v="134.94999999999999"/>
    <n v="67.849999999999994"/>
    <n v="67.099999999999994"/>
    <n v="0.49722119303445722"/>
    <n v="2026"/>
    <s v="Q2"/>
    <n v="4"/>
    <s v="Apr"/>
  </r>
  <r>
    <n v="749"/>
    <d v="2026-04-13T00:00:00"/>
    <n v="2026"/>
    <x v="1"/>
    <n v="4"/>
    <x v="3"/>
    <x v="0"/>
    <x v="15"/>
    <x v="0"/>
    <s v="New"/>
    <x v="3"/>
    <s v="Compact Sleeping Bag"/>
    <n v="2"/>
    <n v="124"/>
    <n v="0"/>
    <n v="60.14"/>
    <n v="248"/>
    <n v="120.28"/>
    <n v="127.72"/>
    <n v="0.51500000000000001"/>
    <n v="2026"/>
    <s v="Q2"/>
    <n v="4"/>
    <s v="Apr"/>
  </r>
  <r>
    <n v="1928"/>
    <d v="2026-04-13T00:00:00"/>
    <n v="2026"/>
    <x v="1"/>
    <n v="4"/>
    <x v="3"/>
    <x v="3"/>
    <x v="13"/>
    <x v="3"/>
    <s v="Returning"/>
    <x v="4"/>
    <s v="Training Mat"/>
    <n v="2"/>
    <n v="50.2"/>
    <n v="0.1"/>
    <n v="21.48"/>
    <n v="90.360000000000014"/>
    <n v="42.96"/>
    <n v="47.400000000000013"/>
    <n v="0.5245683930942896"/>
    <n v="2026"/>
    <s v="Q2"/>
    <n v="4"/>
    <s v="Apr"/>
  </r>
  <r>
    <n v="2486"/>
    <d v="2026-04-13T00:00:00"/>
    <n v="2026"/>
    <x v="1"/>
    <n v="4"/>
    <x v="3"/>
    <x v="1"/>
    <x v="11"/>
    <x v="0"/>
    <s v="Business"/>
    <x v="1"/>
    <s v="Hiking Daypack 20L"/>
    <n v="1"/>
    <n v="93.65"/>
    <n v="0"/>
    <n v="44.15"/>
    <n v="93.65"/>
    <n v="44.15"/>
    <n v="49.500000000000007"/>
    <n v="0.5285638013881474"/>
    <n v="2026"/>
    <s v="Q2"/>
    <n v="4"/>
    <s v="Apr"/>
  </r>
  <r>
    <n v="2688"/>
    <d v="2026-04-13T00:00:00"/>
    <n v="2026"/>
    <x v="1"/>
    <n v="4"/>
    <x v="3"/>
    <x v="2"/>
    <x v="16"/>
    <x v="3"/>
    <s v="New"/>
    <x v="2"/>
    <s v="Packing Cube Set"/>
    <n v="5"/>
    <n v="47.25"/>
    <n v="0.1"/>
    <n v="17.93"/>
    <n v="212.625"/>
    <n v="89.65"/>
    <n v="122.97499999999999"/>
    <n v="0.57836566725455607"/>
    <n v="2026"/>
    <s v="Q2"/>
    <n v="4"/>
    <s v="Apr"/>
  </r>
  <r>
    <n v="2712"/>
    <d v="2026-04-13T00:00:00"/>
    <n v="2026"/>
    <x v="1"/>
    <n v="4"/>
    <x v="3"/>
    <x v="2"/>
    <x v="5"/>
    <x v="0"/>
    <s v="Returning"/>
    <x v="4"/>
    <s v="Recovery Roller"/>
    <n v="1"/>
    <n v="35.69"/>
    <n v="0.05"/>
    <n v="13.53"/>
    <n v="33.905499999999996"/>
    <n v="13.53"/>
    <n v="20.375499999999995"/>
    <n v="0.60094969842650892"/>
    <n v="2026"/>
    <s v="Q2"/>
    <n v="4"/>
    <s v="Apr"/>
  </r>
  <r>
    <n v="3853"/>
    <d v="2026-04-13T00:00:00"/>
    <n v="2026"/>
    <x v="1"/>
    <n v="4"/>
    <x v="3"/>
    <x v="3"/>
    <x v="13"/>
    <x v="0"/>
    <s v="Returning"/>
    <x v="2"/>
    <s v="Carry-On Duffel"/>
    <n v="3"/>
    <n v="136.12"/>
    <n v="0"/>
    <n v="66.58"/>
    <n v="408.36"/>
    <n v="199.74"/>
    <n v="208.62"/>
    <n v="0.51087275933000298"/>
    <n v="2026"/>
    <s v="Q2"/>
    <n v="4"/>
    <s v="Apr"/>
  </r>
  <r>
    <n v="4043"/>
    <d v="2026-04-13T00:00:00"/>
    <n v="2026"/>
    <x v="1"/>
    <n v="4"/>
    <x v="3"/>
    <x v="3"/>
    <x v="7"/>
    <x v="3"/>
    <s v="New"/>
    <x v="1"/>
    <s v="Summit Backpack 45L"/>
    <n v="1"/>
    <n v="155.88999999999999"/>
    <n v="0"/>
    <n v="77.260000000000005"/>
    <n v="155.88999999999999"/>
    <n v="77.260000000000005"/>
    <n v="78.629999999999981"/>
    <n v="0.50439412406183837"/>
    <n v="2026"/>
    <s v="Q2"/>
    <n v="4"/>
    <s v="Apr"/>
  </r>
  <r>
    <n v="290"/>
    <d v="2026-04-14T00:00:00"/>
    <n v="2026"/>
    <x v="1"/>
    <n v="4"/>
    <x v="3"/>
    <x v="0"/>
    <x v="15"/>
    <x v="0"/>
    <s v="Business"/>
    <x v="2"/>
    <s v="Carry-On Duffel"/>
    <n v="1"/>
    <n v="130.81"/>
    <n v="0"/>
    <n v="67.86"/>
    <n v="130.81"/>
    <n v="67.86"/>
    <n v="62.95"/>
    <n v="0.48123232168794439"/>
    <n v="2026"/>
    <s v="Q2"/>
    <n v="4"/>
    <s v="Apr"/>
  </r>
  <r>
    <n v="2953"/>
    <d v="2026-04-14T00:00:00"/>
    <n v="2026"/>
    <x v="1"/>
    <n v="4"/>
    <x v="3"/>
    <x v="0"/>
    <x v="0"/>
    <x v="0"/>
    <s v="Returning"/>
    <x v="2"/>
    <s v="Packing Cube Set"/>
    <n v="2"/>
    <n v="47.56"/>
    <n v="0.05"/>
    <n v="18.649999999999999"/>
    <n v="90.364000000000004"/>
    <n v="37.299999999999997"/>
    <n v="53.064000000000007"/>
    <n v="0.58722500110663545"/>
    <n v="2026"/>
    <s v="Q2"/>
    <n v="4"/>
    <s v="Apr"/>
  </r>
  <r>
    <n v="3179"/>
    <d v="2026-04-14T00:00:00"/>
    <n v="2026"/>
    <x v="1"/>
    <n v="4"/>
    <x v="3"/>
    <x v="1"/>
    <x v="14"/>
    <x v="0"/>
    <s v="New"/>
    <x v="1"/>
    <s v="Trail Boots"/>
    <n v="2"/>
    <n v="140.65"/>
    <n v="0.05"/>
    <n v="78.900000000000006"/>
    <n v="267.23500000000001"/>
    <n v="157.80000000000001"/>
    <n v="109.435"/>
    <n v="0.40950848504125581"/>
    <n v="2026"/>
    <s v="Q2"/>
    <n v="4"/>
    <s v="Apr"/>
  </r>
  <r>
    <n v="3301"/>
    <d v="2026-04-14T00:00:00"/>
    <n v="2026"/>
    <x v="1"/>
    <n v="4"/>
    <x v="3"/>
    <x v="3"/>
    <x v="4"/>
    <x v="2"/>
    <s v="New"/>
    <x v="0"/>
    <s v="Commuter Helmet"/>
    <n v="1"/>
    <n v="82.75"/>
    <n v="0"/>
    <n v="43.18"/>
    <n v="82.75"/>
    <n v="43.18"/>
    <n v="39.57"/>
    <n v="0.47818731117824775"/>
    <n v="2026"/>
    <s v="Q2"/>
    <n v="4"/>
    <s v="Apr"/>
  </r>
  <r>
    <n v="3349"/>
    <d v="2026-04-14T00:00:00"/>
    <n v="2026"/>
    <x v="1"/>
    <n v="4"/>
    <x v="3"/>
    <x v="3"/>
    <x v="8"/>
    <x v="0"/>
    <s v="Returning"/>
    <x v="4"/>
    <s v="Resistance Band Set"/>
    <n v="2"/>
    <n v="40.909999999999997"/>
    <n v="0.1"/>
    <n v="14.95"/>
    <n v="73.637999999999991"/>
    <n v="29.9"/>
    <n v="43.737999999999992"/>
    <n v="0.59395964040305271"/>
    <n v="2026"/>
    <s v="Q2"/>
    <n v="4"/>
    <s v="Apr"/>
  </r>
  <r>
    <n v="4874"/>
    <d v="2026-04-14T00:00:00"/>
    <n v="2026"/>
    <x v="1"/>
    <n v="4"/>
    <x v="3"/>
    <x v="0"/>
    <x v="0"/>
    <x v="2"/>
    <s v="Returning"/>
    <x v="2"/>
    <s v="Packing Cube Set"/>
    <n v="1"/>
    <n v="46.62"/>
    <n v="0"/>
    <n v="18.86"/>
    <n v="46.62"/>
    <n v="18.86"/>
    <n v="27.759999999999998"/>
    <n v="0.59545259545259543"/>
    <n v="2026"/>
    <s v="Q2"/>
    <n v="4"/>
    <s v="Apr"/>
  </r>
  <r>
    <n v="1045"/>
    <d v="2026-04-15T00:00:00"/>
    <n v="2026"/>
    <x v="1"/>
    <n v="4"/>
    <x v="3"/>
    <x v="0"/>
    <x v="15"/>
    <x v="0"/>
    <s v="Returning"/>
    <x v="3"/>
    <s v="Trail Tent 2P"/>
    <n v="2"/>
    <n v="196.57"/>
    <n v="0.05"/>
    <n v="106.2"/>
    <n v="373.48299999999995"/>
    <n v="212.4"/>
    <n v="161.08299999999994"/>
    <n v="0.43129941657317727"/>
    <n v="2026"/>
    <s v="Q2"/>
    <n v="4"/>
    <s v="Apr"/>
  </r>
  <r>
    <n v="1703"/>
    <d v="2026-04-15T00:00:00"/>
    <n v="2026"/>
    <x v="1"/>
    <n v="4"/>
    <x v="3"/>
    <x v="1"/>
    <x v="1"/>
    <x v="0"/>
    <s v="Returning"/>
    <x v="1"/>
    <s v="Hiking Daypack 20L"/>
    <n v="1"/>
    <n v="90.52"/>
    <n v="0"/>
    <n v="46.5"/>
    <n v="90.52"/>
    <n v="46.5"/>
    <n v="44.019999999999996"/>
    <n v="0.4863013698630137"/>
    <n v="2026"/>
    <s v="Q2"/>
    <n v="4"/>
    <s v="Apr"/>
  </r>
  <r>
    <n v="2107"/>
    <d v="2026-04-15T00:00:00"/>
    <n v="2026"/>
    <x v="1"/>
    <n v="4"/>
    <x v="3"/>
    <x v="0"/>
    <x v="15"/>
    <x v="0"/>
    <s v="Returning"/>
    <x v="2"/>
    <s v="Travel Backpack 35L"/>
    <n v="5"/>
    <n v="165.35"/>
    <n v="0.05"/>
    <n v="89.38"/>
    <n v="785.41249999999991"/>
    <n v="446.9"/>
    <n v="338.51249999999993"/>
    <n v="0.43099963395031271"/>
    <n v="2026"/>
    <s v="Q2"/>
    <n v="4"/>
    <s v="Apr"/>
  </r>
  <r>
    <n v="2265"/>
    <d v="2026-04-15T00:00:00"/>
    <n v="2026"/>
    <x v="1"/>
    <n v="4"/>
    <x v="3"/>
    <x v="1"/>
    <x v="11"/>
    <x v="2"/>
    <s v="Returning"/>
    <x v="2"/>
    <s v="Insulated Bottle"/>
    <n v="2"/>
    <n v="36.35"/>
    <n v="0"/>
    <n v="13.55"/>
    <n v="72.7"/>
    <n v="27.1"/>
    <n v="45.6"/>
    <n v="0.6272352132049519"/>
    <n v="2026"/>
    <s v="Q2"/>
    <n v="4"/>
    <s v="Apr"/>
  </r>
  <r>
    <n v="2839"/>
    <d v="2026-04-15T00:00:00"/>
    <n v="2026"/>
    <x v="1"/>
    <n v="4"/>
    <x v="3"/>
    <x v="1"/>
    <x v="14"/>
    <x v="2"/>
    <s v="New"/>
    <x v="2"/>
    <s v="Packing Cube Set"/>
    <n v="1"/>
    <n v="47"/>
    <n v="0"/>
    <n v="18.64"/>
    <n v="47"/>
    <n v="18.64"/>
    <n v="28.36"/>
    <n v="0.60340425531914887"/>
    <n v="2026"/>
    <s v="Q2"/>
    <n v="4"/>
    <s v="Apr"/>
  </r>
  <r>
    <n v="4742"/>
    <d v="2026-04-15T00:00:00"/>
    <n v="2026"/>
    <x v="1"/>
    <n v="4"/>
    <x v="3"/>
    <x v="3"/>
    <x v="13"/>
    <x v="3"/>
    <s v="Returning"/>
    <x v="2"/>
    <s v="Packing Cube Set"/>
    <n v="1"/>
    <n v="46.86"/>
    <n v="0"/>
    <n v="18.190000000000001"/>
    <n v="46.86"/>
    <n v="18.190000000000001"/>
    <n v="28.669999999999998"/>
    <n v="0.61182244985061884"/>
    <n v="2026"/>
    <s v="Q2"/>
    <n v="4"/>
    <s v="Apr"/>
  </r>
  <r>
    <n v="4899"/>
    <d v="2026-04-15T00:00:00"/>
    <n v="2026"/>
    <x v="1"/>
    <n v="4"/>
    <x v="3"/>
    <x v="0"/>
    <x v="9"/>
    <x v="0"/>
    <s v="New"/>
    <x v="3"/>
    <s v="Portable Camp Stove"/>
    <n v="2"/>
    <n v="82.13"/>
    <n v="0.05"/>
    <n v="39.909999999999997"/>
    <n v="156.047"/>
    <n v="79.819999999999993"/>
    <n v="76.227000000000004"/>
    <n v="0.48848744288579726"/>
    <n v="2026"/>
    <s v="Q2"/>
    <n v="4"/>
    <s v="Apr"/>
  </r>
  <r>
    <n v="5042"/>
    <d v="2026-04-15T00:00:00"/>
    <n v="2026"/>
    <x v="1"/>
    <n v="4"/>
    <x v="3"/>
    <x v="1"/>
    <x v="6"/>
    <x v="2"/>
    <s v="Business"/>
    <x v="2"/>
    <s v="Travel Backpack 35L"/>
    <n v="1"/>
    <n v="163.16"/>
    <n v="0"/>
    <n v="88.78"/>
    <n v="163.16"/>
    <n v="88.78"/>
    <n v="74.38"/>
    <n v="0.45587153714145623"/>
    <n v="2026"/>
    <s v="Q2"/>
    <n v="4"/>
    <s v="Apr"/>
  </r>
  <r>
    <n v="2248"/>
    <d v="2026-04-16T00:00:00"/>
    <n v="2026"/>
    <x v="1"/>
    <n v="4"/>
    <x v="3"/>
    <x v="0"/>
    <x v="15"/>
    <x v="2"/>
    <s v="New"/>
    <x v="2"/>
    <s v="Insulated Bottle"/>
    <n v="2"/>
    <n v="36.68"/>
    <n v="0.1"/>
    <n v="13.92"/>
    <n v="66.024000000000001"/>
    <n v="27.84"/>
    <n v="38.183999999999997"/>
    <n v="0.57833515085423481"/>
    <n v="2026"/>
    <s v="Q2"/>
    <n v="4"/>
    <s v="Apr"/>
  </r>
  <r>
    <n v="2427"/>
    <d v="2026-04-16T00:00:00"/>
    <n v="2026"/>
    <x v="1"/>
    <n v="4"/>
    <x v="3"/>
    <x v="3"/>
    <x v="13"/>
    <x v="0"/>
    <s v="New"/>
    <x v="2"/>
    <s v="Packing Cube Set"/>
    <n v="1"/>
    <n v="45.82"/>
    <n v="0.1"/>
    <n v="18.48"/>
    <n v="41.238"/>
    <n v="18.48"/>
    <n v="22.757999999999999"/>
    <n v="0.55186963480285167"/>
    <n v="2026"/>
    <s v="Q2"/>
    <n v="4"/>
    <s v="Apr"/>
  </r>
  <r>
    <n v="2445"/>
    <d v="2026-04-16T00:00:00"/>
    <n v="2026"/>
    <x v="1"/>
    <n v="4"/>
    <x v="3"/>
    <x v="0"/>
    <x v="15"/>
    <x v="0"/>
    <s v="Returning"/>
    <x v="1"/>
    <s v="Trekking Poles"/>
    <n v="1"/>
    <n v="70.95"/>
    <n v="0"/>
    <n v="31.43"/>
    <n v="70.95"/>
    <n v="31.43"/>
    <n v="39.520000000000003"/>
    <n v="0.55701198026779419"/>
    <n v="2026"/>
    <s v="Q2"/>
    <n v="4"/>
    <s v="Apr"/>
  </r>
  <r>
    <n v="3311"/>
    <d v="2026-04-16T00:00:00"/>
    <n v="2026"/>
    <x v="1"/>
    <n v="4"/>
    <x v="3"/>
    <x v="1"/>
    <x v="11"/>
    <x v="0"/>
    <s v="New"/>
    <x v="2"/>
    <s v="Packing Cube Set"/>
    <n v="1"/>
    <n v="46.68"/>
    <n v="0.05"/>
    <n v="18.350000000000001"/>
    <n v="44.345999999999997"/>
    <n v="18.350000000000001"/>
    <n v="25.995999999999995"/>
    <n v="0.58620845172056102"/>
    <n v="2026"/>
    <s v="Q2"/>
    <n v="4"/>
    <s v="Apr"/>
  </r>
  <r>
    <n v="3320"/>
    <d v="2026-04-16T00:00:00"/>
    <n v="2026"/>
    <x v="1"/>
    <n v="4"/>
    <x v="3"/>
    <x v="2"/>
    <x v="16"/>
    <x v="0"/>
    <s v="Business"/>
    <x v="2"/>
    <s v="Travel Backpack 35L"/>
    <n v="5"/>
    <n v="164.31"/>
    <n v="0.05"/>
    <n v="85.41"/>
    <n v="780.47249999999997"/>
    <n v="427.04999999999995"/>
    <n v="353.42250000000001"/>
    <n v="0.45283145786686912"/>
    <n v="2026"/>
    <s v="Q2"/>
    <n v="4"/>
    <s v="Apr"/>
  </r>
  <r>
    <n v="3321"/>
    <d v="2026-04-16T00:00:00"/>
    <n v="2026"/>
    <x v="1"/>
    <n v="4"/>
    <x v="3"/>
    <x v="1"/>
    <x v="6"/>
    <x v="0"/>
    <s v="Business"/>
    <x v="2"/>
    <s v="Insulated Bottle"/>
    <n v="3"/>
    <n v="35.57"/>
    <n v="0"/>
    <n v="13.67"/>
    <n v="106.71000000000001"/>
    <n v="41.01"/>
    <n v="65.700000000000017"/>
    <n v="0.61568737700309262"/>
    <n v="2026"/>
    <s v="Q2"/>
    <n v="4"/>
    <s v="Apr"/>
  </r>
  <r>
    <n v="5181"/>
    <d v="2026-04-16T00:00:00"/>
    <n v="2026"/>
    <x v="1"/>
    <n v="4"/>
    <x v="3"/>
    <x v="0"/>
    <x v="0"/>
    <x v="3"/>
    <s v="New"/>
    <x v="2"/>
    <s v="Packing Cube Set"/>
    <n v="2"/>
    <n v="45.51"/>
    <n v="0.1"/>
    <n v="18.809999999999999"/>
    <n v="81.917999999999992"/>
    <n v="37.619999999999997"/>
    <n v="44.297999999999995"/>
    <n v="0.54076027246758951"/>
    <n v="2026"/>
    <s v="Q2"/>
    <n v="4"/>
    <s v="Apr"/>
  </r>
  <r>
    <n v="5187"/>
    <d v="2026-04-16T00:00:00"/>
    <n v="2026"/>
    <x v="1"/>
    <n v="4"/>
    <x v="3"/>
    <x v="3"/>
    <x v="8"/>
    <x v="0"/>
    <s v="Returning"/>
    <x v="3"/>
    <s v="Trail Tent 2P"/>
    <n v="2"/>
    <n v="198.32"/>
    <n v="0"/>
    <n v="106.8"/>
    <n v="396.64"/>
    <n v="213.6"/>
    <n v="183.04"/>
    <n v="0.46147640177490923"/>
    <n v="2026"/>
    <s v="Q2"/>
    <n v="4"/>
    <s v="Apr"/>
  </r>
  <r>
    <n v="605"/>
    <d v="2026-04-17T00:00:00"/>
    <n v="2026"/>
    <x v="1"/>
    <n v="4"/>
    <x v="3"/>
    <x v="3"/>
    <x v="8"/>
    <x v="3"/>
    <s v="Business"/>
    <x v="2"/>
    <s v="Carry-On Duffel"/>
    <n v="2"/>
    <n v="130.94"/>
    <n v="0"/>
    <n v="67.459999999999994"/>
    <n v="261.88"/>
    <n v="134.91999999999999"/>
    <n v="126.96000000000001"/>
    <n v="0.48480219948067821"/>
    <n v="2026"/>
    <s v="Q2"/>
    <n v="4"/>
    <s v="Apr"/>
  </r>
  <r>
    <n v="3244"/>
    <d v="2026-04-17T00:00:00"/>
    <n v="2026"/>
    <x v="1"/>
    <n v="4"/>
    <x v="3"/>
    <x v="1"/>
    <x v="11"/>
    <x v="3"/>
    <s v="Returning"/>
    <x v="2"/>
    <s v="Carry-On Duffel"/>
    <n v="1"/>
    <n v="131.62"/>
    <n v="0"/>
    <n v="66.95"/>
    <n v="131.62"/>
    <n v="66.95"/>
    <n v="64.67"/>
    <n v="0.49133870232487464"/>
    <n v="2026"/>
    <s v="Q2"/>
    <n v="4"/>
    <s v="Apr"/>
  </r>
  <r>
    <n v="4047"/>
    <d v="2026-04-17T00:00:00"/>
    <n v="2026"/>
    <x v="1"/>
    <n v="4"/>
    <x v="3"/>
    <x v="0"/>
    <x v="0"/>
    <x v="1"/>
    <s v="Business"/>
    <x v="2"/>
    <s v="Travel Backpack 35L"/>
    <n v="8"/>
    <n v="168.34"/>
    <n v="0.15"/>
    <n v="88.7"/>
    <n v="1144.712"/>
    <n v="709.6"/>
    <n v="435.11199999999997"/>
    <n v="0.38010608781946897"/>
    <n v="2026"/>
    <s v="Q2"/>
    <n v="4"/>
    <s v="Apr"/>
  </r>
  <r>
    <n v="4101"/>
    <d v="2026-04-17T00:00:00"/>
    <n v="2026"/>
    <x v="1"/>
    <n v="4"/>
    <x v="3"/>
    <x v="1"/>
    <x v="6"/>
    <x v="0"/>
    <s v="Returning"/>
    <x v="3"/>
    <s v="Portable Camp Stove"/>
    <n v="1"/>
    <n v="81.040000000000006"/>
    <n v="0"/>
    <n v="39.97"/>
    <n v="81.040000000000006"/>
    <n v="39.97"/>
    <n v="41.070000000000007"/>
    <n v="0.50678677196446209"/>
    <n v="2026"/>
    <s v="Q2"/>
    <n v="4"/>
    <s v="Apr"/>
  </r>
  <r>
    <n v="4537"/>
    <d v="2026-04-17T00:00:00"/>
    <n v="2026"/>
    <x v="1"/>
    <n v="4"/>
    <x v="3"/>
    <x v="3"/>
    <x v="8"/>
    <x v="0"/>
    <s v="Business"/>
    <x v="3"/>
    <s v="Portable Camp Stove"/>
    <n v="3"/>
    <n v="81.53"/>
    <n v="0.05"/>
    <n v="38.630000000000003"/>
    <n v="232.3605"/>
    <n v="115.89000000000001"/>
    <n v="116.47049999999999"/>
    <n v="0.50124913657872139"/>
    <n v="2026"/>
    <s v="Q2"/>
    <n v="4"/>
    <s v="Apr"/>
  </r>
  <r>
    <n v="754"/>
    <d v="2026-04-18T00:00:00"/>
    <n v="2026"/>
    <x v="1"/>
    <n v="4"/>
    <x v="3"/>
    <x v="2"/>
    <x v="10"/>
    <x v="3"/>
    <s v="Returning"/>
    <x v="0"/>
    <s v="Cycling Pack 12L"/>
    <n v="3"/>
    <n v="104.8"/>
    <n v="0.1"/>
    <n v="50.59"/>
    <n v="282.95999999999998"/>
    <n v="151.77000000000001"/>
    <n v="131.18999999999997"/>
    <n v="0.46363443596268017"/>
    <n v="2026"/>
    <s v="Q2"/>
    <n v="4"/>
    <s v="Apr"/>
  </r>
  <r>
    <n v="1340"/>
    <d v="2026-04-18T00:00:00"/>
    <n v="2026"/>
    <x v="1"/>
    <n v="4"/>
    <x v="3"/>
    <x v="3"/>
    <x v="8"/>
    <x v="0"/>
    <s v="New"/>
    <x v="4"/>
    <s v="Training Mat"/>
    <n v="2"/>
    <n v="51.24"/>
    <n v="0"/>
    <n v="22.52"/>
    <n v="102.48"/>
    <n v="45.04"/>
    <n v="57.440000000000005"/>
    <n v="0.56049960967993762"/>
    <n v="2026"/>
    <s v="Q2"/>
    <n v="4"/>
    <s v="Apr"/>
  </r>
  <r>
    <n v="1444"/>
    <d v="2026-04-18T00:00:00"/>
    <n v="2026"/>
    <x v="1"/>
    <n v="4"/>
    <x v="3"/>
    <x v="2"/>
    <x v="10"/>
    <x v="2"/>
    <s v="Returning"/>
    <x v="3"/>
    <s v="Compact Sleeping Bag"/>
    <n v="1"/>
    <n v="120.52"/>
    <n v="0.1"/>
    <n v="59.01"/>
    <n v="108.468"/>
    <n v="59.01"/>
    <n v="49.458000000000006"/>
    <n v="0.45596858059519862"/>
    <n v="2026"/>
    <s v="Q2"/>
    <n v="4"/>
    <s v="Apr"/>
  </r>
  <r>
    <n v="2390"/>
    <d v="2026-04-18T00:00:00"/>
    <n v="2026"/>
    <x v="1"/>
    <n v="4"/>
    <x v="3"/>
    <x v="3"/>
    <x v="8"/>
    <x v="2"/>
    <s v="Returning"/>
    <x v="3"/>
    <s v="Portable Camp Stove"/>
    <n v="1"/>
    <n v="80.98"/>
    <n v="0"/>
    <n v="40.19"/>
    <n v="80.98"/>
    <n v="40.19"/>
    <n v="40.790000000000006"/>
    <n v="0.50370461842430236"/>
    <n v="2026"/>
    <s v="Q2"/>
    <n v="4"/>
    <s v="Apr"/>
  </r>
  <r>
    <n v="3076"/>
    <d v="2026-04-18T00:00:00"/>
    <n v="2026"/>
    <x v="1"/>
    <n v="4"/>
    <x v="3"/>
    <x v="2"/>
    <x v="2"/>
    <x v="0"/>
    <s v="Business"/>
    <x v="3"/>
    <s v="Portable Camp Stove"/>
    <n v="2"/>
    <n v="82.58"/>
    <n v="0.1"/>
    <n v="39.93"/>
    <n v="148.64400000000001"/>
    <n v="79.86"/>
    <n v="68.784000000000006"/>
    <n v="0.46274319851457174"/>
    <n v="2026"/>
    <s v="Q2"/>
    <n v="4"/>
    <s v="Apr"/>
  </r>
  <r>
    <n v="3157"/>
    <d v="2026-04-18T00:00:00"/>
    <n v="2026"/>
    <x v="1"/>
    <n v="4"/>
    <x v="3"/>
    <x v="3"/>
    <x v="8"/>
    <x v="0"/>
    <s v="New"/>
    <x v="3"/>
    <s v="Trail Tent 2P"/>
    <n v="2"/>
    <n v="200.36"/>
    <n v="0"/>
    <n v="105.12"/>
    <n v="400.72"/>
    <n v="210.24"/>
    <n v="190.48000000000002"/>
    <n v="0.47534438011579161"/>
    <n v="2026"/>
    <s v="Q2"/>
    <n v="4"/>
    <s v="Apr"/>
  </r>
  <r>
    <n v="4516"/>
    <d v="2026-04-18T00:00:00"/>
    <n v="2026"/>
    <x v="1"/>
    <n v="4"/>
    <x v="3"/>
    <x v="2"/>
    <x v="5"/>
    <x v="0"/>
    <s v="Returning"/>
    <x v="3"/>
    <s v="Trail Tent 2P"/>
    <n v="1"/>
    <n v="196.24"/>
    <n v="0"/>
    <n v="106.34"/>
    <n v="196.24"/>
    <n v="106.34"/>
    <n v="89.9"/>
    <n v="0.45811251528740321"/>
    <n v="2026"/>
    <s v="Q2"/>
    <n v="4"/>
    <s v="Apr"/>
  </r>
  <r>
    <n v="5119"/>
    <d v="2026-04-18T00:00:00"/>
    <n v="2026"/>
    <x v="1"/>
    <n v="4"/>
    <x v="3"/>
    <x v="0"/>
    <x v="15"/>
    <x v="0"/>
    <s v="Business"/>
    <x v="1"/>
    <s v="Hiking Daypack 20L"/>
    <n v="1"/>
    <n v="93.32"/>
    <n v="0"/>
    <n v="44.82"/>
    <n v="93.32"/>
    <n v="44.82"/>
    <n v="48.499999999999993"/>
    <n v="0.51971710244320612"/>
    <n v="2026"/>
    <s v="Q2"/>
    <n v="4"/>
    <s v="Apr"/>
  </r>
  <r>
    <n v="125"/>
    <d v="2026-04-19T00:00:00"/>
    <n v="2026"/>
    <x v="1"/>
    <n v="4"/>
    <x v="3"/>
    <x v="3"/>
    <x v="7"/>
    <x v="0"/>
    <s v="Returning"/>
    <x v="0"/>
    <s v="Cycling Pack 12L"/>
    <n v="2"/>
    <n v="101.61"/>
    <n v="0"/>
    <n v="49.9"/>
    <n v="203.22"/>
    <n v="99.8"/>
    <n v="103.42"/>
    <n v="0.50890660368074014"/>
    <n v="2026"/>
    <s v="Q2"/>
    <n v="4"/>
    <s v="Apr"/>
  </r>
  <r>
    <n v="728"/>
    <d v="2026-04-19T00:00:00"/>
    <n v="2026"/>
    <x v="1"/>
    <n v="4"/>
    <x v="3"/>
    <x v="1"/>
    <x v="14"/>
    <x v="0"/>
    <s v="Returning"/>
    <x v="0"/>
    <s v="Cycling Pack 12L"/>
    <n v="1"/>
    <n v="104.91"/>
    <n v="0"/>
    <n v="51.68"/>
    <n v="104.91"/>
    <n v="51.68"/>
    <n v="53.23"/>
    <n v="0.50738728433895719"/>
    <n v="2026"/>
    <s v="Q2"/>
    <n v="4"/>
    <s v="Apr"/>
  </r>
  <r>
    <n v="1271"/>
    <d v="2026-04-19T00:00:00"/>
    <n v="2026"/>
    <x v="1"/>
    <n v="4"/>
    <x v="3"/>
    <x v="2"/>
    <x v="2"/>
    <x v="1"/>
    <s v="Business"/>
    <x v="4"/>
    <s v="Resistance Band Set"/>
    <n v="8"/>
    <n v="39.99"/>
    <n v="0.15"/>
    <n v="14.92"/>
    <n v="271.93200000000002"/>
    <n v="119.36"/>
    <n v="152.572"/>
    <n v="0.56106673727255341"/>
    <n v="2026"/>
    <s v="Q2"/>
    <n v="4"/>
    <s v="Apr"/>
  </r>
  <r>
    <n v="1284"/>
    <d v="2026-04-19T00:00:00"/>
    <n v="2026"/>
    <x v="1"/>
    <n v="4"/>
    <x v="3"/>
    <x v="1"/>
    <x v="12"/>
    <x v="2"/>
    <s v="New"/>
    <x v="2"/>
    <s v="Carry-On Duffel"/>
    <n v="1"/>
    <n v="136.01"/>
    <n v="0"/>
    <n v="66.59"/>
    <n v="136.01"/>
    <n v="66.59"/>
    <n v="69.419999999999987"/>
    <n v="0.51040364679067707"/>
    <n v="2026"/>
    <s v="Q2"/>
    <n v="4"/>
    <s v="Apr"/>
  </r>
  <r>
    <n v="1657"/>
    <d v="2026-04-19T00:00:00"/>
    <n v="2026"/>
    <x v="1"/>
    <n v="4"/>
    <x v="3"/>
    <x v="0"/>
    <x v="0"/>
    <x v="1"/>
    <s v="Business"/>
    <x v="3"/>
    <s v="Compact Sleeping Bag"/>
    <n v="15"/>
    <n v="122.1"/>
    <n v="0.15"/>
    <n v="62.33"/>
    <n v="1556.7749999999999"/>
    <n v="934.94999999999993"/>
    <n v="621.82499999999993"/>
    <n v="0.39943151707857588"/>
    <n v="2026"/>
    <s v="Q2"/>
    <n v="4"/>
    <s v="Apr"/>
  </r>
  <r>
    <n v="2240"/>
    <d v="2026-04-19T00:00:00"/>
    <n v="2026"/>
    <x v="1"/>
    <n v="4"/>
    <x v="3"/>
    <x v="0"/>
    <x v="15"/>
    <x v="3"/>
    <s v="Returning"/>
    <x v="3"/>
    <s v="Alpine Tent 4P"/>
    <n v="4"/>
    <n v="341.75"/>
    <n v="0.1"/>
    <n v="191.91"/>
    <n v="1230.3"/>
    <n v="767.64"/>
    <n v="462.65999999999997"/>
    <n v="0.37605462082418922"/>
    <n v="2026"/>
    <s v="Q2"/>
    <n v="4"/>
    <s v="Apr"/>
  </r>
  <r>
    <n v="3050"/>
    <d v="2026-04-19T00:00:00"/>
    <n v="2026"/>
    <x v="1"/>
    <n v="4"/>
    <x v="3"/>
    <x v="3"/>
    <x v="13"/>
    <x v="2"/>
    <s v="Returning"/>
    <x v="1"/>
    <s v="Summit Backpack 45L"/>
    <n v="3"/>
    <n v="156.16"/>
    <n v="0.05"/>
    <n v="77.81"/>
    <n v="445.05599999999998"/>
    <n v="233.43"/>
    <n v="211.62599999999998"/>
    <n v="0.47550420621225192"/>
    <n v="2026"/>
    <s v="Q2"/>
    <n v="4"/>
    <s v="Apr"/>
  </r>
  <r>
    <n v="3213"/>
    <d v="2026-04-19T00:00:00"/>
    <n v="2026"/>
    <x v="1"/>
    <n v="4"/>
    <x v="3"/>
    <x v="0"/>
    <x v="15"/>
    <x v="0"/>
    <s v="Returning"/>
    <x v="2"/>
    <s v="Carry-On Duffel"/>
    <n v="2"/>
    <n v="132.53"/>
    <n v="0.05"/>
    <n v="66.39"/>
    <n v="251.80699999999999"/>
    <n v="132.78"/>
    <n v="119.02699999999999"/>
    <n v="0.47269138665724142"/>
    <n v="2026"/>
    <s v="Q2"/>
    <n v="4"/>
    <s v="Apr"/>
  </r>
  <r>
    <n v="3367"/>
    <d v="2026-04-19T00:00:00"/>
    <n v="2026"/>
    <x v="1"/>
    <n v="4"/>
    <x v="3"/>
    <x v="2"/>
    <x v="3"/>
    <x v="0"/>
    <s v="Returning"/>
    <x v="2"/>
    <s v="Packing Cube Set"/>
    <n v="3"/>
    <n v="45.79"/>
    <n v="0"/>
    <n v="17.98"/>
    <n v="137.37"/>
    <n v="53.94"/>
    <n v="83.43"/>
    <n v="0.60733784669141733"/>
    <n v="2026"/>
    <s v="Q2"/>
    <n v="4"/>
    <s v="Apr"/>
  </r>
  <r>
    <n v="3885"/>
    <d v="2026-04-19T00:00:00"/>
    <n v="2026"/>
    <x v="1"/>
    <n v="4"/>
    <x v="3"/>
    <x v="0"/>
    <x v="15"/>
    <x v="0"/>
    <s v="New"/>
    <x v="2"/>
    <s v="Carry-On Duffel"/>
    <n v="2"/>
    <n v="133.97"/>
    <n v="0.15"/>
    <n v="67.36"/>
    <n v="227.749"/>
    <n v="134.72"/>
    <n v="93.028999999999996"/>
    <n v="0.40847160690057915"/>
    <n v="2026"/>
    <s v="Q2"/>
    <n v="4"/>
    <s v="Apr"/>
  </r>
  <r>
    <n v="4372"/>
    <d v="2026-04-19T00:00:00"/>
    <n v="2026"/>
    <x v="1"/>
    <n v="4"/>
    <x v="3"/>
    <x v="0"/>
    <x v="15"/>
    <x v="0"/>
    <s v="New"/>
    <x v="4"/>
    <s v="Recovery Roller"/>
    <n v="1"/>
    <n v="37.11"/>
    <n v="0.1"/>
    <n v="14.27"/>
    <n v="33.399000000000001"/>
    <n v="14.27"/>
    <n v="19.129000000000001"/>
    <n v="0.5727416988532591"/>
    <n v="2026"/>
    <s v="Q2"/>
    <n v="4"/>
    <s v="Apr"/>
  </r>
  <r>
    <n v="4417"/>
    <d v="2026-04-19T00:00:00"/>
    <n v="2026"/>
    <x v="1"/>
    <n v="4"/>
    <x v="3"/>
    <x v="3"/>
    <x v="8"/>
    <x v="2"/>
    <s v="New"/>
    <x v="3"/>
    <s v="Alpine Tent 4P"/>
    <n v="3"/>
    <n v="334.01"/>
    <n v="0.15"/>
    <n v="192.17"/>
    <n v="851.72550000000001"/>
    <n v="576.51"/>
    <n v="275.21550000000002"/>
    <n v="0.32312699337990941"/>
    <n v="2026"/>
    <s v="Q2"/>
    <n v="4"/>
    <s v="Apr"/>
  </r>
  <r>
    <n v="1147"/>
    <d v="2026-04-20T00:00:00"/>
    <n v="2026"/>
    <x v="1"/>
    <n v="4"/>
    <x v="3"/>
    <x v="3"/>
    <x v="7"/>
    <x v="0"/>
    <s v="New"/>
    <x v="2"/>
    <s v="Carry-On Duffel"/>
    <n v="1"/>
    <n v="131.46"/>
    <n v="0"/>
    <n v="67.77"/>
    <n v="131.46"/>
    <n v="67.77"/>
    <n v="63.690000000000012"/>
    <n v="0.48448197170241902"/>
    <n v="2026"/>
    <s v="Q2"/>
    <n v="4"/>
    <s v="Apr"/>
  </r>
  <r>
    <n v="1514"/>
    <d v="2026-04-20T00:00:00"/>
    <n v="2026"/>
    <x v="1"/>
    <n v="4"/>
    <x v="3"/>
    <x v="2"/>
    <x v="3"/>
    <x v="2"/>
    <s v="Returning"/>
    <x v="1"/>
    <s v="Trekking Poles"/>
    <n v="3"/>
    <n v="72.48"/>
    <n v="0"/>
    <n v="32.36"/>
    <n v="217.44"/>
    <n v="97.08"/>
    <n v="120.36"/>
    <n v="0.55353200883002207"/>
    <n v="2026"/>
    <s v="Q2"/>
    <n v="4"/>
    <s v="Apr"/>
  </r>
  <r>
    <n v="1538"/>
    <d v="2026-04-20T00:00:00"/>
    <n v="2026"/>
    <x v="1"/>
    <n v="4"/>
    <x v="3"/>
    <x v="2"/>
    <x v="2"/>
    <x v="3"/>
    <s v="New"/>
    <x v="0"/>
    <s v="Commuter Helmet"/>
    <n v="1"/>
    <n v="81.98"/>
    <n v="0"/>
    <n v="43.15"/>
    <n v="81.98"/>
    <n v="43.15"/>
    <n v="38.830000000000005"/>
    <n v="0.47365211027079779"/>
    <n v="2026"/>
    <s v="Q2"/>
    <n v="4"/>
    <s v="Apr"/>
  </r>
  <r>
    <n v="1679"/>
    <d v="2026-04-20T00:00:00"/>
    <n v="2026"/>
    <x v="1"/>
    <n v="4"/>
    <x v="3"/>
    <x v="3"/>
    <x v="13"/>
    <x v="3"/>
    <s v="Returning"/>
    <x v="2"/>
    <s v="Packing Cube Set"/>
    <n v="1"/>
    <n v="46.71"/>
    <n v="0"/>
    <n v="18.18"/>
    <n v="46.71"/>
    <n v="18.18"/>
    <n v="28.53"/>
    <n v="0.61078998073217727"/>
    <n v="2026"/>
    <s v="Q2"/>
    <n v="4"/>
    <s v="Apr"/>
  </r>
  <r>
    <n v="1708"/>
    <d v="2026-04-20T00:00:00"/>
    <n v="2026"/>
    <x v="1"/>
    <n v="4"/>
    <x v="3"/>
    <x v="2"/>
    <x v="5"/>
    <x v="3"/>
    <s v="New"/>
    <x v="4"/>
    <s v="Resistance Band Set"/>
    <n v="1"/>
    <n v="41.01"/>
    <n v="0"/>
    <n v="14.5"/>
    <n v="41.01"/>
    <n v="14.5"/>
    <n v="26.509999999999998"/>
    <n v="0.64642770056083876"/>
    <n v="2026"/>
    <s v="Q2"/>
    <n v="4"/>
    <s v="Apr"/>
  </r>
  <r>
    <n v="2686"/>
    <d v="2026-04-20T00:00:00"/>
    <n v="2026"/>
    <x v="1"/>
    <n v="4"/>
    <x v="3"/>
    <x v="1"/>
    <x v="12"/>
    <x v="0"/>
    <s v="Returning"/>
    <x v="1"/>
    <s v="Trekking Poles"/>
    <n v="1"/>
    <n v="70.45"/>
    <n v="0.05"/>
    <n v="31.98"/>
    <n v="66.927499999999995"/>
    <n v="31.98"/>
    <n v="34.947499999999991"/>
    <n v="0.52216951178514059"/>
    <n v="2026"/>
    <s v="Q2"/>
    <n v="4"/>
    <s v="Apr"/>
  </r>
  <r>
    <n v="3307"/>
    <d v="2026-04-20T00:00:00"/>
    <n v="2026"/>
    <x v="1"/>
    <n v="4"/>
    <x v="3"/>
    <x v="3"/>
    <x v="13"/>
    <x v="2"/>
    <s v="Business"/>
    <x v="0"/>
    <s v="Trail Bike Light"/>
    <n v="2"/>
    <n v="51.39"/>
    <n v="0.05"/>
    <n v="22.28"/>
    <n v="97.640999999999991"/>
    <n v="44.56"/>
    <n v="53.080999999999989"/>
    <n v="0.54363433393758764"/>
    <n v="2026"/>
    <s v="Q2"/>
    <n v="4"/>
    <s v="Apr"/>
  </r>
  <r>
    <n v="3772"/>
    <d v="2026-04-20T00:00:00"/>
    <n v="2026"/>
    <x v="1"/>
    <n v="4"/>
    <x v="3"/>
    <x v="0"/>
    <x v="15"/>
    <x v="2"/>
    <s v="Returning"/>
    <x v="3"/>
    <s v="Compact Sleeping Bag"/>
    <n v="2"/>
    <n v="122.03"/>
    <n v="0"/>
    <n v="59.43"/>
    <n v="244.06"/>
    <n v="118.86"/>
    <n v="125.2"/>
    <n v="0.51298860935835455"/>
    <n v="2026"/>
    <s v="Q2"/>
    <n v="4"/>
    <s v="Apr"/>
  </r>
  <r>
    <n v="3877"/>
    <d v="2026-04-20T00:00:00"/>
    <n v="2026"/>
    <x v="1"/>
    <n v="4"/>
    <x v="3"/>
    <x v="3"/>
    <x v="4"/>
    <x v="0"/>
    <s v="New"/>
    <x v="2"/>
    <s v="Carry-On Duffel"/>
    <n v="3"/>
    <n v="132.07"/>
    <n v="0.05"/>
    <n v="66.41"/>
    <n v="376.39949999999999"/>
    <n v="199.23"/>
    <n v="177.1695"/>
    <n v="0.47069536489819991"/>
    <n v="2026"/>
    <s v="Q2"/>
    <n v="4"/>
    <s v="Apr"/>
  </r>
  <r>
    <n v="4117"/>
    <d v="2026-04-20T00:00:00"/>
    <n v="2026"/>
    <x v="1"/>
    <n v="4"/>
    <x v="3"/>
    <x v="3"/>
    <x v="7"/>
    <x v="3"/>
    <s v="Returning"/>
    <x v="0"/>
    <s v="Compact Repair Kit"/>
    <n v="1"/>
    <n v="41.04"/>
    <n v="0.1"/>
    <n v="17.02"/>
    <n v="36.936"/>
    <n v="17.02"/>
    <n v="19.916"/>
    <n v="0.53920294563569415"/>
    <n v="2026"/>
    <s v="Q2"/>
    <n v="4"/>
    <s v="Apr"/>
  </r>
  <r>
    <n v="4562"/>
    <d v="2026-04-20T00:00:00"/>
    <n v="2026"/>
    <x v="1"/>
    <n v="4"/>
    <x v="3"/>
    <x v="1"/>
    <x v="1"/>
    <x v="2"/>
    <s v="New"/>
    <x v="4"/>
    <s v="Resistance Band Set"/>
    <n v="2"/>
    <n v="40.56"/>
    <n v="0"/>
    <n v="15.09"/>
    <n v="81.12"/>
    <n v="30.18"/>
    <n v="50.940000000000005"/>
    <n v="0.62795857988165682"/>
    <n v="2026"/>
    <s v="Q2"/>
    <n v="4"/>
    <s v="Apr"/>
  </r>
  <r>
    <n v="4683"/>
    <d v="2026-04-20T00:00:00"/>
    <n v="2026"/>
    <x v="1"/>
    <n v="4"/>
    <x v="3"/>
    <x v="2"/>
    <x v="16"/>
    <x v="0"/>
    <s v="Business"/>
    <x v="4"/>
    <s v="Training Mat"/>
    <n v="3"/>
    <n v="51.36"/>
    <n v="0"/>
    <n v="22.05"/>
    <n v="154.07999999999998"/>
    <n v="66.150000000000006"/>
    <n v="87.929999999999978"/>
    <n v="0.57067757009345788"/>
    <n v="2026"/>
    <s v="Q2"/>
    <n v="4"/>
    <s v="Apr"/>
  </r>
  <r>
    <n v="308"/>
    <d v="2026-04-21T00:00:00"/>
    <n v="2026"/>
    <x v="1"/>
    <n v="4"/>
    <x v="3"/>
    <x v="3"/>
    <x v="7"/>
    <x v="0"/>
    <s v="Returning"/>
    <x v="1"/>
    <s v="Hiking Daypack 20L"/>
    <n v="6"/>
    <n v="93.58"/>
    <n v="0"/>
    <n v="46.68"/>
    <n v="561.48"/>
    <n v="280.08"/>
    <n v="281.40000000000003"/>
    <n v="0.5011754648429152"/>
    <n v="2026"/>
    <s v="Q2"/>
    <n v="4"/>
    <s v="Apr"/>
  </r>
  <r>
    <n v="773"/>
    <d v="2026-04-21T00:00:00"/>
    <n v="2026"/>
    <x v="1"/>
    <n v="4"/>
    <x v="3"/>
    <x v="3"/>
    <x v="7"/>
    <x v="0"/>
    <s v="Business"/>
    <x v="0"/>
    <s v="Commuter Helmet"/>
    <n v="5"/>
    <n v="80.16"/>
    <n v="0.1"/>
    <n v="42.5"/>
    <n v="360.71999999999997"/>
    <n v="212.5"/>
    <n v="148.21999999999997"/>
    <n v="0.41090042137946325"/>
    <n v="2026"/>
    <s v="Q2"/>
    <n v="4"/>
    <s v="Apr"/>
  </r>
  <r>
    <n v="1303"/>
    <d v="2026-04-21T00:00:00"/>
    <n v="2026"/>
    <x v="1"/>
    <n v="4"/>
    <x v="3"/>
    <x v="1"/>
    <x v="12"/>
    <x v="0"/>
    <s v="New"/>
    <x v="1"/>
    <s v="Trail Boots"/>
    <n v="1"/>
    <n v="142.22999999999999"/>
    <n v="0.05"/>
    <n v="77.66"/>
    <n v="135.11849999999998"/>
    <n v="77.66"/>
    <n v="57.458499999999987"/>
    <n v="0.42524524768999061"/>
    <n v="2026"/>
    <s v="Q2"/>
    <n v="4"/>
    <s v="Apr"/>
  </r>
  <r>
    <n v="1348"/>
    <d v="2026-04-21T00:00:00"/>
    <n v="2026"/>
    <x v="1"/>
    <n v="4"/>
    <x v="3"/>
    <x v="1"/>
    <x v="14"/>
    <x v="0"/>
    <s v="Returning"/>
    <x v="1"/>
    <s v="Trekking Poles"/>
    <n v="2"/>
    <n v="71.77"/>
    <n v="0"/>
    <n v="32.450000000000003"/>
    <n v="143.54"/>
    <n v="64.900000000000006"/>
    <n v="78.639999999999986"/>
    <n v="0.54786122335237553"/>
    <n v="2026"/>
    <s v="Q2"/>
    <n v="4"/>
    <s v="Apr"/>
  </r>
  <r>
    <n v="1496"/>
    <d v="2026-04-21T00:00:00"/>
    <n v="2026"/>
    <x v="1"/>
    <n v="4"/>
    <x v="3"/>
    <x v="0"/>
    <x v="0"/>
    <x v="3"/>
    <s v="Returning"/>
    <x v="1"/>
    <s v="Trekking Poles"/>
    <n v="1"/>
    <n v="71.23"/>
    <n v="0.05"/>
    <n v="33.28"/>
    <n v="67.668499999999995"/>
    <n v="33.28"/>
    <n v="34.388499999999993"/>
    <n v="0.50819066478494423"/>
    <n v="2026"/>
    <s v="Q2"/>
    <n v="4"/>
    <s v="Apr"/>
  </r>
  <r>
    <n v="1695"/>
    <d v="2026-04-21T00:00:00"/>
    <n v="2026"/>
    <x v="1"/>
    <n v="4"/>
    <x v="3"/>
    <x v="0"/>
    <x v="0"/>
    <x v="2"/>
    <s v="Returning"/>
    <x v="1"/>
    <s v="Trekking Poles"/>
    <n v="1"/>
    <n v="71.239999999999995"/>
    <n v="0.1"/>
    <n v="33.07"/>
    <n v="64.116"/>
    <n v="33.07"/>
    <n v="31.045999999999999"/>
    <n v="0.48421610830369954"/>
    <n v="2026"/>
    <s v="Q2"/>
    <n v="4"/>
    <s v="Apr"/>
  </r>
  <r>
    <n v="2812"/>
    <d v="2026-04-21T00:00:00"/>
    <n v="2026"/>
    <x v="1"/>
    <n v="4"/>
    <x v="3"/>
    <x v="1"/>
    <x v="6"/>
    <x v="0"/>
    <s v="New"/>
    <x v="0"/>
    <s v="Trail Bike Light"/>
    <n v="1"/>
    <n v="51.39"/>
    <n v="0"/>
    <n v="22.08"/>
    <n v="51.39"/>
    <n v="22.08"/>
    <n v="29.310000000000002"/>
    <n v="0.57034442498540572"/>
    <n v="2026"/>
    <s v="Q2"/>
    <n v="4"/>
    <s v="Apr"/>
  </r>
  <r>
    <n v="3017"/>
    <d v="2026-04-21T00:00:00"/>
    <n v="2026"/>
    <x v="1"/>
    <n v="4"/>
    <x v="3"/>
    <x v="1"/>
    <x v="12"/>
    <x v="0"/>
    <s v="Returning"/>
    <x v="0"/>
    <s v="Cycling Pack 12L"/>
    <n v="1"/>
    <n v="102.64"/>
    <n v="0"/>
    <n v="51.86"/>
    <n v="102.64"/>
    <n v="51.86"/>
    <n v="50.78"/>
    <n v="0.49473889321901793"/>
    <n v="2026"/>
    <s v="Q2"/>
    <n v="4"/>
    <s v="Apr"/>
  </r>
  <r>
    <n v="3719"/>
    <d v="2026-04-21T00:00:00"/>
    <n v="2026"/>
    <x v="1"/>
    <n v="4"/>
    <x v="3"/>
    <x v="2"/>
    <x v="2"/>
    <x v="0"/>
    <s v="New"/>
    <x v="4"/>
    <s v="Recovery Roller"/>
    <n v="2"/>
    <n v="35.56"/>
    <n v="0.1"/>
    <n v="13.85"/>
    <n v="64.00800000000001"/>
    <n v="27.7"/>
    <n v="36.308000000000007"/>
    <n v="0.56724159480064995"/>
    <n v="2026"/>
    <s v="Q2"/>
    <n v="4"/>
    <s v="Apr"/>
  </r>
  <r>
    <n v="3920"/>
    <d v="2026-04-21T00:00:00"/>
    <n v="2026"/>
    <x v="1"/>
    <n v="4"/>
    <x v="3"/>
    <x v="1"/>
    <x v="11"/>
    <x v="0"/>
    <s v="Returning"/>
    <x v="0"/>
    <s v="Cycling Pack 12L"/>
    <n v="2"/>
    <n v="100.39"/>
    <n v="0"/>
    <n v="49.05"/>
    <n v="200.78"/>
    <n v="98.1"/>
    <n v="102.68"/>
    <n v="0.51140551847793603"/>
    <n v="2026"/>
    <s v="Q2"/>
    <n v="4"/>
    <s v="Apr"/>
  </r>
  <r>
    <n v="4654"/>
    <d v="2026-04-21T00:00:00"/>
    <n v="2026"/>
    <x v="1"/>
    <n v="4"/>
    <x v="3"/>
    <x v="0"/>
    <x v="15"/>
    <x v="2"/>
    <s v="Returning"/>
    <x v="3"/>
    <s v="Trail Tent 2P"/>
    <n v="2"/>
    <n v="191.51"/>
    <n v="0.1"/>
    <n v="101.25"/>
    <n v="344.71800000000002"/>
    <n v="202.5"/>
    <n v="142.21800000000002"/>
    <n v="0.41256331262075091"/>
    <n v="2026"/>
    <s v="Q2"/>
    <n v="4"/>
    <s v="Apr"/>
  </r>
  <r>
    <n v="4920"/>
    <d v="2026-04-21T00:00:00"/>
    <n v="2026"/>
    <x v="1"/>
    <n v="4"/>
    <x v="3"/>
    <x v="1"/>
    <x v="12"/>
    <x v="2"/>
    <s v="New"/>
    <x v="1"/>
    <s v="Trail Boots"/>
    <n v="2"/>
    <n v="147.30000000000001"/>
    <n v="0"/>
    <n v="81.2"/>
    <n v="294.60000000000002"/>
    <n v="162.4"/>
    <n v="132.20000000000002"/>
    <n v="0.44874405974202308"/>
    <n v="2026"/>
    <s v="Q2"/>
    <n v="4"/>
    <s v="Apr"/>
  </r>
  <r>
    <n v="5191"/>
    <d v="2026-04-21T00:00:00"/>
    <n v="2026"/>
    <x v="1"/>
    <n v="4"/>
    <x v="3"/>
    <x v="1"/>
    <x v="11"/>
    <x v="2"/>
    <s v="Returning"/>
    <x v="0"/>
    <s v="Commuter Helmet"/>
    <n v="1"/>
    <n v="79.92"/>
    <n v="0.1"/>
    <n v="43.13"/>
    <n v="71.927999999999997"/>
    <n v="43.13"/>
    <n v="28.797999999999995"/>
    <n v="0.40037259481703918"/>
    <n v="2026"/>
    <s v="Q2"/>
    <n v="4"/>
    <s v="Apr"/>
  </r>
  <r>
    <n v="413"/>
    <d v="2026-04-22T00:00:00"/>
    <n v="2026"/>
    <x v="1"/>
    <n v="4"/>
    <x v="3"/>
    <x v="1"/>
    <x v="1"/>
    <x v="0"/>
    <s v="Returning"/>
    <x v="3"/>
    <s v="Alpine Tent 4P"/>
    <n v="2"/>
    <n v="344.29"/>
    <n v="0.1"/>
    <n v="192.66"/>
    <n v="619.72200000000009"/>
    <n v="385.32"/>
    <n v="234.4020000000001"/>
    <n v="0.37823733867766524"/>
    <n v="2026"/>
    <s v="Q2"/>
    <n v="4"/>
    <s v="Apr"/>
  </r>
  <r>
    <n v="1658"/>
    <d v="2026-04-22T00:00:00"/>
    <n v="2026"/>
    <x v="1"/>
    <n v="4"/>
    <x v="3"/>
    <x v="2"/>
    <x v="5"/>
    <x v="0"/>
    <s v="Returning"/>
    <x v="1"/>
    <s v="Summit Backpack 45L"/>
    <n v="1"/>
    <n v="151.15"/>
    <n v="0"/>
    <n v="77.680000000000007"/>
    <n v="151.15"/>
    <n v="77.680000000000007"/>
    <n v="73.47"/>
    <n v="0.48607343698312933"/>
    <n v="2026"/>
    <s v="Q2"/>
    <n v="4"/>
    <s v="Apr"/>
  </r>
  <r>
    <n v="2024"/>
    <d v="2026-04-22T00:00:00"/>
    <n v="2026"/>
    <x v="1"/>
    <n v="4"/>
    <x v="3"/>
    <x v="1"/>
    <x v="6"/>
    <x v="2"/>
    <s v="New"/>
    <x v="3"/>
    <s v="Portable Camp Stove"/>
    <n v="1"/>
    <n v="81.73"/>
    <n v="0.05"/>
    <n v="39.979999999999997"/>
    <n v="77.643500000000003"/>
    <n v="39.979999999999997"/>
    <n v="37.663500000000006"/>
    <n v="0.48508246021882068"/>
    <n v="2026"/>
    <s v="Q2"/>
    <n v="4"/>
    <s v="Apr"/>
  </r>
  <r>
    <n v="3980"/>
    <d v="2026-04-22T00:00:00"/>
    <n v="2026"/>
    <x v="1"/>
    <n v="4"/>
    <x v="3"/>
    <x v="3"/>
    <x v="4"/>
    <x v="2"/>
    <s v="New"/>
    <x v="1"/>
    <s v="Trail Boots"/>
    <n v="1"/>
    <n v="142.53"/>
    <n v="0.05"/>
    <n v="77.77"/>
    <n v="135.40350000000001"/>
    <n v="77.77"/>
    <n v="57.633500000000012"/>
    <n v="0.4256426163282338"/>
    <n v="2026"/>
    <s v="Q2"/>
    <n v="4"/>
    <s v="Apr"/>
  </r>
  <r>
    <n v="4239"/>
    <d v="2026-04-22T00:00:00"/>
    <n v="2026"/>
    <x v="1"/>
    <n v="4"/>
    <x v="3"/>
    <x v="1"/>
    <x v="1"/>
    <x v="0"/>
    <s v="New"/>
    <x v="3"/>
    <s v="Portable Camp Stove"/>
    <n v="2"/>
    <n v="83.24"/>
    <n v="0"/>
    <n v="40.03"/>
    <n v="166.48"/>
    <n v="80.06"/>
    <n v="86.419999999999987"/>
    <n v="0.51910139356078799"/>
    <n v="2026"/>
    <s v="Q2"/>
    <n v="4"/>
    <s v="Apr"/>
  </r>
  <r>
    <n v="4761"/>
    <d v="2026-04-22T00:00:00"/>
    <n v="2026"/>
    <x v="1"/>
    <n v="4"/>
    <x v="3"/>
    <x v="0"/>
    <x v="0"/>
    <x v="3"/>
    <s v="New"/>
    <x v="1"/>
    <s v="Trail Boots"/>
    <n v="1"/>
    <n v="141.99"/>
    <n v="0.05"/>
    <n v="79.7"/>
    <n v="134.8905"/>
    <n v="79.7"/>
    <n v="55.1905"/>
    <n v="0.40915038494186023"/>
    <n v="2026"/>
    <s v="Q2"/>
    <n v="4"/>
    <s v="Apr"/>
  </r>
  <r>
    <n v="5160"/>
    <d v="2026-04-22T00:00:00"/>
    <n v="2026"/>
    <x v="1"/>
    <n v="4"/>
    <x v="3"/>
    <x v="1"/>
    <x v="12"/>
    <x v="0"/>
    <s v="New"/>
    <x v="4"/>
    <s v="Recovery Roller"/>
    <n v="2"/>
    <n v="35.94"/>
    <n v="0.05"/>
    <n v="14.17"/>
    <n v="68.285999999999987"/>
    <n v="28.34"/>
    <n v="39.945999999999984"/>
    <n v="0.5849808159798493"/>
    <n v="2026"/>
    <s v="Q2"/>
    <n v="4"/>
    <s v="Apr"/>
  </r>
  <r>
    <n v="2224"/>
    <d v="2026-04-23T00:00:00"/>
    <n v="2026"/>
    <x v="1"/>
    <n v="4"/>
    <x v="3"/>
    <x v="1"/>
    <x v="1"/>
    <x v="0"/>
    <s v="New"/>
    <x v="4"/>
    <s v="Training Mat"/>
    <n v="3"/>
    <n v="49.55"/>
    <n v="0"/>
    <n v="22.55"/>
    <n v="148.64999999999998"/>
    <n v="67.650000000000006"/>
    <n v="80.999999999999972"/>
    <n v="0.54490413723511588"/>
    <n v="2026"/>
    <s v="Q2"/>
    <n v="4"/>
    <s v="Apr"/>
  </r>
  <r>
    <n v="2832"/>
    <d v="2026-04-23T00:00:00"/>
    <n v="2026"/>
    <x v="1"/>
    <n v="4"/>
    <x v="3"/>
    <x v="3"/>
    <x v="8"/>
    <x v="3"/>
    <s v="Returning"/>
    <x v="4"/>
    <s v="Resistance Band Set"/>
    <n v="1"/>
    <n v="39.89"/>
    <n v="0.05"/>
    <n v="15.06"/>
    <n v="37.895499999999998"/>
    <n v="15.06"/>
    <n v="22.835499999999996"/>
    <n v="0.60259133670224685"/>
    <n v="2026"/>
    <s v="Q2"/>
    <n v="4"/>
    <s v="Apr"/>
  </r>
  <r>
    <n v="3000"/>
    <d v="2026-04-23T00:00:00"/>
    <n v="2026"/>
    <x v="1"/>
    <n v="4"/>
    <x v="3"/>
    <x v="3"/>
    <x v="7"/>
    <x v="3"/>
    <s v="New"/>
    <x v="4"/>
    <s v="Resistance Band Set"/>
    <n v="1"/>
    <n v="40.630000000000003"/>
    <n v="0.1"/>
    <n v="14.67"/>
    <n v="36.567"/>
    <n v="14.67"/>
    <n v="21.896999999999998"/>
    <n v="0.59881860694068423"/>
    <n v="2026"/>
    <s v="Q2"/>
    <n v="4"/>
    <s v="Apr"/>
  </r>
  <r>
    <n v="3206"/>
    <d v="2026-04-23T00:00:00"/>
    <n v="2026"/>
    <x v="1"/>
    <n v="4"/>
    <x v="3"/>
    <x v="3"/>
    <x v="8"/>
    <x v="3"/>
    <s v="Returning"/>
    <x v="0"/>
    <s v="Compact Repair Kit"/>
    <n v="4"/>
    <n v="39.78"/>
    <n v="0.05"/>
    <n v="16.7"/>
    <n v="151.16399999999999"/>
    <n v="66.8"/>
    <n v="84.36399999999999"/>
    <n v="0.55809584292556425"/>
    <n v="2026"/>
    <s v="Q2"/>
    <n v="4"/>
    <s v="Apr"/>
  </r>
  <r>
    <n v="3777"/>
    <d v="2026-04-23T00:00:00"/>
    <n v="2026"/>
    <x v="1"/>
    <n v="4"/>
    <x v="3"/>
    <x v="3"/>
    <x v="4"/>
    <x v="3"/>
    <s v="Business"/>
    <x v="1"/>
    <s v="Hiking Daypack 20L"/>
    <n v="1"/>
    <n v="92.74"/>
    <n v="0"/>
    <n v="46.1"/>
    <n v="92.74"/>
    <n v="46.1"/>
    <n v="46.639999999999993"/>
    <n v="0.50291136510675005"/>
    <n v="2026"/>
    <s v="Q2"/>
    <n v="4"/>
    <s v="Apr"/>
  </r>
  <r>
    <n v="4980"/>
    <d v="2026-04-23T00:00:00"/>
    <n v="2026"/>
    <x v="1"/>
    <n v="4"/>
    <x v="3"/>
    <x v="1"/>
    <x v="6"/>
    <x v="2"/>
    <s v="Returning"/>
    <x v="3"/>
    <s v="Compact Sleeping Bag"/>
    <n v="2"/>
    <n v="120.49"/>
    <n v="0.1"/>
    <n v="62.23"/>
    <n v="216.88200000000001"/>
    <n v="124.46"/>
    <n v="92.422000000000011"/>
    <n v="0.42613955976060719"/>
    <n v="2026"/>
    <s v="Q2"/>
    <n v="4"/>
    <s v="Apr"/>
  </r>
  <r>
    <n v="1102"/>
    <d v="2026-04-24T00:00:00"/>
    <n v="2026"/>
    <x v="1"/>
    <n v="4"/>
    <x v="3"/>
    <x v="1"/>
    <x v="6"/>
    <x v="0"/>
    <s v="Business"/>
    <x v="1"/>
    <s v="Trekking Poles"/>
    <n v="2"/>
    <n v="70.53"/>
    <n v="0"/>
    <n v="32.229999999999997"/>
    <n v="141.06"/>
    <n v="64.459999999999994"/>
    <n v="76.600000000000009"/>
    <n v="0.54303133418403526"/>
    <n v="2026"/>
    <s v="Q2"/>
    <n v="4"/>
    <s v="Apr"/>
  </r>
  <r>
    <n v="1333"/>
    <d v="2026-04-24T00:00:00"/>
    <n v="2026"/>
    <x v="1"/>
    <n v="4"/>
    <x v="3"/>
    <x v="1"/>
    <x v="14"/>
    <x v="0"/>
    <s v="New"/>
    <x v="1"/>
    <s v="Hiking Daypack 20L"/>
    <n v="1"/>
    <n v="90.87"/>
    <n v="0.1"/>
    <n v="44.4"/>
    <n v="81.783000000000001"/>
    <n v="44.4"/>
    <n v="37.383000000000003"/>
    <n v="0.45709988628443565"/>
    <n v="2026"/>
    <s v="Q2"/>
    <n v="4"/>
    <s v="Apr"/>
  </r>
  <r>
    <n v="1369"/>
    <d v="2026-04-24T00:00:00"/>
    <n v="2026"/>
    <x v="1"/>
    <n v="4"/>
    <x v="3"/>
    <x v="1"/>
    <x v="14"/>
    <x v="1"/>
    <s v="Returning"/>
    <x v="4"/>
    <s v="Weighted Vest"/>
    <n v="3"/>
    <n v="124.31"/>
    <n v="0.2"/>
    <n v="67.97"/>
    <n v="298.34399999999999"/>
    <n v="203.91"/>
    <n v="94.433999999999997"/>
    <n v="0.31652723031131846"/>
    <n v="2026"/>
    <s v="Q2"/>
    <n v="4"/>
    <s v="Apr"/>
  </r>
  <r>
    <n v="1712"/>
    <d v="2026-04-24T00:00:00"/>
    <n v="2026"/>
    <x v="1"/>
    <n v="4"/>
    <x v="3"/>
    <x v="1"/>
    <x v="1"/>
    <x v="1"/>
    <s v="Returning"/>
    <x v="0"/>
    <s v="Compact Repair Kit"/>
    <n v="15"/>
    <n v="41.21"/>
    <n v="0.15"/>
    <n v="16.760000000000002"/>
    <n v="525.42750000000001"/>
    <n v="251.40000000000003"/>
    <n v="274.02749999999997"/>
    <n v="0.52153246642020068"/>
    <n v="2026"/>
    <s v="Q2"/>
    <n v="4"/>
    <s v="Apr"/>
  </r>
  <r>
    <n v="2229"/>
    <d v="2026-04-24T00:00:00"/>
    <n v="2026"/>
    <x v="1"/>
    <n v="4"/>
    <x v="3"/>
    <x v="0"/>
    <x v="0"/>
    <x v="0"/>
    <s v="New"/>
    <x v="1"/>
    <s v="Trail Boots"/>
    <n v="2"/>
    <n v="145.75"/>
    <n v="0.1"/>
    <n v="78.900000000000006"/>
    <n v="262.35000000000002"/>
    <n v="157.80000000000001"/>
    <n v="104.55000000000001"/>
    <n v="0.39851343624928531"/>
    <n v="2026"/>
    <s v="Q2"/>
    <n v="4"/>
    <s v="Apr"/>
  </r>
  <r>
    <n v="3458"/>
    <d v="2026-04-24T00:00:00"/>
    <n v="2026"/>
    <x v="1"/>
    <n v="4"/>
    <x v="3"/>
    <x v="2"/>
    <x v="3"/>
    <x v="0"/>
    <s v="New"/>
    <x v="2"/>
    <s v="Carry-On Duffel"/>
    <n v="1"/>
    <n v="134.86000000000001"/>
    <n v="0"/>
    <n v="66.040000000000006"/>
    <n v="134.86000000000001"/>
    <n v="66.040000000000006"/>
    <n v="68.820000000000007"/>
    <n v="0.51030698502150373"/>
    <n v="2026"/>
    <s v="Q2"/>
    <n v="4"/>
    <s v="Apr"/>
  </r>
  <r>
    <n v="4637"/>
    <d v="2026-04-24T00:00:00"/>
    <n v="2026"/>
    <x v="1"/>
    <n v="4"/>
    <x v="3"/>
    <x v="3"/>
    <x v="13"/>
    <x v="2"/>
    <s v="New"/>
    <x v="2"/>
    <s v="Carry-On Duffel"/>
    <n v="1"/>
    <n v="136.07"/>
    <n v="0"/>
    <n v="65.17"/>
    <n v="136.07"/>
    <n v="65.17"/>
    <n v="70.899999999999991"/>
    <n v="0.52105533916366575"/>
    <n v="2026"/>
    <s v="Q2"/>
    <n v="4"/>
    <s v="Apr"/>
  </r>
  <r>
    <n v="4726"/>
    <d v="2026-04-24T00:00:00"/>
    <n v="2026"/>
    <x v="1"/>
    <n v="4"/>
    <x v="3"/>
    <x v="0"/>
    <x v="15"/>
    <x v="2"/>
    <s v="Business"/>
    <x v="2"/>
    <s v="Packing Cube Set"/>
    <n v="1"/>
    <n v="47.25"/>
    <n v="0.1"/>
    <n v="18.25"/>
    <n v="42.524999999999999"/>
    <n v="18.25"/>
    <n v="24.274999999999999"/>
    <n v="0.57084068195179305"/>
    <n v="2026"/>
    <s v="Q2"/>
    <n v="4"/>
    <s v="Apr"/>
  </r>
  <r>
    <n v="4838"/>
    <d v="2026-04-24T00:00:00"/>
    <n v="2026"/>
    <x v="1"/>
    <n v="4"/>
    <x v="3"/>
    <x v="0"/>
    <x v="0"/>
    <x v="0"/>
    <s v="Business"/>
    <x v="0"/>
    <s v="Compact Repair Kit"/>
    <n v="2"/>
    <n v="41.32"/>
    <n v="0.1"/>
    <n v="16.66"/>
    <n v="74.376000000000005"/>
    <n v="33.32"/>
    <n v="41.056000000000004"/>
    <n v="0.5520060234484242"/>
    <n v="2026"/>
    <s v="Q2"/>
    <n v="4"/>
    <s v="Apr"/>
  </r>
  <r>
    <n v="5075"/>
    <d v="2026-04-24T00:00:00"/>
    <n v="2026"/>
    <x v="1"/>
    <n v="4"/>
    <x v="3"/>
    <x v="0"/>
    <x v="15"/>
    <x v="3"/>
    <s v="New"/>
    <x v="0"/>
    <s v="Commuter Helmet"/>
    <n v="2"/>
    <n v="81.75"/>
    <n v="0"/>
    <n v="41.92"/>
    <n v="163.5"/>
    <n v="83.84"/>
    <n v="79.66"/>
    <n v="0.48721712538226297"/>
    <n v="2026"/>
    <s v="Q2"/>
    <n v="4"/>
    <s v="Apr"/>
  </r>
  <r>
    <n v="149"/>
    <d v="2026-04-25T00:00:00"/>
    <n v="2026"/>
    <x v="1"/>
    <n v="4"/>
    <x v="3"/>
    <x v="1"/>
    <x v="12"/>
    <x v="0"/>
    <s v="Returning"/>
    <x v="2"/>
    <s v="Insulated Bottle"/>
    <n v="1"/>
    <n v="36.020000000000003"/>
    <n v="0.05"/>
    <n v="13.72"/>
    <n v="34.219000000000001"/>
    <n v="13.72"/>
    <n v="20.499000000000002"/>
    <n v="0.59905315760250155"/>
    <n v="2026"/>
    <s v="Q2"/>
    <n v="4"/>
    <s v="Apr"/>
  </r>
  <r>
    <n v="449"/>
    <d v="2026-04-25T00:00:00"/>
    <n v="2026"/>
    <x v="1"/>
    <n v="4"/>
    <x v="3"/>
    <x v="2"/>
    <x v="5"/>
    <x v="0"/>
    <s v="Business"/>
    <x v="2"/>
    <s v="Insulated Bottle"/>
    <n v="1"/>
    <n v="36.68"/>
    <n v="0"/>
    <n v="13.27"/>
    <n v="36.68"/>
    <n v="13.27"/>
    <n v="23.41"/>
    <n v="0.63822246455834242"/>
    <n v="2026"/>
    <s v="Q2"/>
    <n v="4"/>
    <s v="Apr"/>
  </r>
  <r>
    <n v="1422"/>
    <d v="2026-04-25T00:00:00"/>
    <n v="2026"/>
    <x v="1"/>
    <n v="4"/>
    <x v="3"/>
    <x v="3"/>
    <x v="8"/>
    <x v="1"/>
    <s v="Business"/>
    <x v="3"/>
    <s v="Alpine Tent 4P"/>
    <n v="6"/>
    <n v="348.16"/>
    <n v="0.1"/>
    <n v="198.24"/>
    <n v="1880.0640000000001"/>
    <n v="1189.44"/>
    <n v="690.62400000000002"/>
    <n v="0.36734068627450978"/>
    <n v="2026"/>
    <s v="Q2"/>
    <n v="4"/>
    <s v="Apr"/>
  </r>
  <r>
    <n v="3248"/>
    <d v="2026-04-25T00:00:00"/>
    <n v="2026"/>
    <x v="1"/>
    <n v="4"/>
    <x v="3"/>
    <x v="2"/>
    <x v="16"/>
    <x v="0"/>
    <s v="Returning"/>
    <x v="0"/>
    <s v="Compact Repair Kit"/>
    <n v="2"/>
    <n v="39.799999999999997"/>
    <n v="0.05"/>
    <n v="16.23"/>
    <n v="75.61999999999999"/>
    <n v="32.46"/>
    <n v="43.159999999999989"/>
    <n v="0.57074847923829664"/>
    <n v="2026"/>
    <s v="Q2"/>
    <n v="4"/>
    <s v="Apr"/>
  </r>
  <r>
    <n v="3445"/>
    <d v="2026-04-25T00:00:00"/>
    <n v="2026"/>
    <x v="1"/>
    <n v="4"/>
    <x v="3"/>
    <x v="0"/>
    <x v="15"/>
    <x v="0"/>
    <s v="Returning"/>
    <x v="0"/>
    <s v="Compact Repair Kit"/>
    <n v="5"/>
    <n v="39.369999999999997"/>
    <n v="0.05"/>
    <n v="16.760000000000002"/>
    <n v="187.00749999999999"/>
    <n v="83.800000000000011"/>
    <n v="103.20749999999998"/>
    <n v="0.55188963009504954"/>
    <n v="2026"/>
    <s v="Q2"/>
    <n v="4"/>
    <s v="Apr"/>
  </r>
  <r>
    <n v="3930"/>
    <d v="2026-04-25T00:00:00"/>
    <n v="2026"/>
    <x v="1"/>
    <n v="4"/>
    <x v="3"/>
    <x v="1"/>
    <x v="12"/>
    <x v="3"/>
    <s v="Returning"/>
    <x v="4"/>
    <s v="Resistance Band Set"/>
    <n v="2"/>
    <n v="40.85"/>
    <n v="0"/>
    <n v="14.99"/>
    <n v="81.7"/>
    <n v="29.98"/>
    <n v="51.72"/>
    <n v="0.633047735618115"/>
    <n v="2026"/>
    <s v="Q2"/>
    <n v="4"/>
    <s v="Apr"/>
  </r>
  <r>
    <n v="3969"/>
    <d v="2026-04-25T00:00:00"/>
    <n v="2026"/>
    <x v="1"/>
    <n v="4"/>
    <x v="3"/>
    <x v="3"/>
    <x v="8"/>
    <x v="3"/>
    <s v="Returning"/>
    <x v="1"/>
    <s v="Hiking Daypack 20L"/>
    <n v="1"/>
    <n v="92.91"/>
    <n v="0.05"/>
    <n v="46"/>
    <n v="88.264499999999998"/>
    <n v="46"/>
    <n v="42.264499999999998"/>
    <n v="0.4788391709010984"/>
    <n v="2026"/>
    <s v="Q2"/>
    <n v="4"/>
    <s v="Apr"/>
  </r>
  <r>
    <n v="4190"/>
    <d v="2026-04-25T00:00:00"/>
    <n v="2026"/>
    <x v="1"/>
    <n v="4"/>
    <x v="3"/>
    <x v="3"/>
    <x v="13"/>
    <x v="0"/>
    <s v="New"/>
    <x v="1"/>
    <s v="Summit Backpack 45L"/>
    <n v="1"/>
    <n v="152.01"/>
    <n v="0"/>
    <n v="80.33"/>
    <n v="152.01"/>
    <n v="80.33"/>
    <n v="71.679999999999993"/>
    <n v="0.47154792447865268"/>
    <n v="2026"/>
    <s v="Q2"/>
    <n v="4"/>
    <s v="Apr"/>
  </r>
  <r>
    <n v="4442"/>
    <d v="2026-04-25T00:00:00"/>
    <n v="2026"/>
    <x v="1"/>
    <n v="4"/>
    <x v="3"/>
    <x v="1"/>
    <x v="6"/>
    <x v="3"/>
    <s v="New"/>
    <x v="2"/>
    <s v="Insulated Bottle"/>
    <n v="1"/>
    <n v="36.65"/>
    <n v="0"/>
    <n v="13.28"/>
    <n v="36.65"/>
    <n v="13.28"/>
    <n v="23.369999999999997"/>
    <n v="0.63765347885402446"/>
    <n v="2026"/>
    <s v="Q2"/>
    <n v="4"/>
    <s v="Apr"/>
  </r>
  <r>
    <n v="228"/>
    <d v="2026-04-26T00:00:00"/>
    <n v="2026"/>
    <x v="1"/>
    <n v="4"/>
    <x v="3"/>
    <x v="3"/>
    <x v="8"/>
    <x v="0"/>
    <s v="Returning"/>
    <x v="3"/>
    <s v="Portable Camp Stove"/>
    <n v="5"/>
    <n v="80.819999999999993"/>
    <n v="0"/>
    <n v="40.47"/>
    <n v="404.09999999999997"/>
    <n v="202.35"/>
    <n v="201.74999999999997"/>
    <n v="0.49925760950259834"/>
    <n v="2026"/>
    <s v="Q2"/>
    <n v="4"/>
    <s v="Apr"/>
  </r>
  <r>
    <n v="2101"/>
    <d v="2026-04-26T00:00:00"/>
    <n v="2026"/>
    <x v="1"/>
    <n v="4"/>
    <x v="3"/>
    <x v="3"/>
    <x v="4"/>
    <x v="0"/>
    <s v="New"/>
    <x v="1"/>
    <s v="Trail Boots"/>
    <n v="4"/>
    <n v="144.69999999999999"/>
    <n v="0"/>
    <n v="79.41"/>
    <n v="578.79999999999995"/>
    <n v="317.64"/>
    <n v="261.15999999999997"/>
    <n v="0.45120939875604699"/>
    <n v="2026"/>
    <s v="Q2"/>
    <n v="4"/>
    <s v="Apr"/>
  </r>
  <r>
    <n v="2590"/>
    <d v="2026-04-26T00:00:00"/>
    <n v="2026"/>
    <x v="1"/>
    <n v="4"/>
    <x v="3"/>
    <x v="1"/>
    <x v="6"/>
    <x v="2"/>
    <s v="New"/>
    <x v="4"/>
    <s v="Recovery Roller"/>
    <n v="2"/>
    <n v="36.51"/>
    <n v="0.1"/>
    <n v="14.18"/>
    <n v="65.718000000000004"/>
    <n v="28.36"/>
    <n v="37.358000000000004"/>
    <n v="0.56845917404668433"/>
    <n v="2026"/>
    <s v="Q2"/>
    <n v="4"/>
    <s v="Apr"/>
  </r>
  <r>
    <n v="2957"/>
    <d v="2026-04-26T00:00:00"/>
    <n v="2026"/>
    <x v="1"/>
    <n v="4"/>
    <x v="3"/>
    <x v="3"/>
    <x v="7"/>
    <x v="3"/>
    <s v="New"/>
    <x v="2"/>
    <s v="Insulated Bottle"/>
    <n v="3"/>
    <n v="36.58"/>
    <n v="0.05"/>
    <n v="13.71"/>
    <n v="104.25299999999999"/>
    <n v="41.13"/>
    <n v="63.122999999999983"/>
    <n v="0.60547897902218628"/>
    <n v="2026"/>
    <s v="Q2"/>
    <n v="4"/>
    <s v="Apr"/>
  </r>
  <r>
    <n v="4270"/>
    <d v="2026-04-26T00:00:00"/>
    <n v="2026"/>
    <x v="1"/>
    <n v="4"/>
    <x v="3"/>
    <x v="3"/>
    <x v="7"/>
    <x v="2"/>
    <s v="Business"/>
    <x v="3"/>
    <s v="Trail Tent 2P"/>
    <n v="2"/>
    <n v="191.59"/>
    <n v="0"/>
    <n v="102.52"/>
    <n v="383.18"/>
    <n v="205.04"/>
    <n v="178.14000000000001"/>
    <n v="0.46489900307949272"/>
    <n v="2026"/>
    <s v="Q2"/>
    <n v="4"/>
    <s v="Apr"/>
  </r>
  <r>
    <n v="4324"/>
    <d v="2026-04-26T00:00:00"/>
    <n v="2026"/>
    <x v="1"/>
    <n v="4"/>
    <x v="3"/>
    <x v="3"/>
    <x v="8"/>
    <x v="1"/>
    <s v="Business"/>
    <x v="3"/>
    <s v="Alpine Tent 4P"/>
    <n v="6"/>
    <n v="337.24"/>
    <n v="0.05"/>
    <n v="198.63"/>
    <n v="1922.268"/>
    <n v="1191.78"/>
    <n v="730.48800000000006"/>
    <n v="0.38001360892445801"/>
    <n v="2026"/>
    <s v="Q2"/>
    <n v="4"/>
    <s v="Apr"/>
  </r>
  <r>
    <n v="5010"/>
    <d v="2026-04-26T00:00:00"/>
    <n v="2026"/>
    <x v="1"/>
    <n v="4"/>
    <x v="3"/>
    <x v="3"/>
    <x v="7"/>
    <x v="1"/>
    <s v="Business"/>
    <x v="2"/>
    <s v="Packing Cube Set"/>
    <n v="3"/>
    <n v="46.2"/>
    <n v="0.1"/>
    <n v="18.149999999999999"/>
    <n v="124.74000000000002"/>
    <n v="54.449999999999996"/>
    <n v="70.29000000000002"/>
    <n v="0.5634920634920636"/>
    <n v="2026"/>
    <s v="Q2"/>
    <n v="4"/>
    <s v="Apr"/>
  </r>
  <r>
    <n v="5092"/>
    <d v="2026-04-26T00:00:00"/>
    <n v="2026"/>
    <x v="1"/>
    <n v="4"/>
    <x v="3"/>
    <x v="1"/>
    <x v="1"/>
    <x v="3"/>
    <s v="Business"/>
    <x v="4"/>
    <s v="Training Mat"/>
    <n v="4"/>
    <n v="50.84"/>
    <n v="0.05"/>
    <n v="22.63"/>
    <n v="193.19200000000001"/>
    <n v="90.52"/>
    <n v="102.67200000000001"/>
    <n v="0.53145057766367143"/>
    <n v="2026"/>
    <s v="Q2"/>
    <n v="4"/>
    <s v="Apr"/>
  </r>
  <r>
    <n v="1061"/>
    <d v="2026-04-27T00:00:00"/>
    <n v="2026"/>
    <x v="1"/>
    <n v="4"/>
    <x v="3"/>
    <x v="3"/>
    <x v="13"/>
    <x v="0"/>
    <s v="Returning"/>
    <x v="2"/>
    <s v="Travel Backpack 35L"/>
    <n v="1"/>
    <n v="166.5"/>
    <n v="0"/>
    <n v="85.55"/>
    <n v="166.5"/>
    <n v="85.55"/>
    <n v="80.95"/>
    <n v="0.4861861861861862"/>
    <n v="2026"/>
    <s v="Q2"/>
    <n v="4"/>
    <s v="Apr"/>
  </r>
  <r>
    <n v="1099"/>
    <d v="2026-04-27T00:00:00"/>
    <n v="2026"/>
    <x v="1"/>
    <n v="4"/>
    <x v="3"/>
    <x v="3"/>
    <x v="4"/>
    <x v="3"/>
    <s v="New"/>
    <x v="1"/>
    <s v="Trekking Poles"/>
    <n v="1"/>
    <n v="70.2"/>
    <n v="0"/>
    <n v="32.06"/>
    <n v="70.2"/>
    <n v="32.06"/>
    <n v="38.14"/>
    <n v="0.5433048433048433"/>
    <n v="2026"/>
    <s v="Q2"/>
    <n v="4"/>
    <s v="Apr"/>
  </r>
  <r>
    <n v="3500"/>
    <d v="2026-04-27T00:00:00"/>
    <n v="2026"/>
    <x v="1"/>
    <n v="4"/>
    <x v="3"/>
    <x v="1"/>
    <x v="12"/>
    <x v="0"/>
    <s v="New"/>
    <x v="4"/>
    <s v="Training Mat"/>
    <n v="4"/>
    <n v="50.67"/>
    <n v="0"/>
    <n v="22.62"/>
    <n v="202.68"/>
    <n v="90.48"/>
    <n v="112.2"/>
    <n v="0.55358200118413259"/>
    <n v="2026"/>
    <s v="Q2"/>
    <n v="4"/>
    <s v="Apr"/>
  </r>
  <r>
    <n v="3856"/>
    <d v="2026-04-27T00:00:00"/>
    <n v="2026"/>
    <x v="1"/>
    <n v="4"/>
    <x v="3"/>
    <x v="1"/>
    <x v="11"/>
    <x v="2"/>
    <s v="New"/>
    <x v="2"/>
    <s v="Travel Backpack 35L"/>
    <n v="3"/>
    <n v="161.05000000000001"/>
    <n v="0.05"/>
    <n v="87.43"/>
    <n v="458.99250000000001"/>
    <n v="262.29000000000002"/>
    <n v="196.70249999999999"/>
    <n v="0.4285527541299694"/>
    <n v="2026"/>
    <s v="Q2"/>
    <n v="4"/>
    <s v="Apr"/>
  </r>
  <r>
    <n v="4044"/>
    <d v="2026-04-27T00:00:00"/>
    <n v="2026"/>
    <x v="1"/>
    <n v="4"/>
    <x v="3"/>
    <x v="1"/>
    <x v="6"/>
    <x v="1"/>
    <s v="New"/>
    <x v="4"/>
    <s v="Weighted Vest"/>
    <n v="10"/>
    <n v="124.59"/>
    <n v="0.15"/>
    <n v="67.14"/>
    <n v="1059.0150000000001"/>
    <n v="671.4"/>
    <n v="387.61500000000012"/>
    <n v="0.36601464568490538"/>
    <n v="2026"/>
    <s v="Q2"/>
    <n v="4"/>
    <s v="Apr"/>
  </r>
  <r>
    <n v="4235"/>
    <d v="2026-04-27T00:00:00"/>
    <n v="2026"/>
    <x v="1"/>
    <n v="4"/>
    <x v="3"/>
    <x v="2"/>
    <x v="16"/>
    <x v="0"/>
    <s v="Business"/>
    <x v="4"/>
    <s v="Training Mat"/>
    <n v="1"/>
    <n v="50.18"/>
    <n v="0"/>
    <n v="22.05"/>
    <n v="50.18"/>
    <n v="22.05"/>
    <n v="28.13"/>
    <n v="0.56058190514149064"/>
    <n v="2026"/>
    <s v="Q2"/>
    <n v="4"/>
    <s v="Apr"/>
  </r>
  <r>
    <n v="122"/>
    <d v="2026-04-28T00:00:00"/>
    <n v="2026"/>
    <x v="1"/>
    <n v="4"/>
    <x v="3"/>
    <x v="1"/>
    <x v="11"/>
    <x v="0"/>
    <s v="New"/>
    <x v="3"/>
    <s v="Portable Camp Stove"/>
    <n v="1"/>
    <n v="83.38"/>
    <n v="0"/>
    <n v="38.979999999999997"/>
    <n v="83.38"/>
    <n v="38.979999999999997"/>
    <n v="44.4"/>
    <n v="0.53250179899256422"/>
    <n v="2026"/>
    <s v="Q2"/>
    <n v="4"/>
    <s v="Apr"/>
  </r>
  <r>
    <n v="239"/>
    <d v="2026-04-28T00:00:00"/>
    <n v="2026"/>
    <x v="1"/>
    <n v="4"/>
    <x v="3"/>
    <x v="3"/>
    <x v="7"/>
    <x v="0"/>
    <s v="Returning"/>
    <x v="2"/>
    <s v="Insulated Bottle"/>
    <n v="1"/>
    <n v="35.549999999999997"/>
    <n v="0.05"/>
    <n v="13.25"/>
    <n v="33.772499999999994"/>
    <n v="13.25"/>
    <n v="20.522499999999994"/>
    <n v="0.60766896143311855"/>
    <n v="2026"/>
    <s v="Q2"/>
    <n v="4"/>
    <s v="Apr"/>
  </r>
  <r>
    <n v="356"/>
    <d v="2026-04-28T00:00:00"/>
    <n v="2026"/>
    <x v="1"/>
    <n v="4"/>
    <x v="3"/>
    <x v="3"/>
    <x v="8"/>
    <x v="2"/>
    <s v="New"/>
    <x v="1"/>
    <s v="Summit Backpack 45L"/>
    <n v="1"/>
    <n v="154.36000000000001"/>
    <n v="0"/>
    <n v="77.760000000000005"/>
    <n v="154.36000000000001"/>
    <n v="77.760000000000005"/>
    <n v="76.600000000000009"/>
    <n v="0.49624254988338951"/>
    <n v="2026"/>
    <s v="Q2"/>
    <n v="4"/>
    <s v="Apr"/>
  </r>
  <r>
    <n v="785"/>
    <d v="2026-04-28T00:00:00"/>
    <n v="2026"/>
    <x v="1"/>
    <n v="4"/>
    <x v="3"/>
    <x v="0"/>
    <x v="9"/>
    <x v="3"/>
    <s v="New"/>
    <x v="1"/>
    <s v="Summit Backpack 45L"/>
    <n v="1"/>
    <n v="155.68"/>
    <n v="0"/>
    <n v="77.97"/>
    <n v="155.68"/>
    <n v="77.97"/>
    <n v="77.710000000000008"/>
    <n v="0.49916495375128472"/>
    <n v="2026"/>
    <s v="Q2"/>
    <n v="4"/>
    <s v="Apr"/>
  </r>
  <r>
    <n v="2325"/>
    <d v="2026-04-28T00:00:00"/>
    <n v="2026"/>
    <x v="1"/>
    <n v="4"/>
    <x v="3"/>
    <x v="0"/>
    <x v="0"/>
    <x v="0"/>
    <s v="Returning"/>
    <x v="4"/>
    <s v="Resistance Band Set"/>
    <n v="1"/>
    <n v="40.950000000000003"/>
    <n v="0.15"/>
    <n v="14.89"/>
    <n v="34.807500000000005"/>
    <n v="14.89"/>
    <n v="19.917500000000004"/>
    <n v="0.57221863104216053"/>
    <n v="2026"/>
    <s v="Q2"/>
    <n v="4"/>
    <s v="Apr"/>
  </r>
  <r>
    <n v="2566"/>
    <d v="2026-04-28T00:00:00"/>
    <n v="2026"/>
    <x v="1"/>
    <n v="4"/>
    <x v="3"/>
    <x v="3"/>
    <x v="13"/>
    <x v="3"/>
    <s v="Returning"/>
    <x v="2"/>
    <s v="Packing Cube Set"/>
    <n v="3"/>
    <n v="47.28"/>
    <n v="0.05"/>
    <n v="18.52"/>
    <n v="134.74799999999999"/>
    <n v="55.56"/>
    <n v="79.187999999999988"/>
    <n v="0.58767477068305274"/>
    <n v="2026"/>
    <s v="Q2"/>
    <n v="4"/>
    <s v="Apr"/>
  </r>
  <r>
    <n v="3105"/>
    <d v="2026-04-28T00:00:00"/>
    <n v="2026"/>
    <x v="1"/>
    <n v="4"/>
    <x v="3"/>
    <x v="3"/>
    <x v="7"/>
    <x v="0"/>
    <s v="Returning"/>
    <x v="4"/>
    <s v="Training Mat"/>
    <n v="4"/>
    <n v="51.57"/>
    <n v="0.1"/>
    <n v="22.58"/>
    <n v="185.65200000000002"/>
    <n v="90.32"/>
    <n v="95.332000000000022"/>
    <n v="0.51349837330058401"/>
    <n v="2026"/>
    <s v="Q2"/>
    <n v="4"/>
    <s v="Apr"/>
  </r>
  <r>
    <n v="3167"/>
    <d v="2026-04-28T00:00:00"/>
    <n v="2026"/>
    <x v="1"/>
    <n v="4"/>
    <x v="3"/>
    <x v="3"/>
    <x v="8"/>
    <x v="0"/>
    <s v="Business"/>
    <x v="0"/>
    <s v="Trail Bike Light"/>
    <n v="1"/>
    <n v="51.61"/>
    <n v="0"/>
    <n v="23"/>
    <n v="51.61"/>
    <n v="23"/>
    <n v="28.61"/>
    <n v="0.55434993218368533"/>
    <n v="2026"/>
    <s v="Q2"/>
    <n v="4"/>
    <s v="Apr"/>
  </r>
  <r>
    <n v="4396"/>
    <d v="2026-04-28T00:00:00"/>
    <n v="2026"/>
    <x v="1"/>
    <n v="4"/>
    <x v="3"/>
    <x v="0"/>
    <x v="15"/>
    <x v="2"/>
    <s v="Returning"/>
    <x v="4"/>
    <s v="Training Mat"/>
    <n v="1"/>
    <n v="50.56"/>
    <n v="0.05"/>
    <n v="22.06"/>
    <n v="48.031999999999996"/>
    <n v="22.06"/>
    <n v="25.971999999999998"/>
    <n v="0.54072285143237842"/>
    <n v="2026"/>
    <s v="Q2"/>
    <n v="4"/>
    <s v="Apr"/>
  </r>
  <r>
    <n v="4475"/>
    <d v="2026-04-28T00:00:00"/>
    <n v="2026"/>
    <x v="1"/>
    <n v="4"/>
    <x v="3"/>
    <x v="2"/>
    <x v="5"/>
    <x v="3"/>
    <s v="Business"/>
    <x v="2"/>
    <s v="Travel Backpack 35L"/>
    <n v="2"/>
    <n v="165.74"/>
    <n v="0"/>
    <n v="87.73"/>
    <n v="331.48"/>
    <n v="175.46"/>
    <n v="156.02000000000001"/>
    <n v="0.47067696391939184"/>
    <n v="2026"/>
    <s v="Q2"/>
    <n v="4"/>
    <s v="Apr"/>
  </r>
  <r>
    <n v="4482"/>
    <d v="2026-04-28T00:00:00"/>
    <n v="2026"/>
    <x v="1"/>
    <n v="4"/>
    <x v="3"/>
    <x v="2"/>
    <x v="2"/>
    <x v="0"/>
    <s v="Business"/>
    <x v="4"/>
    <s v="Recovery Roller"/>
    <n v="3"/>
    <n v="36.770000000000003"/>
    <n v="0"/>
    <n v="13.63"/>
    <n v="110.31"/>
    <n v="40.89"/>
    <n v="69.42"/>
    <n v="0.62931737829752521"/>
    <n v="2026"/>
    <s v="Q2"/>
    <n v="4"/>
    <s v="Apr"/>
  </r>
  <r>
    <n v="5022"/>
    <d v="2026-04-28T00:00:00"/>
    <n v="2026"/>
    <x v="1"/>
    <n v="4"/>
    <x v="3"/>
    <x v="3"/>
    <x v="7"/>
    <x v="0"/>
    <s v="Business"/>
    <x v="3"/>
    <s v="Trail Tent 2P"/>
    <n v="2"/>
    <n v="196.37"/>
    <n v="0"/>
    <n v="101.73"/>
    <n v="392.74"/>
    <n v="203.46"/>
    <n v="189.28"/>
    <n v="0.48194734429902736"/>
    <n v="2026"/>
    <s v="Q2"/>
    <n v="4"/>
    <s v="Apr"/>
  </r>
  <r>
    <n v="1304"/>
    <d v="2026-04-29T00:00:00"/>
    <n v="2026"/>
    <x v="1"/>
    <n v="4"/>
    <x v="3"/>
    <x v="0"/>
    <x v="0"/>
    <x v="3"/>
    <s v="Returning"/>
    <x v="2"/>
    <s v="Insulated Bottle"/>
    <n v="2"/>
    <n v="35.33"/>
    <n v="0"/>
    <n v="13.69"/>
    <n v="70.66"/>
    <n v="27.38"/>
    <n v="43.28"/>
    <n v="0.61251061420888764"/>
    <n v="2026"/>
    <s v="Q2"/>
    <n v="4"/>
    <s v="Apr"/>
  </r>
  <r>
    <n v="3008"/>
    <d v="2026-04-29T00:00:00"/>
    <n v="2026"/>
    <x v="1"/>
    <n v="4"/>
    <x v="3"/>
    <x v="2"/>
    <x v="2"/>
    <x v="1"/>
    <s v="Business"/>
    <x v="2"/>
    <s v="Packing Cube Set"/>
    <n v="4"/>
    <n v="46.43"/>
    <n v="0.1"/>
    <n v="18.04"/>
    <n v="167.148"/>
    <n v="72.16"/>
    <n v="94.988"/>
    <n v="0.56828678775695796"/>
    <n v="2026"/>
    <s v="Q2"/>
    <n v="4"/>
    <s v="Apr"/>
  </r>
  <r>
    <n v="4140"/>
    <d v="2026-04-29T00:00:00"/>
    <n v="2026"/>
    <x v="1"/>
    <n v="4"/>
    <x v="3"/>
    <x v="3"/>
    <x v="7"/>
    <x v="3"/>
    <s v="New"/>
    <x v="4"/>
    <s v="Weighted Vest"/>
    <n v="1"/>
    <n v="125.25"/>
    <n v="0"/>
    <n v="70.88"/>
    <n v="125.25"/>
    <n v="70.88"/>
    <n v="54.370000000000005"/>
    <n v="0.43409181636726552"/>
    <n v="2026"/>
    <s v="Q2"/>
    <n v="4"/>
    <s v="Apr"/>
  </r>
  <r>
    <n v="4151"/>
    <d v="2026-04-29T00:00:00"/>
    <n v="2026"/>
    <x v="1"/>
    <n v="4"/>
    <x v="3"/>
    <x v="1"/>
    <x v="14"/>
    <x v="0"/>
    <s v="Returning"/>
    <x v="3"/>
    <s v="Alpine Tent 4P"/>
    <n v="1"/>
    <n v="341.98"/>
    <n v="0"/>
    <n v="192.43"/>
    <n v="341.98"/>
    <n v="192.43"/>
    <n v="149.55000000000001"/>
    <n v="0.43730627522077314"/>
    <n v="2026"/>
    <s v="Q2"/>
    <n v="4"/>
    <s v="Apr"/>
  </r>
  <r>
    <n v="4650"/>
    <d v="2026-04-29T00:00:00"/>
    <n v="2026"/>
    <x v="1"/>
    <n v="4"/>
    <x v="3"/>
    <x v="1"/>
    <x v="6"/>
    <x v="3"/>
    <s v="Business"/>
    <x v="4"/>
    <s v="Resistance Band Set"/>
    <n v="1"/>
    <n v="40.04"/>
    <n v="0"/>
    <n v="14.72"/>
    <n v="40.04"/>
    <n v="14.72"/>
    <n v="25.32"/>
    <n v="0.63236763236763238"/>
    <n v="2026"/>
    <s v="Q2"/>
    <n v="4"/>
    <s v="Apr"/>
  </r>
  <r>
    <n v="4897"/>
    <d v="2026-04-29T00:00:00"/>
    <n v="2026"/>
    <x v="1"/>
    <n v="4"/>
    <x v="3"/>
    <x v="3"/>
    <x v="13"/>
    <x v="0"/>
    <s v="Returning"/>
    <x v="0"/>
    <s v="Compact Repair Kit"/>
    <n v="3"/>
    <n v="40.47"/>
    <n v="0.05"/>
    <n v="17.14"/>
    <n v="115.33949999999999"/>
    <n v="51.42"/>
    <n v="63.919499999999985"/>
    <n v="0.5541856866034619"/>
    <n v="2026"/>
    <s v="Q2"/>
    <n v="4"/>
    <s v="Apr"/>
  </r>
  <r>
    <n v="792"/>
    <d v="2026-04-30T00:00:00"/>
    <n v="2026"/>
    <x v="1"/>
    <n v="4"/>
    <x v="3"/>
    <x v="3"/>
    <x v="8"/>
    <x v="1"/>
    <s v="Returning"/>
    <x v="3"/>
    <s v="Portable Camp Stove"/>
    <n v="6"/>
    <n v="83.7"/>
    <n v="0.2"/>
    <n v="38.58"/>
    <n v="401.76000000000005"/>
    <n v="231.48"/>
    <n v="170.28000000000006"/>
    <n v="0.42383512544802876"/>
    <n v="2026"/>
    <s v="Q2"/>
    <n v="4"/>
    <s v="Apr"/>
  </r>
  <r>
    <n v="1796"/>
    <d v="2026-04-30T00:00:00"/>
    <n v="2026"/>
    <x v="1"/>
    <n v="4"/>
    <x v="3"/>
    <x v="0"/>
    <x v="15"/>
    <x v="0"/>
    <s v="Returning"/>
    <x v="3"/>
    <s v="Portable Camp Stove"/>
    <n v="4"/>
    <n v="83.27"/>
    <n v="0"/>
    <n v="39.979999999999997"/>
    <n v="333.08"/>
    <n v="159.91999999999999"/>
    <n v="173.16"/>
    <n v="0.51987510507986068"/>
    <n v="2026"/>
    <s v="Q2"/>
    <n v="4"/>
    <s v="Apr"/>
  </r>
  <r>
    <n v="3222"/>
    <d v="2026-04-30T00:00:00"/>
    <n v="2026"/>
    <x v="1"/>
    <n v="4"/>
    <x v="3"/>
    <x v="2"/>
    <x v="16"/>
    <x v="1"/>
    <s v="Business"/>
    <x v="3"/>
    <s v="Compact Sleeping Bag"/>
    <n v="3"/>
    <n v="126.03"/>
    <n v="0.1"/>
    <n v="61.75"/>
    <n v="340.28100000000006"/>
    <n v="185.25"/>
    <n v="155.03100000000006"/>
    <n v="0.45559699189787273"/>
    <n v="2026"/>
    <s v="Q2"/>
    <n v="4"/>
    <s v="Apr"/>
  </r>
  <r>
    <n v="3237"/>
    <d v="2026-04-30T00:00:00"/>
    <n v="2026"/>
    <x v="1"/>
    <n v="4"/>
    <x v="3"/>
    <x v="1"/>
    <x v="14"/>
    <x v="0"/>
    <s v="New"/>
    <x v="3"/>
    <s v="Compact Sleeping Bag"/>
    <n v="1"/>
    <n v="122.86"/>
    <n v="0.05"/>
    <n v="59.22"/>
    <n v="116.717"/>
    <n v="59.22"/>
    <n v="57.497"/>
    <n v="0.49261889870370212"/>
    <n v="2026"/>
    <s v="Q2"/>
    <n v="4"/>
    <s v="Apr"/>
  </r>
  <r>
    <n v="3695"/>
    <d v="2026-04-30T00:00:00"/>
    <n v="2026"/>
    <x v="1"/>
    <n v="4"/>
    <x v="3"/>
    <x v="2"/>
    <x v="2"/>
    <x v="0"/>
    <s v="New"/>
    <x v="0"/>
    <s v="Compact Repair Kit"/>
    <n v="1"/>
    <n v="39.44"/>
    <n v="0.1"/>
    <n v="16.63"/>
    <n v="35.496000000000002"/>
    <n v="16.63"/>
    <n v="18.866000000000003"/>
    <n v="0.53149650664863657"/>
    <n v="2026"/>
    <s v="Q2"/>
    <n v="4"/>
    <s v="Apr"/>
  </r>
  <r>
    <n v="5148"/>
    <d v="2026-04-30T00:00:00"/>
    <n v="2026"/>
    <x v="1"/>
    <n v="4"/>
    <x v="3"/>
    <x v="2"/>
    <x v="10"/>
    <x v="0"/>
    <s v="Returning"/>
    <x v="2"/>
    <s v="Carry-On Duffel"/>
    <n v="1"/>
    <n v="130.34"/>
    <n v="0.1"/>
    <n v="66.680000000000007"/>
    <n v="117.30600000000001"/>
    <n v="66.680000000000007"/>
    <n v="50.626000000000005"/>
    <n v="0.43157212759790631"/>
    <n v="2026"/>
    <s v="Q2"/>
    <n v="4"/>
    <s v="Apr"/>
  </r>
  <r>
    <n v="534"/>
    <d v="2026-05-01T00:00:00"/>
    <n v="2026"/>
    <x v="1"/>
    <n v="5"/>
    <x v="4"/>
    <x v="1"/>
    <x v="12"/>
    <x v="0"/>
    <s v="Business"/>
    <x v="1"/>
    <s v="Summit Backpack 45L"/>
    <n v="1"/>
    <n v="154.86000000000001"/>
    <n v="0"/>
    <n v="78.37"/>
    <n v="154.86000000000001"/>
    <n v="78.37"/>
    <n v="76.490000000000009"/>
    <n v="0.49393000129148912"/>
    <n v="2026"/>
    <s v="Q2"/>
    <n v="5"/>
    <s v="May"/>
  </r>
  <r>
    <n v="551"/>
    <d v="2026-05-01T00:00:00"/>
    <n v="2026"/>
    <x v="1"/>
    <n v="5"/>
    <x v="4"/>
    <x v="3"/>
    <x v="8"/>
    <x v="2"/>
    <s v="Returning"/>
    <x v="0"/>
    <s v="Cycling Pack 12L"/>
    <n v="4"/>
    <n v="103.64"/>
    <n v="0"/>
    <n v="50.59"/>
    <n v="414.56"/>
    <n v="202.36"/>
    <n v="212.2"/>
    <n v="0.51186800463141646"/>
    <n v="2026"/>
    <s v="Q2"/>
    <n v="5"/>
    <s v="May"/>
  </r>
  <r>
    <n v="2110"/>
    <d v="2026-05-01T00:00:00"/>
    <n v="2026"/>
    <x v="1"/>
    <n v="5"/>
    <x v="4"/>
    <x v="0"/>
    <x v="15"/>
    <x v="0"/>
    <s v="Returning"/>
    <x v="2"/>
    <s v="Travel Backpack 35L"/>
    <n v="1"/>
    <n v="164.49"/>
    <n v="0.05"/>
    <n v="87.81"/>
    <n v="156.2655"/>
    <n v="87.81"/>
    <n v="68.455500000000001"/>
    <n v="0.43807174328306631"/>
    <n v="2026"/>
    <s v="Q2"/>
    <n v="5"/>
    <s v="May"/>
  </r>
  <r>
    <n v="2217"/>
    <d v="2026-05-01T00:00:00"/>
    <n v="2026"/>
    <x v="1"/>
    <n v="5"/>
    <x v="4"/>
    <x v="3"/>
    <x v="8"/>
    <x v="1"/>
    <s v="Returning"/>
    <x v="2"/>
    <s v="Travel Backpack 35L"/>
    <n v="3"/>
    <n v="163.44999999999999"/>
    <n v="0.05"/>
    <n v="87.54"/>
    <n v="465.83249999999992"/>
    <n v="262.62"/>
    <n v="203.21249999999992"/>
    <n v="0.4362351274331438"/>
    <n v="2026"/>
    <s v="Q2"/>
    <n v="5"/>
    <s v="May"/>
  </r>
  <r>
    <n v="2544"/>
    <d v="2026-05-01T00:00:00"/>
    <n v="2026"/>
    <x v="1"/>
    <n v="5"/>
    <x v="4"/>
    <x v="3"/>
    <x v="4"/>
    <x v="0"/>
    <s v="Returning"/>
    <x v="1"/>
    <s v="Trekking Poles"/>
    <n v="1"/>
    <n v="71.87"/>
    <n v="0.05"/>
    <n v="31.97"/>
    <n v="68.276499999999999"/>
    <n v="31.97"/>
    <n v="36.3065"/>
    <n v="0.53175690025118449"/>
    <n v="2026"/>
    <s v="Q2"/>
    <n v="5"/>
    <s v="May"/>
  </r>
  <r>
    <n v="3678"/>
    <d v="2026-05-01T00:00:00"/>
    <n v="2026"/>
    <x v="1"/>
    <n v="5"/>
    <x v="4"/>
    <x v="1"/>
    <x v="14"/>
    <x v="3"/>
    <s v="Returning"/>
    <x v="3"/>
    <s v="Trail Tent 2P"/>
    <n v="2"/>
    <n v="194.97"/>
    <n v="0"/>
    <n v="101.14"/>
    <n v="389.94"/>
    <n v="202.28"/>
    <n v="187.66"/>
    <n v="0.48125352618351541"/>
    <n v="2026"/>
    <s v="Q2"/>
    <n v="5"/>
    <s v="May"/>
  </r>
  <r>
    <n v="3726"/>
    <d v="2026-05-01T00:00:00"/>
    <n v="2026"/>
    <x v="1"/>
    <n v="5"/>
    <x v="4"/>
    <x v="3"/>
    <x v="8"/>
    <x v="3"/>
    <s v="Returning"/>
    <x v="0"/>
    <s v="Trail Bike Light"/>
    <n v="2"/>
    <n v="49.53"/>
    <n v="0"/>
    <n v="22.91"/>
    <n v="99.06"/>
    <n v="45.82"/>
    <n v="53.24"/>
    <n v="0.53745204926307288"/>
    <n v="2026"/>
    <s v="Q2"/>
    <n v="5"/>
    <s v="May"/>
  </r>
  <r>
    <n v="3897"/>
    <d v="2026-05-01T00:00:00"/>
    <n v="2026"/>
    <x v="1"/>
    <n v="5"/>
    <x v="4"/>
    <x v="3"/>
    <x v="8"/>
    <x v="1"/>
    <s v="Business"/>
    <x v="4"/>
    <s v="Recovery Roller"/>
    <n v="4"/>
    <n v="35.619999999999997"/>
    <n v="0.15"/>
    <n v="13.76"/>
    <n v="121.10799999999999"/>
    <n v="55.04"/>
    <n v="66.067999999999984"/>
    <n v="0.54552960993493405"/>
    <n v="2026"/>
    <s v="Q2"/>
    <n v="5"/>
    <s v="May"/>
  </r>
  <r>
    <n v="1262"/>
    <d v="2026-05-02T00:00:00"/>
    <n v="2026"/>
    <x v="1"/>
    <n v="5"/>
    <x v="4"/>
    <x v="3"/>
    <x v="7"/>
    <x v="2"/>
    <s v="Returning"/>
    <x v="2"/>
    <s v="Packing Cube Set"/>
    <n v="2"/>
    <n v="45.47"/>
    <n v="0"/>
    <n v="18.37"/>
    <n v="90.94"/>
    <n v="36.74"/>
    <n v="54.199999999999996"/>
    <n v="0.59599736089729494"/>
    <n v="2026"/>
    <s v="Q2"/>
    <n v="5"/>
    <s v="May"/>
  </r>
  <r>
    <n v="2657"/>
    <d v="2026-05-02T00:00:00"/>
    <n v="2026"/>
    <x v="1"/>
    <n v="5"/>
    <x v="4"/>
    <x v="0"/>
    <x v="0"/>
    <x v="2"/>
    <s v="New"/>
    <x v="1"/>
    <s v="Trail Boots"/>
    <n v="1"/>
    <n v="145.68"/>
    <n v="0"/>
    <n v="77.8"/>
    <n v="145.68"/>
    <n v="77.8"/>
    <n v="67.88000000000001"/>
    <n v="0.46595277320153766"/>
    <n v="2026"/>
    <s v="Q2"/>
    <n v="5"/>
    <s v="May"/>
  </r>
  <r>
    <n v="3238"/>
    <d v="2026-05-02T00:00:00"/>
    <n v="2026"/>
    <x v="1"/>
    <n v="5"/>
    <x v="4"/>
    <x v="3"/>
    <x v="8"/>
    <x v="3"/>
    <s v="Returning"/>
    <x v="3"/>
    <s v="Portable Camp Stove"/>
    <n v="2"/>
    <n v="82.65"/>
    <n v="0.05"/>
    <n v="40.46"/>
    <n v="157.035"/>
    <n v="80.92"/>
    <n v="76.114999999999995"/>
    <n v="0.48470086286496639"/>
    <n v="2026"/>
    <s v="Q2"/>
    <n v="5"/>
    <s v="May"/>
  </r>
  <r>
    <n v="3607"/>
    <d v="2026-05-02T00:00:00"/>
    <n v="2026"/>
    <x v="1"/>
    <n v="5"/>
    <x v="4"/>
    <x v="1"/>
    <x v="6"/>
    <x v="0"/>
    <s v="Business"/>
    <x v="2"/>
    <s v="Insulated Bottle"/>
    <n v="1"/>
    <n v="36.270000000000003"/>
    <n v="0"/>
    <n v="13.8"/>
    <n v="36.270000000000003"/>
    <n v="13.8"/>
    <n v="22.470000000000002"/>
    <n v="0.61952026468155497"/>
    <n v="2026"/>
    <s v="Q2"/>
    <n v="5"/>
    <s v="May"/>
  </r>
  <r>
    <n v="5070"/>
    <d v="2026-05-02T00:00:00"/>
    <n v="2026"/>
    <x v="1"/>
    <n v="5"/>
    <x v="4"/>
    <x v="2"/>
    <x v="16"/>
    <x v="2"/>
    <s v="New"/>
    <x v="3"/>
    <s v="Portable Camp Stove"/>
    <n v="1"/>
    <n v="80.819999999999993"/>
    <n v="0"/>
    <n v="39.950000000000003"/>
    <n v="80.819999999999993"/>
    <n v="39.950000000000003"/>
    <n v="40.86999999999999"/>
    <n v="0.50569166048007907"/>
    <n v="2026"/>
    <s v="Q2"/>
    <n v="5"/>
    <s v="May"/>
  </r>
  <r>
    <n v="5171"/>
    <d v="2026-05-02T00:00:00"/>
    <n v="2026"/>
    <x v="1"/>
    <n v="5"/>
    <x v="4"/>
    <x v="1"/>
    <x v="1"/>
    <x v="2"/>
    <s v="New"/>
    <x v="1"/>
    <s v="Summit Backpack 45L"/>
    <n v="2"/>
    <n v="157.84"/>
    <n v="0.1"/>
    <n v="79.28"/>
    <n v="284.11200000000002"/>
    <n v="158.56"/>
    <n v="125.55200000000002"/>
    <n v="0.44191023258433298"/>
    <n v="2026"/>
    <s v="Q2"/>
    <n v="5"/>
    <s v="May"/>
  </r>
  <r>
    <n v="617"/>
    <d v="2026-05-03T00:00:00"/>
    <n v="2026"/>
    <x v="1"/>
    <n v="5"/>
    <x v="4"/>
    <x v="1"/>
    <x v="14"/>
    <x v="3"/>
    <s v="Returning"/>
    <x v="4"/>
    <s v="Recovery Roller"/>
    <n v="4"/>
    <n v="36.909999999999997"/>
    <n v="0.1"/>
    <n v="13.85"/>
    <n v="132.876"/>
    <n v="55.4"/>
    <n v="77.475999999999999"/>
    <n v="0.58306992985941775"/>
    <n v="2026"/>
    <s v="Q2"/>
    <n v="5"/>
    <s v="May"/>
  </r>
  <r>
    <n v="849"/>
    <d v="2026-05-03T00:00:00"/>
    <n v="2026"/>
    <x v="1"/>
    <n v="5"/>
    <x v="4"/>
    <x v="1"/>
    <x v="14"/>
    <x v="1"/>
    <s v="Business"/>
    <x v="3"/>
    <s v="Trail Tent 2P"/>
    <n v="3"/>
    <n v="193.18"/>
    <n v="0.1"/>
    <n v="102.31"/>
    <n v="521.58600000000001"/>
    <n v="306.93"/>
    <n v="214.65600000000001"/>
    <n v="0.41154478839539405"/>
    <n v="2026"/>
    <s v="Q2"/>
    <n v="5"/>
    <s v="May"/>
  </r>
  <r>
    <n v="956"/>
    <d v="2026-05-03T00:00:00"/>
    <n v="2026"/>
    <x v="1"/>
    <n v="5"/>
    <x v="4"/>
    <x v="0"/>
    <x v="15"/>
    <x v="0"/>
    <s v="Business"/>
    <x v="1"/>
    <s v="Summit Backpack 45L"/>
    <n v="1"/>
    <n v="157.59"/>
    <n v="0.05"/>
    <n v="77.599999999999994"/>
    <n v="149.7105"/>
    <n v="77.599999999999994"/>
    <n v="72.110500000000002"/>
    <n v="0.48166628259206939"/>
    <n v="2026"/>
    <s v="Q2"/>
    <n v="5"/>
    <s v="May"/>
  </r>
  <r>
    <n v="1896"/>
    <d v="2026-05-03T00:00:00"/>
    <n v="2026"/>
    <x v="1"/>
    <n v="5"/>
    <x v="4"/>
    <x v="1"/>
    <x v="12"/>
    <x v="3"/>
    <s v="New"/>
    <x v="4"/>
    <s v="Training Mat"/>
    <n v="2"/>
    <n v="49.97"/>
    <n v="0"/>
    <n v="22.63"/>
    <n v="99.94"/>
    <n v="45.26"/>
    <n v="54.68"/>
    <n v="0.54712827696617972"/>
    <n v="2026"/>
    <s v="Q2"/>
    <n v="5"/>
    <s v="May"/>
  </r>
  <r>
    <n v="2317"/>
    <d v="2026-05-03T00:00:00"/>
    <n v="2026"/>
    <x v="1"/>
    <n v="5"/>
    <x v="4"/>
    <x v="0"/>
    <x v="15"/>
    <x v="1"/>
    <s v="Business"/>
    <x v="1"/>
    <s v="Summit Backpack 45L"/>
    <n v="5"/>
    <n v="155.54"/>
    <n v="0.1"/>
    <n v="78.02"/>
    <n v="699.93"/>
    <n v="390.09999999999997"/>
    <n v="309.83"/>
    <n v="0.44265855156944267"/>
    <n v="2026"/>
    <s v="Q2"/>
    <n v="5"/>
    <s v="May"/>
  </r>
  <r>
    <n v="2542"/>
    <d v="2026-05-03T00:00:00"/>
    <n v="2026"/>
    <x v="1"/>
    <n v="5"/>
    <x v="4"/>
    <x v="3"/>
    <x v="8"/>
    <x v="2"/>
    <s v="New"/>
    <x v="2"/>
    <s v="Carry-On Duffel"/>
    <n v="1"/>
    <n v="131.13"/>
    <n v="0.05"/>
    <n v="67.010000000000005"/>
    <n v="124.5735"/>
    <n v="67.010000000000005"/>
    <n v="57.563499999999991"/>
    <n v="0.46208463276700096"/>
    <n v="2026"/>
    <s v="Q2"/>
    <n v="5"/>
    <s v="May"/>
  </r>
  <r>
    <n v="4535"/>
    <d v="2026-05-03T00:00:00"/>
    <n v="2026"/>
    <x v="1"/>
    <n v="5"/>
    <x v="4"/>
    <x v="2"/>
    <x v="5"/>
    <x v="0"/>
    <s v="New"/>
    <x v="2"/>
    <s v="Insulated Bottle"/>
    <n v="1"/>
    <n v="36.82"/>
    <n v="0.1"/>
    <n v="13.4"/>
    <n v="33.137999999999998"/>
    <n v="13.4"/>
    <n v="19.738"/>
    <n v="0.5956303941094816"/>
    <n v="2026"/>
    <s v="Q2"/>
    <n v="5"/>
    <s v="May"/>
  </r>
  <r>
    <n v="4988"/>
    <d v="2026-05-03T00:00:00"/>
    <n v="2026"/>
    <x v="1"/>
    <n v="5"/>
    <x v="4"/>
    <x v="2"/>
    <x v="10"/>
    <x v="2"/>
    <s v="New"/>
    <x v="4"/>
    <s v="Weighted Vest"/>
    <n v="1"/>
    <n v="122.28"/>
    <n v="0"/>
    <n v="67.28"/>
    <n v="122.28"/>
    <n v="67.28"/>
    <n v="55"/>
    <n v="0.44978737324174028"/>
    <n v="2026"/>
    <s v="Q2"/>
    <n v="5"/>
    <s v="May"/>
  </r>
  <r>
    <n v="253"/>
    <d v="2026-05-04T00:00:00"/>
    <n v="2026"/>
    <x v="1"/>
    <n v="5"/>
    <x v="4"/>
    <x v="2"/>
    <x v="10"/>
    <x v="2"/>
    <s v="Business"/>
    <x v="1"/>
    <s v="Hiking Daypack 20L"/>
    <n v="1"/>
    <n v="90.92"/>
    <n v="0.15"/>
    <n v="44.93"/>
    <n v="77.281999999999996"/>
    <n v="44.93"/>
    <n v="32.351999999999997"/>
    <n v="0.41862270645169636"/>
    <n v="2026"/>
    <s v="Q2"/>
    <n v="5"/>
    <s v="May"/>
  </r>
  <r>
    <n v="1743"/>
    <d v="2026-05-04T00:00:00"/>
    <n v="2026"/>
    <x v="1"/>
    <n v="5"/>
    <x v="4"/>
    <x v="1"/>
    <x v="12"/>
    <x v="0"/>
    <s v="New"/>
    <x v="4"/>
    <s v="Training Mat"/>
    <n v="1"/>
    <n v="51.02"/>
    <n v="0"/>
    <n v="21.83"/>
    <n v="51.02"/>
    <n v="21.83"/>
    <n v="29.190000000000005"/>
    <n v="0.5721285770286163"/>
    <n v="2026"/>
    <s v="Q2"/>
    <n v="5"/>
    <s v="May"/>
  </r>
  <r>
    <n v="1801"/>
    <d v="2026-05-04T00:00:00"/>
    <n v="2026"/>
    <x v="1"/>
    <n v="5"/>
    <x v="4"/>
    <x v="2"/>
    <x v="2"/>
    <x v="0"/>
    <s v="Business"/>
    <x v="2"/>
    <s v="Insulated Bottle"/>
    <n v="2"/>
    <n v="36.299999999999997"/>
    <n v="0.05"/>
    <n v="13.9"/>
    <n v="68.969999999999985"/>
    <n v="27.8"/>
    <n v="41.169999999999987"/>
    <n v="0.59692619979701311"/>
    <n v="2026"/>
    <s v="Q2"/>
    <n v="5"/>
    <s v="May"/>
  </r>
  <r>
    <n v="2511"/>
    <d v="2026-05-04T00:00:00"/>
    <n v="2026"/>
    <x v="1"/>
    <n v="5"/>
    <x v="4"/>
    <x v="2"/>
    <x v="10"/>
    <x v="1"/>
    <s v="Business"/>
    <x v="3"/>
    <s v="Trail Tent 2P"/>
    <n v="8"/>
    <n v="195.03"/>
    <n v="0.15"/>
    <n v="101.13"/>
    <n v="1326.204"/>
    <n v="809.04"/>
    <n v="517.16399999999999"/>
    <n v="0.38995810599274322"/>
    <n v="2026"/>
    <s v="Q2"/>
    <n v="5"/>
    <s v="May"/>
  </r>
  <r>
    <n v="3186"/>
    <d v="2026-05-04T00:00:00"/>
    <n v="2026"/>
    <x v="1"/>
    <n v="5"/>
    <x v="4"/>
    <x v="1"/>
    <x v="6"/>
    <x v="0"/>
    <s v="New"/>
    <x v="1"/>
    <s v="Trail Boots"/>
    <n v="1"/>
    <n v="143.66"/>
    <n v="0.1"/>
    <n v="79.25"/>
    <n v="129.29400000000001"/>
    <n v="79.25"/>
    <n v="50.044000000000011"/>
    <n v="0.38705585719368268"/>
    <n v="2026"/>
    <s v="Q2"/>
    <n v="5"/>
    <s v="May"/>
  </r>
  <r>
    <n v="3378"/>
    <d v="2026-05-04T00:00:00"/>
    <n v="2026"/>
    <x v="1"/>
    <n v="5"/>
    <x v="4"/>
    <x v="0"/>
    <x v="0"/>
    <x v="1"/>
    <s v="Business"/>
    <x v="4"/>
    <s v="Weighted Vest"/>
    <n v="3"/>
    <n v="120.28"/>
    <n v="0.2"/>
    <n v="69.23"/>
    <n v="288.67200000000003"/>
    <n v="207.69"/>
    <n v="80.982000000000028"/>
    <n v="0.28053292317924849"/>
    <n v="2026"/>
    <s v="Q2"/>
    <n v="5"/>
    <s v="May"/>
  </r>
  <r>
    <n v="4255"/>
    <d v="2026-05-04T00:00:00"/>
    <n v="2026"/>
    <x v="1"/>
    <n v="5"/>
    <x v="4"/>
    <x v="3"/>
    <x v="7"/>
    <x v="3"/>
    <s v="Returning"/>
    <x v="2"/>
    <s v="Insulated Bottle"/>
    <n v="6"/>
    <n v="36.04"/>
    <n v="0"/>
    <n v="13.38"/>
    <n v="216.24"/>
    <n v="80.28"/>
    <n v="135.96"/>
    <n v="0.62874583795782468"/>
    <n v="2026"/>
    <s v="Q2"/>
    <n v="5"/>
    <s v="May"/>
  </r>
  <r>
    <n v="4587"/>
    <d v="2026-05-04T00:00:00"/>
    <n v="2026"/>
    <x v="1"/>
    <n v="5"/>
    <x v="4"/>
    <x v="2"/>
    <x v="2"/>
    <x v="3"/>
    <s v="Returning"/>
    <x v="1"/>
    <s v="Hiking Daypack 20L"/>
    <n v="2"/>
    <n v="91.72"/>
    <n v="0"/>
    <n v="45.67"/>
    <n v="183.44"/>
    <n v="91.34"/>
    <n v="92.1"/>
    <n v="0.50207152202354988"/>
    <n v="2026"/>
    <s v="Q2"/>
    <n v="5"/>
    <s v="May"/>
  </r>
  <r>
    <n v="830"/>
    <d v="2026-05-05T00:00:00"/>
    <n v="2026"/>
    <x v="1"/>
    <n v="5"/>
    <x v="4"/>
    <x v="3"/>
    <x v="8"/>
    <x v="0"/>
    <s v="Business"/>
    <x v="0"/>
    <s v="Trail Bike Light"/>
    <n v="2"/>
    <n v="50.4"/>
    <n v="0"/>
    <n v="22.21"/>
    <n v="100.8"/>
    <n v="44.42"/>
    <n v="56.379999999999995"/>
    <n v="0.55932539682539684"/>
    <n v="2026"/>
    <s v="Q2"/>
    <n v="5"/>
    <s v="May"/>
  </r>
  <r>
    <n v="4320"/>
    <d v="2026-05-05T00:00:00"/>
    <n v="2026"/>
    <x v="1"/>
    <n v="5"/>
    <x v="4"/>
    <x v="1"/>
    <x v="6"/>
    <x v="0"/>
    <s v="Returning"/>
    <x v="2"/>
    <s v="Travel Backpack 35L"/>
    <n v="2"/>
    <n v="165.17"/>
    <n v="0"/>
    <n v="87.78"/>
    <n v="330.34"/>
    <n v="175.56"/>
    <n v="154.77999999999997"/>
    <n v="0.46854755706242052"/>
    <n v="2026"/>
    <s v="Q2"/>
    <n v="5"/>
    <s v="May"/>
  </r>
  <r>
    <n v="4386"/>
    <d v="2026-05-05T00:00:00"/>
    <n v="2026"/>
    <x v="1"/>
    <n v="5"/>
    <x v="4"/>
    <x v="0"/>
    <x v="15"/>
    <x v="0"/>
    <s v="Returning"/>
    <x v="1"/>
    <s v="Trekking Poles"/>
    <n v="1"/>
    <n v="69.819999999999993"/>
    <n v="0.05"/>
    <n v="33.29"/>
    <n v="66.328999999999994"/>
    <n v="33.29"/>
    <n v="33.038999999999994"/>
    <n v="0.49810791659756665"/>
    <n v="2026"/>
    <s v="Q2"/>
    <n v="5"/>
    <s v="May"/>
  </r>
  <r>
    <n v="4602"/>
    <d v="2026-05-05T00:00:00"/>
    <n v="2026"/>
    <x v="1"/>
    <n v="5"/>
    <x v="4"/>
    <x v="1"/>
    <x v="12"/>
    <x v="3"/>
    <s v="New"/>
    <x v="2"/>
    <s v="Carry-On Duffel"/>
    <n v="2"/>
    <n v="131.36000000000001"/>
    <n v="0.1"/>
    <n v="65.3"/>
    <n v="236.44800000000004"/>
    <n v="130.6"/>
    <n v="105.84800000000004"/>
    <n v="0.4476586818243336"/>
    <n v="2026"/>
    <s v="Q2"/>
    <n v="5"/>
    <s v="May"/>
  </r>
  <r>
    <n v="5190"/>
    <d v="2026-05-05T00:00:00"/>
    <n v="2026"/>
    <x v="1"/>
    <n v="5"/>
    <x v="4"/>
    <x v="3"/>
    <x v="8"/>
    <x v="1"/>
    <s v="Returning"/>
    <x v="1"/>
    <s v="Hiking Daypack 20L"/>
    <n v="15"/>
    <n v="93.65"/>
    <n v="0.1"/>
    <n v="44.89"/>
    <n v="1264.2750000000001"/>
    <n v="673.35"/>
    <n v="590.92500000000007"/>
    <n v="0.46740226612089936"/>
    <n v="2026"/>
    <s v="Q2"/>
    <n v="5"/>
    <s v="May"/>
  </r>
  <r>
    <n v="393"/>
    <d v="2026-05-06T00:00:00"/>
    <n v="2026"/>
    <x v="1"/>
    <n v="5"/>
    <x v="4"/>
    <x v="1"/>
    <x v="12"/>
    <x v="3"/>
    <s v="New"/>
    <x v="3"/>
    <s v="Trail Tent 2P"/>
    <n v="3"/>
    <n v="199.93"/>
    <n v="0"/>
    <n v="104.86"/>
    <n v="599.79"/>
    <n v="314.58"/>
    <n v="285.20999999999998"/>
    <n v="0.47551643075076278"/>
    <n v="2026"/>
    <s v="Q2"/>
    <n v="5"/>
    <s v="May"/>
  </r>
  <r>
    <n v="812"/>
    <d v="2026-05-06T00:00:00"/>
    <n v="2026"/>
    <x v="1"/>
    <n v="5"/>
    <x v="4"/>
    <x v="0"/>
    <x v="0"/>
    <x v="0"/>
    <s v="New"/>
    <x v="1"/>
    <s v="Trekking Poles"/>
    <n v="5"/>
    <n v="70.150000000000006"/>
    <n v="0"/>
    <n v="32.700000000000003"/>
    <n v="350.75"/>
    <n v="163.5"/>
    <n v="187.25"/>
    <n v="0.53385602280826805"/>
    <n v="2026"/>
    <s v="Q2"/>
    <n v="5"/>
    <s v="May"/>
  </r>
  <r>
    <n v="1297"/>
    <d v="2026-05-06T00:00:00"/>
    <n v="2026"/>
    <x v="1"/>
    <n v="5"/>
    <x v="4"/>
    <x v="2"/>
    <x v="2"/>
    <x v="2"/>
    <s v="New"/>
    <x v="4"/>
    <s v="Recovery Roller"/>
    <n v="2"/>
    <n v="35.86"/>
    <n v="0"/>
    <n v="13.9"/>
    <n v="71.72"/>
    <n v="27.8"/>
    <n v="43.92"/>
    <n v="0.61238148354712774"/>
    <n v="2026"/>
    <s v="Q2"/>
    <n v="5"/>
    <s v="May"/>
  </r>
  <r>
    <n v="1574"/>
    <d v="2026-05-06T00:00:00"/>
    <n v="2026"/>
    <x v="1"/>
    <n v="5"/>
    <x v="4"/>
    <x v="1"/>
    <x v="6"/>
    <x v="0"/>
    <s v="Returning"/>
    <x v="1"/>
    <s v="Hiking Daypack 20L"/>
    <n v="1"/>
    <n v="92.27"/>
    <n v="0"/>
    <n v="46.5"/>
    <n v="92.27"/>
    <n v="46.5"/>
    <n v="45.769999999999996"/>
    <n v="0.49604421805570603"/>
    <n v="2026"/>
    <s v="Q2"/>
    <n v="5"/>
    <s v="May"/>
  </r>
  <r>
    <n v="3060"/>
    <d v="2026-05-06T00:00:00"/>
    <n v="2026"/>
    <x v="1"/>
    <n v="5"/>
    <x v="4"/>
    <x v="1"/>
    <x v="6"/>
    <x v="1"/>
    <s v="Business"/>
    <x v="1"/>
    <s v="Summit Backpack 45L"/>
    <n v="6"/>
    <n v="157.31"/>
    <n v="0.15"/>
    <n v="80.34"/>
    <n v="802.28099999999995"/>
    <n v="482.04"/>
    <n v="320.24099999999993"/>
    <n v="0.3991631361081715"/>
    <n v="2026"/>
    <s v="Q2"/>
    <n v="5"/>
    <s v="May"/>
  </r>
  <r>
    <n v="3490"/>
    <d v="2026-05-06T00:00:00"/>
    <n v="2026"/>
    <x v="1"/>
    <n v="5"/>
    <x v="4"/>
    <x v="1"/>
    <x v="11"/>
    <x v="0"/>
    <s v="New"/>
    <x v="2"/>
    <s v="Packing Cube Set"/>
    <n v="2"/>
    <n v="46.18"/>
    <n v="0.05"/>
    <n v="17.899999999999999"/>
    <n v="87.74199999999999"/>
    <n v="35.799999999999997"/>
    <n v="51.941999999999993"/>
    <n v="0.59198559412823959"/>
    <n v="2026"/>
    <s v="Q2"/>
    <n v="5"/>
    <s v="May"/>
  </r>
  <r>
    <n v="3654"/>
    <d v="2026-05-06T00:00:00"/>
    <n v="2026"/>
    <x v="1"/>
    <n v="5"/>
    <x v="4"/>
    <x v="2"/>
    <x v="10"/>
    <x v="0"/>
    <s v="Business"/>
    <x v="0"/>
    <s v="Trail Bike Light"/>
    <n v="1"/>
    <n v="51.44"/>
    <n v="0.1"/>
    <n v="22.88"/>
    <n v="46.295999999999999"/>
    <n v="22.88"/>
    <n v="23.416"/>
    <n v="0.50578883704855715"/>
    <n v="2026"/>
    <s v="Q2"/>
    <n v="5"/>
    <s v="May"/>
  </r>
  <r>
    <n v="4209"/>
    <d v="2026-05-06T00:00:00"/>
    <n v="2026"/>
    <x v="1"/>
    <n v="5"/>
    <x v="4"/>
    <x v="1"/>
    <x v="1"/>
    <x v="0"/>
    <s v="New"/>
    <x v="4"/>
    <s v="Training Mat"/>
    <n v="2"/>
    <n v="50.97"/>
    <n v="0.05"/>
    <n v="21.67"/>
    <n v="96.842999999999989"/>
    <n v="43.34"/>
    <n v="53.502999999999986"/>
    <n v="0.55247152607829153"/>
    <n v="2026"/>
    <s v="Q2"/>
    <n v="5"/>
    <s v="May"/>
  </r>
  <r>
    <n v="4227"/>
    <d v="2026-05-06T00:00:00"/>
    <n v="2026"/>
    <x v="1"/>
    <n v="5"/>
    <x v="4"/>
    <x v="1"/>
    <x v="1"/>
    <x v="0"/>
    <s v="New"/>
    <x v="0"/>
    <s v="Compact Repair Kit"/>
    <n v="2"/>
    <n v="40.549999999999997"/>
    <n v="0"/>
    <n v="16.52"/>
    <n v="81.099999999999994"/>
    <n v="33.04"/>
    <n v="48.059999999999995"/>
    <n v="0.59260172626387175"/>
    <n v="2026"/>
    <s v="Q2"/>
    <n v="5"/>
    <s v="May"/>
  </r>
  <r>
    <n v="4247"/>
    <d v="2026-05-06T00:00:00"/>
    <n v="2026"/>
    <x v="1"/>
    <n v="5"/>
    <x v="4"/>
    <x v="2"/>
    <x v="16"/>
    <x v="0"/>
    <s v="New"/>
    <x v="0"/>
    <s v="Trail Bike Light"/>
    <n v="2"/>
    <n v="51.3"/>
    <n v="0"/>
    <n v="23.12"/>
    <n v="102.6"/>
    <n v="46.24"/>
    <n v="56.359999999999992"/>
    <n v="0.54931773879142298"/>
    <n v="2026"/>
    <s v="Q2"/>
    <n v="5"/>
    <s v="May"/>
  </r>
  <r>
    <n v="5196"/>
    <d v="2026-05-06T00:00:00"/>
    <n v="2026"/>
    <x v="1"/>
    <n v="5"/>
    <x v="4"/>
    <x v="3"/>
    <x v="8"/>
    <x v="0"/>
    <s v="New"/>
    <x v="3"/>
    <s v="Portable Camp Stove"/>
    <n v="3"/>
    <n v="82.56"/>
    <n v="0"/>
    <n v="39.99"/>
    <n v="247.68"/>
    <n v="119.97"/>
    <n v="127.71000000000001"/>
    <n v="0.515625"/>
    <n v="2026"/>
    <s v="Q2"/>
    <n v="5"/>
    <s v="May"/>
  </r>
  <r>
    <n v="400"/>
    <d v="2026-05-07T00:00:00"/>
    <n v="2026"/>
    <x v="1"/>
    <n v="5"/>
    <x v="4"/>
    <x v="1"/>
    <x v="12"/>
    <x v="1"/>
    <s v="Business"/>
    <x v="1"/>
    <s v="Hiking Daypack 20L"/>
    <n v="6"/>
    <n v="92.66"/>
    <n v="0.15"/>
    <n v="44.71"/>
    <n v="472.56600000000003"/>
    <n v="268.26"/>
    <n v="204.30600000000004"/>
    <n v="0.43233326138571126"/>
    <n v="2026"/>
    <s v="Q2"/>
    <n v="5"/>
    <s v="May"/>
  </r>
  <r>
    <n v="829"/>
    <d v="2026-05-07T00:00:00"/>
    <n v="2026"/>
    <x v="1"/>
    <n v="5"/>
    <x v="4"/>
    <x v="2"/>
    <x v="16"/>
    <x v="3"/>
    <s v="New"/>
    <x v="4"/>
    <s v="Resistance Band Set"/>
    <n v="1"/>
    <n v="39.42"/>
    <n v="0"/>
    <n v="14.86"/>
    <n v="39.42"/>
    <n v="14.86"/>
    <n v="24.560000000000002"/>
    <n v="0.62303399289700667"/>
    <n v="2026"/>
    <s v="Q2"/>
    <n v="5"/>
    <s v="May"/>
  </r>
  <r>
    <n v="1236"/>
    <d v="2026-05-07T00:00:00"/>
    <n v="2026"/>
    <x v="1"/>
    <n v="5"/>
    <x v="4"/>
    <x v="0"/>
    <x v="9"/>
    <x v="2"/>
    <s v="Returning"/>
    <x v="4"/>
    <s v="Weighted Vest"/>
    <n v="2"/>
    <n v="124.25"/>
    <n v="0"/>
    <n v="69.510000000000005"/>
    <n v="248.5"/>
    <n v="139.02000000000001"/>
    <n v="109.47999999999999"/>
    <n v="0.44056338028169012"/>
    <n v="2026"/>
    <s v="Q2"/>
    <n v="5"/>
    <s v="May"/>
  </r>
  <r>
    <n v="1364"/>
    <d v="2026-05-07T00:00:00"/>
    <n v="2026"/>
    <x v="1"/>
    <n v="5"/>
    <x v="4"/>
    <x v="1"/>
    <x v="14"/>
    <x v="0"/>
    <s v="New"/>
    <x v="1"/>
    <s v="Summit Backpack 45L"/>
    <n v="2"/>
    <n v="156.43"/>
    <n v="0"/>
    <n v="78.569999999999993"/>
    <n v="312.86"/>
    <n v="157.13999999999999"/>
    <n v="155.72000000000003"/>
    <n v="0.49773061433228927"/>
    <n v="2026"/>
    <s v="Q2"/>
    <n v="5"/>
    <s v="May"/>
  </r>
  <r>
    <n v="2105"/>
    <d v="2026-05-07T00:00:00"/>
    <n v="2026"/>
    <x v="1"/>
    <n v="5"/>
    <x v="4"/>
    <x v="1"/>
    <x v="14"/>
    <x v="2"/>
    <s v="New"/>
    <x v="3"/>
    <s v="Portable Camp Stove"/>
    <n v="1"/>
    <n v="80.3"/>
    <n v="0"/>
    <n v="40.020000000000003"/>
    <n v="80.3"/>
    <n v="40.020000000000003"/>
    <n v="40.279999999999994"/>
    <n v="0.50161892901618921"/>
    <n v="2026"/>
    <s v="Q2"/>
    <n v="5"/>
    <s v="May"/>
  </r>
  <r>
    <n v="4706"/>
    <d v="2026-05-07T00:00:00"/>
    <n v="2026"/>
    <x v="1"/>
    <n v="5"/>
    <x v="4"/>
    <x v="3"/>
    <x v="13"/>
    <x v="2"/>
    <s v="New"/>
    <x v="3"/>
    <s v="Portable Camp Stove"/>
    <n v="1"/>
    <n v="79.89"/>
    <n v="0"/>
    <n v="39.549999999999997"/>
    <n v="79.89"/>
    <n v="39.549999999999997"/>
    <n v="40.340000000000003"/>
    <n v="0.50494429841031419"/>
    <n v="2026"/>
    <s v="Q2"/>
    <n v="5"/>
    <s v="May"/>
  </r>
  <r>
    <n v="68"/>
    <d v="2026-05-08T00:00:00"/>
    <n v="2026"/>
    <x v="1"/>
    <n v="5"/>
    <x v="4"/>
    <x v="3"/>
    <x v="7"/>
    <x v="2"/>
    <s v="New"/>
    <x v="4"/>
    <s v="Resistance Band Set"/>
    <n v="1"/>
    <n v="39.5"/>
    <n v="0"/>
    <n v="14.68"/>
    <n v="39.5"/>
    <n v="14.68"/>
    <n v="24.82"/>
    <n v="0.62835443037974681"/>
    <n v="2026"/>
    <s v="Q2"/>
    <n v="5"/>
    <s v="May"/>
  </r>
  <r>
    <n v="1352"/>
    <d v="2026-05-08T00:00:00"/>
    <n v="2026"/>
    <x v="1"/>
    <n v="5"/>
    <x v="4"/>
    <x v="3"/>
    <x v="7"/>
    <x v="0"/>
    <s v="Returning"/>
    <x v="0"/>
    <s v="Commuter Helmet"/>
    <n v="1"/>
    <n v="80.7"/>
    <n v="0"/>
    <n v="41.88"/>
    <n v="80.7"/>
    <n v="41.88"/>
    <n v="38.82"/>
    <n v="0.48104089219330853"/>
    <n v="2026"/>
    <s v="Q2"/>
    <n v="5"/>
    <s v="May"/>
  </r>
  <r>
    <n v="2526"/>
    <d v="2026-05-08T00:00:00"/>
    <n v="2026"/>
    <x v="1"/>
    <n v="5"/>
    <x v="4"/>
    <x v="1"/>
    <x v="14"/>
    <x v="0"/>
    <s v="New"/>
    <x v="3"/>
    <s v="Portable Camp Stove"/>
    <n v="1"/>
    <n v="80.86"/>
    <n v="0"/>
    <n v="38.44"/>
    <n v="80.86"/>
    <n v="38.44"/>
    <n v="42.42"/>
    <n v="0.52461043779371752"/>
    <n v="2026"/>
    <s v="Q2"/>
    <n v="5"/>
    <s v="May"/>
  </r>
  <r>
    <n v="3298"/>
    <d v="2026-05-08T00:00:00"/>
    <n v="2026"/>
    <x v="1"/>
    <n v="5"/>
    <x v="4"/>
    <x v="1"/>
    <x v="14"/>
    <x v="3"/>
    <s v="New"/>
    <x v="3"/>
    <s v="Alpine Tent 4P"/>
    <n v="2"/>
    <n v="337.7"/>
    <n v="0.1"/>
    <n v="192.16"/>
    <n v="607.86"/>
    <n v="384.32"/>
    <n v="223.54000000000002"/>
    <n v="0.36774915276543946"/>
    <n v="2026"/>
    <s v="Q2"/>
    <n v="5"/>
    <s v="May"/>
  </r>
  <r>
    <n v="3510"/>
    <d v="2026-05-08T00:00:00"/>
    <n v="2026"/>
    <x v="1"/>
    <n v="5"/>
    <x v="4"/>
    <x v="2"/>
    <x v="2"/>
    <x v="0"/>
    <s v="Returning"/>
    <x v="3"/>
    <s v="Compact Sleeping Bag"/>
    <n v="4"/>
    <n v="121.81"/>
    <n v="0"/>
    <n v="58.95"/>
    <n v="487.24"/>
    <n v="235.8"/>
    <n v="251.44"/>
    <n v="0.5160495854199163"/>
    <n v="2026"/>
    <s v="Q2"/>
    <n v="5"/>
    <s v="May"/>
  </r>
  <r>
    <n v="3638"/>
    <d v="2026-05-08T00:00:00"/>
    <n v="2026"/>
    <x v="1"/>
    <n v="5"/>
    <x v="4"/>
    <x v="3"/>
    <x v="7"/>
    <x v="1"/>
    <s v="Business"/>
    <x v="2"/>
    <s v="Travel Backpack 35L"/>
    <n v="10"/>
    <n v="168.55"/>
    <n v="0.1"/>
    <n v="88.85"/>
    <n v="1516.95"/>
    <n v="888.5"/>
    <n v="628.45000000000005"/>
    <n v="0.41428524341606515"/>
    <n v="2026"/>
    <s v="Q2"/>
    <n v="5"/>
    <s v="May"/>
  </r>
  <r>
    <n v="3754"/>
    <d v="2026-05-08T00:00:00"/>
    <n v="2026"/>
    <x v="1"/>
    <n v="5"/>
    <x v="4"/>
    <x v="1"/>
    <x v="12"/>
    <x v="0"/>
    <s v="Returning"/>
    <x v="0"/>
    <s v="Compact Repair Kit"/>
    <n v="1"/>
    <n v="39.42"/>
    <n v="0.05"/>
    <n v="16.77"/>
    <n v="37.448999999999998"/>
    <n v="16.77"/>
    <n v="20.678999999999998"/>
    <n v="0.55219097973243614"/>
    <n v="2026"/>
    <s v="Q2"/>
    <n v="5"/>
    <s v="May"/>
  </r>
  <r>
    <n v="4029"/>
    <d v="2026-05-08T00:00:00"/>
    <n v="2026"/>
    <x v="1"/>
    <n v="5"/>
    <x v="4"/>
    <x v="3"/>
    <x v="13"/>
    <x v="2"/>
    <s v="New"/>
    <x v="2"/>
    <s v="Travel Backpack 35L"/>
    <n v="1"/>
    <n v="161.36000000000001"/>
    <n v="0"/>
    <n v="87"/>
    <n v="161.36000000000001"/>
    <n v="87"/>
    <n v="74.360000000000014"/>
    <n v="0.46083292017848293"/>
    <n v="2026"/>
    <s v="Q2"/>
    <n v="5"/>
    <s v="May"/>
  </r>
  <r>
    <n v="4651"/>
    <d v="2026-05-08T00:00:00"/>
    <n v="2026"/>
    <x v="1"/>
    <n v="5"/>
    <x v="4"/>
    <x v="1"/>
    <x v="11"/>
    <x v="0"/>
    <s v="Business"/>
    <x v="3"/>
    <s v="Compact Sleeping Bag"/>
    <n v="1"/>
    <n v="123.68"/>
    <n v="0"/>
    <n v="59.26"/>
    <n v="123.68"/>
    <n v="59.26"/>
    <n v="64.420000000000016"/>
    <n v="0.52086028460543343"/>
    <n v="2026"/>
    <s v="Q2"/>
    <n v="5"/>
    <s v="May"/>
  </r>
  <r>
    <n v="4886"/>
    <d v="2026-05-08T00:00:00"/>
    <n v="2026"/>
    <x v="1"/>
    <n v="5"/>
    <x v="4"/>
    <x v="3"/>
    <x v="8"/>
    <x v="3"/>
    <s v="Returning"/>
    <x v="1"/>
    <s v="Trail Boots"/>
    <n v="1"/>
    <n v="146.29"/>
    <n v="0"/>
    <n v="81.16"/>
    <n v="146.29"/>
    <n v="81.16"/>
    <n v="65.13"/>
    <n v="0.44521156606740037"/>
    <n v="2026"/>
    <s v="Q2"/>
    <n v="5"/>
    <s v="May"/>
  </r>
  <r>
    <n v="162"/>
    <d v="2026-05-09T00:00:00"/>
    <n v="2026"/>
    <x v="1"/>
    <n v="5"/>
    <x v="4"/>
    <x v="0"/>
    <x v="0"/>
    <x v="0"/>
    <s v="New"/>
    <x v="2"/>
    <s v="Travel Backpack 35L"/>
    <n v="2"/>
    <n v="164.95"/>
    <n v="0.1"/>
    <n v="86.27"/>
    <n v="296.90999999999997"/>
    <n v="172.54"/>
    <n v="124.36999999999998"/>
    <n v="0.41888114243373409"/>
    <n v="2026"/>
    <s v="Q2"/>
    <n v="5"/>
    <s v="May"/>
  </r>
  <r>
    <n v="184"/>
    <d v="2026-05-09T00:00:00"/>
    <n v="2026"/>
    <x v="1"/>
    <n v="5"/>
    <x v="4"/>
    <x v="0"/>
    <x v="15"/>
    <x v="2"/>
    <s v="Business"/>
    <x v="1"/>
    <s v="Hiking Daypack 20L"/>
    <n v="2"/>
    <n v="91.59"/>
    <n v="0"/>
    <n v="44.97"/>
    <n v="183.18"/>
    <n v="89.94"/>
    <n v="93.240000000000009"/>
    <n v="0.50900753357353423"/>
    <n v="2026"/>
    <s v="Q2"/>
    <n v="5"/>
    <s v="May"/>
  </r>
  <r>
    <n v="328"/>
    <d v="2026-05-09T00:00:00"/>
    <n v="2026"/>
    <x v="1"/>
    <n v="5"/>
    <x v="4"/>
    <x v="3"/>
    <x v="13"/>
    <x v="0"/>
    <s v="Returning"/>
    <x v="4"/>
    <s v="Training Mat"/>
    <n v="1"/>
    <n v="51.78"/>
    <n v="0.1"/>
    <n v="21.63"/>
    <n v="46.602000000000004"/>
    <n v="21.63"/>
    <n v="24.972000000000005"/>
    <n v="0.53585683017896235"/>
    <n v="2026"/>
    <s v="Q2"/>
    <n v="5"/>
    <s v="May"/>
  </r>
  <r>
    <n v="908"/>
    <d v="2026-05-09T00:00:00"/>
    <n v="2026"/>
    <x v="1"/>
    <n v="5"/>
    <x v="4"/>
    <x v="3"/>
    <x v="8"/>
    <x v="2"/>
    <s v="Returning"/>
    <x v="2"/>
    <s v="Packing Cube Set"/>
    <n v="2"/>
    <n v="46.25"/>
    <n v="0"/>
    <n v="18.12"/>
    <n v="92.5"/>
    <n v="36.24"/>
    <n v="56.26"/>
    <n v="0.60821621621621624"/>
    <n v="2026"/>
    <s v="Q2"/>
    <n v="5"/>
    <s v="May"/>
  </r>
  <r>
    <n v="3159"/>
    <d v="2026-05-09T00:00:00"/>
    <n v="2026"/>
    <x v="1"/>
    <n v="5"/>
    <x v="4"/>
    <x v="0"/>
    <x v="0"/>
    <x v="0"/>
    <s v="Returning"/>
    <x v="3"/>
    <s v="Trail Tent 2P"/>
    <n v="3"/>
    <n v="198.5"/>
    <n v="0"/>
    <n v="102.23"/>
    <n v="595.5"/>
    <n v="306.69"/>
    <n v="288.81"/>
    <n v="0.48498740554156172"/>
    <n v="2026"/>
    <s v="Q2"/>
    <n v="5"/>
    <s v="May"/>
  </r>
  <r>
    <n v="4509"/>
    <d v="2026-05-09T00:00:00"/>
    <n v="2026"/>
    <x v="1"/>
    <n v="5"/>
    <x v="4"/>
    <x v="3"/>
    <x v="8"/>
    <x v="0"/>
    <s v="New"/>
    <x v="1"/>
    <s v="Summit Backpack 45L"/>
    <n v="1"/>
    <n v="152.80000000000001"/>
    <n v="0.1"/>
    <n v="77.67"/>
    <n v="137.52000000000001"/>
    <n v="77.67"/>
    <n v="59.850000000000009"/>
    <n v="0.43520942408376967"/>
    <n v="2026"/>
    <s v="Q2"/>
    <n v="5"/>
    <s v="May"/>
  </r>
  <r>
    <n v="4677"/>
    <d v="2026-05-09T00:00:00"/>
    <n v="2026"/>
    <x v="1"/>
    <n v="5"/>
    <x v="4"/>
    <x v="1"/>
    <x v="14"/>
    <x v="0"/>
    <s v="Business"/>
    <x v="2"/>
    <s v="Travel Backpack 35L"/>
    <n v="2"/>
    <n v="161.47999999999999"/>
    <n v="0"/>
    <n v="85.03"/>
    <n v="322.95999999999998"/>
    <n v="170.06"/>
    <n v="152.89999999999998"/>
    <n v="0.47343324250681196"/>
    <n v="2026"/>
    <s v="Q2"/>
    <n v="5"/>
    <s v="May"/>
  </r>
  <r>
    <n v="4867"/>
    <d v="2026-05-09T00:00:00"/>
    <n v="2026"/>
    <x v="1"/>
    <n v="5"/>
    <x v="4"/>
    <x v="1"/>
    <x v="6"/>
    <x v="2"/>
    <s v="Returning"/>
    <x v="0"/>
    <s v="Commuter Helmet"/>
    <n v="1"/>
    <n v="82.86"/>
    <n v="0"/>
    <n v="42.67"/>
    <n v="82.86"/>
    <n v="42.67"/>
    <n v="40.19"/>
    <n v="0.48503499879314504"/>
    <n v="2026"/>
    <s v="Q2"/>
    <n v="5"/>
    <s v="May"/>
  </r>
  <r>
    <n v="1615"/>
    <d v="2026-05-10T00:00:00"/>
    <n v="2026"/>
    <x v="1"/>
    <n v="5"/>
    <x v="4"/>
    <x v="3"/>
    <x v="4"/>
    <x v="0"/>
    <s v="New"/>
    <x v="4"/>
    <s v="Training Mat"/>
    <n v="1"/>
    <n v="51.15"/>
    <n v="0"/>
    <n v="21.39"/>
    <n v="51.15"/>
    <n v="21.39"/>
    <n v="29.759999999999998"/>
    <n v="0.58181818181818179"/>
    <n v="2026"/>
    <s v="Q2"/>
    <n v="5"/>
    <s v="May"/>
  </r>
  <r>
    <n v="1812"/>
    <d v="2026-05-10T00:00:00"/>
    <n v="2026"/>
    <x v="1"/>
    <n v="5"/>
    <x v="4"/>
    <x v="2"/>
    <x v="2"/>
    <x v="1"/>
    <s v="Business"/>
    <x v="4"/>
    <s v="Training Mat"/>
    <n v="12"/>
    <n v="50.53"/>
    <n v="0.1"/>
    <n v="22.09"/>
    <n v="545.72400000000005"/>
    <n v="265.08"/>
    <n v="280.64400000000006"/>
    <n v="0.5142599555819426"/>
    <n v="2026"/>
    <s v="Q2"/>
    <n v="5"/>
    <s v="May"/>
  </r>
  <r>
    <n v="3645"/>
    <d v="2026-05-10T00:00:00"/>
    <n v="2026"/>
    <x v="1"/>
    <n v="5"/>
    <x v="4"/>
    <x v="1"/>
    <x v="1"/>
    <x v="3"/>
    <s v="Returning"/>
    <x v="0"/>
    <s v="Trail Bike Light"/>
    <n v="2"/>
    <n v="50.93"/>
    <n v="0"/>
    <n v="22.91"/>
    <n v="101.86"/>
    <n v="45.82"/>
    <n v="56.04"/>
    <n v="0.55016689573924993"/>
    <n v="2026"/>
    <s v="Q2"/>
    <n v="5"/>
    <s v="May"/>
  </r>
  <r>
    <n v="3804"/>
    <d v="2026-05-10T00:00:00"/>
    <n v="2026"/>
    <x v="1"/>
    <n v="5"/>
    <x v="4"/>
    <x v="2"/>
    <x v="5"/>
    <x v="0"/>
    <s v="Returning"/>
    <x v="4"/>
    <s v="Training Mat"/>
    <n v="2"/>
    <n v="50.79"/>
    <n v="0.05"/>
    <n v="21.83"/>
    <n v="96.500999999999991"/>
    <n v="43.66"/>
    <n v="52.840999999999994"/>
    <n v="0.54756945523880585"/>
    <n v="2026"/>
    <s v="Q2"/>
    <n v="5"/>
    <s v="May"/>
  </r>
  <r>
    <n v="4367"/>
    <d v="2026-05-10T00:00:00"/>
    <n v="2026"/>
    <x v="1"/>
    <n v="5"/>
    <x v="4"/>
    <x v="3"/>
    <x v="8"/>
    <x v="0"/>
    <s v="Business"/>
    <x v="2"/>
    <s v="Travel Backpack 35L"/>
    <n v="5"/>
    <n v="160.94"/>
    <n v="0.1"/>
    <n v="88.89"/>
    <n v="724.23"/>
    <n v="444.45"/>
    <n v="279.78000000000003"/>
    <n v="0.38631374011018604"/>
    <n v="2026"/>
    <s v="Q2"/>
    <n v="5"/>
    <s v="May"/>
  </r>
  <r>
    <n v="4746"/>
    <d v="2026-05-10T00:00:00"/>
    <n v="2026"/>
    <x v="1"/>
    <n v="5"/>
    <x v="4"/>
    <x v="1"/>
    <x v="1"/>
    <x v="0"/>
    <s v="Returning"/>
    <x v="4"/>
    <s v="Recovery Roller"/>
    <n v="2"/>
    <n v="36.409999999999997"/>
    <n v="0"/>
    <n v="13.92"/>
    <n v="72.819999999999993"/>
    <n v="27.84"/>
    <n v="44.97999999999999"/>
    <n v="0.61768744850315838"/>
    <n v="2026"/>
    <s v="Q2"/>
    <n v="5"/>
    <s v="May"/>
  </r>
  <r>
    <n v="4795"/>
    <d v="2026-05-10T00:00:00"/>
    <n v="2026"/>
    <x v="1"/>
    <n v="5"/>
    <x v="4"/>
    <x v="3"/>
    <x v="4"/>
    <x v="3"/>
    <s v="Returning"/>
    <x v="1"/>
    <s v="Trekking Poles"/>
    <n v="2"/>
    <n v="72.25"/>
    <n v="0"/>
    <n v="32.25"/>
    <n v="144.5"/>
    <n v="64.5"/>
    <n v="80"/>
    <n v="0.55363321799307963"/>
    <n v="2026"/>
    <s v="Q2"/>
    <n v="5"/>
    <s v="May"/>
  </r>
  <r>
    <n v="4800"/>
    <d v="2026-05-10T00:00:00"/>
    <n v="2026"/>
    <x v="1"/>
    <n v="5"/>
    <x v="4"/>
    <x v="3"/>
    <x v="8"/>
    <x v="2"/>
    <s v="New"/>
    <x v="0"/>
    <s v="Cycling Pack 12L"/>
    <n v="4"/>
    <n v="103.36"/>
    <n v="0"/>
    <n v="51.59"/>
    <n v="413.44"/>
    <n v="206.36"/>
    <n v="207.07999999999998"/>
    <n v="0.50087074303405565"/>
    <n v="2026"/>
    <s v="Q2"/>
    <n v="5"/>
    <s v="May"/>
  </r>
  <r>
    <n v="5018"/>
    <d v="2026-05-10T00:00:00"/>
    <n v="2026"/>
    <x v="1"/>
    <n v="5"/>
    <x v="4"/>
    <x v="2"/>
    <x v="2"/>
    <x v="1"/>
    <s v="Business"/>
    <x v="1"/>
    <s v="Trail Boots"/>
    <n v="4"/>
    <n v="145.85"/>
    <n v="0.15"/>
    <n v="79.69"/>
    <n v="495.89"/>
    <n v="318.76"/>
    <n v="177.13"/>
    <n v="0.35719615237250196"/>
    <n v="2026"/>
    <s v="Q2"/>
    <n v="5"/>
    <s v="May"/>
  </r>
  <r>
    <n v="474"/>
    <d v="2026-05-11T00:00:00"/>
    <n v="2026"/>
    <x v="1"/>
    <n v="5"/>
    <x v="4"/>
    <x v="1"/>
    <x v="12"/>
    <x v="0"/>
    <s v="Returning"/>
    <x v="0"/>
    <s v="Cycling Pack 12L"/>
    <n v="2"/>
    <n v="100.49"/>
    <n v="0.1"/>
    <n v="50.11"/>
    <n v="180.88200000000001"/>
    <n v="100.22"/>
    <n v="80.662000000000006"/>
    <n v="0.44593713028383147"/>
    <n v="2026"/>
    <s v="Q2"/>
    <n v="5"/>
    <s v="May"/>
  </r>
  <r>
    <n v="1175"/>
    <d v="2026-05-11T00:00:00"/>
    <n v="2026"/>
    <x v="1"/>
    <n v="5"/>
    <x v="4"/>
    <x v="2"/>
    <x v="16"/>
    <x v="1"/>
    <s v="Returning"/>
    <x v="3"/>
    <s v="Alpine Tent 4P"/>
    <n v="4"/>
    <n v="332.89"/>
    <n v="0.1"/>
    <n v="198.06"/>
    <n v="1198.404"/>
    <n v="792.24"/>
    <n v="406.16399999999999"/>
    <n v="0.33892076461694054"/>
    <n v="2026"/>
    <s v="Q2"/>
    <n v="5"/>
    <s v="May"/>
  </r>
  <r>
    <n v="2015"/>
    <d v="2026-05-11T00:00:00"/>
    <n v="2026"/>
    <x v="1"/>
    <n v="5"/>
    <x v="4"/>
    <x v="1"/>
    <x v="12"/>
    <x v="0"/>
    <s v="New"/>
    <x v="1"/>
    <s v="Summit Backpack 45L"/>
    <n v="1"/>
    <n v="154.6"/>
    <n v="0"/>
    <n v="80.05"/>
    <n v="154.6"/>
    <n v="80.05"/>
    <n v="74.55"/>
    <n v="0.48221216041397152"/>
    <n v="2026"/>
    <s v="Q2"/>
    <n v="5"/>
    <s v="May"/>
  </r>
  <r>
    <n v="2196"/>
    <d v="2026-05-11T00:00:00"/>
    <n v="2026"/>
    <x v="1"/>
    <n v="5"/>
    <x v="4"/>
    <x v="3"/>
    <x v="4"/>
    <x v="3"/>
    <s v="Returning"/>
    <x v="0"/>
    <s v="Commuter Helmet"/>
    <n v="1"/>
    <n v="83.23"/>
    <n v="0.05"/>
    <n v="43.82"/>
    <n v="79.0685"/>
    <n v="43.82"/>
    <n v="35.2485"/>
    <n v="0.44579699880483376"/>
    <n v="2026"/>
    <s v="Q2"/>
    <n v="5"/>
    <s v="May"/>
  </r>
  <r>
    <n v="3508"/>
    <d v="2026-05-11T00:00:00"/>
    <n v="2026"/>
    <x v="1"/>
    <n v="5"/>
    <x v="4"/>
    <x v="1"/>
    <x v="12"/>
    <x v="3"/>
    <s v="Returning"/>
    <x v="2"/>
    <s v="Packing Cube Set"/>
    <n v="3"/>
    <n v="46.23"/>
    <n v="0"/>
    <n v="18.47"/>
    <n v="138.69"/>
    <n v="55.41"/>
    <n v="83.28"/>
    <n v="0.60047588146225395"/>
    <n v="2026"/>
    <s v="Q2"/>
    <n v="5"/>
    <s v="May"/>
  </r>
  <r>
    <n v="3516"/>
    <d v="2026-05-11T00:00:00"/>
    <n v="2026"/>
    <x v="1"/>
    <n v="5"/>
    <x v="4"/>
    <x v="3"/>
    <x v="7"/>
    <x v="3"/>
    <s v="Returning"/>
    <x v="3"/>
    <s v="Compact Sleeping Bag"/>
    <n v="1"/>
    <n v="125.3"/>
    <n v="0.05"/>
    <n v="59.62"/>
    <n v="119.035"/>
    <n v="59.62"/>
    <n v="59.414999999999999"/>
    <n v="0.49913890872432476"/>
    <n v="2026"/>
    <s v="Q2"/>
    <n v="5"/>
    <s v="May"/>
  </r>
  <r>
    <n v="3570"/>
    <d v="2026-05-11T00:00:00"/>
    <n v="2026"/>
    <x v="1"/>
    <n v="5"/>
    <x v="4"/>
    <x v="1"/>
    <x v="12"/>
    <x v="0"/>
    <s v="Business"/>
    <x v="2"/>
    <s v="Insulated Bottle"/>
    <n v="1"/>
    <n v="36.159999999999997"/>
    <n v="0.1"/>
    <n v="13.38"/>
    <n v="32.543999999999997"/>
    <n v="13.38"/>
    <n v="19.163999999999994"/>
    <n v="0.58886430678466062"/>
    <n v="2026"/>
    <s v="Q2"/>
    <n v="5"/>
    <s v="May"/>
  </r>
  <r>
    <n v="4799"/>
    <d v="2026-05-11T00:00:00"/>
    <n v="2026"/>
    <x v="1"/>
    <n v="5"/>
    <x v="4"/>
    <x v="3"/>
    <x v="13"/>
    <x v="0"/>
    <s v="Returning"/>
    <x v="3"/>
    <s v="Compact Sleeping Bag"/>
    <n v="1"/>
    <n v="121.41"/>
    <n v="0.05"/>
    <n v="60.75"/>
    <n v="115.33949999999999"/>
    <n v="60.75"/>
    <n v="54.589499999999987"/>
    <n v="0.47329405797666879"/>
    <n v="2026"/>
    <s v="Q2"/>
    <n v="5"/>
    <s v="May"/>
  </r>
  <r>
    <n v="5156"/>
    <d v="2026-05-11T00:00:00"/>
    <n v="2026"/>
    <x v="1"/>
    <n v="5"/>
    <x v="4"/>
    <x v="0"/>
    <x v="0"/>
    <x v="2"/>
    <s v="New"/>
    <x v="2"/>
    <s v="Carry-On Duffel"/>
    <n v="3"/>
    <n v="132.58000000000001"/>
    <n v="0.1"/>
    <n v="67.88"/>
    <n v="357.96600000000001"/>
    <n v="203.64"/>
    <n v="154.32600000000002"/>
    <n v="0.43111915656794225"/>
    <n v="2026"/>
    <s v="Q2"/>
    <n v="5"/>
    <s v="May"/>
  </r>
  <r>
    <n v="526"/>
    <d v="2026-05-12T00:00:00"/>
    <n v="2026"/>
    <x v="1"/>
    <n v="5"/>
    <x v="4"/>
    <x v="1"/>
    <x v="1"/>
    <x v="2"/>
    <s v="Returning"/>
    <x v="3"/>
    <s v="Portable Camp Stove"/>
    <n v="2"/>
    <n v="81.11"/>
    <n v="0.05"/>
    <n v="40.049999999999997"/>
    <n v="154.10899999999998"/>
    <n v="80.099999999999994"/>
    <n v="74.008999999999986"/>
    <n v="0.48023801335418437"/>
    <n v="2026"/>
    <s v="Q2"/>
    <n v="5"/>
    <s v="May"/>
  </r>
  <r>
    <n v="712"/>
    <d v="2026-05-12T00:00:00"/>
    <n v="2026"/>
    <x v="1"/>
    <n v="5"/>
    <x v="4"/>
    <x v="1"/>
    <x v="14"/>
    <x v="3"/>
    <s v="Business"/>
    <x v="0"/>
    <s v="Cycling Pack 12L"/>
    <n v="3"/>
    <n v="104.54"/>
    <n v="0"/>
    <n v="51.45"/>
    <n v="313.62"/>
    <n v="154.35000000000002"/>
    <n v="159.26999999999998"/>
    <n v="0.50784388750717424"/>
    <n v="2026"/>
    <s v="Q2"/>
    <n v="5"/>
    <s v="May"/>
  </r>
  <r>
    <n v="1533"/>
    <d v="2026-05-12T00:00:00"/>
    <n v="2026"/>
    <x v="1"/>
    <n v="5"/>
    <x v="4"/>
    <x v="2"/>
    <x v="16"/>
    <x v="2"/>
    <s v="New"/>
    <x v="1"/>
    <s v="Trail Boots"/>
    <n v="3"/>
    <n v="143.87"/>
    <n v="0"/>
    <n v="79.2"/>
    <n v="431.61"/>
    <n v="237.60000000000002"/>
    <n v="194.01"/>
    <n v="0.44950302356293875"/>
    <n v="2026"/>
    <s v="Q2"/>
    <n v="5"/>
    <s v="May"/>
  </r>
  <r>
    <n v="1933"/>
    <d v="2026-05-12T00:00:00"/>
    <n v="2026"/>
    <x v="1"/>
    <n v="5"/>
    <x v="4"/>
    <x v="3"/>
    <x v="13"/>
    <x v="0"/>
    <s v="Returning"/>
    <x v="2"/>
    <s v="Insulated Bottle"/>
    <n v="1"/>
    <n v="36.950000000000003"/>
    <n v="0.1"/>
    <n v="13.26"/>
    <n v="33.255000000000003"/>
    <n v="13.26"/>
    <n v="19.995000000000005"/>
    <n v="0.60126296797474077"/>
    <n v="2026"/>
    <s v="Q2"/>
    <n v="5"/>
    <s v="May"/>
  </r>
  <r>
    <n v="3128"/>
    <d v="2026-05-12T00:00:00"/>
    <n v="2026"/>
    <x v="1"/>
    <n v="5"/>
    <x v="4"/>
    <x v="2"/>
    <x v="5"/>
    <x v="0"/>
    <s v="New"/>
    <x v="3"/>
    <s v="Compact Sleeping Bag"/>
    <n v="1"/>
    <n v="121.38"/>
    <n v="0"/>
    <n v="59.68"/>
    <n v="121.38"/>
    <n v="59.68"/>
    <n v="61.699999999999996"/>
    <n v="0.50832097544900312"/>
    <n v="2026"/>
    <s v="Q2"/>
    <n v="5"/>
    <s v="May"/>
  </r>
  <r>
    <n v="4922"/>
    <d v="2026-05-12T00:00:00"/>
    <n v="2026"/>
    <x v="1"/>
    <n v="5"/>
    <x v="4"/>
    <x v="3"/>
    <x v="8"/>
    <x v="0"/>
    <s v="Returning"/>
    <x v="4"/>
    <s v="Resistance Band Set"/>
    <n v="2"/>
    <n v="39.79"/>
    <n v="0.1"/>
    <n v="14.33"/>
    <n v="71.622"/>
    <n v="28.66"/>
    <n v="42.962000000000003"/>
    <n v="0.59984362346764963"/>
    <n v="2026"/>
    <s v="Q2"/>
    <n v="5"/>
    <s v="May"/>
  </r>
  <r>
    <n v="5051"/>
    <d v="2026-05-12T00:00:00"/>
    <n v="2026"/>
    <x v="1"/>
    <n v="5"/>
    <x v="4"/>
    <x v="0"/>
    <x v="15"/>
    <x v="2"/>
    <s v="Returning"/>
    <x v="0"/>
    <s v="Trail Bike Light"/>
    <n v="4"/>
    <n v="51.31"/>
    <n v="0"/>
    <n v="22.19"/>
    <n v="205.24"/>
    <n v="88.76"/>
    <n v="116.48"/>
    <n v="0.56753069577080495"/>
    <n v="2026"/>
    <s v="Q2"/>
    <n v="5"/>
    <s v="May"/>
  </r>
  <r>
    <n v="5182"/>
    <d v="2026-05-12T00:00:00"/>
    <n v="2026"/>
    <x v="1"/>
    <n v="5"/>
    <x v="4"/>
    <x v="3"/>
    <x v="7"/>
    <x v="0"/>
    <s v="Returning"/>
    <x v="4"/>
    <s v="Training Mat"/>
    <n v="2"/>
    <n v="51.15"/>
    <n v="0"/>
    <n v="22.53"/>
    <n v="102.3"/>
    <n v="45.06"/>
    <n v="57.239999999999995"/>
    <n v="0.55953079178885623"/>
    <n v="2026"/>
    <s v="Q2"/>
    <n v="5"/>
    <s v="May"/>
  </r>
  <r>
    <n v="1071"/>
    <d v="2026-05-13T00:00:00"/>
    <n v="2026"/>
    <x v="1"/>
    <n v="5"/>
    <x v="4"/>
    <x v="1"/>
    <x v="12"/>
    <x v="2"/>
    <s v="Business"/>
    <x v="4"/>
    <s v="Training Mat"/>
    <n v="1"/>
    <n v="50.83"/>
    <n v="0.1"/>
    <n v="21.82"/>
    <n v="45.747"/>
    <n v="21.82"/>
    <n v="23.927"/>
    <n v="0.52302883249174803"/>
    <n v="2026"/>
    <s v="Q2"/>
    <n v="5"/>
    <s v="May"/>
  </r>
  <r>
    <n v="1210"/>
    <d v="2026-05-13T00:00:00"/>
    <n v="2026"/>
    <x v="1"/>
    <n v="5"/>
    <x v="4"/>
    <x v="2"/>
    <x v="2"/>
    <x v="1"/>
    <s v="Business"/>
    <x v="1"/>
    <s v="Trail Boots"/>
    <n v="6"/>
    <n v="141.9"/>
    <n v="0.1"/>
    <n v="79.64"/>
    <n v="766.2600000000001"/>
    <n v="477.84000000000003"/>
    <n v="288.42000000000007"/>
    <n v="0.37639965546942294"/>
    <n v="2026"/>
    <s v="Q2"/>
    <n v="5"/>
    <s v="May"/>
  </r>
  <r>
    <n v="1244"/>
    <d v="2026-05-13T00:00:00"/>
    <n v="2026"/>
    <x v="1"/>
    <n v="5"/>
    <x v="4"/>
    <x v="3"/>
    <x v="8"/>
    <x v="0"/>
    <s v="Returning"/>
    <x v="3"/>
    <s v="Compact Sleeping Bag"/>
    <n v="1"/>
    <n v="122.11"/>
    <n v="0"/>
    <n v="59.86"/>
    <n v="122.11"/>
    <n v="59.86"/>
    <n v="62.25"/>
    <n v="0.50978625829170421"/>
    <n v="2026"/>
    <s v="Q2"/>
    <n v="5"/>
    <s v="May"/>
  </r>
  <r>
    <n v="1403"/>
    <d v="2026-05-13T00:00:00"/>
    <n v="2026"/>
    <x v="1"/>
    <n v="5"/>
    <x v="4"/>
    <x v="1"/>
    <x v="11"/>
    <x v="0"/>
    <s v="Returning"/>
    <x v="0"/>
    <s v="Cycling Pack 12L"/>
    <n v="1"/>
    <n v="102.38"/>
    <n v="0"/>
    <n v="50.82"/>
    <n v="102.38"/>
    <n v="50.82"/>
    <n v="51.559999999999995"/>
    <n v="0.50361398710685679"/>
    <n v="2026"/>
    <s v="Q2"/>
    <n v="5"/>
    <s v="May"/>
  </r>
  <r>
    <n v="1592"/>
    <d v="2026-05-13T00:00:00"/>
    <n v="2026"/>
    <x v="1"/>
    <n v="5"/>
    <x v="4"/>
    <x v="2"/>
    <x v="16"/>
    <x v="2"/>
    <s v="Returning"/>
    <x v="4"/>
    <s v="Recovery Roller"/>
    <n v="5"/>
    <n v="37.119999999999997"/>
    <n v="0.1"/>
    <n v="13.96"/>
    <n v="167.04"/>
    <n v="69.800000000000011"/>
    <n v="97.239999999999981"/>
    <n v="0.58213601532567039"/>
    <n v="2026"/>
    <s v="Q2"/>
    <n v="5"/>
    <s v="May"/>
  </r>
  <r>
    <n v="2581"/>
    <d v="2026-05-13T00:00:00"/>
    <n v="2026"/>
    <x v="1"/>
    <n v="5"/>
    <x v="4"/>
    <x v="1"/>
    <x v="12"/>
    <x v="0"/>
    <s v="New"/>
    <x v="1"/>
    <s v="Hiking Daypack 20L"/>
    <n v="2"/>
    <n v="91.76"/>
    <n v="0.05"/>
    <n v="46.31"/>
    <n v="174.34399999999999"/>
    <n v="92.62"/>
    <n v="81.72399999999999"/>
    <n v="0.46875143394668006"/>
    <n v="2026"/>
    <s v="Q2"/>
    <n v="5"/>
    <s v="May"/>
  </r>
  <r>
    <n v="3428"/>
    <d v="2026-05-13T00:00:00"/>
    <n v="2026"/>
    <x v="1"/>
    <n v="5"/>
    <x v="4"/>
    <x v="3"/>
    <x v="4"/>
    <x v="0"/>
    <s v="Returning"/>
    <x v="1"/>
    <s v="Trail Boots"/>
    <n v="1"/>
    <n v="144.51"/>
    <n v="0"/>
    <n v="79.22"/>
    <n v="144.51"/>
    <n v="79.22"/>
    <n v="65.289999999999992"/>
    <n v="0.45180264341568055"/>
    <n v="2026"/>
    <s v="Q2"/>
    <n v="5"/>
    <s v="May"/>
  </r>
  <r>
    <n v="765"/>
    <d v="2026-05-14T00:00:00"/>
    <n v="2026"/>
    <x v="1"/>
    <n v="5"/>
    <x v="4"/>
    <x v="1"/>
    <x v="6"/>
    <x v="1"/>
    <s v="Business"/>
    <x v="4"/>
    <s v="Training Mat"/>
    <n v="3"/>
    <n v="49.7"/>
    <n v="0.1"/>
    <n v="21.84"/>
    <n v="134.19000000000003"/>
    <n v="65.52"/>
    <n v="68.67000000000003"/>
    <n v="0.5117370892018781"/>
    <n v="2026"/>
    <s v="Q2"/>
    <n v="5"/>
    <s v="May"/>
  </r>
  <r>
    <n v="854"/>
    <d v="2026-05-14T00:00:00"/>
    <n v="2026"/>
    <x v="1"/>
    <n v="5"/>
    <x v="4"/>
    <x v="0"/>
    <x v="0"/>
    <x v="0"/>
    <s v="Returning"/>
    <x v="3"/>
    <s v="Compact Sleeping Bag"/>
    <n v="1"/>
    <n v="120.9"/>
    <n v="0"/>
    <n v="59.31"/>
    <n v="120.9"/>
    <n v="59.31"/>
    <n v="61.59"/>
    <n v="0.50942928039702229"/>
    <n v="2026"/>
    <s v="Q2"/>
    <n v="5"/>
    <s v="May"/>
  </r>
  <r>
    <n v="1087"/>
    <d v="2026-05-14T00:00:00"/>
    <n v="2026"/>
    <x v="1"/>
    <n v="5"/>
    <x v="4"/>
    <x v="2"/>
    <x v="10"/>
    <x v="0"/>
    <s v="Returning"/>
    <x v="3"/>
    <s v="Trail Tent 2P"/>
    <n v="1"/>
    <n v="195.72"/>
    <n v="0.05"/>
    <n v="105.73"/>
    <n v="185.934"/>
    <n v="105.73"/>
    <n v="80.203999999999994"/>
    <n v="0.43135736336549524"/>
    <n v="2026"/>
    <s v="Q2"/>
    <n v="5"/>
    <s v="May"/>
  </r>
  <r>
    <n v="1150"/>
    <d v="2026-05-14T00:00:00"/>
    <n v="2026"/>
    <x v="1"/>
    <n v="5"/>
    <x v="4"/>
    <x v="0"/>
    <x v="0"/>
    <x v="1"/>
    <s v="Returning"/>
    <x v="0"/>
    <s v="Compact Repair Kit"/>
    <n v="8"/>
    <n v="40.15"/>
    <n v="0.15"/>
    <n v="16.91"/>
    <n v="273.02"/>
    <n v="135.28"/>
    <n v="137.73999999999998"/>
    <n v="0.50450516445681637"/>
    <n v="2026"/>
    <s v="Q2"/>
    <n v="5"/>
    <s v="May"/>
  </r>
  <r>
    <n v="1902"/>
    <d v="2026-05-14T00:00:00"/>
    <n v="2026"/>
    <x v="1"/>
    <n v="5"/>
    <x v="4"/>
    <x v="1"/>
    <x v="14"/>
    <x v="2"/>
    <s v="Business"/>
    <x v="2"/>
    <s v="Carry-On Duffel"/>
    <n v="4"/>
    <n v="130.83000000000001"/>
    <n v="0"/>
    <n v="66.959999999999994"/>
    <n v="523.32000000000005"/>
    <n v="267.83999999999997"/>
    <n v="255.48000000000008"/>
    <n v="0.48819078193074994"/>
    <n v="2026"/>
    <s v="Q2"/>
    <n v="5"/>
    <s v="May"/>
  </r>
  <r>
    <n v="3913"/>
    <d v="2026-05-14T00:00:00"/>
    <n v="2026"/>
    <x v="1"/>
    <n v="5"/>
    <x v="4"/>
    <x v="1"/>
    <x v="12"/>
    <x v="0"/>
    <s v="New"/>
    <x v="0"/>
    <s v="Trail Bike Light"/>
    <n v="1"/>
    <n v="50.34"/>
    <n v="0.05"/>
    <n v="22.23"/>
    <n v="47.823"/>
    <n v="22.23"/>
    <n v="25.593"/>
    <n v="0.53516090584028608"/>
    <n v="2026"/>
    <s v="Q2"/>
    <n v="5"/>
    <s v="May"/>
  </r>
  <r>
    <n v="4378"/>
    <d v="2026-05-14T00:00:00"/>
    <n v="2026"/>
    <x v="1"/>
    <n v="5"/>
    <x v="4"/>
    <x v="2"/>
    <x v="10"/>
    <x v="0"/>
    <s v="Returning"/>
    <x v="0"/>
    <s v="Cycling Pack 12L"/>
    <n v="2"/>
    <n v="103.37"/>
    <n v="0"/>
    <n v="50.49"/>
    <n v="206.74"/>
    <n v="100.98"/>
    <n v="105.76"/>
    <n v="0.51156041404662866"/>
    <n v="2026"/>
    <s v="Q2"/>
    <n v="5"/>
    <s v="May"/>
  </r>
  <r>
    <n v="4551"/>
    <d v="2026-05-14T00:00:00"/>
    <n v="2026"/>
    <x v="1"/>
    <n v="5"/>
    <x v="4"/>
    <x v="1"/>
    <x v="14"/>
    <x v="2"/>
    <s v="Business"/>
    <x v="4"/>
    <s v="Weighted Vest"/>
    <n v="3"/>
    <n v="122.31"/>
    <n v="0.05"/>
    <n v="71.11"/>
    <n v="348.58350000000002"/>
    <n v="213.32999999999998"/>
    <n v="135.25350000000003"/>
    <n v="0.38800889887214979"/>
    <n v="2026"/>
    <s v="Q2"/>
    <n v="5"/>
    <s v="May"/>
  </r>
  <r>
    <n v="787"/>
    <d v="2026-05-15T00:00:00"/>
    <n v="2026"/>
    <x v="1"/>
    <n v="5"/>
    <x v="4"/>
    <x v="0"/>
    <x v="9"/>
    <x v="0"/>
    <s v="Business"/>
    <x v="2"/>
    <s v="Travel Backpack 35L"/>
    <n v="1"/>
    <n v="166.48"/>
    <n v="0"/>
    <n v="89.42"/>
    <n v="166.48"/>
    <n v="89.42"/>
    <n v="77.059999999999988"/>
    <n v="0.4628784238346948"/>
    <n v="2026"/>
    <s v="Q2"/>
    <n v="5"/>
    <s v="May"/>
  </r>
  <r>
    <n v="1133"/>
    <d v="2026-05-15T00:00:00"/>
    <n v="2026"/>
    <x v="1"/>
    <n v="5"/>
    <x v="4"/>
    <x v="0"/>
    <x v="15"/>
    <x v="2"/>
    <s v="New"/>
    <x v="3"/>
    <s v="Trail Tent 2P"/>
    <n v="3"/>
    <n v="192.21"/>
    <n v="0"/>
    <n v="103.51"/>
    <n v="576.63"/>
    <n v="310.53000000000003"/>
    <n v="266.09999999999997"/>
    <n v="0.46147442900993701"/>
    <n v="2026"/>
    <s v="Q2"/>
    <n v="5"/>
    <s v="May"/>
  </r>
  <r>
    <n v="2075"/>
    <d v="2026-05-15T00:00:00"/>
    <n v="2026"/>
    <x v="1"/>
    <n v="5"/>
    <x v="4"/>
    <x v="0"/>
    <x v="9"/>
    <x v="1"/>
    <s v="Business"/>
    <x v="3"/>
    <s v="Portable Camp Stove"/>
    <n v="6"/>
    <n v="81.13"/>
    <n v="0.05"/>
    <n v="39.409999999999997"/>
    <n v="462.44099999999997"/>
    <n v="236.45999999999998"/>
    <n v="225.98099999999999"/>
    <n v="0.48866990599881932"/>
    <n v="2026"/>
    <s v="Q2"/>
    <n v="5"/>
    <s v="May"/>
  </r>
  <r>
    <n v="2172"/>
    <d v="2026-05-15T00:00:00"/>
    <n v="2026"/>
    <x v="1"/>
    <n v="5"/>
    <x v="4"/>
    <x v="2"/>
    <x v="10"/>
    <x v="1"/>
    <s v="Business"/>
    <x v="2"/>
    <s v="Insulated Bottle"/>
    <n v="6"/>
    <n v="37.1"/>
    <n v="0.1"/>
    <n v="13.63"/>
    <n v="200.34000000000003"/>
    <n v="81.78"/>
    <n v="118.56000000000003"/>
    <n v="0.59179395028451642"/>
    <n v="2026"/>
    <s v="Q2"/>
    <n v="5"/>
    <s v="May"/>
  </r>
  <r>
    <n v="2977"/>
    <d v="2026-05-15T00:00:00"/>
    <n v="2026"/>
    <x v="1"/>
    <n v="5"/>
    <x v="4"/>
    <x v="1"/>
    <x v="14"/>
    <x v="1"/>
    <s v="Business"/>
    <x v="2"/>
    <s v="Insulated Bottle"/>
    <n v="6"/>
    <n v="35.92"/>
    <n v="0.15"/>
    <n v="13.3"/>
    <n v="183.19200000000001"/>
    <n v="79.800000000000011"/>
    <n v="103.392"/>
    <n v="0.56439145814227687"/>
    <n v="2026"/>
    <s v="Q2"/>
    <n v="5"/>
    <s v="May"/>
  </r>
  <r>
    <n v="3531"/>
    <d v="2026-05-15T00:00:00"/>
    <n v="2026"/>
    <x v="1"/>
    <n v="5"/>
    <x v="4"/>
    <x v="3"/>
    <x v="13"/>
    <x v="2"/>
    <s v="Business"/>
    <x v="4"/>
    <s v="Recovery Roller"/>
    <n v="4"/>
    <n v="36.21"/>
    <n v="0"/>
    <n v="14.3"/>
    <n v="144.84"/>
    <n v="57.2"/>
    <n v="87.64"/>
    <n v="0.60508146920740125"/>
    <n v="2026"/>
    <s v="Q2"/>
    <n v="5"/>
    <s v="May"/>
  </r>
  <r>
    <n v="3881"/>
    <d v="2026-05-15T00:00:00"/>
    <n v="2026"/>
    <x v="1"/>
    <n v="5"/>
    <x v="4"/>
    <x v="2"/>
    <x v="10"/>
    <x v="0"/>
    <s v="Business"/>
    <x v="1"/>
    <s v="Trekking Poles"/>
    <n v="3"/>
    <n v="73.03"/>
    <n v="0.05"/>
    <n v="33.200000000000003"/>
    <n v="208.13550000000001"/>
    <n v="99.600000000000009"/>
    <n v="108.5355"/>
    <n v="0.52146558371829888"/>
    <n v="2026"/>
    <s v="Q2"/>
    <n v="5"/>
    <s v="May"/>
  </r>
  <r>
    <n v="4469"/>
    <d v="2026-05-15T00:00:00"/>
    <n v="2026"/>
    <x v="1"/>
    <n v="5"/>
    <x v="4"/>
    <x v="2"/>
    <x v="5"/>
    <x v="2"/>
    <s v="Returning"/>
    <x v="0"/>
    <s v="Commuter Helmet"/>
    <n v="2"/>
    <n v="80.81"/>
    <n v="0"/>
    <n v="42.53"/>
    <n v="161.62"/>
    <n v="85.06"/>
    <n v="76.56"/>
    <n v="0.47370374953594852"/>
    <n v="2026"/>
    <s v="Q2"/>
    <n v="5"/>
    <s v="May"/>
  </r>
  <r>
    <n v="5037"/>
    <d v="2026-05-15T00:00:00"/>
    <n v="2026"/>
    <x v="1"/>
    <n v="5"/>
    <x v="4"/>
    <x v="1"/>
    <x v="11"/>
    <x v="0"/>
    <s v="New"/>
    <x v="0"/>
    <s v="Trail Bike Light"/>
    <n v="1"/>
    <n v="51.53"/>
    <n v="0.1"/>
    <n v="23.06"/>
    <n v="46.377000000000002"/>
    <n v="23.06"/>
    <n v="23.317000000000004"/>
    <n v="0.50277076999374692"/>
    <n v="2026"/>
    <s v="Q2"/>
    <n v="5"/>
    <s v="May"/>
  </r>
  <r>
    <n v="35"/>
    <d v="2026-05-16T00:00:00"/>
    <n v="2026"/>
    <x v="1"/>
    <n v="5"/>
    <x v="4"/>
    <x v="3"/>
    <x v="13"/>
    <x v="1"/>
    <s v="Business"/>
    <x v="3"/>
    <s v="Portable Camp Stove"/>
    <n v="5"/>
    <n v="81.75"/>
    <n v="0.05"/>
    <n v="39.159999999999997"/>
    <n v="388.3125"/>
    <n v="195.79999999999998"/>
    <n v="192.51250000000002"/>
    <n v="0.49576694028649609"/>
    <n v="2026"/>
    <s v="Q2"/>
    <n v="5"/>
    <s v="May"/>
  </r>
  <r>
    <n v="226"/>
    <d v="2026-05-16T00:00:00"/>
    <n v="2026"/>
    <x v="1"/>
    <n v="5"/>
    <x v="4"/>
    <x v="2"/>
    <x v="10"/>
    <x v="0"/>
    <s v="New"/>
    <x v="2"/>
    <s v="Travel Backpack 35L"/>
    <n v="1"/>
    <n v="165.99"/>
    <n v="0.1"/>
    <n v="89.9"/>
    <n v="149.39100000000002"/>
    <n v="89.9"/>
    <n v="59.491000000000014"/>
    <n v="0.3982234538894579"/>
    <n v="2026"/>
    <s v="Q2"/>
    <n v="5"/>
    <s v="May"/>
  </r>
  <r>
    <n v="1713"/>
    <d v="2026-05-16T00:00:00"/>
    <n v="2026"/>
    <x v="1"/>
    <n v="5"/>
    <x v="4"/>
    <x v="0"/>
    <x v="15"/>
    <x v="2"/>
    <s v="New"/>
    <x v="3"/>
    <s v="Compact Sleeping Bag"/>
    <n v="2"/>
    <n v="121.22"/>
    <n v="0"/>
    <n v="60.38"/>
    <n v="242.44"/>
    <n v="120.76"/>
    <n v="121.67999999999999"/>
    <n v="0.50189737667051637"/>
    <n v="2026"/>
    <s v="Q2"/>
    <n v="5"/>
    <s v="May"/>
  </r>
  <r>
    <n v="2320"/>
    <d v="2026-05-16T00:00:00"/>
    <n v="2026"/>
    <x v="1"/>
    <n v="5"/>
    <x v="4"/>
    <x v="1"/>
    <x v="12"/>
    <x v="2"/>
    <s v="Business"/>
    <x v="2"/>
    <s v="Carry-On Duffel"/>
    <n v="2"/>
    <n v="131.1"/>
    <n v="0"/>
    <n v="65.55"/>
    <n v="262.2"/>
    <n v="131.1"/>
    <n v="131.1"/>
    <n v="0.5"/>
    <n v="2026"/>
    <s v="Q2"/>
    <n v="5"/>
    <s v="May"/>
  </r>
  <r>
    <n v="2496"/>
    <d v="2026-05-16T00:00:00"/>
    <n v="2026"/>
    <x v="1"/>
    <n v="5"/>
    <x v="4"/>
    <x v="1"/>
    <x v="6"/>
    <x v="0"/>
    <s v="Returning"/>
    <x v="2"/>
    <s v="Packing Cube Set"/>
    <n v="2"/>
    <n v="46.44"/>
    <n v="0"/>
    <n v="18.63"/>
    <n v="92.88"/>
    <n v="37.26"/>
    <n v="55.62"/>
    <n v="0.59883720930232553"/>
    <n v="2026"/>
    <s v="Q2"/>
    <n v="5"/>
    <s v="May"/>
  </r>
  <r>
    <n v="2504"/>
    <d v="2026-05-16T00:00:00"/>
    <n v="2026"/>
    <x v="1"/>
    <n v="5"/>
    <x v="4"/>
    <x v="3"/>
    <x v="7"/>
    <x v="0"/>
    <s v="New"/>
    <x v="2"/>
    <s v="Insulated Bottle"/>
    <n v="1"/>
    <n v="36.659999999999997"/>
    <n v="0"/>
    <n v="13.61"/>
    <n v="36.659999999999997"/>
    <n v="13.61"/>
    <n v="23.049999999999997"/>
    <n v="0.62875068194217132"/>
    <n v="2026"/>
    <s v="Q2"/>
    <n v="5"/>
    <s v="May"/>
  </r>
  <r>
    <n v="2598"/>
    <d v="2026-05-16T00:00:00"/>
    <n v="2026"/>
    <x v="1"/>
    <n v="5"/>
    <x v="4"/>
    <x v="3"/>
    <x v="8"/>
    <x v="0"/>
    <s v="New"/>
    <x v="1"/>
    <s v="Summit Backpack 45L"/>
    <n v="5"/>
    <n v="156.16999999999999"/>
    <n v="0.1"/>
    <n v="80.59"/>
    <n v="702.76499999999999"/>
    <n v="402.95000000000005"/>
    <n v="299.81499999999994"/>
    <n v="0.42662198601239382"/>
    <n v="2026"/>
    <s v="Q2"/>
    <n v="5"/>
    <s v="May"/>
  </r>
  <r>
    <n v="2600"/>
    <d v="2026-05-16T00:00:00"/>
    <n v="2026"/>
    <x v="1"/>
    <n v="5"/>
    <x v="4"/>
    <x v="1"/>
    <x v="12"/>
    <x v="2"/>
    <s v="New"/>
    <x v="2"/>
    <s v="Insulated Bottle"/>
    <n v="1"/>
    <n v="35.97"/>
    <n v="0.1"/>
    <n v="13.54"/>
    <n v="32.372999999999998"/>
    <n v="13.54"/>
    <n v="18.832999999999998"/>
    <n v="0.58175022395205878"/>
    <n v="2026"/>
    <s v="Q2"/>
    <n v="5"/>
    <s v="May"/>
  </r>
  <r>
    <n v="2856"/>
    <d v="2026-05-16T00:00:00"/>
    <n v="2026"/>
    <x v="1"/>
    <n v="5"/>
    <x v="4"/>
    <x v="1"/>
    <x v="11"/>
    <x v="1"/>
    <s v="Business"/>
    <x v="4"/>
    <s v="Weighted Vest"/>
    <n v="4"/>
    <n v="125.11"/>
    <n v="0.15"/>
    <n v="70.010000000000005"/>
    <n v="425.37399999999997"/>
    <n v="280.04000000000002"/>
    <n v="145.33399999999995"/>
    <n v="0.34166169065340135"/>
    <n v="2026"/>
    <s v="Q2"/>
    <n v="5"/>
    <s v="May"/>
  </r>
  <r>
    <n v="3478"/>
    <d v="2026-05-16T00:00:00"/>
    <n v="2026"/>
    <x v="1"/>
    <n v="5"/>
    <x v="4"/>
    <x v="3"/>
    <x v="8"/>
    <x v="0"/>
    <s v="New"/>
    <x v="4"/>
    <s v="Recovery Roller"/>
    <n v="4"/>
    <n v="36.29"/>
    <n v="0.1"/>
    <n v="13.77"/>
    <n v="130.64400000000001"/>
    <n v="55.08"/>
    <n v="75.564000000000007"/>
    <n v="0.57839625241113257"/>
    <n v="2026"/>
    <s v="Q2"/>
    <n v="5"/>
    <s v="May"/>
  </r>
  <r>
    <n v="3599"/>
    <d v="2026-05-16T00:00:00"/>
    <n v="2026"/>
    <x v="1"/>
    <n v="5"/>
    <x v="4"/>
    <x v="1"/>
    <x v="6"/>
    <x v="0"/>
    <s v="New"/>
    <x v="1"/>
    <s v="Trail Boots"/>
    <n v="4"/>
    <n v="143.34"/>
    <n v="0"/>
    <n v="80.55"/>
    <n v="573.36"/>
    <n v="322.2"/>
    <n v="251.16000000000003"/>
    <n v="0.43804939305148599"/>
    <n v="2026"/>
    <s v="Q2"/>
    <n v="5"/>
    <s v="May"/>
  </r>
  <r>
    <n v="282"/>
    <d v="2026-05-17T00:00:00"/>
    <n v="2026"/>
    <x v="1"/>
    <n v="5"/>
    <x v="4"/>
    <x v="1"/>
    <x v="12"/>
    <x v="3"/>
    <s v="New"/>
    <x v="0"/>
    <s v="Trail Bike Light"/>
    <n v="3"/>
    <n v="51.68"/>
    <n v="0"/>
    <n v="22.4"/>
    <n v="155.04"/>
    <n v="67.199999999999989"/>
    <n v="87.84"/>
    <n v="0.56656346749226016"/>
    <n v="2026"/>
    <s v="Q2"/>
    <n v="5"/>
    <s v="May"/>
  </r>
  <r>
    <n v="980"/>
    <d v="2026-05-17T00:00:00"/>
    <n v="2026"/>
    <x v="1"/>
    <n v="5"/>
    <x v="4"/>
    <x v="3"/>
    <x v="7"/>
    <x v="0"/>
    <s v="Returning"/>
    <x v="2"/>
    <s v="Packing Cube Set"/>
    <n v="1"/>
    <n v="46.84"/>
    <n v="0"/>
    <n v="17.93"/>
    <n v="46.84"/>
    <n v="17.93"/>
    <n v="28.910000000000004"/>
    <n v="0.61720751494449189"/>
    <n v="2026"/>
    <s v="Q2"/>
    <n v="5"/>
    <s v="May"/>
  </r>
  <r>
    <n v="1155"/>
    <d v="2026-05-17T00:00:00"/>
    <n v="2026"/>
    <x v="1"/>
    <n v="5"/>
    <x v="4"/>
    <x v="2"/>
    <x v="2"/>
    <x v="3"/>
    <s v="New"/>
    <x v="1"/>
    <s v="Trekking Poles"/>
    <n v="5"/>
    <n v="72.900000000000006"/>
    <n v="0.05"/>
    <n v="31.57"/>
    <n v="346.27499999999998"/>
    <n v="157.85"/>
    <n v="188.42499999999998"/>
    <n v="0.54414843693596127"/>
    <n v="2026"/>
    <s v="Q2"/>
    <n v="5"/>
    <s v="May"/>
  </r>
  <r>
    <n v="1816"/>
    <d v="2026-05-17T00:00:00"/>
    <n v="2026"/>
    <x v="1"/>
    <n v="5"/>
    <x v="4"/>
    <x v="3"/>
    <x v="7"/>
    <x v="0"/>
    <s v="New"/>
    <x v="1"/>
    <s v="Hiking Daypack 20L"/>
    <n v="1"/>
    <n v="91.07"/>
    <n v="0"/>
    <n v="45.3"/>
    <n v="91.07"/>
    <n v="45.3"/>
    <n v="45.769999999999996"/>
    <n v="0.50258043263423735"/>
    <n v="2026"/>
    <s v="Q2"/>
    <n v="5"/>
    <s v="May"/>
  </r>
  <r>
    <n v="2128"/>
    <d v="2026-05-17T00:00:00"/>
    <n v="2026"/>
    <x v="1"/>
    <n v="5"/>
    <x v="4"/>
    <x v="2"/>
    <x v="10"/>
    <x v="2"/>
    <s v="New"/>
    <x v="0"/>
    <s v="Commuter Helmet"/>
    <n v="1"/>
    <n v="81.86"/>
    <n v="0"/>
    <n v="43.14"/>
    <n v="81.86"/>
    <n v="43.14"/>
    <n v="38.72"/>
    <n v="0.47300268751526997"/>
    <n v="2026"/>
    <s v="Q2"/>
    <n v="5"/>
    <s v="May"/>
  </r>
  <r>
    <n v="2296"/>
    <d v="2026-05-17T00:00:00"/>
    <n v="2026"/>
    <x v="1"/>
    <n v="5"/>
    <x v="4"/>
    <x v="3"/>
    <x v="8"/>
    <x v="0"/>
    <s v="Returning"/>
    <x v="2"/>
    <s v="Packing Cube Set"/>
    <n v="1"/>
    <n v="45.45"/>
    <n v="0"/>
    <n v="17.93"/>
    <n v="45.45"/>
    <n v="17.93"/>
    <n v="27.520000000000003"/>
    <n v="0.60550055005500558"/>
    <n v="2026"/>
    <s v="Q2"/>
    <n v="5"/>
    <s v="May"/>
  </r>
  <r>
    <n v="2322"/>
    <d v="2026-05-17T00:00:00"/>
    <n v="2026"/>
    <x v="1"/>
    <n v="5"/>
    <x v="4"/>
    <x v="2"/>
    <x v="10"/>
    <x v="2"/>
    <s v="Business"/>
    <x v="1"/>
    <s v="Trekking Poles"/>
    <n v="1"/>
    <n v="70.62"/>
    <n v="0"/>
    <n v="32.53"/>
    <n v="70.62"/>
    <n v="32.53"/>
    <n v="38.090000000000003"/>
    <n v="0.53936561880487111"/>
    <n v="2026"/>
    <s v="Q2"/>
    <n v="5"/>
    <s v="May"/>
  </r>
  <r>
    <n v="3480"/>
    <d v="2026-05-17T00:00:00"/>
    <n v="2026"/>
    <x v="1"/>
    <n v="5"/>
    <x v="4"/>
    <x v="3"/>
    <x v="8"/>
    <x v="0"/>
    <s v="New"/>
    <x v="4"/>
    <s v="Training Mat"/>
    <n v="2"/>
    <n v="51.56"/>
    <n v="0"/>
    <n v="22.46"/>
    <n v="103.12"/>
    <n v="44.92"/>
    <n v="58.2"/>
    <n v="0.56439100077579518"/>
    <n v="2026"/>
    <s v="Q2"/>
    <n v="5"/>
    <s v="May"/>
  </r>
  <r>
    <n v="4426"/>
    <d v="2026-05-17T00:00:00"/>
    <n v="2026"/>
    <x v="1"/>
    <n v="5"/>
    <x v="4"/>
    <x v="3"/>
    <x v="8"/>
    <x v="0"/>
    <s v="New"/>
    <x v="1"/>
    <s v="Trail Boots"/>
    <n v="2"/>
    <n v="146.22"/>
    <n v="0"/>
    <n v="81.069999999999993"/>
    <n v="292.44"/>
    <n v="162.13999999999999"/>
    <n v="130.30000000000001"/>
    <n v="0.4455614826973055"/>
    <n v="2026"/>
    <s v="Q2"/>
    <n v="5"/>
    <s v="May"/>
  </r>
  <r>
    <n v="4938"/>
    <d v="2026-05-17T00:00:00"/>
    <n v="2026"/>
    <x v="1"/>
    <n v="5"/>
    <x v="4"/>
    <x v="3"/>
    <x v="13"/>
    <x v="2"/>
    <s v="Returning"/>
    <x v="4"/>
    <s v="Training Mat"/>
    <n v="2"/>
    <n v="51.34"/>
    <n v="0"/>
    <n v="22.17"/>
    <n v="102.68"/>
    <n v="44.34"/>
    <n v="58.34"/>
    <n v="0.56817296455005839"/>
    <n v="2026"/>
    <s v="Q2"/>
    <n v="5"/>
    <s v="May"/>
  </r>
  <r>
    <n v="915"/>
    <d v="2026-05-18T00:00:00"/>
    <n v="2026"/>
    <x v="1"/>
    <n v="5"/>
    <x v="4"/>
    <x v="3"/>
    <x v="8"/>
    <x v="0"/>
    <s v="New"/>
    <x v="1"/>
    <s v="Summit Backpack 45L"/>
    <n v="1"/>
    <n v="153.61000000000001"/>
    <n v="0.05"/>
    <n v="79.94"/>
    <n v="145.92950000000002"/>
    <n v="79.94"/>
    <n v="65.989500000000021"/>
    <n v="0.45220123415758989"/>
    <n v="2026"/>
    <s v="Q2"/>
    <n v="5"/>
    <s v="May"/>
  </r>
  <r>
    <n v="1188"/>
    <d v="2026-05-18T00:00:00"/>
    <n v="2026"/>
    <x v="1"/>
    <n v="5"/>
    <x v="4"/>
    <x v="1"/>
    <x v="6"/>
    <x v="0"/>
    <s v="Returning"/>
    <x v="3"/>
    <s v="Portable Camp Stove"/>
    <n v="1"/>
    <n v="82.44"/>
    <n v="0.15"/>
    <n v="39.380000000000003"/>
    <n v="70.073999999999998"/>
    <n v="39.380000000000003"/>
    <n v="30.693999999999996"/>
    <n v="0.43802266175757054"/>
    <n v="2026"/>
    <s v="Q2"/>
    <n v="5"/>
    <s v="May"/>
  </r>
  <r>
    <n v="1594"/>
    <d v="2026-05-18T00:00:00"/>
    <n v="2026"/>
    <x v="1"/>
    <n v="5"/>
    <x v="4"/>
    <x v="0"/>
    <x v="0"/>
    <x v="1"/>
    <s v="Business"/>
    <x v="1"/>
    <s v="Hiking Daypack 20L"/>
    <n v="10"/>
    <n v="92.09"/>
    <n v="0.15"/>
    <n v="45.13"/>
    <n v="782.7650000000001"/>
    <n v="451.3"/>
    <n v="331.46500000000009"/>
    <n v="0.42345403792964686"/>
    <n v="2026"/>
    <s v="Q2"/>
    <n v="5"/>
    <s v="May"/>
  </r>
  <r>
    <n v="3022"/>
    <d v="2026-05-18T00:00:00"/>
    <n v="2026"/>
    <x v="1"/>
    <n v="5"/>
    <x v="4"/>
    <x v="3"/>
    <x v="8"/>
    <x v="3"/>
    <s v="New"/>
    <x v="2"/>
    <s v="Insulated Bottle"/>
    <n v="1"/>
    <n v="36.72"/>
    <n v="0"/>
    <n v="13.67"/>
    <n v="36.72"/>
    <n v="13.67"/>
    <n v="23.049999999999997"/>
    <n v="0.62772331154684091"/>
    <n v="2026"/>
    <s v="Q2"/>
    <n v="5"/>
    <s v="May"/>
  </r>
  <r>
    <n v="588"/>
    <d v="2026-05-19T00:00:00"/>
    <n v="2026"/>
    <x v="1"/>
    <n v="5"/>
    <x v="4"/>
    <x v="1"/>
    <x v="1"/>
    <x v="1"/>
    <s v="Business"/>
    <x v="2"/>
    <s v="Carry-On Duffel"/>
    <n v="3"/>
    <n v="132.41999999999999"/>
    <n v="0.05"/>
    <n v="67.09"/>
    <n v="377.39699999999999"/>
    <n v="201.27"/>
    <n v="176.12699999999998"/>
    <n v="0.46668892439526544"/>
    <n v="2026"/>
    <s v="Q2"/>
    <n v="5"/>
    <s v="May"/>
  </r>
  <r>
    <n v="1016"/>
    <d v="2026-05-19T00:00:00"/>
    <n v="2026"/>
    <x v="1"/>
    <n v="5"/>
    <x v="4"/>
    <x v="3"/>
    <x v="13"/>
    <x v="2"/>
    <s v="Returning"/>
    <x v="3"/>
    <s v="Trail Tent 2P"/>
    <n v="2"/>
    <n v="192.1"/>
    <n v="0.05"/>
    <n v="106.07"/>
    <n v="364.98999999999995"/>
    <n v="212.14"/>
    <n v="152.84999999999997"/>
    <n v="0.41877859667388145"/>
    <n v="2026"/>
    <s v="Q2"/>
    <n v="5"/>
    <s v="May"/>
  </r>
  <r>
    <n v="1930"/>
    <d v="2026-05-19T00:00:00"/>
    <n v="2026"/>
    <x v="1"/>
    <n v="5"/>
    <x v="4"/>
    <x v="2"/>
    <x v="16"/>
    <x v="2"/>
    <s v="New"/>
    <x v="2"/>
    <s v="Insulated Bottle"/>
    <n v="4"/>
    <n v="36.94"/>
    <n v="0"/>
    <n v="13.63"/>
    <n v="147.76"/>
    <n v="54.52"/>
    <n v="93.239999999999981"/>
    <n v="0.63102328099620997"/>
    <n v="2026"/>
    <s v="Q2"/>
    <n v="5"/>
    <s v="May"/>
  </r>
  <r>
    <n v="2658"/>
    <d v="2026-05-19T00:00:00"/>
    <n v="2026"/>
    <x v="1"/>
    <n v="5"/>
    <x v="4"/>
    <x v="0"/>
    <x v="15"/>
    <x v="0"/>
    <s v="Business"/>
    <x v="1"/>
    <s v="Summit Backpack 45L"/>
    <n v="1"/>
    <n v="153.16999999999999"/>
    <n v="0"/>
    <n v="78.489999999999995"/>
    <n v="153.16999999999999"/>
    <n v="78.489999999999995"/>
    <n v="74.679999999999993"/>
    <n v="0.48756283867598094"/>
    <n v="2026"/>
    <s v="Q2"/>
    <n v="5"/>
    <s v="May"/>
  </r>
  <r>
    <n v="2951"/>
    <d v="2026-05-19T00:00:00"/>
    <n v="2026"/>
    <x v="1"/>
    <n v="5"/>
    <x v="4"/>
    <x v="0"/>
    <x v="0"/>
    <x v="0"/>
    <s v="Business"/>
    <x v="0"/>
    <s v="Commuter Helmet"/>
    <n v="2"/>
    <n v="82.85"/>
    <n v="0"/>
    <n v="42.53"/>
    <n v="165.7"/>
    <n v="85.06"/>
    <n v="80.639999999999986"/>
    <n v="0.48666264333132164"/>
    <n v="2026"/>
    <s v="Q2"/>
    <n v="5"/>
    <s v="May"/>
  </r>
  <r>
    <n v="4328"/>
    <d v="2026-05-19T00:00:00"/>
    <n v="2026"/>
    <x v="1"/>
    <n v="5"/>
    <x v="4"/>
    <x v="2"/>
    <x v="5"/>
    <x v="3"/>
    <s v="New"/>
    <x v="1"/>
    <s v="Trail Boots"/>
    <n v="1"/>
    <n v="143.52000000000001"/>
    <n v="0"/>
    <n v="81.040000000000006"/>
    <n v="143.52000000000001"/>
    <n v="81.040000000000006"/>
    <n v="62.480000000000004"/>
    <n v="0.435340022296544"/>
    <n v="2026"/>
    <s v="Q2"/>
    <n v="5"/>
    <s v="May"/>
  </r>
  <r>
    <n v="4591"/>
    <d v="2026-05-19T00:00:00"/>
    <n v="2026"/>
    <x v="1"/>
    <n v="5"/>
    <x v="4"/>
    <x v="2"/>
    <x v="16"/>
    <x v="2"/>
    <s v="New"/>
    <x v="3"/>
    <s v="Trail Tent 2P"/>
    <n v="1"/>
    <n v="192.94"/>
    <n v="0"/>
    <n v="105.15"/>
    <n v="192.94"/>
    <n v="105.15"/>
    <n v="87.789999999999992"/>
    <n v="0.45501192080439512"/>
    <n v="2026"/>
    <s v="Q2"/>
    <n v="5"/>
    <s v="May"/>
  </r>
  <r>
    <n v="280"/>
    <d v="2026-05-20T00:00:00"/>
    <n v="2026"/>
    <x v="1"/>
    <n v="5"/>
    <x v="4"/>
    <x v="3"/>
    <x v="8"/>
    <x v="2"/>
    <s v="Business"/>
    <x v="2"/>
    <s v="Travel Backpack 35L"/>
    <n v="1"/>
    <n v="168.56"/>
    <n v="0"/>
    <n v="85.46"/>
    <n v="168.56"/>
    <n v="85.46"/>
    <n v="83.100000000000009"/>
    <n v="0.49299952539155201"/>
    <n v="2026"/>
    <s v="Q2"/>
    <n v="5"/>
    <s v="May"/>
  </r>
  <r>
    <n v="409"/>
    <d v="2026-05-20T00:00:00"/>
    <n v="2026"/>
    <x v="1"/>
    <n v="5"/>
    <x v="4"/>
    <x v="0"/>
    <x v="0"/>
    <x v="0"/>
    <s v="New"/>
    <x v="3"/>
    <s v="Compact Sleeping Bag"/>
    <n v="2"/>
    <n v="123.9"/>
    <n v="0"/>
    <n v="58.95"/>
    <n v="247.8"/>
    <n v="117.9"/>
    <n v="129.9"/>
    <n v="0.52421307506053272"/>
    <n v="2026"/>
    <s v="Q2"/>
    <n v="5"/>
    <s v="May"/>
  </r>
  <r>
    <n v="1372"/>
    <d v="2026-05-20T00:00:00"/>
    <n v="2026"/>
    <x v="1"/>
    <n v="5"/>
    <x v="4"/>
    <x v="0"/>
    <x v="9"/>
    <x v="0"/>
    <s v="New"/>
    <x v="1"/>
    <s v="Trail Boots"/>
    <n v="2"/>
    <n v="140.93"/>
    <n v="0"/>
    <n v="81.040000000000006"/>
    <n v="281.86"/>
    <n v="162.08000000000001"/>
    <n v="119.78"/>
    <n v="0.42496274746327961"/>
    <n v="2026"/>
    <s v="Q2"/>
    <n v="5"/>
    <s v="May"/>
  </r>
  <r>
    <n v="2327"/>
    <d v="2026-05-20T00:00:00"/>
    <n v="2026"/>
    <x v="1"/>
    <n v="5"/>
    <x v="4"/>
    <x v="2"/>
    <x v="5"/>
    <x v="2"/>
    <s v="Returning"/>
    <x v="1"/>
    <s v="Trekking Poles"/>
    <n v="1"/>
    <n v="73.150000000000006"/>
    <n v="0"/>
    <n v="32.950000000000003"/>
    <n v="73.150000000000006"/>
    <n v="32.950000000000003"/>
    <n v="40.200000000000003"/>
    <n v="0.54955570745044424"/>
    <n v="2026"/>
    <s v="Q2"/>
    <n v="5"/>
    <s v="May"/>
  </r>
  <r>
    <n v="2703"/>
    <d v="2026-05-20T00:00:00"/>
    <n v="2026"/>
    <x v="1"/>
    <n v="5"/>
    <x v="4"/>
    <x v="3"/>
    <x v="8"/>
    <x v="2"/>
    <s v="Business"/>
    <x v="3"/>
    <s v="Trail Tent 2P"/>
    <n v="2"/>
    <n v="197.35"/>
    <n v="0.05"/>
    <n v="102.63"/>
    <n v="374.96499999999997"/>
    <n v="205.26"/>
    <n v="169.70499999999998"/>
    <n v="0.45258890829810783"/>
    <n v="2026"/>
    <s v="Q2"/>
    <n v="5"/>
    <s v="May"/>
  </r>
  <r>
    <n v="2776"/>
    <d v="2026-05-20T00:00:00"/>
    <n v="2026"/>
    <x v="1"/>
    <n v="5"/>
    <x v="4"/>
    <x v="3"/>
    <x v="4"/>
    <x v="0"/>
    <s v="Business"/>
    <x v="2"/>
    <s v="Insulated Bottle"/>
    <n v="3"/>
    <n v="36.74"/>
    <n v="0.05"/>
    <n v="13.97"/>
    <n v="104.70899999999999"/>
    <n v="41.910000000000004"/>
    <n v="62.798999999999985"/>
    <n v="0.59974787267570118"/>
    <n v="2026"/>
    <s v="Q2"/>
    <n v="5"/>
    <s v="May"/>
  </r>
  <r>
    <n v="3411"/>
    <d v="2026-05-20T00:00:00"/>
    <n v="2026"/>
    <x v="1"/>
    <n v="5"/>
    <x v="4"/>
    <x v="1"/>
    <x v="11"/>
    <x v="0"/>
    <s v="Returning"/>
    <x v="1"/>
    <s v="Summit Backpack 45L"/>
    <n v="2"/>
    <n v="151.35"/>
    <n v="0.05"/>
    <n v="77.150000000000006"/>
    <n v="287.565"/>
    <n v="154.30000000000001"/>
    <n v="133.26499999999999"/>
    <n v="0.46342566028550064"/>
    <n v="2026"/>
    <s v="Q2"/>
    <n v="5"/>
    <s v="May"/>
  </r>
  <r>
    <n v="3841"/>
    <d v="2026-05-20T00:00:00"/>
    <n v="2026"/>
    <x v="1"/>
    <n v="5"/>
    <x v="4"/>
    <x v="0"/>
    <x v="15"/>
    <x v="2"/>
    <s v="New"/>
    <x v="0"/>
    <s v="Trail Bike Light"/>
    <n v="2"/>
    <n v="50.09"/>
    <n v="0.05"/>
    <n v="23.16"/>
    <n v="95.171000000000006"/>
    <n v="46.32"/>
    <n v="48.851000000000006"/>
    <n v="0.51329711781950382"/>
    <n v="2026"/>
    <s v="Q2"/>
    <n v="5"/>
    <s v="May"/>
  </r>
  <r>
    <n v="5121"/>
    <d v="2026-05-20T00:00:00"/>
    <n v="2026"/>
    <x v="1"/>
    <n v="5"/>
    <x v="4"/>
    <x v="0"/>
    <x v="9"/>
    <x v="0"/>
    <s v="New"/>
    <x v="4"/>
    <s v="Weighted Vest"/>
    <n v="2"/>
    <n v="121.96"/>
    <n v="0.05"/>
    <n v="71.2"/>
    <n v="231.72399999999999"/>
    <n v="142.4"/>
    <n v="89.323999999999984"/>
    <n v="0.38547582468799085"/>
    <n v="2026"/>
    <s v="Q2"/>
    <n v="5"/>
    <s v="May"/>
  </r>
  <r>
    <n v="53"/>
    <d v="2026-05-21T00:00:00"/>
    <n v="2026"/>
    <x v="1"/>
    <n v="5"/>
    <x v="4"/>
    <x v="3"/>
    <x v="13"/>
    <x v="0"/>
    <s v="Business"/>
    <x v="2"/>
    <s v="Carry-On Duffel"/>
    <n v="1"/>
    <n v="134.28"/>
    <n v="0.05"/>
    <n v="65.44"/>
    <n v="127.56599999999999"/>
    <n v="65.44"/>
    <n v="62.125999999999991"/>
    <n v="0.487010645469796"/>
    <n v="2026"/>
    <s v="Q2"/>
    <n v="5"/>
    <s v="May"/>
  </r>
  <r>
    <n v="127"/>
    <d v="2026-05-21T00:00:00"/>
    <n v="2026"/>
    <x v="1"/>
    <n v="5"/>
    <x v="4"/>
    <x v="3"/>
    <x v="7"/>
    <x v="0"/>
    <s v="Business"/>
    <x v="0"/>
    <s v="Cycling Pack 12L"/>
    <n v="3"/>
    <n v="100.48"/>
    <n v="0.05"/>
    <n v="50.68"/>
    <n v="286.36799999999999"/>
    <n v="152.04"/>
    <n v="134.328"/>
    <n v="0.46907475695608447"/>
    <n v="2026"/>
    <s v="Q2"/>
    <n v="5"/>
    <s v="May"/>
  </r>
  <r>
    <n v="1092"/>
    <d v="2026-05-21T00:00:00"/>
    <n v="2026"/>
    <x v="1"/>
    <n v="5"/>
    <x v="4"/>
    <x v="3"/>
    <x v="8"/>
    <x v="0"/>
    <s v="New"/>
    <x v="4"/>
    <s v="Recovery Roller"/>
    <n v="3"/>
    <n v="36.229999999999997"/>
    <n v="0"/>
    <n v="13.55"/>
    <n v="108.69"/>
    <n v="40.650000000000006"/>
    <n v="68.039999999999992"/>
    <n v="0.62600055202870541"/>
    <n v="2026"/>
    <s v="Q2"/>
    <n v="5"/>
    <s v="May"/>
  </r>
  <r>
    <n v="1213"/>
    <d v="2026-05-21T00:00:00"/>
    <n v="2026"/>
    <x v="1"/>
    <n v="5"/>
    <x v="4"/>
    <x v="2"/>
    <x v="2"/>
    <x v="3"/>
    <s v="Returning"/>
    <x v="3"/>
    <s v="Compact Sleeping Bag"/>
    <n v="3"/>
    <n v="120.61"/>
    <n v="0"/>
    <n v="60.17"/>
    <n v="361.83"/>
    <n v="180.51"/>
    <n v="181.32"/>
    <n v="0.50111931017328581"/>
    <n v="2026"/>
    <s v="Q2"/>
    <n v="5"/>
    <s v="May"/>
  </r>
  <r>
    <n v="1849"/>
    <d v="2026-05-21T00:00:00"/>
    <n v="2026"/>
    <x v="1"/>
    <n v="5"/>
    <x v="4"/>
    <x v="2"/>
    <x v="5"/>
    <x v="3"/>
    <s v="Returning"/>
    <x v="2"/>
    <s v="Packing Cube Set"/>
    <n v="3"/>
    <n v="46.46"/>
    <n v="0"/>
    <n v="18.71"/>
    <n v="139.38"/>
    <n v="56.13"/>
    <n v="83.25"/>
    <n v="0.59728798966853214"/>
    <n v="2026"/>
    <s v="Q2"/>
    <n v="5"/>
    <s v="May"/>
  </r>
  <r>
    <n v="2395"/>
    <d v="2026-05-21T00:00:00"/>
    <n v="2026"/>
    <x v="1"/>
    <n v="5"/>
    <x v="4"/>
    <x v="1"/>
    <x v="12"/>
    <x v="0"/>
    <s v="Business"/>
    <x v="4"/>
    <s v="Recovery Roller"/>
    <n v="1"/>
    <n v="36.9"/>
    <n v="0.05"/>
    <n v="13.89"/>
    <n v="35.055"/>
    <n v="13.89"/>
    <n v="21.164999999999999"/>
    <n v="0.60376551133932388"/>
    <n v="2026"/>
    <s v="Q2"/>
    <n v="5"/>
    <s v="May"/>
  </r>
  <r>
    <n v="4166"/>
    <d v="2026-05-21T00:00:00"/>
    <n v="2026"/>
    <x v="1"/>
    <n v="5"/>
    <x v="4"/>
    <x v="2"/>
    <x v="3"/>
    <x v="0"/>
    <s v="New"/>
    <x v="4"/>
    <s v="Resistance Band Set"/>
    <n v="6"/>
    <n v="40.61"/>
    <n v="0.05"/>
    <n v="15.14"/>
    <n v="231.47699999999998"/>
    <n v="90.84"/>
    <n v="140.63699999999997"/>
    <n v="0.607563602431343"/>
    <n v="2026"/>
    <s v="Q2"/>
    <n v="5"/>
    <s v="May"/>
  </r>
  <r>
    <n v="1004"/>
    <d v="2026-05-22T00:00:00"/>
    <n v="2026"/>
    <x v="1"/>
    <n v="5"/>
    <x v="4"/>
    <x v="3"/>
    <x v="13"/>
    <x v="0"/>
    <s v="Business"/>
    <x v="2"/>
    <s v="Insulated Bottle"/>
    <n v="2"/>
    <n v="36.86"/>
    <n v="0.05"/>
    <n v="13.85"/>
    <n v="70.033999999999992"/>
    <n v="27.7"/>
    <n v="42.333999999999989"/>
    <n v="0.60447782505640113"/>
    <n v="2026"/>
    <s v="Q2"/>
    <n v="5"/>
    <s v="May"/>
  </r>
  <r>
    <n v="1012"/>
    <d v="2026-05-22T00:00:00"/>
    <n v="2026"/>
    <x v="1"/>
    <n v="5"/>
    <x v="4"/>
    <x v="1"/>
    <x v="6"/>
    <x v="0"/>
    <s v="New"/>
    <x v="1"/>
    <s v="Summit Backpack 45L"/>
    <n v="3"/>
    <n v="156.74"/>
    <n v="0"/>
    <n v="79.819999999999993"/>
    <n v="470.22"/>
    <n v="239.45999999999998"/>
    <n v="230.76000000000005"/>
    <n v="0.49074901110118674"/>
    <n v="2026"/>
    <s v="Q2"/>
    <n v="5"/>
    <s v="May"/>
  </r>
  <r>
    <n v="2180"/>
    <d v="2026-05-22T00:00:00"/>
    <n v="2026"/>
    <x v="1"/>
    <n v="5"/>
    <x v="4"/>
    <x v="0"/>
    <x v="9"/>
    <x v="1"/>
    <s v="Returning"/>
    <x v="0"/>
    <s v="Trail Bike Light"/>
    <n v="3"/>
    <n v="51.04"/>
    <n v="0.2"/>
    <n v="22.32"/>
    <n v="122.49600000000001"/>
    <n v="66.960000000000008"/>
    <n v="55.536000000000001"/>
    <n v="0.45336990595611282"/>
    <n v="2026"/>
    <s v="Q2"/>
    <n v="5"/>
    <s v="May"/>
  </r>
  <r>
    <n v="3659"/>
    <d v="2026-05-22T00:00:00"/>
    <n v="2026"/>
    <x v="1"/>
    <n v="5"/>
    <x v="4"/>
    <x v="3"/>
    <x v="13"/>
    <x v="2"/>
    <s v="New"/>
    <x v="1"/>
    <s v="Hiking Daypack 20L"/>
    <n v="2"/>
    <n v="93.55"/>
    <n v="0"/>
    <n v="44.31"/>
    <n v="187.1"/>
    <n v="88.62"/>
    <n v="98.47999999999999"/>
    <n v="0.52634954569748793"/>
    <n v="2026"/>
    <s v="Q2"/>
    <n v="5"/>
    <s v="May"/>
  </r>
  <r>
    <n v="3775"/>
    <d v="2026-05-22T00:00:00"/>
    <n v="2026"/>
    <x v="1"/>
    <n v="5"/>
    <x v="4"/>
    <x v="2"/>
    <x v="2"/>
    <x v="0"/>
    <s v="Business"/>
    <x v="2"/>
    <s v="Carry-On Duffel"/>
    <n v="1"/>
    <n v="131.74"/>
    <n v="0"/>
    <n v="66.650000000000006"/>
    <n v="131.74"/>
    <n v="66.650000000000006"/>
    <n v="65.09"/>
    <n v="0.49407924700166994"/>
    <n v="2026"/>
    <s v="Q2"/>
    <n v="5"/>
    <s v="May"/>
  </r>
  <r>
    <n v="4071"/>
    <d v="2026-05-22T00:00:00"/>
    <n v="2026"/>
    <x v="1"/>
    <n v="5"/>
    <x v="4"/>
    <x v="3"/>
    <x v="8"/>
    <x v="0"/>
    <s v="New"/>
    <x v="1"/>
    <s v="Hiking Daypack 20L"/>
    <n v="5"/>
    <n v="91.79"/>
    <n v="0.05"/>
    <n v="44.48"/>
    <n v="436.0025"/>
    <n v="222.39999999999998"/>
    <n v="213.60250000000002"/>
    <n v="0.48991118170193981"/>
    <n v="2026"/>
    <s v="Q2"/>
    <n v="5"/>
    <s v="May"/>
  </r>
  <r>
    <n v="5137"/>
    <d v="2026-05-22T00:00:00"/>
    <n v="2026"/>
    <x v="1"/>
    <n v="5"/>
    <x v="4"/>
    <x v="3"/>
    <x v="13"/>
    <x v="0"/>
    <s v="Business"/>
    <x v="1"/>
    <s v="Summit Backpack 45L"/>
    <n v="4"/>
    <n v="155.4"/>
    <n v="0.05"/>
    <n v="77.31"/>
    <n v="590.52"/>
    <n v="309.24"/>
    <n v="281.27999999999997"/>
    <n v="0.47632595001016048"/>
    <n v="2026"/>
    <s v="Q2"/>
    <n v="5"/>
    <s v="May"/>
  </r>
  <r>
    <n v="133"/>
    <d v="2026-05-23T00:00:00"/>
    <n v="2026"/>
    <x v="1"/>
    <n v="5"/>
    <x v="4"/>
    <x v="1"/>
    <x v="1"/>
    <x v="0"/>
    <s v="New"/>
    <x v="2"/>
    <s v="Insulated Bottle"/>
    <n v="1"/>
    <n v="36.57"/>
    <n v="0.05"/>
    <n v="13.33"/>
    <n v="34.741500000000002"/>
    <n v="13.33"/>
    <n v="21.411500000000004"/>
    <n v="0.61630902522919284"/>
    <n v="2026"/>
    <s v="Q2"/>
    <n v="5"/>
    <s v="May"/>
  </r>
  <r>
    <n v="1385"/>
    <d v="2026-05-23T00:00:00"/>
    <n v="2026"/>
    <x v="1"/>
    <n v="5"/>
    <x v="4"/>
    <x v="2"/>
    <x v="16"/>
    <x v="0"/>
    <s v="New"/>
    <x v="0"/>
    <s v="Compact Repair Kit"/>
    <n v="2"/>
    <n v="41.19"/>
    <n v="0"/>
    <n v="17.190000000000001"/>
    <n v="82.38"/>
    <n v="34.380000000000003"/>
    <n v="47.999999999999993"/>
    <n v="0.58266569555717407"/>
    <n v="2026"/>
    <s v="Q2"/>
    <n v="5"/>
    <s v="May"/>
  </r>
  <r>
    <n v="1597"/>
    <d v="2026-05-23T00:00:00"/>
    <n v="2026"/>
    <x v="1"/>
    <n v="5"/>
    <x v="4"/>
    <x v="3"/>
    <x v="8"/>
    <x v="0"/>
    <s v="Returning"/>
    <x v="2"/>
    <s v="Carry-On Duffel"/>
    <n v="1"/>
    <n v="136.66999999999999"/>
    <n v="0.05"/>
    <n v="67.099999999999994"/>
    <n v="129.83649999999997"/>
    <n v="67.099999999999994"/>
    <n v="62.736499999999978"/>
    <n v="0.48319617364916639"/>
    <n v="2026"/>
    <s v="Q2"/>
    <n v="5"/>
    <s v="May"/>
  </r>
  <r>
    <n v="2273"/>
    <d v="2026-05-23T00:00:00"/>
    <n v="2026"/>
    <x v="1"/>
    <n v="5"/>
    <x v="4"/>
    <x v="2"/>
    <x v="2"/>
    <x v="2"/>
    <s v="New"/>
    <x v="4"/>
    <s v="Recovery Roller"/>
    <n v="2"/>
    <n v="35.700000000000003"/>
    <n v="0"/>
    <n v="13.52"/>
    <n v="71.400000000000006"/>
    <n v="27.04"/>
    <n v="44.360000000000007"/>
    <n v="0.62128851540616248"/>
    <n v="2026"/>
    <s v="Q2"/>
    <n v="5"/>
    <s v="May"/>
  </r>
  <r>
    <n v="2931"/>
    <d v="2026-05-23T00:00:00"/>
    <n v="2026"/>
    <x v="1"/>
    <n v="5"/>
    <x v="4"/>
    <x v="0"/>
    <x v="0"/>
    <x v="0"/>
    <s v="Returning"/>
    <x v="0"/>
    <s v="Cycling Pack 12L"/>
    <n v="1"/>
    <n v="100.87"/>
    <n v="0"/>
    <n v="50.4"/>
    <n v="100.87"/>
    <n v="50.4"/>
    <n v="50.470000000000006"/>
    <n v="0.5003469812630118"/>
    <n v="2026"/>
    <s v="Q2"/>
    <n v="5"/>
    <s v="May"/>
  </r>
  <r>
    <n v="4143"/>
    <d v="2026-05-23T00:00:00"/>
    <n v="2026"/>
    <x v="1"/>
    <n v="5"/>
    <x v="4"/>
    <x v="2"/>
    <x v="16"/>
    <x v="2"/>
    <s v="Returning"/>
    <x v="2"/>
    <s v="Carry-On Duffel"/>
    <n v="1"/>
    <n v="130.80000000000001"/>
    <n v="0"/>
    <n v="68.7"/>
    <n v="130.80000000000001"/>
    <n v="68.7"/>
    <n v="62.100000000000009"/>
    <n v="0.4747706422018349"/>
    <n v="2026"/>
    <s v="Q2"/>
    <n v="5"/>
    <s v="May"/>
  </r>
  <r>
    <n v="4504"/>
    <d v="2026-05-23T00:00:00"/>
    <n v="2026"/>
    <x v="1"/>
    <n v="5"/>
    <x v="4"/>
    <x v="0"/>
    <x v="9"/>
    <x v="3"/>
    <s v="Returning"/>
    <x v="1"/>
    <s v="Summit Backpack 45L"/>
    <n v="1"/>
    <n v="153.88999999999999"/>
    <n v="0"/>
    <n v="79.64"/>
    <n v="153.88999999999999"/>
    <n v="79.64"/>
    <n v="74.249999999999986"/>
    <n v="0.4824874910650464"/>
    <n v="2026"/>
    <s v="Q2"/>
    <n v="5"/>
    <s v="May"/>
  </r>
  <r>
    <n v="656"/>
    <d v="2026-05-24T00:00:00"/>
    <n v="2026"/>
    <x v="1"/>
    <n v="5"/>
    <x v="4"/>
    <x v="3"/>
    <x v="7"/>
    <x v="0"/>
    <s v="New"/>
    <x v="3"/>
    <s v="Compact Sleeping Bag"/>
    <n v="1"/>
    <n v="122.51"/>
    <n v="0.15"/>
    <n v="62.2"/>
    <n v="104.1335"/>
    <n v="62.2"/>
    <n v="41.933499999999995"/>
    <n v="0.40268981643755369"/>
    <n v="2026"/>
    <s v="Q2"/>
    <n v="5"/>
    <s v="May"/>
  </r>
  <r>
    <n v="979"/>
    <d v="2026-05-24T00:00:00"/>
    <n v="2026"/>
    <x v="1"/>
    <n v="5"/>
    <x v="4"/>
    <x v="3"/>
    <x v="4"/>
    <x v="1"/>
    <s v="Returning"/>
    <x v="0"/>
    <s v="Commuter Helmet"/>
    <n v="8"/>
    <n v="79.94"/>
    <n v="0.15"/>
    <n v="41.65"/>
    <n v="543.59199999999998"/>
    <n v="333.2"/>
    <n v="210.392"/>
    <n v="0.38704028021015763"/>
    <n v="2026"/>
    <s v="Q2"/>
    <n v="5"/>
    <s v="May"/>
  </r>
  <r>
    <n v="1510"/>
    <d v="2026-05-24T00:00:00"/>
    <n v="2026"/>
    <x v="1"/>
    <n v="5"/>
    <x v="4"/>
    <x v="3"/>
    <x v="7"/>
    <x v="0"/>
    <s v="New"/>
    <x v="0"/>
    <s v="Trail Bike Light"/>
    <n v="2"/>
    <n v="50.78"/>
    <n v="0.05"/>
    <n v="23.03"/>
    <n v="96.481999999999999"/>
    <n v="46.06"/>
    <n v="50.421999999999997"/>
    <n v="0.52260525279326708"/>
    <n v="2026"/>
    <s v="Q2"/>
    <n v="5"/>
    <s v="May"/>
  </r>
  <r>
    <n v="1959"/>
    <d v="2026-05-24T00:00:00"/>
    <n v="2026"/>
    <x v="1"/>
    <n v="5"/>
    <x v="4"/>
    <x v="0"/>
    <x v="15"/>
    <x v="3"/>
    <s v="Business"/>
    <x v="0"/>
    <s v="Commuter Helmet"/>
    <n v="2"/>
    <n v="80.59"/>
    <n v="0.05"/>
    <n v="41.44"/>
    <n v="153.12100000000001"/>
    <n v="82.88"/>
    <n v="70.241000000000014"/>
    <n v="0.45872871781140412"/>
    <n v="2026"/>
    <s v="Q2"/>
    <n v="5"/>
    <s v="May"/>
  </r>
  <r>
    <n v="2089"/>
    <d v="2026-05-24T00:00:00"/>
    <n v="2026"/>
    <x v="1"/>
    <n v="5"/>
    <x v="4"/>
    <x v="0"/>
    <x v="15"/>
    <x v="3"/>
    <s v="New"/>
    <x v="4"/>
    <s v="Recovery Roller"/>
    <n v="3"/>
    <n v="35.75"/>
    <n v="0.15"/>
    <n v="13.54"/>
    <n v="91.162499999999994"/>
    <n v="40.619999999999997"/>
    <n v="50.542499999999997"/>
    <n v="0.55442204853969557"/>
    <n v="2026"/>
    <s v="Q2"/>
    <n v="5"/>
    <s v="May"/>
  </r>
  <r>
    <n v="2446"/>
    <d v="2026-05-24T00:00:00"/>
    <n v="2026"/>
    <x v="1"/>
    <n v="5"/>
    <x v="4"/>
    <x v="1"/>
    <x v="12"/>
    <x v="0"/>
    <s v="New"/>
    <x v="3"/>
    <s v="Trail Tent 2P"/>
    <n v="5"/>
    <n v="195.78"/>
    <n v="0.1"/>
    <n v="101.98"/>
    <n v="881.01"/>
    <n v="509.90000000000003"/>
    <n v="371.10999999999996"/>
    <n v="0.4212324491208953"/>
    <n v="2026"/>
    <s v="Q2"/>
    <n v="5"/>
    <s v="May"/>
  </r>
  <r>
    <n v="2847"/>
    <d v="2026-05-24T00:00:00"/>
    <n v="2026"/>
    <x v="1"/>
    <n v="5"/>
    <x v="4"/>
    <x v="3"/>
    <x v="13"/>
    <x v="0"/>
    <s v="Returning"/>
    <x v="3"/>
    <s v="Compact Sleeping Bag"/>
    <n v="2"/>
    <n v="125.95"/>
    <n v="0.05"/>
    <n v="61.74"/>
    <n v="239.30500000000001"/>
    <n v="123.48"/>
    <n v="115.825"/>
    <n v="0.48400576669940032"/>
    <n v="2026"/>
    <s v="Q2"/>
    <n v="5"/>
    <s v="May"/>
  </r>
  <r>
    <n v="3454"/>
    <d v="2026-05-24T00:00:00"/>
    <n v="2026"/>
    <x v="1"/>
    <n v="5"/>
    <x v="4"/>
    <x v="3"/>
    <x v="7"/>
    <x v="0"/>
    <s v="New"/>
    <x v="4"/>
    <s v="Resistance Band Set"/>
    <n v="2"/>
    <n v="41.32"/>
    <n v="0"/>
    <n v="14.91"/>
    <n v="82.64"/>
    <n v="29.82"/>
    <n v="52.82"/>
    <n v="0.63915779283639884"/>
    <n v="2026"/>
    <s v="Q2"/>
    <n v="5"/>
    <s v="May"/>
  </r>
  <r>
    <n v="4472"/>
    <d v="2026-05-24T00:00:00"/>
    <n v="2026"/>
    <x v="1"/>
    <n v="5"/>
    <x v="4"/>
    <x v="3"/>
    <x v="8"/>
    <x v="3"/>
    <s v="New"/>
    <x v="1"/>
    <s v="Trail Boots"/>
    <n v="2"/>
    <n v="144.01"/>
    <n v="0"/>
    <n v="79.37"/>
    <n v="288.02"/>
    <n v="158.74"/>
    <n v="129.27999999999997"/>
    <n v="0.44885771821401282"/>
    <n v="2026"/>
    <s v="Q2"/>
    <n v="5"/>
    <s v="May"/>
  </r>
  <r>
    <n v="4852"/>
    <d v="2026-05-24T00:00:00"/>
    <n v="2026"/>
    <x v="1"/>
    <n v="5"/>
    <x v="4"/>
    <x v="0"/>
    <x v="15"/>
    <x v="0"/>
    <s v="Business"/>
    <x v="0"/>
    <s v="Trail Bike Light"/>
    <n v="2"/>
    <n v="51.17"/>
    <n v="0.05"/>
    <n v="21.97"/>
    <n v="97.222999999999999"/>
    <n v="43.94"/>
    <n v="53.283000000000001"/>
    <n v="0.54804932989107513"/>
    <n v="2026"/>
    <s v="Q2"/>
    <n v="5"/>
    <s v="May"/>
  </r>
  <r>
    <n v="4959"/>
    <d v="2026-05-24T00:00:00"/>
    <n v="2026"/>
    <x v="1"/>
    <n v="5"/>
    <x v="4"/>
    <x v="0"/>
    <x v="0"/>
    <x v="1"/>
    <s v="Business"/>
    <x v="3"/>
    <s v="Portable Camp Stove"/>
    <n v="6"/>
    <n v="83.58"/>
    <n v="0.2"/>
    <n v="40.5"/>
    <n v="401.18400000000003"/>
    <n v="243"/>
    <n v="158.18400000000003"/>
    <n v="0.39429289303661169"/>
    <n v="2026"/>
    <s v="Q2"/>
    <n v="5"/>
    <s v="May"/>
  </r>
  <r>
    <n v="5056"/>
    <d v="2026-05-24T00:00:00"/>
    <n v="2026"/>
    <x v="1"/>
    <n v="5"/>
    <x v="4"/>
    <x v="2"/>
    <x v="16"/>
    <x v="3"/>
    <s v="Returning"/>
    <x v="3"/>
    <s v="Portable Camp Stove"/>
    <n v="2"/>
    <n v="80.010000000000005"/>
    <n v="0"/>
    <n v="38.54"/>
    <n v="160.02000000000001"/>
    <n v="77.08"/>
    <n v="82.940000000000012"/>
    <n v="0.51831021122359711"/>
    <n v="2026"/>
    <s v="Q2"/>
    <n v="5"/>
    <s v="May"/>
  </r>
  <r>
    <n v="1152"/>
    <d v="2026-05-25T00:00:00"/>
    <n v="2026"/>
    <x v="1"/>
    <n v="5"/>
    <x v="4"/>
    <x v="3"/>
    <x v="7"/>
    <x v="0"/>
    <s v="New"/>
    <x v="1"/>
    <s v="Hiking Daypack 20L"/>
    <n v="2"/>
    <n v="94.4"/>
    <n v="0"/>
    <n v="46.39"/>
    <n v="188.8"/>
    <n v="92.78"/>
    <n v="96.02000000000001"/>
    <n v="0.50858050847457625"/>
    <n v="2026"/>
    <s v="Q2"/>
    <n v="5"/>
    <s v="May"/>
  </r>
  <r>
    <n v="3919"/>
    <d v="2026-05-25T00:00:00"/>
    <n v="2026"/>
    <x v="1"/>
    <n v="5"/>
    <x v="4"/>
    <x v="2"/>
    <x v="2"/>
    <x v="2"/>
    <s v="Business"/>
    <x v="1"/>
    <s v="Summit Backpack 45L"/>
    <n v="6"/>
    <n v="157.33000000000001"/>
    <n v="0"/>
    <n v="78.849999999999994"/>
    <n v="943.98"/>
    <n v="473.09999999999997"/>
    <n v="470.88000000000005"/>
    <n v="0.4988241276298227"/>
    <n v="2026"/>
    <s v="Q2"/>
    <n v="5"/>
    <s v="May"/>
  </r>
  <r>
    <n v="4202"/>
    <d v="2026-05-25T00:00:00"/>
    <n v="2026"/>
    <x v="1"/>
    <n v="5"/>
    <x v="4"/>
    <x v="2"/>
    <x v="3"/>
    <x v="0"/>
    <s v="New"/>
    <x v="3"/>
    <s v="Compact Sleeping Bag"/>
    <n v="1"/>
    <n v="125.44"/>
    <n v="0"/>
    <n v="59.92"/>
    <n v="125.44"/>
    <n v="59.92"/>
    <n v="65.52"/>
    <n v="0.5223214285714286"/>
    <n v="2026"/>
    <s v="Q2"/>
    <n v="5"/>
    <s v="May"/>
  </r>
  <r>
    <n v="4274"/>
    <d v="2026-05-25T00:00:00"/>
    <n v="2026"/>
    <x v="1"/>
    <n v="5"/>
    <x v="4"/>
    <x v="1"/>
    <x v="12"/>
    <x v="3"/>
    <s v="Returning"/>
    <x v="4"/>
    <s v="Recovery Roller"/>
    <n v="2"/>
    <n v="36.18"/>
    <n v="0"/>
    <n v="13.71"/>
    <n v="72.36"/>
    <n v="27.42"/>
    <n v="44.94"/>
    <n v="0.62106135986733002"/>
    <n v="2026"/>
    <s v="Q2"/>
    <n v="5"/>
    <s v="May"/>
  </r>
  <r>
    <n v="4364"/>
    <d v="2026-05-25T00:00:00"/>
    <n v="2026"/>
    <x v="1"/>
    <n v="5"/>
    <x v="4"/>
    <x v="0"/>
    <x v="15"/>
    <x v="2"/>
    <s v="Returning"/>
    <x v="4"/>
    <s v="Resistance Band Set"/>
    <n v="1"/>
    <n v="41"/>
    <n v="0.05"/>
    <n v="14.51"/>
    <n v="38.949999999999996"/>
    <n v="14.51"/>
    <n v="24.439999999999998"/>
    <n v="0.62747111681643131"/>
    <n v="2026"/>
    <s v="Q2"/>
    <n v="5"/>
    <s v="May"/>
  </r>
  <r>
    <n v="4896"/>
    <d v="2026-05-25T00:00:00"/>
    <n v="2026"/>
    <x v="1"/>
    <n v="5"/>
    <x v="4"/>
    <x v="2"/>
    <x v="5"/>
    <x v="0"/>
    <s v="Returning"/>
    <x v="1"/>
    <s v="Trekking Poles"/>
    <n v="1"/>
    <n v="72.33"/>
    <n v="0.1"/>
    <n v="32.61"/>
    <n v="65.096999999999994"/>
    <n v="32.61"/>
    <n v="32.486999999999995"/>
    <n v="0.49905525600258072"/>
    <n v="2026"/>
    <s v="Q2"/>
    <n v="5"/>
    <s v="May"/>
  </r>
  <r>
    <n v="5109"/>
    <d v="2026-05-25T00:00:00"/>
    <n v="2026"/>
    <x v="1"/>
    <n v="5"/>
    <x v="4"/>
    <x v="3"/>
    <x v="4"/>
    <x v="0"/>
    <s v="Business"/>
    <x v="3"/>
    <s v="Compact Sleeping Bag"/>
    <n v="2"/>
    <n v="125.42"/>
    <n v="0"/>
    <n v="62.28"/>
    <n v="250.84"/>
    <n v="124.56"/>
    <n v="126.28"/>
    <n v="0.50342848030617127"/>
    <n v="2026"/>
    <s v="Q2"/>
    <n v="5"/>
    <s v="May"/>
  </r>
  <r>
    <n v="289"/>
    <d v="2026-05-26T00:00:00"/>
    <n v="2026"/>
    <x v="1"/>
    <n v="5"/>
    <x v="4"/>
    <x v="0"/>
    <x v="15"/>
    <x v="0"/>
    <s v="Business"/>
    <x v="0"/>
    <s v="Compact Repair Kit"/>
    <n v="2"/>
    <n v="41.29"/>
    <n v="0.15"/>
    <n v="16.43"/>
    <n v="70.192999999999998"/>
    <n v="32.86"/>
    <n v="37.332999999999998"/>
    <n v="0.531862151496588"/>
    <n v="2026"/>
    <s v="Q2"/>
    <n v="5"/>
    <s v="May"/>
  </r>
  <r>
    <n v="4092"/>
    <d v="2026-05-26T00:00:00"/>
    <n v="2026"/>
    <x v="1"/>
    <n v="5"/>
    <x v="4"/>
    <x v="3"/>
    <x v="8"/>
    <x v="1"/>
    <s v="Business"/>
    <x v="2"/>
    <s v="Carry-On Duffel"/>
    <n v="8"/>
    <n v="131.4"/>
    <n v="0.05"/>
    <n v="66.489999999999995"/>
    <n v="998.64"/>
    <n v="531.91999999999996"/>
    <n v="466.72"/>
    <n v="0.46735560362092449"/>
    <n v="2026"/>
    <s v="Q2"/>
    <n v="5"/>
    <s v="May"/>
  </r>
  <r>
    <n v="4727"/>
    <d v="2026-05-26T00:00:00"/>
    <n v="2026"/>
    <x v="1"/>
    <n v="5"/>
    <x v="4"/>
    <x v="2"/>
    <x v="16"/>
    <x v="0"/>
    <s v="New"/>
    <x v="1"/>
    <s v="Trail Boots"/>
    <n v="4"/>
    <n v="140.66999999999999"/>
    <n v="0"/>
    <n v="80.72"/>
    <n v="562.67999999999995"/>
    <n v="322.88"/>
    <n v="239.79999999999995"/>
    <n v="0.42617473519584842"/>
    <n v="2026"/>
    <s v="Q2"/>
    <n v="5"/>
    <s v="May"/>
  </r>
  <r>
    <n v="4753"/>
    <d v="2026-05-26T00:00:00"/>
    <n v="2026"/>
    <x v="1"/>
    <n v="5"/>
    <x v="4"/>
    <x v="3"/>
    <x v="8"/>
    <x v="0"/>
    <s v="Returning"/>
    <x v="4"/>
    <s v="Recovery Roller"/>
    <n v="1"/>
    <n v="36.659999999999997"/>
    <n v="0.05"/>
    <n v="13.51"/>
    <n v="34.826999999999998"/>
    <n v="13.51"/>
    <n v="21.317"/>
    <n v="0.61208257960777557"/>
    <n v="2026"/>
    <s v="Q2"/>
    <n v="5"/>
    <s v="May"/>
  </r>
  <r>
    <n v="942"/>
    <d v="2026-05-27T00:00:00"/>
    <n v="2026"/>
    <x v="1"/>
    <n v="5"/>
    <x v="4"/>
    <x v="3"/>
    <x v="4"/>
    <x v="0"/>
    <s v="Returning"/>
    <x v="2"/>
    <s v="Packing Cube Set"/>
    <n v="1"/>
    <n v="46.28"/>
    <n v="0.05"/>
    <n v="17.95"/>
    <n v="43.966000000000001"/>
    <n v="17.95"/>
    <n v="26.016000000000002"/>
    <n v="0.591729973161079"/>
    <n v="2026"/>
    <s v="Q2"/>
    <n v="5"/>
    <s v="May"/>
  </r>
  <r>
    <n v="1755"/>
    <d v="2026-05-27T00:00:00"/>
    <n v="2026"/>
    <x v="1"/>
    <n v="5"/>
    <x v="4"/>
    <x v="3"/>
    <x v="13"/>
    <x v="3"/>
    <s v="Returning"/>
    <x v="1"/>
    <s v="Hiking Daypack 20L"/>
    <n v="2"/>
    <n v="92.12"/>
    <n v="0"/>
    <n v="46.64"/>
    <n v="184.24"/>
    <n v="93.28"/>
    <n v="90.960000000000008"/>
    <n v="0.49370386452453324"/>
    <n v="2026"/>
    <s v="Q2"/>
    <n v="5"/>
    <s v="May"/>
  </r>
  <r>
    <n v="3073"/>
    <d v="2026-05-27T00:00:00"/>
    <n v="2026"/>
    <x v="1"/>
    <n v="5"/>
    <x v="4"/>
    <x v="3"/>
    <x v="13"/>
    <x v="0"/>
    <s v="Returning"/>
    <x v="4"/>
    <s v="Resistance Band Set"/>
    <n v="3"/>
    <n v="39.549999999999997"/>
    <n v="0"/>
    <n v="14.87"/>
    <n v="118.64999999999999"/>
    <n v="44.61"/>
    <n v="74.039999999999992"/>
    <n v="0.6240202275600506"/>
    <n v="2026"/>
    <s v="Q2"/>
    <n v="5"/>
    <s v="May"/>
  </r>
  <r>
    <n v="4230"/>
    <d v="2026-05-27T00:00:00"/>
    <n v="2026"/>
    <x v="1"/>
    <n v="5"/>
    <x v="4"/>
    <x v="0"/>
    <x v="0"/>
    <x v="2"/>
    <s v="New"/>
    <x v="0"/>
    <s v="Commuter Helmet"/>
    <n v="1"/>
    <n v="83.3"/>
    <n v="0"/>
    <n v="41.93"/>
    <n v="83.3"/>
    <n v="41.93"/>
    <n v="41.37"/>
    <n v="0.49663865546218489"/>
    <n v="2026"/>
    <s v="Q2"/>
    <n v="5"/>
    <s v="May"/>
  </r>
  <r>
    <n v="644"/>
    <d v="2026-05-28T00:00:00"/>
    <n v="2026"/>
    <x v="1"/>
    <n v="5"/>
    <x v="4"/>
    <x v="3"/>
    <x v="13"/>
    <x v="2"/>
    <s v="New"/>
    <x v="1"/>
    <s v="Hiking Daypack 20L"/>
    <n v="2"/>
    <n v="93.84"/>
    <n v="0"/>
    <n v="44.72"/>
    <n v="187.68"/>
    <n v="89.44"/>
    <n v="98.240000000000009"/>
    <n v="0.52344416027280483"/>
    <n v="2026"/>
    <s v="Q2"/>
    <n v="5"/>
    <s v="May"/>
  </r>
  <r>
    <n v="1122"/>
    <d v="2026-05-28T00:00:00"/>
    <n v="2026"/>
    <x v="1"/>
    <n v="5"/>
    <x v="4"/>
    <x v="2"/>
    <x v="16"/>
    <x v="0"/>
    <s v="Returning"/>
    <x v="0"/>
    <s v="Trail Bike Light"/>
    <n v="2"/>
    <n v="51.25"/>
    <n v="0"/>
    <n v="22.57"/>
    <n v="102.5"/>
    <n v="45.14"/>
    <n v="57.36"/>
    <n v="0.55960975609756092"/>
    <n v="2026"/>
    <s v="Q2"/>
    <n v="5"/>
    <s v="May"/>
  </r>
  <r>
    <n v="2019"/>
    <d v="2026-05-28T00:00:00"/>
    <n v="2026"/>
    <x v="1"/>
    <n v="5"/>
    <x v="4"/>
    <x v="3"/>
    <x v="13"/>
    <x v="1"/>
    <s v="Business"/>
    <x v="0"/>
    <s v="Commuter Helmet"/>
    <n v="8"/>
    <n v="80.13"/>
    <n v="0.1"/>
    <n v="43.8"/>
    <n v="576.93600000000004"/>
    <n v="350.4"/>
    <n v="226.53600000000006"/>
    <n v="0.39265360455925796"/>
    <n v="2026"/>
    <s v="Q2"/>
    <n v="5"/>
    <s v="May"/>
  </r>
  <r>
    <n v="2432"/>
    <d v="2026-05-28T00:00:00"/>
    <n v="2026"/>
    <x v="1"/>
    <n v="5"/>
    <x v="4"/>
    <x v="1"/>
    <x v="12"/>
    <x v="0"/>
    <s v="Returning"/>
    <x v="4"/>
    <s v="Resistance Band Set"/>
    <n v="1"/>
    <n v="41.13"/>
    <n v="0"/>
    <n v="14.8"/>
    <n v="41.13"/>
    <n v="14.8"/>
    <n v="26.330000000000002"/>
    <n v="0.64016532944322879"/>
    <n v="2026"/>
    <s v="Q2"/>
    <n v="5"/>
    <s v="May"/>
  </r>
  <r>
    <n v="2989"/>
    <d v="2026-05-28T00:00:00"/>
    <n v="2026"/>
    <x v="1"/>
    <n v="5"/>
    <x v="4"/>
    <x v="3"/>
    <x v="13"/>
    <x v="0"/>
    <s v="Returning"/>
    <x v="3"/>
    <s v="Portable Camp Stove"/>
    <n v="1"/>
    <n v="81.28"/>
    <n v="0.15"/>
    <n v="39.020000000000003"/>
    <n v="69.087999999999994"/>
    <n v="39.020000000000003"/>
    <n v="30.067999999999991"/>
    <n v="0.43521306160259371"/>
    <n v="2026"/>
    <s v="Q2"/>
    <n v="5"/>
    <s v="May"/>
  </r>
  <r>
    <n v="3019"/>
    <d v="2026-05-28T00:00:00"/>
    <n v="2026"/>
    <x v="1"/>
    <n v="5"/>
    <x v="4"/>
    <x v="2"/>
    <x v="3"/>
    <x v="0"/>
    <s v="Business"/>
    <x v="2"/>
    <s v="Packing Cube Set"/>
    <n v="1"/>
    <n v="46.19"/>
    <n v="0"/>
    <n v="18.329999999999998"/>
    <n v="46.19"/>
    <n v="18.329999999999998"/>
    <n v="27.86"/>
    <n v="0.60316085732842606"/>
    <n v="2026"/>
    <s v="Q2"/>
    <n v="5"/>
    <s v="May"/>
  </r>
  <r>
    <n v="3798"/>
    <d v="2026-05-28T00:00:00"/>
    <n v="2026"/>
    <x v="1"/>
    <n v="5"/>
    <x v="4"/>
    <x v="3"/>
    <x v="8"/>
    <x v="0"/>
    <s v="Returning"/>
    <x v="1"/>
    <s v="Summit Backpack 45L"/>
    <n v="3"/>
    <n v="156.58000000000001"/>
    <n v="0"/>
    <n v="79.099999999999994"/>
    <n v="469.74"/>
    <n v="237.29999999999998"/>
    <n v="232.44000000000003"/>
    <n v="0.49482692553327379"/>
    <n v="2026"/>
    <s v="Q2"/>
    <n v="5"/>
    <s v="May"/>
  </r>
  <r>
    <n v="3862"/>
    <d v="2026-05-28T00:00:00"/>
    <n v="2026"/>
    <x v="1"/>
    <n v="5"/>
    <x v="4"/>
    <x v="3"/>
    <x v="13"/>
    <x v="3"/>
    <s v="New"/>
    <x v="4"/>
    <s v="Weighted Vest"/>
    <n v="1"/>
    <n v="123.91"/>
    <n v="0"/>
    <n v="68.89"/>
    <n v="123.91"/>
    <n v="68.89"/>
    <n v="55.019999999999996"/>
    <n v="0.44403195867968687"/>
    <n v="2026"/>
    <s v="Q2"/>
    <n v="5"/>
    <s v="May"/>
  </r>
  <r>
    <n v="4281"/>
    <d v="2026-05-28T00:00:00"/>
    <n v="2026"/>
    <x v="1"/>
    <n v="5"/>
    <x v="4"/>
    <x v="2"/>
    <x v="2"/>
    <x v="3"/>
    <s v="New"/>
    <x v="0"/>
    <s v="Trail Bike Light"/>
    <n v="1"/>
    <n v="50.64"/>
    <n v="0"/>
    <n v="22.97"/>
    <n v="50.64"/>
    <n v="22.97"/>
    <n v="27.67"/>
    <n v="0.54640600315955767"/>
    <n v="2026"/>
    <s v="Q2"/>
    <n v="5"/>
    <s v="May"/>
  </r>
  <r>
    <n v="191"/>
    <d v="2026-05-29T00:00:00"/>
    <n v="2026"/>
    <x v="1"/>
    <n v="5"/>
    <x v="4"/>
    <x v="2"/>
    <x v="5"/>
    <x v="0"/>
    <s v="Returning"/>
    <x v="1"/>
    <s v="Trekking Poles"/>
    <n v="2"/>
    <n v="70.48"/>
    <n v="0.1"/>
    <n v="33.229999999999997"/>
    <n v="126.864"/>
    <n v="66.459999999999994"/>
    <n v="60.404000000000011"/>
    <n v="0.47613192079707412"/>
    <n v="2026"/>
    <s v="Q2"/>
    <n v="5"/>
    <s v="May"/>
  </r>
  <r>
    <n v="1039"/>
    <d v="2026-05-29T00:00:00"/>
    <n v="2026"/>
    <x v="1"/>
    <n v="5"/>
    <x v="4"/>
    <x v="1"/>
    <x v="11"/>
    <x v="3"/>
    <s v="New"/>
    <x v="0"/>
    <s v="Compact Repair Kit"/>
    <n v="1"/>
    <n v="41.27"/>
    <n v="0.05"/>
    <n v="17.149999999999999"/>
    <n v="39.206499999999998"/>
    <n v="17.149999999999999"/>
    <n v="22.0565"/>
    <n v="0.56257253261576523"/>
    <n v="2026"/>
    <s v="Q2"/>
    <n v="5"/>
    <s v="May"/>
  </r>
  <r>
    <n v="2641"/>
    <d v="2026-05-29T00:00:00"/>
    <n v="2026"/>
    <x v="1"/>
    <n v="5"/>
    <x v="4"/>
    <x v="0"/>
    <x v="15"/>
    <x v="3"/>
    <s v="Returning"/>
    <x v="4"/>
    <s v="Recovery Roller"/>
    <n v="2"/>
    <n v="36.9"/>
    <n v="0"/>
    <n v="14.07"/>
    <n v="73.8"/>
    <n v="28.14"/>
    <n v="45.66"/>
    <n v="0.61869918699186988"/>
    <n v="2026"/>
    <s v="Q2"/>
    <n v="5"/>
    <s v="May"/>
  </r>
  <r>
    <n v="3058"/>
    <d v="2026-05-29T00:00:00"/>
    <n v="2026"/>
    <x v="1"/>
    <n v="5"/>
    <x v="4"/>
    <x v="1"/>
    <x v="11"/>
    <x v="0"/>
    <s v="Returning"/>
    <x v="3"/>
    <s v="Trail Tent 2P"/>
    <n v="1"/>
    <n v="196.91"/>
    <n v="0"/>
    <n v="106.31"/>
    <n v="196.91"/>
    <n v="106.31"/>
    <n v="90.6"/>
    <n v="0.46010867909197095"/>
    <n v="2026"/>
    <s v="Q2"/>
    <n v="5"/>
    <s v="May"/>
  </r>
  <r>
    <n v="3110"/>
    <d v="2026-05-29T00:00:00"/>
    <n v="2026"/>
    <x v="1"/>
    <n v="5"/>
    <x v="4"/>
    <x v="1"/>
    <x v="6"/>
    <x v="2"/>
    <s v="Business"/>
    <x v="4"/>
    <s v="Recovery Roller"/>
    <n v="3"/>
    <n v="35.79"/>
    <n v="0"/>
    <n v="13.67"/>
    <n v="107.37"/>
    <n v="41.01"/>
    <n v="66.360000000000014"/>
    <n v="0.61804973456272716"/>
    <n v="2026"/>
    <s v="Q2"/>
    <n v="5"/>
    <s v="May"/>
  </r>
  <r>
    <n v="3981"/>
    <d v="2026-05-29T00:00:00"/>
    <n v="2026"/>
    <x v="1"/>
    <n v="5"/>
    <x v="4"/>
    <x v="3"/>
    <x v="13"/>
    <x v="0"/>
    <s v="New"/>
    <x v="0"/>
    <s v="Commuter Helmet"/>
    <n v="2"/>
    <n v="82.22"/>
    <n v="0.05"/>
    <n v="42.35"/>
    <n v="156.21799999999999"/>
    <n v="84.7"/>
    <n v="71.517999999999986"/>
    <n v="0.45780895927485943"/>
    <n v="2026"/>
    <s v="Q2"/>
    <n v="5"/>
    <s v="May"/>
  </r>
  <r>
    <n v="4663"/>
    <d v="2026-05-29T00:00:00"/>
    <n v="2026"/>
    <x v="1"/>
    <n v="5"/>
    <x v="4"/>
    <x v="2"/>
    <x v="5"/>
    <x v="0"/>
    <s v="New"/>
    <x v="0"/>
    <s v="Compact Repair Kit"/>
    <n v="1"/>
    <n v="40.57"/>
    <n v="0"/>
    <n v="16.809999999999999"/>
    <n v="40.57"/>
    <n v="16.809999999999999"/>
    <n v="23.76"/>
    <n v="0.58565442445156524"/>
    <n v="2026"/>
    <s v="Q2"/>
    <n v="5"/>
    <s v="May"/>
  </r>
  <r>
    <n v="5021"/>
    <d v="2026-05-29T00:00:00"/>
    <n v="2026"/>
    <x v="1"/>
    <n v="5"/>
    <x v="4"/>
    <x v="2"/>
    <x v="10"/>
    <x v="2"/>
    <s v="Returning"/>
    <x v="3"/>
    <s v="Trail Tent 2P"/>
    <n v="1"/>
    <n v="191.62"/>
    <n v="0.05"/>
    <n v="106.15"/>
    <n v="182.03899999999999"/>
    <n v="106.15"/>
    <n v="75.888999999999982"/>
    <n v="0.41688319535923613"/>
    <n v="2026"/>
    <s v="Q2"/>
    <n v="5"/>
    <s v="May"/>
  </r>
  <r>
    <n v="5107"/>
    <d v="2026-05-29T00:00:00"/>
    <n v="2026"/>
    <x v="1"/>
    <n v="5"/>
    <x v="4"/>
    <x v="1"/>
    <x v="6"/>
    <x v="3"/>
    <s v="Returning"/>
    <x v="1"/>
    <s v="Summit Backpack 45L"/>
    <n v="1"/>
    <n v="154.07"/>
    <n v="0.05"/>
    <n v="78.400000000000006"/>
    <n v="146.36649999999997"/>
    <n v="78.400000000000006"/>
    <n v="67.966499999999968"/>
    <n v="0.46435830603314271"/>
    <n v="2026"/>
    <s v="Q2"/>
    <n v="5"/>
    <s v="May"/>
  </r>
  <r>
    <n v="454"/>
    <d v="2026-05-30T00:00:00"/>
    <n v="2026"/>
    <x v="1"/>
    <n v="5"/>
    <x v="4"/>
    <x v="2"/>
    <x v="10"/>
    <x v="3"/>
    <s v="Returning"/>
    <x v="3"/>
    <s v="Compact Sleeping Bag"/>
    <n v="1"/>
    <n v="120.8"/>
    <n v="0"/>
    <n v="61.4"/>
    <n v="120.8"/>
    <n v="61.4"/>
    <n v="59.4"/>
    <n v="0.49172185430463577"/>
    <n v="2026"/>
    <s v="Q2"/>
    <n v="5"/>
    <s v="May"/>
  </r>
  <r>
    <n v="873"/>
    <d v="2026-05-30T00:00:00"/>
    <n v="2026"/>
    <x v="1"/>
    <n v="5"/>
    <x v="4"/>
    <x v="2"/>
    <x v="10"/>
    <x v="0"/>
    <s v="Business"/>
    <x v="0"/>
    <s v="Compact Repair Kit"/>
    <n v="1"/>
    <n v="40.15"/>
    <n v="0"/>
    <n v="16.82"/>
    <n v="40.15"/>
    <n v="16.82"/>
    <n v="23.33"/>
    <n v="0.58107098381070976"/>
    <n v="2026"/>
    <s v="Q2"/>
    <n v="5"/>
    <s v="May"/>
  </r>
  <r>
    <n v="1116"/>
    <d v="2026-05-30T00:00:00"/>
    <n v="2026"/>
    <x v="1"/>
    <n v="5"/>
    <x v="4"/>
    <x v="1"/>
    <x v="12"/>
    <x v="1"/>
    <s v="Business"/>
    <x v="2"/>
    <s v="Carry-On Duffel"/>
    <n v="5"/>
    <n v="134.4"/>
    <n v="0.15"/>
    <n v="67.709999999999994"/>
    <n v="571.19999999999993"/>
    <n v="338.54999999999995"/>
    <n v="232.64999999999998"/>
    <n v="0.40730042016806722"/>
    <n v="2026"/>
    <s v="Q2"/>
    <n v="5"/>
    <s v="May"/>
  </r>
  <r>
    <n v="1206"/>
    <d v="2026-05-30T00:00:00"/>
    <n v="2026"/>
    <x v="1"/>
    <n v="5"/>
    <x v="4"/>
    <x v="3"/>
    <x v="13"/>
    <x v="0"/>
    <s v="Returning"/>
    <x v="2"/>
    <s v="Insulated Bottle"/>
    <n v="2"/>
    <n v="37.130000000000003"/>
    <n v="0.05"/>
    <n v="13.44"/>
    <n v="70.546999999999997"/>
    <n v="26.88"/>
    <n v="43.667000000000002"/>
    <n v="0.6189774193091131"/>
    <n v="2026"/>
    <s v="Q2"/>
    <n v="5"/>
    <s v="May"/>
  </r>
  <r>
    <n v="1576"/>
    <d v="2026-05-30T00:00:00"/>
    <n v="2026"/>
    <x v="1"/>
    <n v="5"/>
    <x v="4"/>
    <x v="1"/>
    <x v="1"/>
    <x v="0"/>
    <s v="Business"/>
    <x v="3"/>
    <s v="Compact Sleeping Bag"/>
    <n v="6"/>
    <n v="123.82"/>
    <n v="0"/>
    <n v="61.91"/>
    <n v="742.92"/>
    <n v="371.46"/>
    <n v="371.46"/>
    <n v="0.5"/>
    <n v="2026"/>
    <s v="Q2"/>
    <n v="5"/>
    <s v="May"/>
  </r>
  <r>
    <n v="2634"/>
    <d v="2026-05-30T00:00:00"/>
    <n v="2026"/>
    <x v="1"/>
    <n v="5"/>
    <x v="4"/>
    <x v="2"/>
    <x v="16"/>
    <x v="3"/>
    <s v="Returning"/>
    <x v="2"/>
    <s v="Insulated Bottle"/>
    <n v="2"/>
    <n v="36.94"/>
    <n v="0.05"/>
    <n v="13.82"/>
    <n v="70.185999999999993"/>
    <n v="27.64"/>
    <n v="42.545999999999992"/>
    <n v="0.60618926851508848"/>
    <n v="2026"/>
    <s v="Q2"/>
    <n v="5"/>
    <s v="May"/>
  </r>
  <r>
    <n v="2649"/>
    <d v="2026-05-30T00:00:00"/>
    <n v="2026"/>
    <x v="1"/>
    <n v="5"/>
    <x v="4"/>
    <x v="0"/>
    <x v="0"/>
    <x v="0"/>
    <s v="New"/>
    <x v="3"/>
    <s v="Trail Tent 2P"/>
    <n v="3"/>
    <n v="199.17"/>
    <n v="0.05"/>
    <n v="105.24"/>
    <n v="567.6345"/>
    <n v="315.71999999999997"/>
    <n v="251.91450000000003"/>
    <n v="0.4437970207941907"/>
    <n v="2026"/>
    <s v="Q2"/>
    <n v="5"/>
    <s v="May"/>
  </r>
  <r>
    <n v="2774"/>
    <d v="2026-05-30T00:00:00"/>
    <n v="2026"/>
    <x v="1"/>
    <n v="5"/>
    <x v="4"/>
    <x v="0"/>
    <x v="9"/>
    <x v="0"/>
    <s v="Returning"/>
    <x v="3"/>
    <s v="Portable Camp Stove"/>
    <n v="3"/>
    <n v="83.17"/>
    <n v="0"/>
    <n v="40.520000000000003"/>
    <n v="249.51"/>
    <n v="121.56"/>
    <n v="127.94999999999999"/>
    <n v="0.51280509799206442"/>
    <n v="2026"/>
    <s v="Q2"/>
    <n v="5"/>
    <s v="May"/>
  </r>
  <r>
    <n v="3037"/>
    <d v="2026-05-30T00:00:00"/>
    <n v="2026"/>
    <x v="1"/>
    <n v="5"/>
    <x v="4"/>
    <x v="1"/>
    <x v="6"/>
    <x v="0"/>
    <s v="Business"/>
    <x v="2"/>
    <s v="Packing Cube Set"/>
    <n v="1"/>
    <n v="45.8"/>
    <n v="0.05"/>
    <n v="17.88"/>
    <n v="43.51"/>
    <n v="17.88"/>
    <n v="25.63"/>
    <n v="0.58905998621006661"/>
    <n v="2026"/>
    <s v="Q2"/>
    <n v="5"/>
    <s v="May"/>
  </r>
  <r>
    <n v="3138"/>
    <d v="2026-05-30T00:00:00"/>
    <n v="2026"/>
    <x v="1"/>
    <n v="5"/>
    <x v="4"/>
    <x v="2"/>
    <x v="2"/>
    <x v="3"/>
    <s v="Returning"/>
    <x v="1"/>
    <s v="Summit Backpack 45L"/>
    <n v="1"/>
    <n v="154.85"/>
    <n v="0"/>
    <n v="80.17"/>
    <n v="154.85"/>
    <n v="80.17"/>
    <n v="74.679999999999993"/>
    <n v="0.48227316758153049"/>
    <n v="2026"/>
    <s v="Q2"/>
    <n v="5"/>
    <s v="May"/>
  </r>
  <r>
    <n v="3228"/>
    <d v="2026-05-30T00:00:00"/>
    <n v="2026"/>
    <x v="1"/>
    <n v="5"/>
    <x v="4"/>
    <x v="3"/>
    <x v="13"/>
    <x v="0"/>
    <s v="Business"/>
    <x v="3"/>
    <s v="Trail Tent 2P"/>
    <n v="1"/>
    <n v="194.99"/>
    <n v="0"/>
    <n v="101.21"/>
    <n v="194.99"/>
    <n v="101.21"/>
    <n v="93.780000000000015"/>
    <n v="0.48094774090979031"/>
    <n v="2026"/>
    <s v="Q2"/>
    <n v="5"/>
    <s v="May"/>
  </r>
  <r>
    <n v="3401"/>
    <d v="2026-05-30T00:00:00"/>
    <n v="2026"/>
    <x v="1"/>
    <n v="5"/>
    <x v="4"/>
    <x v="2"/>
    <x v="10"/>
    <x v="0"/>
    <s v="Returning"/>
    <x v="4"/>
    <s v="Recovery Roller"/>
    <n v="1"/>
    <n v="36.31"/>
    <n v="0"/>
    <n v="13.93"/>
    <n v="36.31"/>
    <n v="13.93"/>
    <n v="22.380000000000003"/>
    <n v="0.61635912971633167"/>
    <n v="2026"/>
    <s v="Q2"/>
    <n v="5"/>
    <s v="May"/>
  </r>
  <r>
    <n v="3511"/>
    <d v="2026-05-30T00:00:00"/>
    <n v="2026"/>
    <x v="1"/>
    <n v="5"/>
    <x v="4"/>
    <x v="0"/>
    <x v="0"/>
    <x v="0"/>
    <s v="Returning"/>
    <x v="2"/>
    <s v="Packing Cube Set"/>
    <n v="1"/>
    <n v="47.19"/>
    <n v="0"/>
    <n v="18.54"/>
    <n v="47.19"/>
    <n v="18.54"/>
    <n v="28.65"/>
    <n v="0.60712015257469798"/>
    <n v="2026"/>
    <s v="Q2"/>
    <n v="5"/>
    <s v="May"/>
  </r>
  <r>
    <n v="4485"/>
    <d v="2026-05-30T00:00:00"/>
    <n v="2026"/>
    <x v="1"/>
    <n v="5"/>
    <x v="4"/>
    <x v="3"/>
    <x v="8"/>
    <x v="0"/>
    <s v="New"/>
    <x v="4"/>
    <s v="Weighted Vest"/>
    <n v="1"/>
    <n v="124.14"/>
    <n v="0"/>
    <n v="70.900000000000006"/>
    <n v="124.14"/>
    <n v="70.900000000000006"/>
    <n v="53.239999999999995"/>
    <n v="0.42887062993394548"/>
    <n v="2026"/>
    <s v="Q2"/>
    <n v="5"/>
    <s v="May"/>
  </r>
  <r>
    <n v="447"/>
    <d v="2026-05-31T00:00:00"/>
    <n v="2026"/>
    <x v="1"/>
    <n v="5"/>
    <x v="4"/>
    <x v="3"/>
    <x v="8"/>
    <x v="0"/>
    <s v="Returning"/>
    <x v="2"/>
    <s v="Carry-On Duffel"/>
    <n v="1"/>
    <n v="131.94999999999999"/>
    <n v="0"/>
    <n v="65.17"/>
    <n v="131.94999999999999"/>
    <n v="65.17"/>
    <n v="66.779999999999987"/>
    <n v="0.50610079575596811"/>
    <n v="2026"/>
    <s v="Q2"/>
    <n v="5"/>
    <s v="May"/>
  </r>
  <r>
    <n v="1208"/>
    <d v="2026-05-31T00:00:00"/>
    <n v="2026"/>
    <x v="1"/>
    <n v="5"/>
    <x v="4"/>
    <x v="3"/>
    <x v="8"/>
    <x v="3"/>
    <s v="New"/>
    <x v="0"/>
    <s v="Cycling Pack 12L"/>
    <n v="1"/>
    <n v="102.24"/>
    <n v="0"/>
    <n v="50.75"/>
    <n v="102.24"/>
    <n v="50.75"/>
    <n v="51.489999999999995"/>
    <n v="0.50361893583724571"/>
    <n v="2026"/>
    <s v="Q2"/>
    <n v="5"/>
    <s v="May"/>
  </r>
  <r>
    <n v="1355"/>
    <d v="2026-05-31T00:00:00"/>
    <n v="2026"/>
    <x v="1"/>
    <n v="5"/>
    <x v="4"/>
    <x v="3"/>
    <x v="13"/>
    <x v="3"/>
    <s v="New"/>
    <x v="1"/>
    <s v="Summit Backpack 45L"/>
    <n v="2"/>
    <n v="152.07"/>
    <n v="0"/>
    <n v="76.849999999999994"/>
    <n v="304.14"/>
    <n v="153.69999999999999"/>
    <n v="150.44"/>
    <n v="0.49464062602748737"/>
    <n v="2026"/>
    <s v="Q2"/>
    <n v="5"/>
    <s v="May"/>
  </r>
  <r>
    <n v="1474"/>
    <d v="2026-05-31T00:00:00"/>
    <n v="2026"/>
    <x v="1"/>
    <n v="5"/>
    <x v="4"/>
    <x v="2"/>
    <x v="3"/>
    <x v="0"/>
    <s v="New"/>
    <x v="3"/>
    <s v="Compact Sleeping Bag"/>
    <n v="2"/>
    <n v="123.34"/>
    <n v="0.05"/>
    <n v="58.96"/>
    <n v="234.346"/>
    <n v="117.92"/>
    <n v="116.426"/>
    <n v="0.49681240558831813"/>
    <n v="2026"/>
    <s v="Q2"/>
    <n v="5"/>
    <s v="May"/>
  </r>
  <r>
    <n v="1625"/>
    <d v="2026-05-31T00:00:00"/>
    <n v="2026"/>
    <x v="1"/>
    <n v="5"/>
    <x v="4"/>
    <x v="2"/>
    <x v="2"/>
    <x v="2"/>
    <s v="Returning"/>
    <x v="1"/>
    <s v="Summit Backpack 45L"/>
    <n v="1"/>
    <n v="155.81"/>
    <n v="0"/>
    <n v="80.31"/>
    <n v="155.81"/>
    <n v="80.31"/>
    <n v="75.5"/>
    <n v="0.48456453372697517"/>
    <n v="2026"/>
    <s v="Q2"/>
    <n v="5"/>
    <s v="May"/>
  </r>
  <r>
    <n v="1877"/>
    <d v="2026-05-31T00:00:00"/>
    <n v="2026"/>
    <x v="1"/>
    <n v="5"/>
    <x v="4"/>
    <x v="2"/>
    <x v="16"/>
    <x v="0"/>
    <s v="Returning"/>
    <x v="2"/>
    <s v="Travel Backpack 35L"/>
    <n v="1"/>
    <n v="163.19"/>
    <n v="0.05"/>
    <n v="87.95"/>
    <n v="155.03049999999999"/>
    <n v="87.95"/>
    <n v="67.080499999999986"/>
    <n v="0.4326922766810401"/>
    <n v="2026"/>
    <s v="Q2"/>
    <n v="5"/>
    <s v="May"/>
  </r>
  <r>
    <n v="1978"/>
    <d v="2026-05-31T00:00:00"/>
    <n v="2026"/>
    <x v="1"/>
    <n v="5"/>
    <x v="4"/>
    <x v="1"/>
    <x v="12"/>
    <x v="0"/>
    <s v="Returning"/>
    <x v="1"/>
    <s v="Trail Boots"/>
    <n v="1"/>
    <n v="147.30000000000001"/>
    <n v="0.05"/>
    <n v="81.510000000000005"/>
    <n v="139.935"/>
    <n v="81.510000000000005"/>
    <n v="58.424999999999997"/>
    <n v="0.41751527494908347"/>
    <n v="2026"/>
    <s v="Q2"/>
    <n v="5"/>
    <s v="May"/>
  </r>
  <r>
    <n v="3616"/>
    <d v="2026-05-31T00:00:00"/>
    <n v="2026"/>
    <x v="1"/>
    <n v="5"/>
    <x v="4"/>
    <x v="2"/>
    <x v="2"/>
    <x v="0"/>
    <s v="Returning"/>
    <x v="4"/>
    <s v="Weighted Vest"/>
    <n v="5"/>
    <n v="126.16"/>
    <n v="0"/>
    <n v="68.59"/>
    <n v="630.79999999999995"/>
    <n v="342.95000000000005"/>
    <n v="287.84999999999991"/>
    <n v="0.45632530120481918"/>
    <n v="2026"/>
    <s v="Q2"/>
    <n v="5"/>
    <s v="May"/>
  </r>
  <r>
    <n v="3992"/>
    <d v="2026-05-31T00:00:00"/>
    <n v="2026"/>
    <x v="1"/>
    <n v="5"/>
    <x v="4"/>
    <x v="3"/>
    <x v="8"/>
    <x v="0"/>
    <s v="New"/>
    <x v="2"/>
    <s v="Travel Backpack 35L"/>
    <n v="2"/>
    <n v="163.57"/>
    <n v="0"/>
    <n v="85.72"/>
    <n v="327.14"/>
    <n v="171.44"/>
    <n v="155.69999999999999"/>
    <n v="0.47594302133643085"/>
    <n v="2026"/>
    <s v="Q2"/>
    <n v="5"/>
    <s v="May"/>
  </r>
  <r>
    <n v="4091"/>
    <d v="2026-05-31T00:00:00"/>
    <n v="2026"/>
    <x v="1"/>
    <n v="5"/>
    <x v="4"/>
    <x v="2"/>
    <x v="16"/>
    <x v="0"/>
    <s v="New"/>
    <x v="1"/>
    <s v="Trail Boots"/>
    <n v="1"/>
    <n v="142.06"/>
    <n v="0"/>
    <n v="77.36"/>
    <n v="142.06"/>
    <n v="77.36"/>
    <n v="64.7"/>
    <n v="0.45544136280444886"/>
    <n v="2026"/>
    <s v="Q2"/>
    <n v="5"/>
    <s v="May"/>
  </r>
  <r>
    <n v="4204"/>
    <d v="2026-05-31T00:00:00"/>
    <n v="2026"/>
    <x v="1"/>
    <n v="5"/>
    <x v="4"/>
    <x v="1"/>
    <x v="11"/>
    <x v="0"/>
    <s v="New"/>
    <x v="0"/>
    <s v="Commuter Helmet"/>
    <n v="1"/>
    <n v="81.37"/>
    <n v="0"/>
    <n v="42.01"/>
    <n v="81.37"/>
    <n v="42.01"/>
    <n v="39.360000000000007"/>
    <n v="0.48371635737986979"/>
    <n v="2026"/>
    <s v="Q2"/>
    <n v="5"/>
    <s v="May"/>
  </r>
  <r>
    <n v="4234"/>
    <d v="2026-05-31T00:00:00"/>
    <n v="2026"/>
    <x v="1"/>
    <n v="5"/>
    <x v="4"/>
    <x v="3"/>
    <x v="8"/>
    <x v="2"/>
    <s v="New"/>
    <x v="3"/>
    <s v="Compact Sleeping Bag"/>
    <n v="1"/>
    <n v="120.75"/>
    <n v="0"/>
    <n v="61.21"/>
    <n v="120.75"/>
    <n v="61.21"/>
    <n v="59.54"/>
    <n v="0.49308488612836437"/>
    <n v="2026"/>
    <s v="Q2"/>
    <n v="5"/>
    <s v="May"/>
  </r>
  <r>
    <n v="4696"/>
    <d v="2026-05-31T00:00:00"/>
    <n v="2026"/>
    <x v="1"/>
    <n v="5"/>
    <x v="4"/>
    <x v="1"/>
    <x v="14"/>
    <x v="0"/>
    <s v="New"/>
    <x v="0"/>
    <s v="Commuter Helmet"/>
    <n v="4"/>
    <n v="81.790000000000006"/>
    <n v="0"/>
    <n v="42.96"/>
    <n v="327.16000000000003"/>
    <n v="171.84"/>
    <n v="155.32000000000002"/>
    <n v="0.47475241472062601"/>
    <n v="2026"/>
    <s v="Q2"/>
    <n v="5"/>
    <s v="May"/>
  </r>
  <r>
    <n v="4755"/>
    <d v="2026-05-31T00:00:00"/>
    <n v="2026"/>
    <x v="1"/>
    <n v="5"/>
    <x v="4"/>
    <x v="0"/>
    <x v="15"/>
    <x v="0"/>
    <s v="New"/>
    <x v="3"/>
    <s v="Portable Camp Stove"/>
    <n v="1"/>
    <n v="81.2"/>
    <n v="0.1"/>
    <n v="40.270000000000003"/>
    <n v="73.08"/>
    <n v="40.270000000000003"/>
    <n v="32.809999999999995"/>
    <n v="0.44896004378762994"/>
    <n v="2026"/>
    <s v="Q2"/>
    <n v="5"/>
    <s v="May"/>
  </r>
  <r>
    <n v="5090"/>
    <d v="2026-05-31T00:00:00"/>
    <n v="2026"/>
    <x v="1"/>
    <n v="5"/>
    <x v="4"/>
    <x v="1"/>
    <x v="1"/>
    <x v="3"/>
    <s v="New"/>
    <x v="2"/>
    <s v="Packing Cube Set"/>
    <n v="2"/>
    <n v="46.52"/>
    <n v="0.05"/>
    <n v="18.739999999999998"/>
    <n v="88.388000000000005"/>
    <n v="37.479999999999997"/>
    <n v="50.908000000000008"/>
    <n v="0.57596053762954258"/>
    <n v="2026"/>
    <s v="Q2"/>
    <n v="5"/>
    <s v="May"/>
  </r>
  <r>
    <n v="27"/>
    <d v="2026-06-01T00:00:00"/>
    <n v="2026"/>
    <x v="1"/>
    <n v="6"/>
    <x v="5"/>
    <x v="3"/>
    <x v="13"/>
    <x v="0"/>
    <s v="Returning"/>
    <x v="3"/>
    <s v="Trail Tent 2P"/>
    <n v="1"/>
    <n v="195.22"/>
    <n v="0"/>
    <n v="105.91"/>
    <n v="195.22"/>
    <n v="105.91"/>
    <n v="89.31"/>
    <n v="0.45748386435816002"/>
    <n v="2026"/>
    <s v="Q2"/>
    <n v="6"/>
    <s v="Jun"/>
  </r>
  <r>
    <n v="463"/>
    <d v="2026-06-01T00:00:00"/>
    <n v="2026"/>
    <x v="1"/>
    <n v="6"/>
    <x v="5"/>
    <x v="3"/>
    <x v="4"/>
    <x v="0"/>
    <s v="New"/>
    <x v="0"/>
    <s v="Compact Repair Kit"/>
    <n v="1"/>
    <n v="40.71"/>
    <n v="0.05"/>
    <n v="16.559999999999999"/>
    <n v="38.674500000000002"/>
    <n v="16.559999999999999"/>
    <n v="22.114500000000003"/>
    <n v="0.57181088314005357"/>
    <n v="2026"/>
    <s v="Q2"/>
    <n v="6"/>
    <s v="Jun"/>
  </r>
  <r>
    <n v="653"/>
    <d v="2026-06-01T00:00:00"/>
    <n v="2026"/>
    <x v="1"/>
    <n v="6"/>
    <x v="5"/>
    <x v="1"/>
    <x v="11"/>
    <x v="0"/>
    <s v="Returning"/>
    <x v="4"/>
    <s v="Resistance Band Set"/>
    <n v="1"/>
    <n v="41.26"/>
    <n v="0.05"/>
    <n v="14.32"/>
    <n v="39.196999999999996"/>
    <n v="14.32"/>
    <n v="24.876999999999995"/>
    <n v="0.63466591831007468"/>
    <n v="2026"/>
    <s v="Q2"/>
    <n v="6"/>
    <s v="Jun"/>
  </r>
  <r>
    <n v="1485"/>
    <d v="2026-06-01T00:00:00"/>
    <n v="2026"/>
    <x v="1"/>
    <n v="6"/>
    <x v="5"/>
    <x v="1"/>
    <x v="11"/>
    <x v="2"/>
    <s v="New"/>
    <x v="4"/>
    <s v="Resistance Band Set"/>
    <n v="2"/>
    <n v="40.840000000000003"/>
    <n v="0"/>
    <n v="14.48"/>
    <n v="81.680000000000007"/>
    <n v="28.96"/>
    <n v="52.720000000000006"/>
    <n v="0.64544564152791384"/>
    <n v="2026"/>
    <s v="Q2"/>
    <n v="6"/>
    <s v="Jun"/>
  </r>
  <r>
    <n v="1925"/>
    <d v="2026-06-01T00:00:00"/>
    <n v="2026"/>
    <x v="1"/>
    <n v="6"/>
    <x v="5"/>
    <x v="3"/>
    <x v="4"/>
    <x v="0"/>
    <s v="Returning"/>
    <x v="1"/>
    <s v="Trail Boots"/>
    <n v="1"/>
    <n v="143.32"/>
    <n v="0"/>
    <n v="80.36"/>
    <n v="143.32"/>
    <n v="80.36"/>
    <n v="62.959999999999994"/>
    <n v="0.43929667876081496"/>
    <n v="2026"/>
    <s v="Q2"/>
    <n v="6"/>
    <s v="Jun"/>
  </r>
  <r>
    <n v="1952"/>
    <d v="2026-06-01T00:00:00"/>
    <n v="2026"/>
    <x v="1"/>
    <n v="6"/>
    <x v="5"/>
    <x v="0"/>
    <x v="15"/>
    <x v="0"/>
    <s v="New"/>
    <x v="1"/>
    <s v="Summit Backpack 45L"/>
    <n v="2"/>
    <n v="156.31"/>
    <n v="0"/>
    <n v="79.87"/>
    <n v="312.62"/>
    <n v="159.74"/>
    <n v="152.88"/>
    <n v="0.4890282131661442"/>
    <n v="2026"/>
    <s v="Q2"/>
    <n v="6"/>
    <s v="Jun"/>
  </r>
  <r>
    <n v="2010"/>
    <d v="2026-06-01T00:00:00"/>
    <n v="2026"/>
    <x v="1"/>
    <n v="6"/>
    <x v="5"/>
    <x v="3"/>
    <x v="8"/>
    <x v="0"/>
    <s v="New"/>
    <x v="0"/>
    <s v="Cycling Pack 12L"/>
    <n v="3"/>
    <n v="100.69"/>
    <n v="0.1"/>
    <n v="51.31"/>
    <n v="271.863"/>
    <n v="153.93"/>
    <n v="117.93299999999999"/>
    <n v="0.43379569856876438"/>
    <n v="2026"/>
    <s v="Q2"/>
    <n v="6"/>
    <s v="Jun"/>
  </r>
  <r>
    <n v="2114"/>
    <d v="2026-06-01T00:00:00"/>
    <n v="2026"/>
    <x v="1"/>
    <n v="6"/>
    <x v="5"/>
    <x v="3"/>
    <x v="13"/>
    <x v="2"/>
    <s v="Business"/>
    <x v="2"/>
    <s v="Packing Cube Set"/>
    <n v="2"/>
    <n v="45.54"/>
    <n v="0.1"/>
    <n v="18.309999999999999"/>
    <n v="81.971999999999994"/>
    <n v="36.619999999999997"/>
    <n v="45.351999999999997"/>
    <n v="0.5532620894939736"/>
    <n v="2026"/>
    <s v="Q2"/>
    <n v="6"/>
    <s v="Jun"/>
  </r>
  <r>
    <n v="3104"/>
    <d v="2026-06-01T00:00:00"/>
    <n v="2026"/>
    <x v="1"/>
    <n v="6"/>
    <x v="5"/>
    <x v="2"/>
    <x v="3"/>
    <x v="1"/>
    <s v="Business"/>
    <x v="1"/>
    <s v="Summit Backpack 45L"/>
    <n v="5"/>
    <n v="153.97"/>
    <n v="0.15"/>
    <n v="79.81"/>
    <n v="654.37249999999995"/>
    <n v="399.05"/>
    <n v="255.32249999999993"/>
    <n v="0.39017914108554369"/>
    <n v="2026"/>
    <s v="Q2"/>
    <n v="6"/>
    <s v="Jun"/>
  </r>
  <r>
    <n v="3230"/>
    <d v="2026-06-01T00:00:00"/>
    <n v="2026"/>
    <x v="1"/>
    <n v="6"/>
    <x v="5"/>
    <x v="2"/>
    <x v="16"/>
    <x v="2"/>
    <s v="Returning"/>
    <x v="4"/>
    <s v="Weighted Vest"/>
    <n v="1"/>
    <n v="124.17"/>
    <n v="0"/>
    <n v="71.040000000000006"/>
    <n v="124.17"/>
    <n v="71.040000000000006"/>
    <n v="53.129999999999995"/>
    <n v="0.4278811307079004"/>
    <n v="2026"/>
    <s v="Q2"/>
    <n v="6"/>
    <s v="Jun"/>
  </r>
  <r>
    <n v="3415"/>
    <d v="2026-06-01T00:00:00"/>
    <n v="2026"/>
    <x v="1"/>
    <n v="6"/>
    <x v="5"/>
    <x v="2"/>
    <x v="5"/>
    <x v="2"/>
    <s v="Returning"/>
    <x v="1"/>
    <s v="Summit Backpack 45L"/>
    <n v="1"/>
    <n v="152.94999999999999"/>
    <n v="0.05"/>
    <n v="76.97"/>
    <n v="145.30249999999998"/>
    <n v="76.97"/>
    <n v="68.332499999999982"/>
    <n v="0.47027752447480248"/>
    <n v="2026"/>
    <s v="Q2"/>
    <n v="6"/>
    <s v="Jun"/>
  </r>
  <r>
    <n v="4130"/>
    <d v="2026-06-01T00:00:00"/>
    <n v="2026"/>
    <x v="1"/>
    <n v="6"/>
    <x v="5"/>
    <x v="3"/>
    <x v="13"/>
    <x v="0"/>
    <s v="New"/>
    <x v="0"/>
    <s v="Commuter Helmet"/>
    <n v="3"/>
    <n v="80.099999999999994"/>
    <n v="0"/>
    <n v="43.51"/>
    <n v="240.29999999999998"/>
    <n v="130.53"/>
    <n v="109.76999999999998"/>
    <n v="0.45680399500624214"/>
    <n v="2026"/>
    <s v="Q2"/>
    <n v="6"/>
    <s v="Jun"/>
  </r>
  <r>
    <n v="4314"/>
    <d v="2026-06-01T00:00:00"/>
    <n v="2026"/>
    <x v="1"/>
    <n v="6"/>
    <x v="5"/>
    <x v="3"/>
    <x v="4"/>
    <x v="2"/>
    <s v="New"/>
    <x v="4"/>
    <s v="Recovery Roller"/>
    <n v="2"/>
    <n v="36.61"/>
    <n v="0"/>
    <n v="14.15"/>
    <n v="73.22"/>
    <n v="28.3"/>
    <n v="44.92"/>
    <n v="0.61349358098880091"/>
    <n v="2026"/>
    <s v="Q2"/>
    <n v="6"/>
    <s v="Jun"/>
  </r>
  <r>
    <n v="998"/>
    <d v="2026-06-02T00:00:00"/>
    <n v="2026"/>
    <x v="1"/>
    <n v="6"/>
    <x v="5"/>
    <x v="1"/>
    <x v="11"/>
    <x v="0"/>
    <s v="Returning"/>
    <x v="2"/>
    <s v="Carry-On Duffel"/>
    <n v="2"/>
    <n v="131.81"/>
    <n v="0.05"/>
    <n v="66.09"/>
    <n v="250.43899999999999"/>
    <n v="132.18"/>
    <n v="118.25899999999999"/>
    <n v="0.47220680485068217"/>
    <n v="2026"/>
    <s v="Q2"/>
    <n v="6"/>
    <s v="Jun"/>
  </r>
  <r>
    <n v="1172"/>
    <d v="2026-06-02T00:00:00"/>
    <n v="2026"/>
    <x v="1"/>
    <n v="6"/>
    <x v="5"/>
    <x v="0"/>
    <x v="15"/>
    <x v="0"/>
    <s v="Returning"/>
    <x v="1"/>
    <s v="Summit Backpack 45L"/>
    <n v="1"/>
    <n v="153.43"/>
    <n v="0.05"/>
    <n v="78.16"/>
    <n v="145.7585"/>
    <n v="78.16"/>
    <n v="67.598500000000001"/>
    <n v="0.46377055197467043"/>
    <n v="2026"/>
    <s v="Q2"/>
    <n v="6"/>
    <s v="Jun"/>
  </r>
  <r>
    <n v="1261"/>
    <d v="2026-06-02T00:00:00"/>
    <n v="2026"/>
    <x v="1"/>
    <n v="6"/>
    <x v="5"/>
    <x v="1"/>
    <x v="14"/>
    <x v="0"/>
    <s v="New"/>
    <x v="0"/>
    <s v="Commuter Helmet"/>
    <n v="2"/>
    <n v="80.06"/>
    <n v="0"/>
    <n v="42.87"/>
    <n v="160.12"/>
    <n v="85.74"/>
    <n v="74.38000000000001"/>
    <n v="0.4645266050462154"/>
    <n v="2026"/>
    <s v="Q2"/>
    <n v="6"/>
    <s v="Jun"/>
  </r>
  <r>
    <n v="1762"/>
    <d v="2026-06-02T00:00:00"/>
    <n v="2026"/>
    <x v="1"/>
    <n v="6"/>
    <x v="5"/>
    <x v="3"/>
    <x v="13"/>
    <x v="2"/>
    <s v="Business"/>
    <x v="4"/>
    <s v="Resistance Band Set"/>
    <n v="1"/>
    <n v="40.549999999999997"/>
    <n v="0"/>
    <n v="15.16"/>
    <n v="40.549999999999997"/>
    <n v="15.16"/>
    <n v="25.389999999999997"/>
    <n v="0.62614056720098643"/>
    <n v="2026"/>
    <s v="Q2"/>
    <n v="6"/>
    <s v="Jun"/>
  </r>
  <r>
    <n v="1851"/>
    <d v="2026-06-02T00:00:00"/>
    <n v="2026"/>
    <x v="1"/>
    <n v="6"/>
    <x v="5"/>
    <x v="1"/>
    <x v="6"/>
    <x v="0"/>
    <s v="New"/>
    <x v="2"/>
    <s v="Packing Cube Set"/>
    <n v="3"/>
    <n v="45.43"/>
    <n v="0.15"/>
    <n v="17.850000000000001"/>
    <n v="115.84649999999999"/>
    <n v="53.550000000000004"/>
    <n v="62.296499999999988"/>
    <n v="0.53775038520801222"/>
    <n v="2026"/>
    <s v="Q2"/>
    <n v="6"/>
    <s v="Jun"/>
  </r>
  <r>
    <n v="3205"/>
    <d v="2026-06-02T00:00:00"/>
    <n v="2026"/>
    <x v="1"/>
    <n v="6"/>
    <x v="5"/>
    <x v="3"/>
    <x v="4"/>
    <x v="1"/>
    <s v="Business"/>
    <x v="1"/>
    <s v="Trail Boots"/>
    <n v="6"/>
    <n v="146.85"/>
    <n v="0.15"/>
    <n v="80.45"/>
    <n v="748.93499999999995"/>
    <n v="482.70000000000005"/>
    <n v="266.2349999999999"/>
    <n v="0.35548478839952724"/>
    <n v="2026"/>
    <s v="Q2"/>
    <n v="6"/>
    <s v="Jun"/>
  </r>
  <r>
    <n v="1396"/>
    <d v="2026-06-03T00:00:00"/>
    <n v="2026"/>
    <x v="1"/>
    <n v="6"/>
    <x v="5"/>
    <x v="2"/>
    <x v="3"/>
    <x v="0"/>
    <s v="Business"/>
    <x v="3"/>
    <s v="Trail Tent 2P"/>
    <n v="1"/>
    <n v="192.33"/>
    <n v="0.1"/>
    <n v="105.15"/>
    <n v="173.09700000000001"/>
    <n v="105.15"/>
    <n v="67.947000000000003"/>
    <n v="0.39253713235931298"/>
    <n v="2026"/>
    <s v="Q2"/>
    <n v="6"/>
    <s v="Jun"/>
  </r>
  <r>
    <n v="1441"/>
    <d v="2026-06-03T00:00:00"/>
    <n v="2026"/>
    <x v="1"/>
    <n v="6"/>
    <x v="5"/>
    <x v="2"/>
    <x v="10"/>
    <x v="3"/>
    <s v="New"/>
    <x v="2"/>
    <s v="Carry-On Duffel"/>
    <n v="3"/>
    <n v="135.4"/>
    <n v="0"/>
    <n v="65.16"/>
    <n v="406.20000000000005"/>
    <n v="195.48"/>
    <n v="210.72000000000006"/>
    <n v="0.51875923190546536"/>
    <n v="2026"/>
    <s v="Q2"/>
    <n v="6"/>
    <s v="Jun"/>
  </r>
  <r>
    <n v="1511"/>
    <d v="2026-06-03T00:00:00"/>
    <n v="2026"/>
    <x v="1"/>
    <n v="6"/>
    <x v="5"/>
    <x v="2"/>
    <x v="5"/>
    <x v="0"/>
    <s v="New"/>
    <x v="4"/>
    <s v="Recovery Roller"/>
    <n v="2"/>
    <n v="36.08"/>
    <n v="0.05"/>
    <n v="13.73"/>
    <n v="68.551999999999992"/>
    <n v="27.46"/>
    <n v="41.091999999999992"/>
    <n v="0.59942817131520587"/>
    <n v="2026"/>
    <s v="Q2"/>
    <n v="6"/>
    <s v="Jun"/>
  </r>
  <r>
    <n v="1701"/>
    <d v="2026-06-03T00:00:00"/>
    <n v="2026"/>
    <x v="1"/>
    <n v="6"/>
    <x v="5"/>
    <x v="0"/>
    <x v="9"/>
    <x v="0"/>
    <s v="New"/>
    <x v="2"/>
    <s v="Packing Cube Set"/>
    <n v="1"/>
    <n v="46.16"/>
    <n v="0"/>
    <n v="18.36"/>
    <n v="46.16"/>
    <n v="18.36"/>
    <n v="27.799999999999997"/>
    <n v="0.60225303292894283"/>
    <n v="2026"/>
    <s v="Q2"/>
    <n v="6"/>
    <s v="Jun"/>
  </r>
  <r>
    <n v="1984"/>
    <d v="2026-06-03T00:00:00"/>
    <n v="2026"/>
    <x v="1"/>
    <n v="6"/>
    <x v="5"/>
    <x v="1"/>
    <x v="1"/>
    <x v="0"/>
    <s v="Returning"/>
    <x v="0"/>
    <s v="Trail Bike Light"/>
    <n v="2"/>
    <n v="50.77"/>
    <n v="0"/>
    <n v="22.93"/>
    <n v="101.54"/>
    <n v="45.86"/>
    <n v="55.680000000000007"/>
    <n v="0.54835532794957653"/>
    <n v="2026"/>
    <s v="Q2"/>
    <n v="6"/>
    <s v="Jun"/>
  </r>
  <r>
    <n v="2572"/>
    <d v="2026-06-03T00:00:00"/>
    <n v="2026"/>
    <x v="1"/>
    <n v="6"/>
    <x v="5"/>
    <x v="3"/>
    <x v="8"/>
    <x v="3"/>
    <s v="Business"/>
    <x v="1"/>
    <s v="Trekking Poles"/>
    <n v="2"/>
    <n v="70.97"/>
    <n v="0.05"/>
    <n v="32.54"/>
    <n v="134.84299999999999"/>
    <n v="65.08"/>
    <n v="69.762999999999991"/>
    <n v="0.51736463887632278"/>
    <n v="2026"/>
    <s v="Q2"/>
    <n v="6"/>
    <s v="Jun"/>
  </r>
  <r>
    <n v="2833"/>
    <d v="2026-06-03T00:00:00"/>
    <n v="2026"/>
    <x v="1"/>
    <n v="6"/>
    <x v="5"/>
    <x v="3"/>
    <x v="13"/>
    <x v="0"/>
    <s v="Returning"/>
    <x v="1"/>
    <s v="Trail Boots"/>
    <n v="3"/>
    <n v="141.6"/>
    <n v="0"/>
    <n v="78.02"/>
    <n v="424.79999999999995"/>
    <n v="234.06"/>
    <n v="190.73999999999995"/>
    <n v="0.44901129943502821"/>
    <n v="2026"/>
    <s v="Q2"/>
    <n v="6"/>
    <s v="Jun"/>
  </r>
  <r>
    <n v="3522"/>
    <d v="2026-06-03T00:00:00"/>
    <n v="2026"/>
    <x v="1"/>
    <n v="6"/>
    <x v="5"/>
    <x v="3"/>
    <x v="13"/>
    <x v="0"/>
    <s v="New"/>
    <x v="0"/>
    <s v="Compact Repair Kit"/>
    <n v="1"/>
    <n v="40.57"/>
    <n v="0"/>
    <n v="16.329999999999998"/>
    <n v="40.57"/>
    <n v="16.329999999999998"/>
    <n v="24.240000000000002"/>
    <n v="0.59748582696573826"/>
    <n v="2026"/>
    <s v="Q2"/>
    <n v="6"/>
    <s v="Jun"/>
  </r>
  <r>
    <n v="146"/>
    <d v="2026-06-04T00:00:00"/>
    <n v="2026"/>
    <x v="1"/>
    <n v="6"/>
    <x v="5"/>
    <x v="1"/>
    <x v="14"/>
    <x v="3"/>
    <s v="Returning"/>
    <x v="0"/>
    <s v="Commuter Helmet"/>
    <n v="2"/>
    <n v="81.81"/>
    <n v="0"/>
    <n v="42.54"/>
    <n v="163.62"/>
    <n v="85.08"/>
    <n v="78.540000000000006"/>
    <n v="0.48001466813348004"/>
    <n v="2026"/>
    <s v="Q2"/>
    <n v="6"/>
    <s v="Jun"/>
  </r>
  <r>
    <n v="161"/>
    <d v="2026-06-04T00:00:00"/>
    <n v="2026"/>
    <x v="1"/>
    <n v="6"/>
    <x v="5"/>
    <x v="0"/>
    <x v="0"/>
    <x v="3"/>
    <s v="Returning"/>
    <x v="0"/>
    <s v="Trail Bike Light"/>
    <n v="2"/>
    <n v="50.09"/>
    <n v="0"/>
    <n v="22.91"/>
    <n v="100.18"/>
    <n v="45.82"/>
    <n v="54.360000000000007"/>
    <n v="0.54262327809942112"/>
    <n v="2026"/>
    <s v="Q2"/>
    <n v="6"/>
    <s v="Jun"/>
  </r>
  <r>
    <n v="819"/>
    <d v="2026-06-04T00:00:00"/>
    <n v="2026"/>
    <x v="1"/>
    <n v="6"/>
    <x v="5"/>
    <x v="3"/>
    <x v="8"/>
    <x v="0"/>
    <s v="Returning"/>
    <x v="1"/>
    <s v="Trekking Poles"/>
    <n v="1"/>
    <n v="72.38"/>
    <n v="0"/>
    <n v="32.68"/>
    <n v="72.38"/>
    <n v="32.68"/>
    <n v="39.699999999999996"/>
    <n v="0.54849405913235694"/>
    <n v="2026"/>
    <s v="Q2"/>
    <n v="6"/>
    <s v="Jun"/>
  </r>
  <r>
    <n v="2104"/>
    <d v="2026-06-04T00:00:00"/>
    <n v="2026"/>
    <x v="1"/>
    <n v="6"/>
    <x v="5"/>
    <x v="1"/>
    <x v="1"/>
    <x v="0"/>
    <s v="New"/>
    <x v="1"/>
    <s v="Hiking Daypack 20L"/>
    <n v="1"/>
    <n v="92.31"/>
    <n v="0"/>
    <n v="45.58"/>
    <n v="92.31"/>
    <n v="45.58"/>
    <n v="46.730000000000004"/>
    <n v="0.50622901094139316"/>
    <n v="2026"/>
    <s v="Q2"/>
    <n v="6"/>
    <s v="Jun"/>
  </r>
  <r>
    <n v="2678"/>
    <d v="2026-06-04T00:00:00"/>
    <n v="2026"/>
    <x v="1"/>
    <n v="6"/>
    <x v="5"/>
    <x v="3"/>
    <x v="8"/>
    <x v="1"/>
    <s v="Returning"/>
    <x v="2"/>
    <s v="Packing Cube Set"/>
    <n v="12"/>
    <n v="47.6"/>
    <n v="0.15"/>
    <n v="18.670000000000002"/>
    <n v="485.52000000000004"/>
    <n v="224.04000000000002"/>
    <n v="261.48"/>
    <n v="0.53855659911023235"/>
    <n v="2026"/>
    <s v="Q2"/>
    <n v="6"/>
    <s v="Jun"/>
  </r>
  <r>
    <n v="3015"/>
    <d v="2026-06-04T00:00:00"/>
    <n v="2026"/>
    <x v="1"/>
    <n v="6"/>
    <x v="5"/>
    <x v="1"/>
    <x v="14"/>
    <x v="0"/>
    <s v="Returning"/>
    <x v="2"/>
    <s v="Packing Cube Set"/>
    <n v="1"/>
    <n v="45.5"/>
    <n v="0.05"/>
    <n v="18.89"/>
    <n v="43.225000000000001"/>
    <n v="18.89"/>
    <n v="24.335000000000001"/>
    <n v="0.56298438403701567"/>
    <n v="2026"/>
    <s v="Q2"/>
    <n v="6"/>
    <s v="Jun"/>
  </r>
  <r>
    <n v="3243"/>
    <d v="2026-06-04T00:00:00"/>
    <n v="2026"/>
    <x v="1"/>
    <n v="6"/>
    <x v="5"/>
    <x v="2"/>
    <x v="5"/>
    <x v="0"/>
    <s v="Returning"/>
    <x v="4"/>
    <s v="Recovery Roller"/>
    <n v="1"/>
    <n v="35.99"/>
    <n v="0"/>
    <n v="14.05"/>
    <n v="35.99"/>
    <n v="14.05"/>
    <n v="21.94"/>
    <n v="0.60961378160600166"/>
    <n v="2026"/>
    <s v="Q2"/>
    <n v="6"/>
    <s v="Jun"/>
  </r>
  <r>
    <n v="3283"/>
    <d v="2026-06-04T00:00:00"/>
    <n v="2026"/>
    <x v="1"/>
    <n v="6"/>
    <x v="5"/>
    <x v="1"/>
    <x v="12"/>
    <x v="3"/>
    <s v="Returning"/>
    <x v="4"/>
    <s v="Weighted Vest"/>
    <n v="1"/>
    <n v="122.55"/>
    <n v="0"/>
    <n v="68.97"/>
    <n v="122.55"/>
    <n v="68.97"/>
    <n v="53.58"/>
    <n v="0.43720930232558142"/>
    <n v="2026"/>
    <s v="Q2"/>
    <n v="6"/>
    <s v="Jun"/>
  </r>
  <r>
    <n v="3966"/>
    <d v="2026-06-04T00:00:00"/>
    <n v="2026"/>
    <x v="1"/>
    <n v="6"/>
    <x v="5"/>
    <x v="3"/>
    <x v="8"/>
    <x v="0"/>
    <s v="New"/>
    <x v="4"/>
    <s v="Weighted Vest"/>
    <n v="3"/>
    <n v="126.22"/>
    <n v="0"/>
    <n v="69.599999999999994"/>
    <n v="378.65999999999997"/>
    <n v="208.79999999999998"/>
    <n v="169.85999999999999"/>
    <n v="0.4485818412295991"/>
    <n v="2026"/>
    <s v="Q2"/>
    <n v="6"/>
    <s v="Jun"/>
  </r>
  <r>
    <n v="1349"/>
    <d v="2026-06-05T00:00:00"/>
    <n v="2026"/>
    <x v="1"/>
    <n v="6"/>
    <x v="5"/>
    <x v="0"/>
    <x v="15"/>
    <x v="2"/>
    <s v="Returning"/>
    <x v="1"/>
    <s v="Hiking Daypack 20L"/>
    <n v="6"/>
    <n v="91.98"/>
    <n v="0.05"/>
    <n v="46.46"/>
    <n v="524.28599999999994"/>
    <n v="278.76"/>
    <n v="245.52599999999995"/>
    <n v="0.46830546686350577"/>
    <n v="2026"/>
    <s v="Q2"/>
    <n v="6"/>
    <s v="Jun"/>
  </r>
  <r>
    <n v="2333"/>
    <d v="2026-06-05T00:00:00"/>
    <n v="2026"/>
    <x v="1"/>
    <n v="6"/>
    <x v="5"/>
    <x v="2"/>
    <x v="5"/>
    <x v="0"/>
    <s v="Business"/>
    <x v="3"/>
    <s v="Compact Sleeping Bag"/>
    <n v="1"/>
    <n v="125.32"/>
    <n v="0"/>
    <n v="59.03"/>
    <n v="125.32"/>
    <n v="59.03"/>
    <n v="66.289999999999992"/>
    <n v="0.52896584743057773"/>
    <n v="2026"/>
    <s v="Q2"/>
    <n v="6"/>
    <s v="Jun"/>
  </r>
  <r>
    <n v="2628"/>
    <d v="2026-06-05T00:00:00"/>
    <n v="2026"/>
    <x v="1"/>
    <n v="6"/>
    <x v="5"/>
    <x v="3"/>
    <x v="8"/>
    <x v="3"/>
    <s v="Returning"/>
    <x v="2"/>
    <s v="Travel Backpack 35L"/>
    <n v="2"/>
    <n v="167.26"/>
    <n v="0"/>
    <n v="89.65"/>
    <n v="334.52"/>
    <n v="179.3"/>
    <n v="155.21999999999997"/>
    <n v="0.46400813105344968"/>
    <n v="2026"/>
    <s v="Q2"/>
    <n v="6"/>
    <s v="Jun"/>
  </r>
  <r>
    <n v="2718"/>
    <d v="2026-06-05T00:00:00"/>
    <n v="2026"/>
    <x v="1"/>
    <n v="6"/>
    <x v="5"/>
    <x v="0"/>
    <x v="0"/>
    <x v="3"/>
    <s v="Returning"/>
    <x v="0"/>
    <s v="Commuter Helmet"/>
    <n v="1"/>
    <n v="80.19"/>
    <n v="0"/>
    <n v="42.18"/>
    <n v="80.19"/>
    <n v="42.18"/>
    <n v="38.01"/>
    <n v="0.47399925177702956"/>
    <n v="2026"/>
    <s v="Q2"/>
    <n v="6"/>
    <s v="Jun"/>
  </r>
  <r>
    <n v="3185"/>
    <d v="2026-06-05T00:00:00"/>
    <n v="2026"/>
    <x v="1"/>
    <n v="6"/>
    <x v="5"/>
    <x v="0"/>
    <x v="15"/>
    <x v="0"/>
    <s v="New"/>
    <x v="0"/>
    <s v="Trail Bike Light"/>
    <n v="1"/>
    <n v="49.86"/>
    <n v="0"/>
    <n v="22.72"/>
    <n v="49.86"/>
    <n v="22.72"/>
    <n v="27.14"/>
    <n v="0.5443241075010028"/>
    <n v="2026"/>
    <s v="Q2"/>
    <n v="6"/>
    <s v="Jun"/>
  </r>
  <r>
    <n v="4495"/>
    <d v="2026-06-05T00:00:00"/>
    <n v="2026"/>
    <x v="1"/>
    <n v="6"/>
    <x v="5"/>
    <x v="2"/>
    <x v="10"/>
    <x v="2"/>
    <s v="New"/>
    <x v="3"/>
    <s v="Trail Tent 2P"/>
    <n v="2"/>
    <n v="195.51"/>
    <n v="0"/>
    <n v="102.97"/>
    <n v="391.02"/>
    <n v="205.94"/>
    <n v="185.07999999999998"/>
    <n v="0.47332617257429288"/>
    <n v="2026"/>
    <s v="Q2"/>
    <n v="6"/>
    <s v="Jun"/>
  </r>
  <r>
    <n v="815"/>
    <d v="2026-06-06T00:00:00"/>
    <n v="2026"/>
    <x v="1"/>
    <n v="6"/>
    <x v="5"/>
    <x v="0"/>
    <x v="0"/>
    <x v="2"/>
    <s v="New"/>
    <x v="4"/>
    <s v="Resistance Band Set"/>
    <n v="1"/>
    <n v="39.61"/>
    <n v="0"/>
    <n v="14.75"/>
    <n v="39.61"/>
    <n v="14.75"/>
    <n v="24.86"/>
    <n v="0.62761928805857103"/>
    <n v="2026"/>
    <s v="Q2"/>
    <n v="6"/>
    <s v="Jun"/>
  </r>
  <r>
    <n v="1140"/>
    <d v="2026-06-06T00:00:00"/>
    <n v="2026"/>
    <x v="1"/>
    <n v="6"/>
    <x v="5"/>
    <x v="1"/>
    <x v="1"/>
    <x v="2"/>
    <s v="Returning"/>
    <x v="1"/>
    <s v="Trekking Poles"/>
    <n v="1"/>
    <n v="70.86"/>
    <n v="0"/>
    <n v="31.47"/>
    <n v="70.86"/>
    <n v="31.47"/>
    <n v="39.39"/>
    <n v="0.55588484335309063"/>
    <n v="2026"/>
    <s v="Q2"/>
    <n v="6"/>
    <s v="Jun"/>
  </r>
  <r>
    <n v="1544"/>
    <d v="2026-06-06T00:00:00"/>
    <n v="2026"/>
    <x v="1"/>
    <n v="6"/>
    <x v="5"/>
    <x v="3"/>
    <x v="7"/>
    <x v="1"/>
    <s v="Returning"/>
    <x v="4"/>
    <s v="Resistance Band Set"/>
    <n v="8"/>
    <n v="40.46"/>
    <n v="0.2"/>
    <n v="14.7"/>
    <n v="258.94400000000002"/>
    <n v="117.6"/>
    <n v="141.34400000000002"/>
    <n v="0.54584775086505199"/>
    <n v="2026"/>
    <s v="Q2"/>
    <n v="6"/>
    <s v="Jun"/>
  </r>
  <r>
    <n v="2420"/>
    <d v="2026-06-06T00:00:00"/>
    <n v="2026"/>
    <x v="1"/>
    <n v="6"/>
    <x v="5"/>
    <x v="2"/>
    <x v="5"/>
    <x v="0"/>
    <s v="New"/>
    <x v="2"/>
    <s v="Carry-On Duffel"/>
    <n v="1"/>
    <n v="131.79"/>
    <n v="0"/>
    <n v="68.22"/>
    <n v="131.79"/>
    <n v="68.22"/>
    <n v="63.569999999999993"/>
    <n v="0.48235829729114499"/>
    <n v="2026"/>
    <s v="Q2"/>
    <n v="6"/>
    <s v="Jun"/>
  </r>
  <r>
    <n v="2805"/>
    <d v="2026-06-06T00:00:00"/>
    <n v="2026"/>
    <x v="1"/>
    <n v="6"/>
    <x v="5"/>
    <x v="2"/>
    <x v="10"/>
    <x v="1"/>
    <s v="Returning"/>
    <x v="3"/>
    <s v="Alpine Tent 4P"/>
    <n v="12"/>
    <n v="338.45"/>
    <n v="0.1"/>
    <n v="196.78"/>
    <n v="3655.2599999999998"/>
    <n v="2361.36"/>
    <n v="1293.8999999999996"/>
    <n v="0.35398302719915947"/>
    <n v="2026"/>
    <s v="Q2"/>
    <n v="6"/>
    <s v="Jun"/>
  </r>
  <r>
    <n v="3160"/>
    <d v="2026-06-06T00:00:00"/>
    <n v="2026"/>
    <x v="1"/>
    <n v="6"/>
    <x v="5"/>
    <x v="2"/>
    <x v="3"/>
    <x v="2"/>
    <s v="Returning"/>
    <x v="4"/>
    <s v="Resistance Band Set"/>
    <n v="2"/>
    <n v="40.99"/>
    <n v="0"/>
    <n v="14.53"/>
    <n v="81.98"/>
    <n v="29.06"/>
    <n v="52.92"/>
    <n v="0.64552329836545497"/>
    <n v="2026"/>
    <s v="Q2"/>
    <n v="6"/>
    <s v="Jun"/>
  </r>
  <r>
    <n v="3278"/>
    <d v="2026-06-06T00:00:00"/>
    <n v="2026"/>
    <x v="1"/>
    <n v="6"/>
    <x v="5"/>
    <x v="1"/>
    <x v="12"/>
    <x v="2"/>
    <s v="Returning"/>
    <x v="0"/>
    <s v="Cycling Pack 12L"/>
    <n v="1"/>
    <n v="101.85"/>
    <n v="0"/>
    <n v="51.59"/>
    <n v="101.85"/>
    <n v="51.59"/>
    <n v="50.259999999999991"/>
    <n v="0.49347079037800679"/>
    <n v="2026"/>
    <s v="Q2"/>
    <n v="6"/>
    <s v="Jun"/>
  </r>
  <r>
    <n v="3555"/>
    <d v="2026-06-06T00:00:00"/>
    <n v="2026"/>
    <x v="1"/>
    <n v="6"/>
    <x v="5"/>
    <x v="2"/>
    <x v="2"/>
    <x v="1"/>
    <s v="Business"/>
    <x v="3"/>
    <s v="Alpine Tent 4P"/>
    <n v="4"/>
    <n v="346.14"/>
    <n v="0.05"/>
    <n v="198.97"/>
    <n v="1315.3319999999999"/>
    <n v="795.88"/>
    <n v="519.45199999999988"/>
    <n v="0.39492082607280893"/>
    <n v="2026"/>
    <s v="Q2"/>
    <n v="6"/>
    <s v="Jun"/>
  </r>
  <r>
    <n v="3702"/>
    <d v="2026-06-06T00:00:00"/>
    <n v="2026"/>
    <x v="1"/>
    <n v="6"/>
    <x v="5"/>
    <x v="0"/>
    <x v="9"/>
    <x v="2"/>
    <s v="Business"/>
    <x v="0"/>
    <s v="Commuter Helmet"/>
    <n v="2"/>
    <n v="83.28"/>
    <n v="0"/>
    <n v="43.56"/>
    <n v="166.56"/>
    <n v="87.12"/>
    <n v="79.44"/>
    <n v="0.47694524495677232"/>
    <n v="2026"/>
    <s v="Q2"/>
    <n v="6"/>
    <s v="Jun"/>
  </r>
  <r>
    <n v="4349"/>
    <d v="2026-06-06T00:00:00"/>
    <n v="2026"/>
    <x v="1"/>
    <n v="6"/>
    <x v="5"/>
    <x v="3"/>
    <x v="7"/>
    <x v="2"/>
    <s v="Business"/>
    <x v="0"/>
    <s v="Commuter Helmet"/>
    <n v="1"/>
    <n v="80.349999999999994"/>
    <n v="0.15"/>
    <n v="43.51"/>
    <n v="68.297499999999999"/>
    <n v="43.51"/>
    <n v="24.787500000000001"/>
    <n v="0.3629342216040119"/>
    <n v="2026"/>
    <s v="Q2"/>
    <n v="6"/>
    <s v="Jun"/>
  </r>
  <r>
    <n v="4989"/>
    <d v="2026-06-06T00:00:00"/>
    <n v="2026"/>
    <x v="1"/>
    <n v="6"/>
    <x v="5"/>
    <x v="1"/>
    <x v="1"/>
    <x v="0"/>
    <s v="Returning"/>
    <x v="0"/>
    <s v="Compact Repair Kit"/>
    <n v="1"/>
    <n v="40.86"/>
    <n v="0.05"/>
    <n v="16.899999999999999"/>
    <n v="38.817"/>
    <n v="16.899999999999999"/>
    <n v="21.917000000000002"/>
    <n v="0.564623747327202"/>
    <n v="2026"/>
    <s v="Q2"/>
    <n v="6"/>
    <s v="Jun"/>
  </r>
  <r>
    <n v="713"/>
    <d v="2026-06-07T00:00:00"/>
    <n v="2026"/>
    <x v="1"/>
    <n v="6"/>
    <x v="5"/>
    <x v="1"/>
    <x v="6"/>
    <x v="2"/>
    <s v="Returning"/>
    <x v="2"/>
    <s v="Insulated Bottle"/>
    <n v="4"/>
    <n v="36.299999999999997"/>
    <n v="0.05"/>
    <n v="13.16"/>
    <n v="137.93999999999997"/>
    <n v="52.64"/>
    <n v="85.299999999999969"/>
    <n v="0.61838480498767567"/>
    <n v="2026"/>
    <s v="Q2"/>
    <n v="6"/>
    <s v="Jun"/>
  </r>
  <r>
    <n v="3355"/>
    <d v="2026-06-07T00:00:00"/>
    <n v="2026"/>
    <x v="1"/>
    <n v="6"/>
    <x v="5"/>
    <x v="0"/>
    <x v="15"/>
    <x v="1"/>
    <s v="New"/>
    <x v="3"/>
    <s v="Alpine Tent 4P"/>
    <n v="10"/>
    <n v="338.26"/>
    <n v="0.05"/>
    <n v="197.42"/>
    <n v="3213.47"/>
    <n v="1974.1999999999998"/>
    <n v="1239.27"/>
    <n v="0.38564853569505864"/>
    <n v="2026"/>
    <s v="Q2"/>
    <n v="6"/>
    <s v="Jun"/>
  </r>
  <r>
    <n v="3879"/>
    <d v="2026-06-07T00:00:00"/>
    <n v="2026"/>
    <x v="1"/>
    <n v="6"/>
    <x v="5"/>
    <x v="0"/>
    <x v="9"/>
    <x v="3"/>
    <s v="Returning"/>
    <x v="0"/>
    <s v="Compact Repair Kit"/>
    <n v="2"/>
    <n v="41.25"/>
    <n v="0"/>
    <n v="17.13"/>
    <n v="82.5"/>
    <n v="34.26"/>
    <n v="48.24"/>
    <n v="0.58472727272727276"/>
    <n v="2026"/>
    <s v="Q2"/>
    <n v="6"/>
    <s v="Jun"/>
  </r>
  <r>
    <n v="3989"/>
    <d v="2026-06-07T00:00:00"/>
    <n v="2026"/>
    <x v="1"/>
    <n v="6"/>
    <x v="5"/>
    <x v="1"/>
    <x v="12"/>
    <x v="0"/>
    <s v="Returning"/>
    <x v="1"/>
    <s v="Hiking Daypack 20L"/>
    <n v="2"/>
    <n v="92"/>
    <n v="0"/>
    <n v="44.27"/>
    <n v="184"/>
    <n v="88.54"/>
    <n v="95.46"/>
    <n v="0.51880434782608698"/>
    <n v="2026"/>
    <s v="Q2"/>
    <n v="6"/>
    <s v="Jun"/>
  </r>
  <r>
    <n v="4193"/>
    <d v="2026-06-07T00:00:00"/>
    <n v="2026"/>
    <x v="1"/>
    <n v="6"/>
    <x v="5"/>
    <x v="1"/>
    <x v="6"/>
    <x v="0"/>
    <s v="New"/>
    <x v="3"/>
    <s v="Portable Camp Stove"/>
    <n v="1"/>
    <n v="80.89"/>
    <n v="0.1"/>
    <n v="40.32"/>
    <n v="72.801000000000002"/>
    <n v="40.32"/>
    <n v="32.481000000000002"/>
    <n v="0.44616145382618372"/>
    <n v="2026"/>
    <s v="Q2"/>
    <n v="6"/>
    <s v="Jun"/>
  </r>
  <r>
    <n v="4413"/>
    <d v="2026-06-07T00:00:00"/>
    <n v="2026"/>
    <x v="1"/>
    <n v="6"/>
    <x v="5"/>
    <x v="0"/>
    <x v="0"/>
    <x v="2"/>
    <s v="New"/>
    <x v="3"/>
    <s v="Trail Tent 2P"/>
    <n v="1"/>
    <n v="194.73"/>
    <n v="0"/>
    <n v="101.91"/>
    <n v="194.73"/>
    <n v="101.91"/>
    <n v="92.82"/>
    <n v="0.47665999075643195"/>
    <n v="2026"/>
    <s v="Q2"/>
    <n v="6"/>
    <s v="Jun"/>
  </r>
  <r>
    <n v="4598"/>
    <d v="2026-06-07T00:00:00"/>
    <n v="2026"/>
    <x v="1"/>
    <n v="6"/>
    <x v="5"/>
    <x v="3"/>
    <x v="4"/>
    <x v="1"/>
    <s v="Business"/>
    <x v="1"/>
    <s v="Hiking Daypack 20L"/>
    <n v="5"/>
    <n v="93.82"/>
    <n v="0.15"/>
    <n v="46.06"/>
    <n v="398.73499999999996"/>
    <n v="230.3"/>
    <n v="168.43499999999995"/>
    <n v="0.4224234140469233"/>
    <n v="2026"/>
    <s v="Q2"/>
    <n v="6"/>
    <s v="Jun"/>
  </r>
  <r>
    <n v="72"/>
    <d v="2026-06-08T00:00:00"/>
    <n v="2026"/>
    <x v="1"/>
    <n v="6"/>
    <x v="5"/>
    <x v="2"/>
    <x v="10"/>
    <x v="2"/>
    <s v="New"/>
    <x v="1"/>
    <s v="Trail Boots"/>
    <n v="3"/>
    <n v="142.53"/>
    <n v="0"/>
    <n v="80.67"/>
    <n v="427.59000000000003"/>
    <n v="242.01"/>
    <n v="185.58000000000004"/>
    <n v="0.43401389181225014"/>
    <n v="2026"/>
    <s v="Q2"/>
    <n v="6"/>
    <s v="Jun"/>
  </r>
  <r>
    <n v="176"/>
    <d v="2026-06-08T00:00:00"/>
    <n v="2026"/>
    <x v="1"/>
    <n v="6"/>
    <x v="5"/>
    <x v="1"/>
    <x v="14"/>
    <x v="0"/>
    <s v="Returning"/>
    <x v="3"/>
    <s v="Trail Tent 2P"/>
    <n v="1"/>
    <n v="196.33"/>
    <n v="0"/>
    <n v="103.27"/>
    <n v="196.33"/>
    <n v="103.27"/>
    <n v="93.060000000000016"/>
    <n v="0.47399786074466466"/>
    <n v="2026"/>
    <s v="Q2"/>
    <n v="6"/>
    <s v="Jun"/>
  </r>
  <r>
    <n v="205"/>
    <d v="2026-06-08T00:00:00"/>
    <n v="2026"/>
    <x v="1"/>
    <n v="6"/>
    <x v="5"/>
    <x v="3"/>
    <x v="7"/>
    <x v="0"/>
    <s v="New"/>
    <x v="0"/>
    <s v="Compact Repair Kit"/>
    <n v="2"/>
    <n v="41.05"/>
    <n v="0"/>
    <n v="16.690000000000001"/>
    <n v="82.1"/>
    <n v="33.380000000000003"/>
    <n v="48.719999999999992"/>
    <n v="0.59342265529841653"/>
    <n v="2026"/>
    <s v="Q2"/>
    <n v="6"/>
    <s v="Jun"/>
  </r>
  <r>
    <n v="896"/>
    <d v="2026-06-08T00:00:00"/>
    <n v="2026"/>
    <x v="1"/>
    <n v="6"/>
    <x v="5"/>
    <x v="3"/>
    <x v="8"/>
    <x v="0"/>
    <s v="New"/>
    <x v="4"/>
    <s v="Weighted Vest"/>
    <n v="1"/>
    <n v="123.09"/>
    <n v="0"/>
    <n v="68.03"/>
    <n v="123.09"/>
    <n v="68.03"/>
    <n v="55.06"/>
    <n v="0.44731497278414167"/>
    <n v="2026"/>
    <s v="Q2"/>
    <n v="6"/>
    <s v="Jun"/>
  </r>
  <r>
    <n v="1697"/>
    <d v="2026-06-08T00:00:00"/>
    <n v="2026"/>
    <x v="1"/>
    <n v="6"/>
    <x v="5"/>
    <x v="1"/>
    <x v="12"/>
    <x v="0"/>
    <s v="Business"/>
    <x v="1"/>
    <s v="Trail Boots"/>
    <n v="2"/>
    <n v="141.09"/>
    <n v="0"/>
    <n v="81.69"/>
    <n v="282.18"/>
    <n v="163.38"/>
    <n v="118.80000000000001"/>
    <n v="0.42100786731873274"/>
    <n v="2026"/>
    <s v="Q2"/>
    <n v="6"/>
    <s v="Jun"/>
  </r>
  <r>
    <n v="2159"/>
    <d v="2026-06-08T00:00:00"/>
    <n v="2026"/>
    <x v="1"/>
    <n v="6"/>
    <x v="5"/>
    <x v="2"/>
    <x v="10"/>
    <x v="2"/>
    <s v="New"/>
    <x v="1"/>
    <s v="Summit Backpack 45L"/>
    <n v="1"/>
    <n v="157.04"/>
    <n v="0"/>
    <n v="77.540000000000006"/>
    <n v="157.04"/>
    <n v="77.540000000000006"/>
    <n v="79.499999999999986"/>
    <n v="0.5062404482934284"/>
    <n v="2026"/>
    <s v="Q2"/>
    <n v="6"/>
    <s v="Jun"/>
  </r>
  <r>
    <n v="2772"/>
    <d v="2026-06-08T00:00:00"/>
    <n v="2026"/>
    <x v="1"/>
    <n v="6"/>
    <x v="5"/>
    <x v="3"/>
    <x v="7"/>
    <x v="2"/>
    <s v="New"/>
    <x v="2"/>
    <s v="Carry-On Duffel"/>
    <n v="6"/>
    <n v="136.46"/>
    <n v="0"/>
    <n v="68.61"/>
    <n v="818.76"/>
    <n v="411.65999999999997"/>
    <n v="407.1"/>
    <n v="0.49721530118716112"/>
    <n v="2026"/>
    <s v="Q2"/>
    <n v="6"/>
    <s v="Jun"/>
  </r>
  <r>
    <n v="3091"/>
    <d v="2026-06-08T00:00:00"/>
    <n v="2026"/>
    <x v="1"/>
    <n v="6"/>
    <x v="5"/>
    <x v="0"/>
    <x v="0"/>
    <x v="0"/>
    <s v="New"/>
    <x v="4"/>
    <s v="Recovery Roller"/>
    <n v="1"/>
    <n v="36.1"/>
    <n v="0"/>
    <n v="13.65"/>
    <n v="36.1"/>
    <n v="13.65"/>
    <n v="22.450000000000003"/>
    <n v="0.62188365650969535"/>
    <n v="2026"/>
    <s v="Q2"/>
    <n v="6"/>
    <s v="Jun"/>
  </r>
  <r>
    <n v="4241"/>
    <d v="2026-06-08T00:00:00"/>
    <n v="2026"/>
    <x v="1"/>
    <n v="6"/>
    <x v="5"/>
    <x v="3"/>
    <x v="13"/>
    <x v="0"/>
    <s v="New"/>
    <x v="1"/>
    <s v="Hiking Daypack 20L"/>
    <n v="3"/>
    <n v="92.73"/>
    <n v="0"/>
    <n v="44.68"/>
    <n v="278.19"/>
    <n v="134.04"/>
    <n v="144.15"/>
    <n v="0.51817103418526911"/>
    <n v="2026"/>
    <s v="Q2"/>
    <n v="6"/>
    <s v="Jun"/>
  </r>
  <r>
    <n v="5185"/>
    <d v="2026-06-08T00:00:00"/>
    <n v="2026"/>
    <x v="1"/>
    <n v="6"/>
    <x v="5"/>
    <x v="1"/>
    <x v="12"/>
    <x v="0"/>
    <s v="New"/>
    <x v="2"/>
    <s v="Travel Backpack 35L"/>
    <n v="3"/>
    <n v="164.31"/>
    <n v="0.05"/>
    <n v="86"/>
    <n v="468.2835"/>
    <n v="258"/>
    <n v="210.2835"/>
    <n v="0.44905169624810615"/>
    <n v="2026"/>
    <s v="Q2"/>
    <n v="6"/>
    <s v="Jun"/>
  </r>
  <r>
    <n v="1437"/>
    <d v="2026-06-09T00:00:00"/>
    <n v="2026"/>
    <x v="1"/>
    <n v="6"/>
    <x v="5"/>
    <x v="3"/>
    <x v="8"/>
    <x v="3"/>
    <s v="New"/>
    <x v="2"/>
    <s v="Insulated Bottle"/>
    <n v="2"/>
    <n v="36.85"/>
    <n v="0.1"/>
    <n v="13.92"/>
    <n v="66.33"/>
    <n v="27.84"/>
    <n v="38.489999999999995"/>
    <n v="0.58028041610131154"/>
    <n v="2026"/>
    <s v="Q2"/>
    <n v="6"/>
    <s v="Jun"/>
  </r>
  <r>
    <n v="2316"/>
    <d v="2026-06-09T00:00:00"/>
    <n v="2026"/>
    <x v="1"/>
    <n v="6"/>
    <x v="5"/>
    <x v="1"/>
    <x v="11"/>
    <x v="3"/>
    <s v="New"/>
    <x v="4"/>
    <s v="Recovery Roller"/>
    <n v="1"/>
    <n v="35.619999999999997"/>
    <n v="0"/>
    <n v="14.05"/>
    <n v="35.619999999999997"/>
    <n v="14.05"/>
    <n v="21.569999999999997"/>
    <n v="0.60555867490174053"/>
    <n v="2026"/>
    <s v="Q2"/>
    <n v="6"/>
    <s v="Jun"/>
  </r>
  <r>
    <n v="2329"/>
    <d v="2026-06-09T00:00:00"/>
    <n v="2026"/>
    <x v="1"/>
    <n v="6"/>
    <x v="5"/>
    <x v="3"/>
    <x v="8"/>
    <x v="0"/>
    <s v="New"/>
    <x v="1"/>
    <s v="Summit Backpack 45L"/>
    <n v="3"/>
    <n v="157.43"/>
    <n v="0.15"/>
    <n v="77.56"/>
    <n v="401.44650000000001"/>
    <n v="232.68"/>
    <n v="168.76650000000001"/>
    <n v="0.42039599299034863"/>
    <n v="2026"/>
    <s v="Q2"/>
    <n v="6"/>
    <s v="Jun"/>
  </r>
  <r>
    <n v="3036"/>
    <d v="2026-06-09T00:00:00"/>
    <n v="2026"/>
    <x v="1"/>
    <n v="6"/>
    <x v="5"/>
    <x v="1"/>
    <x v="12"/>
    <x v="2"/>
    <s v="New"/>
    <x v="0"/>
    <s v="Commuter Helmet"/>
    <n v="1"/>
    <n v="81.2"/>
    <n v="0.1"/>
    <n v="41.64"/>
    <n v="73.08"/>
    <n v="41.64"/>
    <n v="31.439999999999998"/>
    <n v="0.43021346469622329"/>
    <n v="2026"/>
    <s v="Q2"/>
    <n v="6"/>
    <s v="Jun"/>
  </r>
  <r>
    <n v="3429"/>
    <d v="2026-06-09T00:00:00"/>
    <n v="2026"/>
    <x v="1"/>
    <n v="6"/>
    <x v="5"/>
    <x v="3"/>
    <x v="13"/>
    <x v="0"/>
    <s v="Returning"/>
    <x v="1"/>
    <s v="Hiking Daypack 20L"/>
    <n v="4"/>
    <n v="93.58"/>
    <n v="0.1"/>
    <n v="44.56"/>
    <n v="336.88799999999998"/>
    <n v="178.24"/>
    <n v="158.64799999999997"/>
    <n v="0.4709220868656645"/>
    <n v="2026"/>
    <s v="Q2"/>
    <n v="6"/>
    <s v="Jun"/>
  </r>
  <r>
    <n v="3615"/>
    <d v="2026-06-09T00:00:00"/>
    <n v="2026"/>
    <x v="1"/>
    <n v="6"/>
    <x v="5"/>
    <x v="1"/>
    <x v="14"/>
    <x v="0"/>
    <s v="New"/>
    <x v="1"/>
    <s v="Summit Backpack 45L"/>
    <n v="4"/>
    <n v="155.22"/>
    <n v="0"/>
    <n v="77.209999999999994"/>
    <n v="620.88"/>
    <n v="308.83999999999997"/>
    <n v="312.04000000000002"/>
    <n v="0.50257698750161062"/>
    <n v="2026"/>
    <s v="Q2"/>
    <n v="6"/>
    <s v="Jun"/>
  </r>
  <r>
    <n v="3661"/>
    <d v="2026-06-09T00:00:00"/>
    <n v="2026"/>
    <x v="1"/>
    <n v="6"/>
    <x v="5"/>
    <x v="3"/>
    <x v="8"/>
    <x v="0"/>
    <s v="New"/>
    <x v="0"/>
    <s v="Cycling Pack 12L"/>
    <n v="4"/>
    <n v="100.33"/>
    <n v="0"/>
    <n v="49.99"/>
    <n v="401.32"/>
    <n v="199.96"/>
    <n v="201.35999999999999"/>
    <n v="0.5017442439948171"/>
    <n v="2026"/>
    <s v="Q2"/>
    <n v="6"/>
    <s v="Jun"/>
  </r>
  <r>
    <n v="3831"/>
    <d v="2026-06-09T00:00:00"/>
    <n v="2026"/>
    <x v="1"/>
    <n v="6"/>
    <x v="5"/>
    <x v="2"/>
    <x v="3"/>
    <x v="0"/>
    <s v="Business"/>
    <x v="2"/>
    <s v="Carry-On Duffel"/>
    <n v="2"/>
    <n v="134.28"/>
    <n v="0"/>
    <n v="69.12"/>
    <n v="268.56"/>
    <n v="138.24"/>
    <n v="130.32"/>
    <n v="0.48525469168900803"/>
    <n v="2026"/>
    <s v="Q2"/>
    <n v="6"/>
    <s v="Jun"/>
  </r>
  <r>
    <n v="4394"/>
    <d v="2026-06-09T00:00:00"/>
    <n v="2026"/>
    <x v="1"/>
    <n v="6"/>
    <x v="5"/>
    <x v="2"/>
    <x v="2"/>
    <x v="0"/>
    <s v="New"/>
    <x v="4"/>
    <s v="Training Mat"/>
    <n v="2"/>
    <n v="51.16"/>
    <n v="0"/>
    <n v="21.57"/>
    <n v="102.32"/>
    <n v="43.14"/>
    <n v="59.179999999999993"/>
    <n v="0.57838154808444098"/>
    <n v="2026"/>
    <s v="Q2"/>
    <n v="6"/>
    <s v="Jun"/>
  </r>
  <r>
    <n v="372"/>
    <d v="2026-06-10T00:00:00"/>
    <n v="2026"/>
    <x v="1"/>
    <n v="6"/>
    <x v="5"/>
    <x v="1"/>
    <x v="12"/>
    <x v="0"/>
    <s v="Returning"/>
    <x v="4"/>
    <s v="Recovery Roller"/>
    <n v="3"/>
    <n v="35.94"/>
    <n v="0.1"/>
    <n v="14.04"/>
    <n v="97.037999999999997"/>
    <n v="42.12"/>
    <n v="54.917999999999999"/>
    <n v="0.56594323873121866"/>
    <n v="2026"/>
    <s v="Q2"/>
    <n v="6"/>
    <s v="Jun"/>
  </r>
  <r>
    <n v="532"/>
    <d v="2026-06-10T00:00:00"/>
    <n v="2026"/>
    <x v="1"/>
    <n v="6"/>
    <x v="5"/>
    <x v="2"/>
    <x v="10"/>
    <x v="2"/>
    <s v="Returning"/>
    <x v="1"/>
    <s v="Trail Boots"/>
    <n v="1"/>
    <n v="145.34"/>
    <n v="0.05"/>
    <n v="77.89"/>
    <n v="138.07300000000001"/>
    <n v="77.89"/>
    <n v="60.183000000000007"/>
    <n v="0.43587812244247609"/>
    <n v="2026"/>
    <s v="Q2"/>
    <n v="6"/>
    <s v="Jun"/>
  </r>
  <r>
    <n v="910"/>
    <d v="2026-06-10T00:00:00"/>
    <n v="2026"/>
    <x v="1"/>
    <n v="6"/>
    <x v="5"/>
    <x v="2"/>
    <x v="16"/>
    <x v="0"/>
    <s v="Business"/>
    <x v="2"/>
    <s v="Insulated Bottle"/>
    <n v="1"/>
    <n v="35.950000000000003"/>
    <n v="0.1"/>
    <n v="13.63"/>
    <n v="32.355000000000004"/>
    <n v="13.63"/>
    <n v="18.725000000000001"/>
    <n v="0.57873589862463293"/>
    <n v="2026"/>
    <s v="Q2"/>
    <n v="6"/>
    <s v="Jun"/>
  </r>
  <r>
    <n v="938"/>
    <d v="2026-06-10T00:00:00"/>
    <n v="2026"/>
    <x v="1"/>
    <n v="6"/>
    <x v="5"/>
    <x v="3"/>
    <x v="13"/>
    <x v="2"/>
    <s v="Business"/>
    <x v="4"/>
    <s v="Training Mat"/>
    <n v="1"/>
    <n v="51.09"/>
    <n v="0"/>
    <n v="22.4"/>
    <n v="51.09"/>
    <n v="22.4"/>
    <n v="28.690000000000005"/>
    <n v="0.56155803484047762"/>
    <n v="2026"/>
    <s v="Q2"/>
    <n v="6"/>
    <s v="Jun"/>
  </r>
  <r>
    <n v="1079"/>
    <d v="2026-06-10T00:00:00"/>
    <n v="2026"/>
    <x v="1"/>
    <n v="6"/>
    <x v="5"/>
    <x v="1"/>
    <x v="14"/>
    <x v="2"/>
    <s v="Returning"/>
    <x v="3"/>
    <s v="Trail Tent 2P"/>
    <n v="2"/>
    <n v="198.69"/>
    <n v="0.15"/>
    <n v="104.25"/>
    <n v="337.77299999999997"/>
    <n v="208.5"/>
    <n v="129.27299999999997"/>
    <n v="0.38272153191640534"/>
    <n v="2026"/>
    <s v="Q2"/>
    <n v="6"/>
    <s v="Jun"/>
  </r>
  <r>
    <n v="1662"/>
    <d v="2026-06-10T00:00:00"/>
    <n v="2026"/>
    <x v="1"/>
    <n v="6"/>
    <x v="5"/>
    <x v="1"/>
    <x v="6"/>
    <x v="2"/>
    <s v="New"/>
    <x v="0"/>
    <s v="Commuter Helmet"/>
    <n v="3"/>
    <n v="83.45"/>
    <n v="0"/>
    <n v="43.73"/>
    <n v="250.35000000000002"/>
    <n v="131.19"/>
    <n v="119.16000000000003"/>
    <n v="0.47597363690832839"/>
    <n v="2026"/>
    <s v="Q2"/>
    <n v="6"/>
    <s v="Jun"/>
  </r>
  <r>
    <n v="2748"/>
    <d v="2026-06-10T00:00:00"/>
    <n v="2026"/>
    <x v="1"/>
    <n v="6"/>
    <x v="5"/>
    <x v="2"/>
    <x v="2"/>
    <x v="0"/>
    <s v="New"/>
    <x v="4"/>
    <s v="Resistance Band Set"/>
    <n v="2"/>
    <n v="40.86"/>
    <n v="0"/>
    <n v="14.59"/>
    <n v="81.72"/>
    <n v="29.18"/>
    <n v="52.54"/>
    <n v="0.64292706803720023"/>
    <n v="2026"/>
    <s v="Q2"/>
    <n v="6"/>
    <s v="Jun"/>
  </r>
  <r>
    <n v="3354"/>
    <d v="2026-06-10T00:00:00"/>
    <n v="2026"/>
    <x v="1"/>
    <n v="6"/>
    <x v="5"/>
    <x v="1"/>
    <x v="6"/>
    <x v="2"/>
    <s v="New"/>
    <x v="3"/>
    <s v="Portable Camp Stove"/>
    <n v="1"/>
    <n v="82.21"/>
    <n v="0.05"/>
    <n v="39.04"/>
    <n v="78.099499999999992"/>
    <n v="39.04"/>
    <n v="39.059499999999993"/>
    <n v="0.50012484074802011"/>
    <n v="2026"/>
    <s v="Q2"/>
    <n v="6"/>
    <s v="Jun"/>
  </r>
  <r>
    <n v="3532"/>
    <d v="2026-06-10T00:00:00"/>
    <n v="2026"/>
    <x v="1"/>
    <n v="6"/>
    <x v="5"/>
    <x v="2"/>
    <x v="10"/>
    <x v="3"/>
    <s v="Business"/>
    <x v="4"/>
    <s v="Recovery Roller"/>
    <n v="1"/>
    <n v="35.93"/>
    <n v="0.1"/>
    <n v="13.52"/>
    <n v="32.337000000000003"/>
    <n v="13.52"/>
    <n v="18.817000000000004"/>
    <n v="0.58190308315551853"/>
    <n v="2026"/>
    <s v="Q2"/>
    <n v="6"/>
    <s v="Jun"/>
  </r>
  <r>
    <n v="3636"/>
    <d v="2026-06-10T00:00:00"/>
    <n v="2026"/>
    <x v="1"/>
    <n v="6"/>
    <x v="5"/>
    <x v="0"/>
    <x v="0"/>
    <x v="3"/>
    <s v="New"/>
    <x v="2"/>
    <s v="Travel Backpack 35L"/>
    <n v="2"/>
    <n v="164.77"/>
    <n v="0"/>
    <n v="89.07"/>
    <n v="329.54"/>
    <n v="178.14"/>
    <n v="151.40000000000003"/>
    <n v="0.45942829398555568"/>
    <n v="2026"/>
    <s v="Q2"/>
    <n v="6"/>
    <s v="Jun"/>
  </r>
  <r>
    <n v="3810"/>
    <d v="2026-06-10T00:00:00"/>
    <n v="2026"/>
    <x v="1"/>
    <n v="6"/>
    <x v="5"/>
    <x v="2"/>
    <x v="2"/>
    <x v="1"/>
    <s v="Business"/>
    <x v="2"/>
    <s v="Packing Cube Set"/>
    <n v="4"/>
    <n v="47.36"/>
    <n v="0.1"/>
    <n v="18.87"/>
    <n v="170.49600000000001"/>
    <n v="75.48"/>
    <n v="95.016000000000005"/>
    <n v="0.55729166666666663"/>
    <n v="2026"/>
    <s v="Q2"/>
    <n v="6"/>
    <s v="Jun"/>
  </r>
  <r>
    <n v="4137"/>
    <d v="2026-06-10T00:00:00"/>
    <n v="2026"/>
    <x v="1"/>
    <n v="6"/>
    <x v="5"/>
    <x v="3"/>
    <x v="8"/>
    <x v="0"/>
    <s v="Returning"/>
    <x v="1"/>
    <s v="Hiking Daypack 20L"/>
    <n v="1"/>
    <n v="90.7"/>
    <n v="0"/>
    <n v="44.18"/>
    <n v="90.7"/>
    <n v="44.18"/>
    <n v="46.52"/>
    <n v="0.51289966923925034"/>
    <n v="2026"/>
    <s v="Q2"/>
    <n v="6"/>
    <s v="Jun"/>
  </r>
  <r>
    <n v="4303"/>
    <d v="2026-06-10T00:00:00"/>
    <n v="2026"/>
    <x v="1"/>
    <n v="6"/>
    <x v="5"/>
    <x v="2"/>
    <x v="10"/>
    <x v="3"/>
    <s v="Returning"/>
    <x v="2"/>
    <s v="Packing Cube Set"/>
    <n v="1"/>
    <n v="45.59"/>
    <n v="0"/>
    <n v="18.57"/>
    <n v="45.59"/>
    <n v="18.57"/>
    <n v="27.020000000000003"/>
    <n v="0.59267383198069756"/>
    <n v="2026"/>
    <s v="Q2"/>
    <n v="6"/>
    <s v="Jun"/>
  </r>
  <r>
    <n v="4991"/>
    <d v="2026-06-10T00:00:00"/>
    <n v="2026"/>
    <x v="1"/>
    <n v="6"/>
    <x v="5"/>
    <x v="3"/>
    <x v="4"/>
    <x v="0"/>
    <s v="New"/>
    <x v="1"/>
    <s v="Trail Boots"/>
    <n v="3"/>
    <n v="146.55000000000001"/>
    <n v="0.1"/>
    <n v="79.59"/>
    <n v="395.68500000000006"/>
    <n v="238.77"/>
    <n v="156.91500000000005"/>
    <n v="0.39656544978960545"/>
    <n v="2026"/>
    <s v="Q2"/>
    <n v="6"/>
    <s v="Jun"/>
  </r>
  <r>
    <n v="39"/>
    <d v="2026-06-11T00:00:00"/>
    <n v="2026"/>
    <x v="1"/>
    <n v="6"/>
    <x v="5"/>
    <x v="3"/>
    <x v="8"/>
    <x v="3"/>
    <s v="Business"/>
    <x v="0"/>
    <s v="Compact Repair Kit"/>
    <n v="4"/>
    <n v="40.33"/>
    <n v="0.1"/>
    <n v="17.170000000000002"/>
    <n v="145.18799999999999"/>
    <n v="68.680000000000007"/>
    <n v="76.507999999999981"/>
    <n v="0.52695815081136177"/>
    <n v="2026"/>
    <s v="Q2"/>
    <n v="6"/>
    <s v="Jun"/>
  </r>
  <r>
    <n v="206"/>
    <d v="2026-06-11T00:00:00"/>
    <n v="2026"/>
    <x v="1"/>
    <n v="6"/>
    <x v="5"/>
    <x v="0"/>
    <x v="0"/>
    <x v="2"/>
    <s v="New"/>
    <x v="0"/>
    <s v="Trail Bike Light"/>
    <n v="2"/>
    <n v="51.83"/>
    <n v="0.1"/>
    <n v="23.1"/>
    <n v="93.293999999999997"/>
    <n v="46.2"/>
    <n v="47.093999999999994"/>
    <n v="0.50479130490706792"/>
    <n v="2026"/>
    <s v="Q2"/>
    <n v="6"/>
    <s v="Jun"/>
  </r>
  <r>
    <n v="397"/>
    <d v="2026-06-11T00:00:00"/>
    <n v="2026"/>
    <x v="1"/>
    <n v="6"/>
    <x v="5"/>
    <x v="3"/>
    <x v="8"/>
    <x v="0"/>
    <s v="Business"/>
    <x v="3"/>
    <s v="Compact Sleeping Bag"/>
    <n v="2"/>
    <n v="121.19"/>
    <n v="0.05"/>
    <n v="58.91"/>
    <n v="230.261"/>
    <n v="117.82"/>
    <n v="112.441"/>
    <n v="0.48831977625390321"/>
    <n v="2026"/>
    <s v="Q2"/>
    <n v="6"/>
    <s v="Jun"/>
  </r>
  <r>
    <n v="763"/>
    <d v="2026-06-11T00:00:00"/>
    <n v="2026"/>
    <x v="1"/>
    <n v="6"/>
    <x v="5"/>
    <x v="3"/>
    <x v="13"/>
    <x v="2"/>
    <s v="New"/>
    <x v="1"/>
    <s v="Summit Backpack 45L"/>
    <n v="1"/>
    <n v="154.09"/>
    <n v="0"/>
    <n v="77.37"/>
    <n v="154.09"/>
    <n v="77.37"/>
    <n v="76.72"/>
    <n v="0.49789084301382308"/>
    <n v="2026"/>
    <s v="Q2"/>
    <n v="6"/>
    <s v="Jun"/>
  </r>
  <r>
    <n v="1059"/>
    <d v="2026-06-11T00:00:00"/>
    <n v="2026"/>
    <x v="1"/>
    <n v="6"/>
    <x v="5"/>
    <x v="0"/>
    <x v="0"/>
    <x v="0"/>
    <s v="New"/>
    <x v="0"/>
    <s v="Commuter Helmet"/>
    <n v="1"/>
    <n v="80.64"/>
    <n v="0.05"/>
    <n v="43.85"/>
    <n v="76.60799999999999"/>
    <n v="43.85"/>
    <n v="32.757999999999988"/>
    <n v="0.42760547201336668"/>
    <n v="2026"/>
    <s v="Q2"/>
    <n v="6"/>
    <s v="Jun"/>
  </r>
  <r>
    <n v="1332"/>
    <d v="2026-06-11T00:00:00"/>
    <n v="2026"/>
    <x v="1"/>
    <n v="6"/>
    <x v="5"/>
    <x v="1"/>
    <x v="12"/>
    <x v="3"/>
    <s v="Returning"/>
    <x v="1"/>
    <s v="Hiking Daypack 20L"/>
    <n v="1"/>
    <n v="94.01"/>
    <n v="0.15"/>
    <n v="46.12"/>
    <n v="79.908500000000004"/>
    <n v="46.12"/>
    <n v="33.788500000000006"/>
    <n v="0.42283987310486376"/>
    <n v="2026"/>
    <s v="Q2"/>
    <n v="6"/>
    <s v="Jun"/>
  </r>
  <r>
    <n v="1447"/>
    <d v="2026-06-11T00:00:00"/>
    <n v="2026"/>
    <x v="1"/>
    <n v="6"/>
    <x v="5"/>
    <x v="1"/>
    <x v="6"/>
    <x v="0"/>
    <s v="Returning"/>
    <x v="0"/>
    <s v="Trail Bike Light"/>
    <n v="1"/>
    <n v="51.09"/>
    <n v="0"/>
    <n v="22.78"/>
    <n v="51.09"/>
    <n v="22.78"/>
    <n v="28.310000000000002"/>
    <n v="0.55412018007437858"/>
    <n v="2026"/>
    <s v="Q2"/>
    <n v="6"/>
    <s v="Jun"/>
  </r>
  <r>
    <n v="2990"/>
    <d v="2026-06-11T00:00:00"/>
    <n v="2026"/>
    <x v="1"/>
    <n v="6"/>
    <x v="5"/>
    <x v="1"/>
    <x v="6"/>
    <x v="3"/>
    <s v="Returning"/>
    <x v="1"/>
    <s v="Trail Boots"/>
    <n v="1"/>
    <n v="146.66"/>
    <n v="0"/>
    <n v="78.709999999999994"/>
    <n v="146.66"/>
    <n v="78.709999999999994"/>
    <n v="67.95"/>
    <n v="0.4633165143870176"/>
    <n v="2026"/>
    <s v="Q2"/>
    <n v="6"/>
    <s v="Jun"/>
  </r>
  <r>
    <n v="3769"/>
    <d v="2026-06-11T00:00:00"/>
    <n v="2026"/>
    <x v="1"/>
    <n v="6"/>
    <x v="5"/>
    <x v="1"/>
    <x v="12"/>
    <x v="2"/>
    <s v="New"/>
    <x v="3"/>
    <s v="Trail Tent 2P"/>
    <n v="2"/>
    <n v="199.03"/>
    <n v="0"/>
    <n v="104.7"/>
    <n v="398.06"/>
    <n v="209.4"/>
    <n v="188.66"/>
    <n v="0.47394865095714211"/>
    <n v="2026"/>
    <s v="Q2"/>
    <n v="6"/>
    <s v="Jun"/>
  </r>
  <r>
    <n v="4152"/>
    <d v="2026-06-11T00:00:00"/>
    <n v="2026"/>
    <x v="1"/>
    <n v="6"/>
    <x v="5"/>
    <x v="2"/>
    <x v="2"/>
    <x v="0"/>
    <s v="Returning"/>
    <x v="0"/>
    <s v="Compact Repair Kit"/>
    <n v="5"/>
    <n v="41.18"/>
    <n v="0.05"/>
    <n v="16.87"/>
    <n v="195.60499999999999"/>
    <n v="84.350000000000009"/>
    <n v="111.25499999999998"/>
    <n v="0.56877380435060443"/>
    <n v="2026"/>
    <s v="Q2"/>
    <n v="6"/>
    <s v="Jun"/>
  </r>
  <r>
    <n v="4242"/>
    <d v="2026-06-11T00:00:00"/>
    <n v="2026"/>
    <x v="1"/>
    <n v="6"/>
    <x v="5"/>
    <x v="1"/>
    <x v="12"/>
    <x v="2"/>
    <s v="Business"/>
    <x v="1"/>
    <s v="Trail Boots"/>
    <n v="2"/>
    <n v="141.18"/>
    <n v="0"/>
    <n v="78.66"/>
    <n v="282.36"/>
    <n v="157.32"/>
    <n v="125.04000000000002"/>
    <n v="0.44283892902677441"/>
    <n v="2026"/>
    <s v="Q2"/>
    <n v="6"/>
    <s v="Jun"/>
  </r>
  <r>
    <n v="4780"/>
    <d v="2026-06-11T00:00:00"/>
    <n v="2026"/>
    <x v="1"/>
    <n v="6"/>
    <x v="5"/>
    <x v="1"/>
    <x v="12"/>
    <x v="2"/>
    <s v="Returning"/>
    <x v="0"/>
    <s v="Commuter Helmet"/>
    <n v="1"/>
    <n v="82.47"/>
    <n v="0.1"/>
    <n v="42.73"/>
    <n v="74.222999999999999"/>
    <n v="42.73"/>
    <n v="31.493000000000002"/>
    <n v="0.42430243994449163"/>
    <n v="2026"/>
    <s v="Q2"/>
    <n v="6"/>
    <s v="Jun"/>
  </r>
  <r>
    <n v="63"/>
    <d v="2026-06-12T00:00:00"/>
    <n v="2026"/>
    <x v="1"/>
    <n v="6"/>
    <x v="5"/>
    <x v="1"/>
    <x v="1"/>
    <x v="3"/>
    <s v="Returning"/>
    <x v="2"/>
    <s v="Travel Backpack 35L"/>
    <n v="1"/>
    <n v="166.91"/>
    <n v="0"/>
    <n v="85.58"/>
    <n v="166.91"/>
    <n v="85.58"/>
    <n v="81.33"/>
    <n v="0.48726858786172189"/>
    <n v="2026"/>
    <s v="Q2"/>
    <n v="6"/>
    <s v="Jun"/>
  </r>
  <r>
    <n v="190"/>
    <d v="2026-06-12T00:00:00"/>
    <n v="2026"/>
    <x v="1"/>
    <n v="6"/>
    <x v="5"/>
    <x v="0"/>
    <x v="0"/>
    <x v="2"/>
    <s v="Business"/>
    <x v="2"/>
    <s v="Packing Cube Set"/>
    <n v="1"/>
    <n v="45.99"/>
    <n v="0"/>
    <n v="18.579999999999998"/>
    <n v="45.99"/>
    <n v="18.579999999999998"/>
    <n v="27.410000000000004"/>
    <n v="0.59599913024570561"/>
    <n v="2026"/>
    <s v="Q2"/>
    <n v="6"/>
    <s v="Jun"/>
  </r>
  <r>
    <n v="268"/>
    <d v="2026-06-12T00:00:00"/>
    <n v="2026"/>
    <x v="1"/>
    <n v="6"/>
    <x v="5"/>
    <x v="3"/>
    <x v="13"/>
    <x v="2"/>
    <s v="Business"/>
    <x v="4"/>
    <s v="Recovery Roller"/>
    <n v="1"/>
    <n v="37.01"/>
    <n v="0.05"/>
    <n v="14.18"/>
    <n v="35.159499999999994"/>
    <n v="14.18"/>
    <n v="20.979499999999994"/>
    <n v="0.59669506107879799"/>
    <n v="2026"/>
    <s v="Q2"/>
    <n v="6"/>
    <s v="Jun"/>
  </r>
  <r>
    <n v="691"/>
    <d v="2026-06-12T00:00:00"/>
    <n v="2026"/>
    <x v="1"/>
    <n v="6"/>
    <x v="5"/>
    <x v="3"/>
    <x v="8"/>
    <x v="3"/>
    <s v="Business"/>
    <x v="1"/>
    <s v="Trail Boots"/>
    <n v="5"/>
    <n v="140.9"/>
    <n v="0"/>
    <n v="80.16"/>
    <n v="704.5"/>
    <n v="400.79999999999995"/>
    <n v="303.70000000000005"/>
    <n v="0.43108587650816188"/>
    <n v="2026"/>
    <s v="Q2"/>
    <n v="6"/>
    <s v="Jun"/>
  </r>
  <r>
    <n v="810"/>
    <d v="2026-06-12T00:00:00"/>
    <n v="2026"/>
    <x v="1"/>
    <n v="6"/>
    <x v="5"/>
    <x v="1"/>
    <x v="12"/>
    <x v="2"/>
    <s v="New"/>
    <x v="4"/>
    <s v="Recovery Roller"/>
    <n v="3"/>
    <n v="36.659999999999997"/>
    <n v="0"/>
    <n v="13.55"/>
    <n v="109.97999999999999"/>
    <n v="40.650000000000006"/>
    <n v="69.329999999999984"/>
    <n v="0.63038734315330047"/>
    <n v="2026"/>
    <s v="Q2"/>
    <n v="6"/>
    <s v="Jun"/>
  </r>
  <r>
    <n v="855"/>
    <d v="2026-06-12T00:00:00"/>
    <n v="2026"/>
    <x v="1"/>
    <n v="6"/>
    <x v="5"/>
    <x v="1"/>
    <x v="6"/>
    <x v="0"/>
    <s v="Business"/>
    <x v="2"/>
    <s v="Insulated Bottle"/>
    <n v="1"/>
    <n v="36.299999999999997"/>
    <n v="0.1"/>
    <n v="13.69"/>
    <n v="32.67"/>
    <n v="13.69"/>
    <n v="18.980000000000004"/>
    <n v="0.58096112641567199"/>
    <n v="2026"/>
    <s v="Q2"/>
    <n v="6"/>
    <s v="Jun"/>
  </r>
  <r>
    <n v="1612"/>
    <d v="2026-06-12T00:00:00"/>
    <n v="2026"/>
    <x v="1"/>
    <n v="6"/>
    <x v="5"/>
    <x v="2"/>
    <x v="16"/>
    <x v="0"/>
    <s v="New"/>
    <x v="3"/>
    <s v="Compact Sleeping Bag"/>
    <n v="2"/>
    <n v="120.64"/>
    <n v="0"/>
    <n v="61.66"/>
    <n v="241.28"/>
    <n v="123.32"/>
    <n v="117.96000000000001"/>
    <n v="0.48889257294429711"/>
    <n v="2026"/>
    <s v="Q2"/>
    <n v="6"/>
    <s v="Jun"/>
  </r>
  <r>
    <n v="1704"/>
    <d v="2026-06-12T00:00:00"/>
    <n v="2026"/>
    <x v="1"/>
    <n v="6"/>
    <x v="5"/>
    <x v="2"/>
    <x v="16"/>
    <x v="0"/>
    <s v="Returning"/>
    <x v="2"/>
    <s v="Packing Cube Set"/>
    <n v="1"/>
    <n v="47.07"/>
    <n v="0"/>
    <n v="18.7"/>
    <n v="47.07"/>
    <n v="18.7"/>
    <n v="28.37"/>
    <n v="0.60271935415338862"/>
    <n v="2026"/>
    <s v="Q2"/>
    <n v="6"/>
    <s v="Jun"/>
  </r>
  <r>
    <n v="1857"/>
    <d v="2026-06-12T00:00:00"/>
    <n v="2026"/>
    <x v="1"/>
    <n v="6"/>
    <x v="5"/>
    <x v="2"/>
    <x v="3"/>
    <x v="3"/>
    <s v="Business"/>
    <x v="1"/>
    <s v="Summit Backpack 45L"/>
    <n v="2"/>
    <n v="154.94"/>
    <n v="0.05"/>
    <n v="77.260000000000005"/>
    <n v="294.38599999999997"/>
    <n v="154.52000000000001"/>
    <n v="139.86599999999996"/>
    <n v="0.47511090880680457"/>
    <n v="2026"/>
    <s v="Q2"/>
    <n v="6"/>
    <s v="Jun"/>
  </r>
  <r>
    <n v="1888"/>
    <d v="2026-06-12T00:00:00"/>
    <n v="2026"/>
    <x v="1"/>
    <n v="6"/>
    <x v="5"/>
    <x v="1"/>
    <x v="12"/>
    <x v="0"/>
    <s v="Returning"/>
    <x v="2"/>
    <s v="Packing Cube Set"/>
    <n v="1"/>
    <n v="45.97"/>
    <n v="0.05"/>
    <n v="18.41"/>
    <n v="43.671499999999995"/>
    <n v="18.41"/>
    <n v="25.261499999999995"/>
    <n v="0.57844360738696854"/>
    <n v="2026"/>
    <s v="Q2"/>
    <n v="6"/>
    <s v="Jun"/>
  </r>
  <r>
    <n v="2683"/>
    <d v="2026-06-12T00:00:00"/>
    <n v="2026"/>
    <x v="1"/>
    <n v="6"/>
    <x v="5"/>
    <x v="3"/>
    <x v="8"/>
    <x v="0"/>
    <s v="Returning"/>
    <x v="3"/>
    <s v="Trail Tent 2P"/>
    <n v="1"/>
    <n v="198.64"/>
    <n v="0.05"/>
    <n v="101.89"/>
    <n v="188.70799999999997"/>
    <n v="101.89"/>
    <n v="86.817999999999969"/>
    <n v="0.46006528605040581"/>
    <n v="2026"/>
    <s v="Q2"/>
    <n v="6"/>
    <s v="Jun"/>
  </r>
  <r>
    <n v="4211"/>
    <d v="2026-06-12T00:00:00"/>
    <n v="2026"/>
    <x v="1"/>
    <n v="6"/>
    <x v="5"/>
    <x v="2"/>
    <x v="3"/>
    <x v="0"/>
    <s v="New"/>
    <x v="2"/>
    <s v="Travel Backpack 35L"/>
    <n v="5"/>
    <n v="168.57"/>
    <n v="0"/>
    <n v="88.65"/>
    <n v="842.84999999999991"/>
    <n v="443.25"/>
    <n v="399.59999999999991"/>
    <n v="0.47410571276027758"/>
    <n v="2026"/>
    <s v="Q2"/>
    <n v="6"/>
    <s v="Jun"/>
  </r>
  <r>
    <n v="4353"/>
    <d v="2026-06-12T00:00:00"/>
    <n v="2026"/>
    <x v="1"/>
    <n v="6"/>
    <x v="5"/>
    <x v="1"/>
    <x v="6"/>
    <x v="2"/>
    <s v="New"/>
    <x v="2"/>
    <s v="Insulated Bottle"/>
    <n v="1"/>
    <n v="36.65"/>
    <n v="0"/>
    <n v="13.97"/>
    <n v="36.65"/>
    <n v="13.97"/>
    <n v="22.68"/>
    <n v="0.61882673942701227"/>
    <n v="2026"/>
    <s v="Q2"/>
    <n v="6"/>
    <s v="Jun"/>
  </r>
  <r>
    <n v="5020"/>
    <d v="2026-06-12T00:00:00"/>
    <n v="2026"/>
    <x v="1"/>
    <n v="6"/>
    <x v="5"/>
    <x v="2"/>
    <x v="5"/>
    <x v="2"/>
    <s v="Returning"/>
    <x v="2"/>
    <s v="Insulated Bottle"/>
    <n v="2"/>
    <n v="35.450000000000003"/>
    <n v="0.05"/>
    <n v="13.39"/>
    <n v="67.355000000000004"/>
    <n v="26.78"/>
    <n v="40.575000000000003"/>
    <n v="0.60240516665429444"/>
    <n v="2026"/>
    <s v="Q2"/>
    <n v="6"/>
    <s v="Jun"/>
  </r>
  <r>
    <n v="564"/>
    <d v="2026-06-13T00:00:00"/>
    <n v="2026"/>
    <x v="1"/>
    <n v="6"/>
    <x v="5"/>
    <x v="2"/>
    <x v="5"/>
    <x v="2"/>
    <s v="New"/>
    <x v="2"/>
    <s v="Packing Cube Set"/>
    <n v="3"/>
    <n v="45.82"/>
    <n v="0.1"/>
    <n v="18.61"/>
    <n v="123.71400000000001"/>
    <n v="55.83"/>
    <n v="67.884000000000015"/>
    <n v="0.54871720258014456"/>
    <n v="2026"/>
    <s v="Q2"/>
    <n v="6"/>
    <s v="Jun"/>
  </r>
  <r>
    <n v="736"/>
    <d v="2026-06-13T00:00:00"/>
    <n v="2026"/>
    <x v="1"/>
    <n v="6"/>
    <x v="5"/>
    <x v="3"/>
    <x v="13"/>
    <x v="2"/>
    <s v="Business"/>
    <x v="1"/>
    <s v="Summit Backpack 45L"/>
    <n v="1"/>
    <n v="152.78"/>
    <n v="0"/>
    <n v="78.540000000000006"/>
    <n v="152.78"/>
    <n v="78.540000000000006"/>
    <n v="74.239999999999995"/>
    <n v="0.48592747741851022"/>
    <n v="2026"/>
    <s v="Q2"/>
    <n v="6"/>
    <s v="Jun"/>
  </r>
  <r>
    <n v="1300"/>
    <d v="2026-06-13T00:00:00"/>
    <n v="2026"/>
    <x v="1"/>
    <n v="6"/>
    <x v="5"/>
    <x v="1"/>
    <x v="6"/>
    <x v="0"/>
    <s v="New"/>
    <x v="0"/>
    <s v="Trail Bike Light"/>
    <n v="1"/>
    <n v="49.76"/>
    <n v="0.05"/>
    <n v="22.58"/>
    <n v="47.271999999999998"/>
    <n v="22.58"/>
    <n v="24.692"/>
    <n v="0.52233880521238796"/>
    <n v="2026"/>
    <s v="Q2"/>
    <n v="6"/>
    <s v="Jun"/>
  </r>
  <r>
    <n v="1948"/>
    <d v="2026-06-13T00:00:00"/>
    <n v="2026"/>
    <x v="1"/>
    <n v="6"/>
    <x v="5"/>
    <x v="3"/>
    <x v="8"/>
    <x v="2"/>
    <s v="New"/>
    <x v="1"/>
    <s v="Summit Backpack 45L"/>
    <n v="1"/>
    <n v="157.6"/>
    <n v="0.05"/>
    <n v="79.34"/>
    <n v="149.72"/>
    <n v="79.34"/>
    <n v="70.38"/>
    <n v="0.47007747795885652"/>
    <n v="2026"/>
    <s v="Q2"/>
    <n v="6"/>
    <s v="Jun"/>
  </r>
  <r>
    <n v="2272"/>
    <d v="2026-06-13T00:00:00"/>
    <n v="2026"/>
    <x v="1"/>
    <n v="6"/>
    <x v="5"/>
    <x v="3"/>
    <x v="8"/>
    <x v="0"/>
    <s v="Returning"/>
    <x v="4"/>
    <s v="Weighted Vest"/>
    <n v="1"/>
    <n v="125.01"/>
    <n v="0.15"/>
    <n v="70.39"/>
    <n v="106.2585"/>
    <n v="70.39"/>
    <n v="35.868499999999997"/>
    <n v="0.33755887764272974"/>
    <n v="2026"/>
    <s v="Q2"/>
    <n v="6"/>
    <s v="Jun"/>
  </r>
  <r>
    <n v="2680"/>
    <d v="2026-06-13T00:00:00"/>
    <n v="2026"/>
    <x v="1"/>
    <n v="6"/>
    <x v="5"/>
    <x v="1"/>
    <x v="14"/>
    <x v="0"/>
    <s v="Returning"/>
    <x v="1"/>
    <s v="Hiking Daypack 20L"/>
    <n v="1"/>
    <n v="93.59"/>
    <n v="0.15"/>
    <n v="46.48"/>
    <n v="79.551500000000004"/>
    <n v="46.48"/>
    <n v="33.071500000000007"/>
    <n v="0.41572440494522422"/>
    <n v="2026"/>
    <s v="Q2"/>
    <n v="6"/>
    <s v="Jun"/>
  </r>
  <r>
    <n v="4178"/>
    <d v="2026-06-13T00:00:00"/>
    <n v="2026"/>
    <x v="1"/>
    <n v="6"/>
    <x v="5"/>
    <x v="2"/>
    <x v="2"/>
    <x v="2"/>
    <s v="Returning"/>
    <x v="1"/>
    <s v="Trail Boots"/>
    <n v="4"/>
    <n v="143.9"/>
    <n v="0.05"/>
    <n v="79.709999999999994"/>
    <n v="546.82000000000005"/>
    <n v="318.83999999999997"/>
    <n v="227.98000000000008"/>
    <n v="0.41691964448996022"/>
    <n v="2026"/>
    <s v="Q2"/>
    <n v="6"/>
    <s v="Jun"/>
  </r>
  <r>
    <n v="4272"/>
    <d v="2026-06-13T00:00:00"/>
    <n v="2026"/>
    <x v="1"/>
    <n v="6"/>
    <x v="5"/>
    <x v="3"/>
    <x v="7"/>
    <x v="3"/>
    <s v="Returning"/>
    <x v="3"/>
    <s v="Trail Tent 2P"/>
    <n v="4"/>
    <n v="190.97"/>
    <n v="0"/>
    <n v="103.36"/>
    <n v="763.88"/>
    <n v="413.44"/>
    <n v="350.44"/>
    <n v="0.45876315651673039"/>
    <n v="2026"/>
    <s v="Q2"/>
    <n v="6"/>
    <s v="Jun"/>
  </r>
  <r>
    <n v="4713"/>
    <d v="2026-06-13T00:00:00"/>
    <n v="2026"/>
    <x v="1"/>
    <n v="6"/>
    <x v="5"/>
    <x v="3"/>
    <x v="13"/>
    <x v="2"/>
    <s v="Business"/>
    <x v="4"/>
    <s v="Recovery Roller"/>
    <n v="1"/>
    <n v="35.78"/>
    <n v="0"/>
    <n v="14"/>
    <n v="35.78"/>
    <n v="14"/>
    <n v="21.78"/>
    <n v="0.60871995528228062"/>
    <n v="2026"/>
    <s v="Q2"/>
    <n v="6"/>
    <s v="Jun"/>
  </r>
  <r>
    <n v="5166"/>
    <d v="2026-06-13T00:00:00"/>
    <n v="2026"/>
    <x v="1"/>
    <n v="6"/>
    <x v="5"/>
    <x v="3"/>
    <x v="7"/>
    <x v="3"/>
    <s v="New"/>
    <x v="3"/>
    <s v="Compact Sleeping Bag"/>
    <n v="3"/>
    <n v="125.25"/>
    <n v="0.05"/>
    <n v="58.95"/>
    <n v="356.96249999999998"/>
    <n v="176.85000000000002"/>
    <n v="180.11249999999995"/>
    <n v="0.50456980775291516"/>
    <n v="2026"/>
    <s v="Q2"/>
    <n v="6"/>
    <s v="Jun"/>
  </r>
  <r>
    <n v="486"/>
    <d v="2026-06-14T00:00:00"/>
    <n v="2026"/>
    <x v="1"/>
    <n v="6"/>
    <x v="5"/>
    <x v="0"/>
    <x v="9"/>
    <x v="1"/>
    <s v="Business"/>
    <x v="1"/>
    <s v="Trekking Poles"/>
    <n v="8"/>
    <n v="72.36"/>
    <n v="0.1"/>
    <n v="32.229999999999997"/>
    <n v="520.99199999999996"/>
    <n v="257.83999999999997"/>
    <n v="263.15199999999999"/>
    <n v="0.5050979669553467"/>
    <n v="2026"/>
    <s v="Q2"/>
    <n v="6"/>
    <s v="Jun"/>
  </r>
  <r>
    <n v="1507"/>
    <d v="2026-06-14T00:00:00"/>
    <n v="2026"/>
    <x v="1"/>
    <n v="6"/>
    <x v="5"/>
    <x v="0"/>
    <x v="15"/>
    <x v="2"/>
    <s v="Returning"/>
    <x v="2"/>
    <s v="Travel Backpack 35L"/>
    <n v="1"/>
    <n v="162.51"/>
    <n v="0"/>
    <n v="88.29"/>
    <n v="162.51"/>
    <n v="88.29"/>
    <n v="74.219999999999985"/>
    <n v="0.45671035628576695"/>
    <n v="2026"/>
    <s v="Q2"/>
    <n v="6"/>
    <s v="Jun"/>
  </r>
  <r>
    <n v="1821"/>
    <d v="2026-06-14T00:00:00"/>
    <n v="2026"/>
    <x v="1"/>
    <n v="6"/>
    <x v="5"/>
    <x v="0"/>
    <x v="15"/>
    <x v="2"/>
    <s v="Business"/>
    <x v="1"/>
    <s v="Trekking Poles"/>
    <n v="3"/>
    <n v="70.52"/>
    <n v="0"/>
    <n v="33.119999999999997"/>
    <n v="211.56"/>
    <n v="99.359999999999985"/>
    <n v="112.20000000000002"/>
    <n v="0.53034600113442998"/>
    <n v="2026"/>
    <s v="Q2"/>
    <n v="6"/>
    <s v="Jun"/>
  </r>
  <r>
    <n v="2588"/>
    <d v="2026-06-14T00:00:00"/>
    <n v="2026"/>
    <x v="1"/>
    <n v="6"/>
    <x v="5"/>
    <x v="3"/>
    <x v="8"/>
    <x v="3"/>
    <s v="Returning"/>
    <x v="1"/>
    <s v="Hiking Daypack 20L"/>
    <n v="1"/>
    <n v="90.28"/>
    <n v="0"/>
    <n v="46.04"/>
    <n v="90.28"/>
    <n v="46.04"/>
    <n v="44.24"/>
    <n v="0.4900310146211786"/>
    <n v="2026"/>
    <s v="Q2"/>
    <n v="6"/>
    <s v="Jun"/>
  </r>
  <r>
    <n v="2815"/>
    <d v="2026-06-14T00:00:00"/>
    <n v="2026"/>
    <x v="1"/>
    <n v="6"/>
    <x v="5"/>
    <x v="3"/>
    <x v="13"/>
    <x v="3"/>
    <s v="New"/>
    <x v="3"/>
    <s v="Alpine Tent 4P"/>
    <n v="2"/>
    <n v="342.25"/>
    <n v="0"/>
    <n v="196.86"/>
    <n v="684.5"/>
    <n v="393.72"/>
    <n v="290.77999999999997"/>
    <n v="0.42480642804967128"/>
    <n v="2026"/>
    <s v="Q2"/>
    <n v="6"/>
    <s v="Jun"/>
  </r>
  <r>
    <n v="3258"/>
    <d v="2026-06-14T00:00:00"/>
    <n v="2026"/>
    <x v="1"/>
    <n v="6"/>
    <x v="5"/>
    <x v="1"/>
    <x v="1"/>
    <x v="0"/>
    <s v="Business"/>
    <x v="0"/>
    <s v="Trail Bike Light"/>
    <n v="6"/>
    <n v="50.92"/>
    <n v="0.05"/>
    <n v="22.87"/>
    <n v="290.24399999999997"/>
    <n v="137.22"/>
    <n v="153.02399999999997"/>
    <n v="0.52722536899987593"/>
    <n v="2026"/>
    <s v="Q2"/>
    <n v="6"/>
    <s v="Jun"/>
  </r>
  <r>
    <n v="3361"/>
    <d v="2026-06-14T00:00:00"/>
    <n v="2026"/>
    <x v="1"/>
    <n v="6"/>
    <x v="5"/>
    <x v="0"/>
    <x v="0"/>
    <x v="2"/>
    <s v="Returning"/>
    <x v="2"/>
    <s v="Insulated Bottle"/>
    <n v="5"/>
    <n v="36.72"/>
    <n v="0.15"/>
    <n v="13.2"/>
    <n v="156.06"/>
    <n v="66"/>
    <n v="90.06"/>
    <n v="0.57708573625528647"/>
    <n v="2026"/>
    <s v="Q2"/>
    <n v="6"/>
    <s v="Jun"/>
  </r>
  <r>
    <n v="3629"/>
    <d v="2026-06-14T00:00:00"/>
    <n v="2026"/>
    <x v="1"/>
    <n v="6"/>
    <x v="5"/>
    <x v="0"/>
    <x v="15"/>
    <x v="0"/>
    <s v="New"/>
    <x v="3"/>
    <s v="Alpine Tent 4P"/>
    <n v="4"/>
    <n v="348.96"/>
    <n v="0.15"/>
    <n v="197.02"/>
    <n v="1186.4639999999999"/>
    <n v="788.08"/>
    <n v="398.3839999999999"/>
    <n v="0.3357741996385899"/>
    <n v="2026"/>
    <s v="Q2"/>
    <n v="6"/>
    <s v="Jun"/>
  </r>
  <r>
    <n v="3750"/>
    <d v="2026-06-14T00:00:00"/>
    <n v="2026"/>
    <x v="1"/>
    <n v="6"/>
    <x v="5"/>
    <x v="0"/>
    <x v="0"/>
    <x v="0"/>
    <s v="Returning"/>
    <x v="1"/>
    <s v="Trekking Poles"/>
    <n v="1"/>
    <n v="71.28"/>
    <n v="0"/>
    <n v="31.92"/>
    <n v="71.28"/>
    <n v="31.92"/>
    <n v="39.36"/>
    <n v="0.55218855218855212"/>
    <n v="2026"/>
    <s v="Q2"/>
    <n v="6"/>
    <s v="Jun"/>
  </r>
  <r>
    <n v="5088"/>
    <d v="2026-06-14T00:00:00"/>
    <n v="2026"/>
    <x v="1"/>
    <n v="6"/>
    <x v="5"/>
    <x v="1"/>
    <x v="12"/>
    <x v="0"/>
    <s v="New"/>
    <x v="2"/>
    <s v="Travel Backpack 35L"/>
    <n v="1"/>
    <n v="160.99"/>
    <n v="0.05"/>
    <n v="89.15"/>
    <n v="152.94050000000001"/>
    <n v="89.15"/>
    <n v="63.790500000000009"/>
    <n v="0.41709357560619981"/>
    <n v="2026"/>
    <s v="Q2"/>
    <n v="6"/>
    <s v="Jun"/>
  </r>
  <r>
    <n v="1450"/>
    <d v="2026-06-15T00:00:00"/>
    <n v="2026"/>
    <x v="1"/>
    <n v="6"/>
    <x v="5"/>
    <x v="1"/>
    <x v="14"/>
    <x v="0"/>
    <s v="Returning"/>
    <x v="4"/>
    <s v="Weighted Vest"/>
    <n v="1"/>
    <n v="124.19"/>
    <n v="0.05"/>
    <n v="67.209999999999994"/>
    <n v="117.98049999999999"/>
    <n v="67.209999999999994"/>
    <n v="50.770499999999998"/>
    <n v="0.43032958836417884"/>
    <n v="2026"/>
    <s v="Q2"/>
    <n v="6"/>
    <s v="Jun"/>
  </r>
  <r>
    <n v="2330"/>
    <d v="2026-06-15T00:00:00"/>
    <n v="2026"/>
    <x v="1"/>
    <n v="6"/>
    <x v="5"/>
    <x v="1"/>
    <x v="1"/>
    <x v="0"/>
    <s v="New"/>
    <x v="2"/>
    <s v="Insulated Bottle"/>
    <n v="2"/>
    <n v="36.11"/>
    <n v="0.05"/>
    <n v="13.29"/>
    <n v="68.608999999999995"/>
    <n v="26.58"/>
    <n v="42.028999999999996"/>
    <n v="0.6125872698917052"/>
    <n v="2026"/>
    <s v="Q2"/>
    <n v="6"/>
    <s v="Jun"/>
  </r>
  <r>
    <n v="4655"/>
    <d v="2026-06-15T00:00:00"/>
    <n v="2026"/>
    <x v="1"/>
    <n v="6"/>
    <x v="5"/>
    <x v="0"/>
    <x v="0"/>
    <x v="1"/>
    <s v="Business"/>
    <x v="4"/>
    <s v="Resistance Band Set"/>
    <n v="4"/>
    <n v="40.909999999999997"/>
    <n v="0.05"/>
    <n v="14.42"/>
    <n v="155.45799999999997"/>
    <n v="57.68"/>
    <n v="97.777999999999963"/>
    <n v="0.62896730949838531"/>
    <n v="2026"/>
    <s v="Q2"/>
    <n v="6"/>
    <s v="Jun"/>
  </r>
  <r>
    <n v="137"/>
    <d v="2026-06-16T00:00:00"/>
    <n v="2026"/>
    <x v="1"/>
    <n v="6"/>
    <x v="5"/>
    <x v="1"/>
    <x v="6"/>
    <x v="0"/>
    <s v="Returning"/>
    <x v="1"/>
    <s v="Trail Boots"/>
    <n v="5"/>
    <n v="141.66999999999999"/>
    <n v="0.1"/>
    <n v="80.59"/>
    <n v="637.51499999999999"/>
    <n v="402.95000000000005"/>
    <n v="234.56499999999994"/>
    <n v="0.36793644071119885"/>
    <n v="2026"/>
    <s v="Q2"/>
    <n v="6"/>
    <s v="Jun"/>
  </r>
  <r>
    <n v="141"/>
    <d v="2026-06-16T00:00:00"/>
    <n v="2026"/>
    <x v="1"/>
    <n v="6"/>
    <x v="5"/>
    <x v="3"/>
    <x v="7"/>
    <x v="0"/>
    <s v="Returning"/>
    <x v="2"/>
    <s v="Packing Cube Set"/>
    <n v="1"/>
    <n v="47.53"/>
    <n v="0.05"/>
    <n v="18.5"/>
    <n v="45.153500000000001"/>
    <n v="18.5"/>
    <n v="26.653500000000001"/>
    <n v="0.59028646727274736"/>
    <n v="2026"/>
    <s v="Q2"/>
    <n v="6"/>
    <s v="Jun"/>
  </r>
  <r>
    <n v="335"/>
    <d v="2026-06-16T00:00:00"/>
    <n v="2026"/>
    <x v="1"/>
    <n v="6"/>
    <x v="5"/>
    <x v="3"/>
    <x v="8"/>
    <x v="0"/>
    <s v="Returning"/>
    <x v="2"/>
    <s v="Travel Backpack 35L"/>
    <n v="3"/>
    <n v="163.65"/>
    <n v="0.15"/>
    <n v="85.8"/>
    <n v="417.3075"/>
    <n v="257.39999999999998"/>
    <n v="159.90750000000003"/>
    <n v="0.38318865584730688"/>
    <n v="2026"/>
    <s v="Q2"/>
    <n v="6"/>
    <s v="Jun"/>
  </r>
  <r>
    <n v="498"/>
    <d v="2026-06-16T00:00:00"/>
    <n v="2026"/>
    <x v="1"/>
    <n v="6"/>
    <x v="5"/>
    <x v="0"/>
    <x v="15"/>
    <x v="1"/>
    <s v="Business"/>
    <x v="2"/>
    <s v="Carry-On Duffel"/>
    <n v="5"/>
    <n v="130.94999999999999"/>
    <n v="0.15"/>
    <n v="68.47"/>
    <n v="556.53750000000002"/>
    <n v="342.35"/>
    <n v="214.1875"/>
    <n v="0.38485726478449339"/>
    <n v="2026"/>
    <s v="Q2"/>
    <n v="6"/>
    <s v="Jun"/>
  </r>
  <r>
    <n v="2611"/>
    <d v="2026-06-16T00:00:00"/>
    <n v="2026"/>
    <x v="1"/>
    <n v="6"/>
    <x v="5"/>
    <x v="3"/>
    <x v="13"/>
    <x v="0"/>
    <s v="Returning"/>
    <x v="2"/>
    <s v="Travel Backpack 35L"/>
    <n v="5"/>
    <n v="160.82"/>
    <n v="0"/>
    <n v="90.14"/>
    <n v="804.09999999999991"/>
    <n v="450.7"/>
    <n v="353.39999999999992"/>
    <n v="0.43949757492849145"/>
    <n v="2026"/>
    <s v="Q2"/>
    <n v="6"/>
    <s v="Jun"/>
  </r>
  <r>
    <n v="3197"/>
    <d v="2026-06-16T00:00:00"/>
    <n v="2026"/>
    <x v="1"/>
    <n v="6"/>
    <x v="5"/>
    <x v="1"/>
    <x v="12"/>
    <x v="2"/>
    <s v="New"/>
    <x v="0"/>
    <s v="Compact Repair Kit"/>
    <n v="3"/>
    <n v="40.51"/>
    <n v="0"/>
    <n v="16.940000000000001"/>
    <n v="121.53"/>
    <n v="50.820000000000007"/>
    <n v="70.709999999999994"/>
    <n v="0.58183164650703523"/>
    <n v="2026"/>
    <s v="Q2"/>
    <n v="6"/>
    <s v="Jun"/>
  </r>
  <r>
    <n v="4668"/>
    <d v="2026-06-16T00:00:00"/>
    <n v="2026"/>
    <x v="1"/>
    <n v="6"/>
    <x v="5"/>
    <x v="1"/>
    <x v="11"/>
    <x v="0"/>
    <s v="Business"/>
    <x v="0"/>
    <s v="Commuter Helmet"/>
    <n v="1"/>
    <n v="81.08"/>
    <n v="0"/>
    <n v="41.52"/>
    <n v="81.08"/>
    <n v="41.52"/>
    <n v="39.559999999999995"/>
    <n v="0.48791317217562896"/>
    <n v="2026"/>
    <s v="Q2"/>
    <n v="6"/>
    <s v="Jun"/>
  </r>
  <r>
    <n v="4994"/>
    <d v="2026-06-16T00:00:00"/>
    <n v="2026"/>
    <x v="1"/>
    <n v="6"/>
    <x v="5"/>
    <x v="2"/>
    <x v="10"/>
    <x v="1"/>
    <s v="Business"/>
    <x v="1"/>
    <s v="Summit Backpack 45L"/>
    <n v="4"/>
    <n v="150.43"/>
    <n v="0.1"/>
    <n v="77.650000000000006"/>
    <n v="541.548"/>
    <n v="310.60000000000002"/>
    <n v="230.94799999999998"/>
    <n v="0.42645896577957998"/>
    <n v="2026"/>
    <s v="Q2"/>
    <n v="6"/>
    <s v="Jun"/>
  </r>
  <r>
    <n v="512"/>
    <d v="2026-06-17T00:00:00"/>
    <n v="2026"/>
    <x v="1"/>
    <n v="6"/>
    <x v="5"/>
    <x v="1"/>
    <x v="12"/>
    <x v="3"/>
    <s v="Returning"/>
    <x v="3"/>
    <s v="Trail Tent 2P"/>
    <n v="1"/>
    <n v="192.42"/>
    <n v="0"/>
    <n v="103.31"/>
    <n v="192.42"/>
    <n v="103.31"/>
    <n v="89.109999999999985"/>
    <n v="0.46310154869556175"/>
    <n v="2026"/>
    <s v="Q2"/>
    <n v="6"/>
    <s v="Jun"/>
  </r>
  <r>
    <n v="717"/>
    <d v="2026-06-17T00:00:00"/>
    <n v="2026"/>
    <x v="1"/>
    <n v="6"/>
    <x v="5"/>
    <x v="3"/>
    <x v="7"/>
    <x v="1"/>
    <s v="Business"/>
    <x v="3"/>
    <s v="Alpine Tent 4P"/>
    <n v="10"/>
    <n v="333.14"/>
    <n v="0.15"/>
    <n v="194.52"/>
    <n v="2831.6899999999996"/>
    <n v="1945.2"/>
    <n v="886.48999999999955"/>
    <n v="0.31306039856057677"/>
    <n v="2026"/>
    <s v="Q2"/>
    <n v="6"/>
    <s v="Jun"/>
  </r>
  <r>
    <n v="952"/>
    <d v="2026-06-17T00:00:00"/>
    <n v="2026"/>
    <x v="1"/>
    <n v="6"/>
    <x v="5"/>
    <x v="0"/>
    <x v="0"/>
    <x v="0"/>
    <s v="Business"/>
    <x v="3"/>
    <s v="Portable Camp Stove"/>
    <n v="1"/>
    <n v="79.900000000000006"/>
    <n v="0.05"/>
    <n v="40.19"/>
    <n v="75.905000000000001"/>
    <n v="40.19"/>
    <n v="35.715000000000003"/>
    <n v="0.47052236348066667"/>
    <n v="2026"/>
    <s v="Q2"/>
    <n v="6"/>
    <s v="Jun"/>
  </r>
  <r>
    <n v="1081"/>
    <d v="2026-06-17T00:00:00"/>
    <n v="2026"/>
    <x v="1"/>
    <n v="6"/>
    <x v="5"/>
    <x v="3"/>
    <x v="13"/>
    <x v="0"/>
    <s v="Returning"/>
    <x v="0"/>
    <s v="Trail Bike Light"/>
    <n v="1"/>
    <n v="51.12"/>
    <n v="0"/>
    <n v="22.43"/>
    <n v="51.12"/>
    <n v="22.43"/>
    <n v="28.689999999999998"/>
    <n v="0.56122848200312991"/>
    <n v="2026"/>
    <s v="Q2"/>
    <n v="6"/>
    <s v="Jun"/>
  </r>
  <r>
    <n v="2043"/>
    <d v="2026-06-17T00:00:00"/>
    <n v="2026"/>
    <x v="1"/>
    <n v="6"/>
    <x v="5"/>
    <x v="1"/>
    <x v="6"/>
    <x v="0"/>
    <s v="New"/>
    <x v="1"/>
    <s v="Hiking Daypack 20L"/>
    <n v="2"/>
    <n v="90.33"/>
    <n v="0"/>
    <n v="46.3"/>
    <n v="180.66"/>
    <n v="92.6"/>
    <n v="88.06"/>
    <n v="0.48743496069965686"/>
    <n v="2026"/>
    <s v="Q2"/>
    <n v="6"/>
    <s v="Jun"/>
  </r>
  <r>
    <n v="4040"/>
    <d v="2026-06-17T00:00:00"/>
    <n v="2026"/>
    <x v="1"/>
    <n v="6"/>
    <x v="5"/>
    <x v="3"/>
    <x v="7"/>
    <x v="0"/>
    <s v="Business"/>
    <x v="2"/>
    <s v="Insulated Bottle"/>
    <n v="2"/>
    <n v="36.799999999999997"/>
    <n v="0.05"/>
    <n v="13.94"/>
    <n v="69.919999999999987"/>
    <n v="27.88"/>
    <n v="42.039999999999992"/>
    <n v="0.60125858123569798"/>
    <n v="2026"/>
    <s v="Q2"/>
    <n v="6"/>
    <s v="Jun"/>
  </r>
  <r>
    <n v="2295"/>
    <d v="2026-06-18T00:00:00"/>
    <n v="2026"/>
    <x v="1"/>
    <n v="6"/>
    <x v="5"/>
    <x v="1"/>
    <x v="11"/>
    <x v="3"/>
    <s v="New"/>
    <x v="2"/>
    <s v="Packing Cube Set"/>
    <n v="1"/>
    <n v="45.7"/>
    <n v="0.1"/>
    <n v="18.600000000000001"/>
    <n v="41.13"/>
    <n v="18.600000000000001"/>
    <n v="22.53"/>
    <n v="0.5477753464624362"/>
    <n v="2026"/>
    <s v="Q2"/>
    <n v="6"/>
    <s v="Jun"/>
  </r>
  <r>
    <n v="2670"/>
    <d v="2026-06-18T00:00:00"/>
    <n v="2026"/>
    <x v="1"/>
    <n v="6"/>
    <x v="5"/>
    <x v="2"/>
    <x v="5"/>
    <x v="3"/>
    <s v="Returning"/>
    <x v="2"/>
    <s v="Travel Backpack 35L"/>
    <n v="3"/>
    <n v="162.30000000000001"/>
    <n v="0.1"/>
    <n v="86.43"/>
    <n v="438.21000000000004"/>
    <n v="259.29000000000002"/>
    <n v="178.92000000000002"/>
    <n v="0.40829739166153217"/>
    <n v="2026"/>
    <s v="Q2"/>
    <n v="6"/>
    <s v="Jun"/>
  </r>
  <r>
    <n v="2777"/>
    <d v="2026-06-18T00:00:00"/>
    <n v="2026"/>
    <x v="1"/>
    <n v="6"/>
    <x v="5"/>
    <x v="1"/>
    <x v="14"/>
    <x v="1"/>
    <s v="Business"/>
    <x v="1"/>
    <s v="Trekking Poles"/>
    <n v="5"/>
    <n v="72.37"/>
    <n v="0.2"/>
    <n v="32.840000000000003"/>
    <n v="289.48"/>
    <n v="164.20000000000002"/>
    <n v="125.28"/>
    <n v="0.43277601215973466"/>
    <n v="2026"/>
    <s v="Q2"/>
    <n v="6"/>
    <s v="Jun"/>
  </r>
  <r>
    <n v="2780"/>
    <d v="2026-06-18T00:00:00"/>
    <n v="2026"/>
    <x v="1"/>
    <n v="6"/>
    <x v="5"/>
    <x v="2"/>
    <x v="3"/>
    <x v="0"/>
    <s v="New"/>
    <x v="4"/>
    <s v="Recovery Roller"/>
    <n v="2"/>
    <n v="35.61"/>
    <n v="0.15"/>
    <n v="13.96"/>
    <n v="60.536999999999999"/>
    <n v="27.92"/>
    <n v="32.616999999999997"/>
    <n v="0.53879445628293432"/>
    <n v="2026"/>
    <s v="Q2"/>
    <n v="6"/>
    <s v="Jun"/>
  </r>
  <r>
    <n v="3209"/>
    <d v="2026-06-18T00:00:00"/>
    <n v="2026"/>
    <x v="1"/>
    <n v="6"/>
    <x v="5"/>
    <x v="3"/>
    <x v="13"/>
    <x v="0"/>
    <s v="Returning"/>
    <x v="2"/>
    <s v="Carry-On Duffel"/>
    <n v="2"/>
    <n v="133.12"/>
    <n v="0"/>
    <n v="67.02"/>
    <n v="266.24"/>
    <n v="134.04"/>
    <n v="132.20000000000002"/>
    <n v="0.4965444711538462"/>
    <n v="2026"/>
    <s v="Q2"/>
    <n v="6"/>
    <s v="Jun"/>
  </r>
  <r>
    <n v="3414"/>
    <d v="2026-06-18T00:00:00"/>
    <n v="2026"/>
    <x v="1"/>
    <n v="6"/>
    <x v="5"/>
    <x v="0"/>
    <x v="15"/>
    <x v="3"/>
    <s v="Returning"/>
    <x v="0"/>
    <s v="Trail Bike Light"/>
    <n v="1"/>
    <n v="51.23"/>
    <n v="0.05"/>
    <n v="23.12"/>
    <n v="48.668499999999995"/>
    <n v="23.12"/>
    <n v="25.548499999999994"/>
    <n v="0.5249494025909982"/>
    <n v="2026"/>
    <s v="Q2"/>
    <n v="6"/>
    <s v="Jun"/>
  </r>
  <r>
    <n v="3846"/>
    <d v="2026-06-18T00:00:00"/>
    <n v="2026"/>
    <x v="1"/>
    <n v="6"/>
    <x v="5"/>
    <x v="1"/>
    <x v="12"/>
    <x v="0"/>
    <s v="Business"/>
    <x v="1"/>
    <s v="Hiking Daypack 20L"/>
    <n v="1"/>
    <n v="93.5"/>
    <n v="0"/>
    <n v="46.63"/>
    <n v="93.5"/>
    <n v="46.63"/>
    <n v="46.87"/>
    <n v="0.50128342245989299"/>
    <n v="2026"/>
    <s v="Q2"/>
    <n v="6"/>
    <s v="Jun"/>
  </r>
  <r>
    <n v="4120"/>
    <d v="2026-06-18T00:00:00"/>
    <n v="2026"/>
    <x v="1"/>
    <n v="6"/>
    <x v="5"/>
    <x v="3"/>
    <x v="4"/>
    <x v="2"/>
    <s v="Returning"/>
    <x v="4"/>
    <s v="Resistance Band Set"/>
    <n v="3"/>
    <n v="41.16"/>
    <n v="0"/>
    <n v="14.79"/>
    <n v="123.47999999999999"/>
    <n v="44.37"/>
    <n v="79.109999999999985"/>
    <n v="0.64067055393586003"/>
    <n v="2026"/>
    <s v="Q2"/>
    <n v="6"/>
    <s v="Jun"/>
  </r>
  <r>
    <n v="4217"/>
    <d v="2026-06-18T00:00:00"/>
    <n v="2026"/>
    <x v="1"/>
    <n v="6"/>
    <x v="5"/>
    <x v="1"/>
    <x v="12"/>
    <x v="3"/>
    <s v="New"/>
    <x v="4"/>
    <s v="Resistance Band Set"/>
    <n v="1"/>
    <n v="39.74"/>
    <n v="0.05"/>
    <n v="14.39"/>
    <n v="37.753"/>
    <n v="14.39"/>
    <n v="23.363"/>
    <n v="0.6188382380208195"/>
    <n v="2026"/>
    <s v="Q2"/>
    <n v="6"/>
    <s v="Jun"/>
  </r>
  <r>
    <n v="4786"/>
    <d v="2026-06-18T00:00:00"/>
    <n v="2026"/>
    <x v="1"/>
    <n v="6"/>
    <x v="5"/>
    <x v="3"/>
    <x v="7"/>
    <x v="0"/>
    <s v="Returning"/>
    <x v="2"/>
    <s v="Packing Cube Set"/>
    <n v="3"/>
    <n v="46.79"/>
    <n v="0.1"/>
    <n v="18.25"/>
    <n v="126.33300000000001"/>
    <n v="54.75"/>
    <n v="71.583000000000013"/>
    <n v="0.56662154781411034"/>
    <n v="2026"/>
    <s v="Q2"/>
    <n v="6"/>
    <s v="Jun"/>
  </r>
  <r>
    <n v="23"/>
    <d v="2026-06-19T00:00:00"/>
    <n v="2026"/>
    <x v="1"/>
    <n v="6"/>
    <x v="5"/>
    <x v="3"/>
    <x v="13"/>
    <x v="1"/>
    <s v="Business"/>
    <x v="1"/>
    <s v="Hiking Daypack 20L"/>
    <n v="4"/>
    <n v="91.74"/>
    <n v="0.2"/>
    <n v="44.74"/>
    <n v="293.56799999999998"/>
    <n v="178.96"/>
    <n v="114.60799999999998"/>
    <n v="0.39039677349029861"/>
    <n v="2026"/>
    <s v="Q2"/>
    <n v="6"/>
    <s v="Jun"/>
  </r>
  <r>
    <n v="99"/>
    <d v="2026-06-19T00:00:00"/>
    <n v="2026"/>
    <x v="1"/>
    <n v="6"/>
    <x v="5"/>
    <x v="3"/>
    <x v="13"/>
    <x v="0"/>
    <s v="New"/>
    <x v="4"/>
    <s v="Recovery Roller"/>
    <n v="1"/>
    <n v="36.28"/>
    <n v="0.1"/>
    <n v="13.8"/>
    <n v="32.652000000000001"/>
    <n v="13.8"/>
    <n v="18.852"/>
    <n v="0.5773612642410878"/>
    <n v="2026"/>
    <s v="Q2"/>
    <n v="6"/>
    <s v="Jun"/>
  </r>
  <r>
    <n v="269"/>
    <d v="2026-06-19T00:00:00"/>
    <n v="2026"/>
    <x v="1"/>
    <n v="6"/>
    <x v="5"/>
    <x v="3"/>
    <x v="13"/>
    <x v="1"/>
    <s v="Returning"/>
    <x v="1"/>
    <s v="Trekking Poles"/>
    <n v="3"/>
    <n v="73.02"/>
    <n v="0.1"/>
    <n v="32.69"/>
    <n v="197.154"/>
    <n v="98.07"/>
    <n v="99.084000000000003"/>
    <n v="0.50257159377948202"/>
    <n v="2026"/>
    <s v="Q2"/>
    <n v="6"/>
    <s v="Jun"/>
  </r>
  <r>
    <n v="1772"/>
    <d v="2026-06-19T00:00:00"/>
    <n v="2026"/>
    <x v="1"/>
    <n v="6"/>
    <x v="5"/>
    <x v="3"/>
    <x v="4"/>
    <x v="0"/>
    <s v="New"/>
    <x v="1"/>
    <s v="Summit Backpack 45L"/>
    <n v="4"/>
    <n v="153.38"/>
    <n v="0"/>
    <n v="76.92"/>
    <n v="613.52"/>
    <n v="307.68"/>
    <n v="305.83999999999997"/>
    <n v="0.49850045638283996"/>
    <n v="2026"/>
    <s v="Q2"/>
    <n v="6"/>
    <s v="Jun"/>
  </r>
  <r>
    <n v="1906"/>
    <d v="2026-06-19T00:00:00"/>
    <n v="2026"/>
    <x v="1"/>
    <n v="6"/>
    <x v="5"/>
    <x v="3"/>
    <x v="8"/>
    <x v="3"/>
    <s v="Returning"/>
    <x v="3"/>
    <s v="Compact Sleeping Bag"/>
    <n v="2"/>
    <n v="125.5"/>
    <n v="0"/>
    <n v="61.67"/>
    <n v="251"/>
    <n v="123.34"/>
    <n v="127.66"/>
    <n v="0.50860557768924297"/>
    <n v="2026"/>
    <s v="Q2"/>
    <n v="6"/>
    <s v="Jun"/>
  </r>
  <r>
    <n v="2473"/>
    <d v="2026-06-19T00:00:00"/>
    <n v="2026"/>
    <x v="1"/>
    <n v="6"/>
    <x v="5"/>
    <x v="0"/>
    <x v="0"/>
    <x v="1"/>
    <s v="Returning"/>
    <x v="0"/>
    <s v="Commuter Helmet"/>
    <n v="3"/>
    <n v="80.75"/>
    <n v="0.15"/>
    <n v="42.81"/>
    <n v="205.91249999999999"/>
    <n v="128.43"/>
    <n v="77.482499999999987"/>
    <n v="0.37628847204516475"/>
    <n v="2026"/>
    <s v="Q2"/>
    <n v="6"/>
    <s v="Jun"/>
  </r>
  <r>
    <n v="2549"/>
    <d v="2026-06-19T00:00:00"/>
    <n v="2026"/>
    <x v="1"/>
    <n v="6"/>
    <x v="5"/>
    <x v="3"/>
    <x v="13"/>
    <x v="1"/>
    <s v="Returning"/>
    <x v="4"/>
    <s v="Recovery Roller"/>
    <n v="8"/>
    <n v="36.15"/>
    <n v="0.05"/>
    <n v="13.55"/>
    <n v="274.73999999999995"/>
    <n v="108.4"/>
    <n v="166.33999999999995"/>
    <n v="0.60544514814005956"/>
    <n v="2026"/>
    <s v="Q2"/>
    <n v="6"/>
    <s v="Jun"/>
  </r>
  <r>
    <n v="3341"/>
    <d v="2026-06-19T00:00:00"/>
    <n v="2026"/>
    <x v="1"/>
    <n v="6"/>
    <x v="5"/>
    <x v="0"/>
    <x v="15"/>
    <x v="0"/>
    <s v="New"/>
    <x v="1"/>
    <s v="Trail Boots"/>
    <n v="2"/>
    <n v="143.1"/>
    <n v="0"/>
    <n v="78.11"/>
    <n v="286.2"/>
    <n v="156.22"/>
    <n v="129.97999999999999"/>
    <n v="0.45415793151642209"/>
    <n v="2026"/>
    <s v="Q2"/>
    <n v="6"/>
    <s v="Jun"/>
  </r>
  <r>
    <n v="3351"/>
    <d v="2026-06-19T00:00:00"/>
    <n v="2026"/>
    <x v="1"/>
    <n v="6"/>
    <x v="5"/>
    <x v="1"/>
    <x v="1"/>
    <x v="3"/>
    <s v="New"/>
    <x v="3"/>
    <s v="Compact Sleeping Bag"/>
    <n v="4"/>
    <n v="123.89"/>
    <n v="0"/>
    <n v="59.42"/>
    <n v="495.56"/>
    <n v="237.68"/>
    <n v="257.88"/>
    <n v="0.5203809831301961"/>
    <n v="2026"/>
    <s v="Q2"/>
    <n v="6"/>
    <s v="Jun"/>
  </r>
  <r>
    <n v="3366"/>
    <d v="2026-06-19T00:00:00"/>
    <n v="2026"/>
    <x v="1"/>
    <n v="6"/>
    <x v="5"/>
    <x v="1"/>
    <x v="11"/>
    <x v="0"/>
    <s v="Business"/>
    <x v="2"/>
    <s v="Carry-On Duffel"/>
    <n v="1"/>
    <n v="135.41999999999999"/>
    <n v="0.05"/>
    <n v="68.180000000000007"/>
    <n v="128.64899999999997"/>
    <n v="68.180000000000007"/>
    <n v="60.468999999999966"/>
    <n v="0.47003085915941811"/>
    <n v="2026"/>
    <s v="Q2"/>
    <n v="6"/>
    <s v="Jun"/>
  </r>
  <r>
    <n v="3691"/>
    <d v="2026-06-19T00:00:00"/>
    <n v="2026"/>
    <x v="1"/>
    <n v="6"/>
    <x v="5"/>
    <x v="1"/>
    <x v="6"/>
    <x v="2"/>
    <s v="Returning"/>
    <x v="1"/>
    <s v="Hiking Daypack 20L"/>
    <n v="1"/>
    <n v="93.48"/>
    <n v="0.05"/>
    <n v="44.31"/>
    <n v="88.805999999999997"/>
    <n v="44.31"/>
    <n v="44.495999999999995"/>
    <n v="0.50104722653874734"/>
    <n v="2026"/>
    <s v="Q2"/>
    <n v="6"/>
    <s v="Jun"/>
  </r>
  <r>
    <n v="3909"/>
    <d v="2026-06-19T00:00:00"/>
    <n v="2026"/>
    <x v="1"/>
    <n v="6"/>
    <x v="5"/>
    <x v="1"/>
    <x v="1"/>
    <x v="3"/>
    <s v="Returning"/>
    <x v="1"/>
    <s v="Summit Backpack 45L"/>
    <n v="1"/>
    <n v="156.05000000000001"/>
    <n v="0.05"/>
    <n v="81.28"/>
    <n v="148.2475"/>
    <n v="81.28"/>
    <n v="66.967500000000001"/>
    <n v="0.45172768512116562"/>
    <n v="2026"/>
    <s v="Q2"/>
    <n v="6"/>
    <s v="Jun"/>
  </r>
  <r>
    <n v="4862"/>
    <d v="2026-06-19T00:00:00"/>
    <n v="2026"/>
    <x v="1"/>
    <n v="6"/>
    <x v="5"/>
    <x v="1"/>
    <x v="6"/>
    <x v="0"/>
    <s v="Returning"/>
    <x v="4"/>
    <s v="Recovery Roller"/>
    <n v="1"/>
    <n v="36.74"/>
    <n v="0"/>
    <n v="14.15"/>
    <n v="36.74"/>
    <n v="14.15"/>
    <n v="22.590000000000003"/>
    <n v="0.61486118671747425"/>
    <n v="2026"/>
    <s v="Q2"/>
    <n v="6"/>
    <s v="Jun"/>
  </r>
  <r>
    <n v="5096"/>
    <d v="2026-06-19T00:00:00"/>
    <n v="2026"/>
    <x v="1"/>
    <n v="6"/>
    <x v="5"/>
    <x v="0"/>
    <x v="15"/>
    <x v="0"/>
    <s v="Returning"/>
    <x v="3"/>
    <s v="Trail Tent 2P"/>
    <n v="2"/>
    <n v="199.28"/>
    <n v="0"/>
    <n v="102.85"/>
    <n v="398.56"/>
    <n v="205.7"/>
    <n v="192.86"/>
    <n v="0.48389201124046571"/>
    <n v="2026"/>
    <s v="Q2"/>
    <n v="6"/>
    <s v="Jun"/>
  </r>
  <r>
    <n v="5112"/>
    <d v="2026-06-19T00:00:00"/>
    <n v="2026"/>
    <x v="1"/>
    <n v="6"/>
    <x v="5"/>
    <x v="0"/>
    <x v="0"/>
    <x v="3"/>
    <s v="Returning"/>
    <x v="4"/>
    <s v="Recovery Roller"/>
    <n v="2"/>
    <n v="37.04"/>
    <n v="0.05"/>
    <n v="13.76"/>
    <n v="70.375999999999991"/>
    <n v="27.52"/>
    <n v="42.855999999999995"/>
    <n v="0.60895759918153913"/>
    <n v="2026"/>
    <s v="Q2"/>
    <n v="6"/>
    <s v="Jun"/>
  </r>
  <r>
    <n v="501"/>
    <d v="2026-06-20T00:00:00"/>
    <n v="2026"/>
    <x v="1"/>
    <n v="6"/>
    <x v="5"/>
    <x v="3"/>
    <x v="4"/>
    <x v="0"/>
    <s v="New"/>
    <x v="3"/>
    <s v="Portable Camp Stove"/>
    <n v="2"/>
    <n v="80.95"/>
    <n v="0.1"/>
    <n v="39.44"/>
    <n v="145.71"/>
    <n v="78.88"/>
    <n v="66.830000000000013"/>
    <n v="0.45865074462974409"/>
    <n v="2026"/>
    <s v="Q2"/>
    <n v="6"/>
    <s v="Jun"/>
  </r>
  <r>
    <n v="540"/>
    <d v="2026-06-20T00:00:00"/>
    <n v="2026"/>
    <x v="1"/>
    <n v="6"/>
    <x v="5"/>
    <x v="0"/>
    <x v="9"/>
    <x v="3"/>
    <s v="Returning"/>
    <x v="1"/>
    <s v="Summit Backpack 45L"/>
    <n v="1"/>
    <n v="151.46"/>
    <n v="0.05"/>
    <n v="77.98"/>
    <n v="143.887"/>
    <n v="77.98"/>
    <n v="65.906999999999996"/>
    <n v="0.45804693961233467"/>
    <n v="2026"/>
    <s v="Q2"/>
    <n v="6"/>
    <s v="Jun"/>
  </r>
  <r>
    <n v="2255"/>
    <d v="2026-06-20T00:00:00"/>
    <n v="2026"/>
    <x v="1"/>
    <n v="6"/>
    <x v="5"/>
    <x v="0"/>
    <x v="9"/>
    <x v="0"/>
    <s v="Business"/>
    <x v="1"/>
    <s v="Hiking Daypack 20L"/>
    <n v="5"/>
    <n v="90.1"/>
    <n v="0"/>
    <n v="44.32"/>
    <n v="450.5"/>
    <n v="221.6"/>
    <n v="228.9"/>
    <n v="0.50810210876803552"/>
    <n v="2026"/>
    <s v="Q2"/>
    <n v="6"/>
    <s v="Jun"/>
  </r>
  <r>
    <n v="3126"/>
    <d v="2026-06-20T00:00:00"/>
    <n v="2026"/>
    <x v="1"/>
    <n v="6"/>
    <x v="5"/>
    <x v="0"/>
    <x v="0"/>
    <x v="3"/>
    <s v="Business"/>
    <x v="1"/>
    <s v="Summit Backpack 45L"/>
    <n v="1"/>
    <n v="155.69"/>
    <n v="0.1"/>
    <n v="79.42"/>
    <n v="140.12100000000001"/>
    <n v="79.42"/>
    <n v="60.701000000000008"/>
    <n v="0.43320415926235184"/>
    <n v="2026"/>
    <s v="Q2"/>
    <n v="6"/>
    <s v="Jun"/>
  </r>
  <r>
    <n v="3223"/>
    <d v="2026-06-20T00:00:00"/>
    <n v="2026"/>
    <x v="1"/>
    <n v="6"/>
    <x v="5"/>
    <x v="1"/>
    <x v="14"/>
    <x v="2"/>
    <s v="Returning"/>
    <x v="4"/>
    <s v="Training Mat"/>
    <n v="1"/>
    <n v="50.11"/>
    <n v="0.05"/>
    <n v="21.38"/>
    <n v="47.604499999999994"/>
    <n v="21.38"/>
    <n v="26.224499999999995"/>
    <n v="0.55088279469377888"/>
    <n v="2026"/>
    <s v="Q2"/>
    <n v="6"/>
    <s v="Jun"/>
  </r>
  <r>
    <n v="3260"/>
    <d v="2026-06-20T00:00:00"/>
    <n v="2026"/>
    <x v="1"/>
    <n v="6"/>
    <x v="5"/>
    <x v="2"/>
    <x v="2"/>
    <x v="2"/>
    <s v="Returning"/>
    <x v="1"/>
    <s v="Trail Boots"/>
    <n v="1"/>
    <n v="142.55000000000001"/>
    <n v="0.1"/>
    <n v="79.709999999999994"/>
    <n v="128.29500000000002"/>
    <n v="79.709999999999994"/>
    <n v="48.585000000000022"/>
    <n v="0.37869753302934656"/>
    <n v="2026"/>
    <s v="Q2"/>
    <n v="6"/>
    <s v="Jun"/>
  </r>
  <r>
    <n v="3404"/>
    <d v="2026-06-20T00:00:00"/>
    <n v="2026"/>
    <x v="1"/>
    <n v="6"/>
    <x v="5"/>
    <x v="3"/>
    <x v="8"/>
    <x v="0"/>
    <s v="New"/>
    <x v="3"/>
    <s v="Trail Tent 2P"/>
    <n v="3"/>
    <n v="191.11"/>
    <n v="0.05"/>
    <n v="102.82"/>
    <n v="544.6635"/>
    <n v="308.45999999999998"/>
    <n v="236.20350000000002"/>
    <n v="0.43366867800026992"/>
    <n v="2026"/>
    <s v="Q2"/>
    <n v="6"/>
    <s v="Jun"/>
  </r>
  <r>
    <n v="4267"/>
    <d v="2026-06-20T00:00:00"/>
    <n v="2026"/>
    <x v="1"/>
    <n v="6"/>
    <x v="5"/>
    <x v="3"/>
    <x v="13"/>
    <x v="1"/>
    <s v="Business"/>
    <x v="0"/>
    <s v="Compact Repair Kit"/>
    <n v="6"/>
    <n v="40.229999999999997"/>
    <n v="0.15"/>
    <n v="17.079999999999998"/>
    <n v="205.173"/>
    <n v="102.47999999999999"/>
    <n v="102.69300000000001"/>
    <n v="0.50051907414718322"/>
    <n v="2026"/>
    <s v="Q2"/>
    <n v="6"/>
    <s v="Jun"/>
  </r>
  <r>
    <n v="5082"/>
    <d v="2026-06-20T00:00:00"/>
    <n v="2026"/>
    <x v="1"/>
    <n v="6"/>
    <x v="5"/>
    <x v="1"/>
    <x v="11"/>
    <x v="0"/>
    <s v="Business"/>
    <x v="0"/>
    <s v="Commuter Helmet"/>
    <n v="2"/>
    <n v="81.489999999999995"/>
    <n v="0"/>
    <n v="42.15"/>
    <n v="162.97999999999999"/>
    <n v="84.3"/>
    <n v="78.679999999999993"/>
    <n v="0.48275862068965514"/>
    <n v="2026"/>
    <s v="Q2"/>
    <n v="6"/>
    <s v="Jun"/>
  </r>
  <r>
    <n v="5108"/>
    <d v="2026-06-20T00:00:00"/>
    <n v="2026"/>
    <x v="1"/>
    <n v="6"/>
    <x v="5"/>
    <x v="1"/>
    <x v="6"/>
    <x v="1"/>
    <s v="Business"/>
    <x v="2"/>
    <s v="Travel Backpack 35L"/>
    <n v="8"/>
    <n v="162.71"/>
    <n v="0.2"/>
    <n v="85.27"/>
    <n v="1041.3440000000001"/>
    <n v="682.16"/>
    <n v="359.18400000000008"/>
    <n v="0.34492348349824847"/>
    <n v="2026"/>
    <s v="Q2"/>
    <n v="6"/>
    <s v="Jun"/>
  </r>
  <r>
    <n v="1105"/>
    <d v="2026-06-21T00:00:00"/>
    <n v="2026"/>
    <x v="1"/>
    <n v="6"/>
    <x v="5"/>
    <x v="2"/>
    <x v="5"/>
    <x v="3"/>
    <s v="Returning"/>
    <x v="2"/>
    <s v="Insulated Bottle"/>
    <n v="1"/>
    <n v="36.479999999999997"/>
    <n v="0.1"/>
    <n v="13.9"/>
    <n v="32.832000000000001"/>
    <n v="13.9"/>
    <n v="18.932000000000002"/>
    <n v="0.57663255360623789"/>
    <n v="2026"/>
    <s v="Q2"/>
    <n v="6"/>
    <s v="Jun"/>
  </r>
  <r>
    <n v="2757"/>
    <d v="2026-06-21T00:00:00"/>
    <n v="2026"/>
    <x v="1"/>
    <n v="6"/>
    <x v="5"/>
    <x v="1"/>
    <x v="6"/>
    <x v="1"/>
    <s v="Business"/>
    <x v="2"/>
    <s v="Carry-On Duffel"/>
    <n v="6"/>
    <n v="136.65"/>
    <n v="0.15"/>
    <n v="68.56"/>
    <n v="696.91500000000008"/>
    <n v="411.36"/>
    <n v="285.55500000000006"/>
    <n v="0.4097415036266977"/>
    <n v="2026"/>
    <s v="Q2"/>
    <n v="6"/>
    <s v="Jun"/>
  </r>
  <r>
    <n v="3325"/>
    <d v="2026-06-21T00:00:00"/>
    <n v="2026"/>
    <x v="1"/>
    <n v="6"/>
    <x v="5"/>
    <x v="2"/>
    <x v="2"/>
    <x v="0"/>
    <s v="New"/>
    <x v="0"/>
    <s v="Trail Bike Light"/>
    <n v="4"/>
    <n v="50.57"/>
    <n v="0"/>
    <n v="21.85"/>
    <n v="202.28"/>
    <n v="87.4"/>
    <n v="114.88"/>
    <n v="0.56792564761716435"/>
    <n v="2026"/>
    <s v="Q2"/>
    <n v="6"/>
    <s v="Jun"/>
  </r>
  <r>
    <n v="4070"/>
    <d v="2026-06-21T00:00:00"/>
    <n v="2026"/>
    <x v="1"/>
    <n v="6"/>
    <x v="5"/>
    <x v="3"/>
    <x v="8"/>
    <x v="0"/>
    <s v="New"/>
    <x v="0"/>
    <s v="Cycling Pack 12L"/>
    <n v="3"/>
    <n v="103.72"/>
    <n v="0"/>
    <n v="50.34"/>
    <n v="311.15999999999997"/>
    <n v="151.02000000000001"/>
    <n v="160.13999999999996"/>
    <n v="0.51465483995372152"/>
    <n v="2026"/>
    <s v="Q2"/>
    <n v="6"/>
    <s v="Jun"/>
  </r>
  <r>
    <n v="4339"/>
    <d v="2026-06-21T00:00:00"/>
    <n v="2026"/>
    <x v="1"/>
    <n v="6"/>
    <x v="5"/>
    <x v="2"/>
    <x v="16"/>
    <x v="3"/>
    <s v="Returning"/>
    <x v="2"/>
    <s v="Carry-On Duffel"/>
    <n v="1"/>
    <n v="132.49"/>
    <n v="0"/>
    <n v="67.09"/>
    <n v="132.49"/>
    <n v="67.09"/>
    <n v="65.400000000000006"/>
    <n v="0.49362216016303118"/>
    <n v="2026"/>
    <s v="Q2"/>
    <n v="6"/>
    <s v="Jun"/>
  </r>
  <r>
    <n v="731"/>
    <d v="2026-06-22T00:00:00"/>
    <n v="2026"/>
    <x v="1"/>
    <n v="6"/>
    <x v="5"/>
    <x v="2"/>
    <x v="3"/>
    <x v="0"/>
    <s v="New"/>
    <x v="3"/>
    <s v="Portable Camp Stove"/>
    <n v="2"/>
    <n v="80.650000000000006"/>
    <n v="0"/>
    <n v="39.18"/>
    <n v="161.30000000000001"/>
    <n v="78.36"/>
    <n v="82.940000000000012"/>
    <n v="0.51419714817110973"/>
    <n v="2026"/>
    <s v="Q2"/>
    <n v="6"/>
    <s v="Jun"/>
  </r>
  <r>
    <n v="1362"/>
    <d v="2026-06-22T00:00:00"/>
    <n v="2026"/>
    <x v="1"/>
    <n v="6"/>
    <x v="5"/>
    <x v="1"/>
    <x v="1"/>
    <x v="2"/>
    <s v="New"/>
    <x v="4"/>
    <s v="Recovery Roller"/>
    <n v="1"/>
    <n v="35.409999999999997"/>
    <n v="0.05"/>
    <n v="13.9"/>
    <n v="33.639499999999998"/>
    <n v="13.9"/>
    <n v="19.7395"/>
    <n v="0.58679528530447833"/>
    <n v="2026"/>
    <s v="Q2"/>
    <n v="6"/>
    <s v="Jun"/>
  </r>
  <r>
    <n v="1512"/>
    <d v="2026-06-22T00:00:00"/>
    <n v="2026"/>
    <x v="1"/>
    <n v="6"/>
    <x v="5"/>
    <x v="0"/>
    <x v="0"/>
    <x v="3"/>
    <s v="Returning"/>
    <x v="4"/>
    <s v="Resistance Band Set"/>
    <n v="3"/>
    <n v="41.01"/>
    <n v="0"/>
    <n v="14.33"/>
    <n v="123.03"/>
    <n v="42.99"/>
    <n v="80.039999999999992"/>
    <n v="0.65057303096805652"/>
    <n v="2026"/>
    <s v="Q2"/>
    <n v="6"/>
    <s v="Jun"/>
  </r>
  <r>
    <n v="1647"/>
    <d v="2026-06-22T00:00:00"/>
    <n v="2026"/>
    <x v="1"/>
    <n v="6"/>
    <x v="5"/>
    <x v="3"/>
    <x v="8"/>
    <x v="0"/>
    <s v="Business"/>
    <x v="2"/>
    <s v="Insulated Bottle"/>
    <n v="1"/>
    <n v="36.01"/>
    <n v="0"/>
    <n v="13.23"/>
    <n v="36.01"/>
    <n v="13.23"/>
    <n v="22.779999999999998"/>
    <n v="0.63260205498472644"/>
    <n v="2026"/>
    <s v="Q2"/>
    <n v="6"/>
    <s v="Jun"/>
  </r>
  <r>
    <n v="2358"/>
    <d v="2026-06-22T00:00:00"/>
    <n v="2026"/>
    <x v="1"/>
    <n v="6"/>
    <x v="5"/>
    <x v="0"/>
    <x v="0"/>
    <x v="3"/>
    <s v="Returning"/>
    <x v="4"/>
    <s v="Training Mat"/>
    <n v="2"/>
    <n v="50.21"/>
    <n v="0.05"/>
    <n v="21.74"/>
    <n v="95.399000000000001"/>
    <n v="43.48"/>
    <n v="51.919000000000004"/>
    <n v="0.54423002337550708"/>
    <n v="2026"/>
    <s v="Q2"/>
    <n v="6"/>
    <s v="Jun"/>
  </r>
  <r>
    <n v="2366"/>
    <d v="2026-06-22T00:00:00"/>
    <n v="2026"/>
    <x v="1"/>
    <n v="6"/>
    <x v="5"/>
    <x v="2"/>
    <x v="10"/>
    <x v="3"/>
    <s v="Returning"/>
    <x v="0"/>
    <s v="Cycling Pack 12L"/>
    <n v="3"/>
    <n v="100.3"/>
    <n v="0"/>
    <n v="49.26"/>
    <n v="300.89999999999998"/>
    <n v="147.78"/>
    <n v="153.11999999999998"/>
    <n v="0.5088733798604187"/>
    <n v="2026"/>
    <s v="Q2"/>
    <n v="6"/>
    <s v="Jun"/>
  </r>
  <r>
    <n v="3481"/>
    <d v="2026-06-22T00:00:00"/>
    <n v="2026"/>
    <x v="1"/>
    <n v="6"/>
    <x v="5"/>
    <x v="3"/>
    <x v="8"/>
    <x v="2"/>
    <s v="New"/>
    <x v="2"/>
    <s v="Packing Cube Set"/>
    <n v="1"/>
    <n v="47.7"/>
    <n v="0.1"/>
    <n v="18.760000000000002"/>
    <n v="42.930000000000007"/>
    <n v="18.760000000000002"/>
    <n v="24.170000000000005"/>
    <n v="0.56300955043093415"/>
    <n v="2026"/>
    <s v="Q2"/>
    <n v="6"/>
    <s v="Jun"/>
  </r>
  <r>
    <n v="3595"/>
    <d v="2026-06-22T00:00:00"/>
    <n v="2026"/>
    <x v="1"/>
    <n v="6"/>
    <x v="5"/>
    <x v="1"/>
    <x v="14"/>
    <x v="0"/>
    <s v="New"/>
    <x v="0"/>
    <s v="Compact Repair Kit"/>
    <n v="2"/>
    <n v="40.94"/>
    <n v="0.1"/>
    <n v="16.88"/>
    <n v="73.691999999999993"/>
    <n v="33.76"/>
    <n v="39.931999999999995"/>
    <n v="0.54187700157411933"/>
    <n v="2026"/>
    <s v="Q2"/>
    <n v="6"/>
    <s v="Jun"/>
  </r>
  <r>
    <n v="3766"/>
    <d v="2026-06-22T00:00:00"/>
    <n v="2026"/>
    <x v="1"/>
    <n v="6"/>
    <x v="5"/>
    <x v="3"/>
    <x v="8"/>
    <x v="2"/>
    <s v="Returning"/>
    <x v="1"/>
    <s v="Hiking Daypack 20L"/>
    <n v="1"/>
    <n v="93.78"/>
    <n v="0"/>
    <n v="46.62"/>
    <n v="93.78"/>
    <n v="46.62"/>
    <n v="47.160000000000004"/>
    <n v="0.50287907869481774"/>
    <n v="2026"/>
    <s v="Q2"/>
    <n v="6"/>
    <s v="Jun"/>
  </r>
  <r>
    <n v="3933"/>
    <d v="2026-06-22T00:00:00"/>
    <n v="2026"/>
    <x v="1"/>
    <n v="6"/>
    <x v="5"/>
    <x v="3"/>
    <x v="4"/>
    <x v="2"/>
    <s v="New"/>
    <x v="4"/>
    <s v="Training Mat"/>
    <n v="2"/>
    <n v="51.42"/>
    <n v="0"/>
    <n v="22.19"/>
    <n v="102.84"/>
    <n v="44.38"/>
    <n v="58.46"/>
    <n v="0.56845585375340335"/>
    <n v="2026"/>
    <s v="Q2"/>
    <n v="6"/>
    <s v="Jun"/>
  </r>
  <r>
    <n v="3951"/>
    <d v="2026-06-22T00:00:00"/>
    <n v="2026"/>
    <x v="1"/>
    <n v="6"/>
    <x v="5"/>
    <x v="2"/>
    <x v="2"/>
    <x v="2"/>
    <s v="New"/>
    <x v="2"/>
    <s v="Travel Backpack 35L"/>
    <n v="1"/>
    <n v="164.99"/>
    <n v="0.1"/>
    <n v="86.6"/>
    <n v="148.49100000000001"/>
    <n v="86.6"/>
    <n v="61.89100000000002"/>
    <n v="0.41679967136055396"/>
    <n v="2026"/>
    <s v="Q2"/>
    <n v="6"/>
    <s v="Jun"/>
  </r>
  <r>
    <n v="4078"/>
    <d v="2026-06-22T00:00:00"/>
    <n v="2026"/>
    <x v="1"/>
    <n v="6"/>
    <x v="5"/>
    <x v="2"/>
    <x v="5"/>
    <x v="3"/>
    <s v="Returning"/>
    <x v="1"/>
    <s v="Trail Boots"/>
    <n v="1"/>
    <n v="145.65"/>
    <n v="0"/>
    <n v="79.87"/>
    <n v="145.65"/>
    <n v="79.87"/>
    <n v="65.78"/>
    <n v="0.45163062135255749"/>
    <n v="2026"/>
    <s v="Q2"/>
    <n v="6"/>
    <s v="Jun"/>
  </r>
  <r>
    <n v="4182"/>
    <d v="2026-06-22T00:00:00"/>
    <n v="2026"/>
    <x v="1"/>
    <n v="6"/>
    <x v="5"/>
    <x v="1"/>
    <x v="11"/>
    <x v="0"/>
    <s v="New"/>
    <x v="4"/>
    <s v="Weighted Vest"/>
    <n v="4"/>
    <n v="120.94"/>
    <n v="0.05"/>
    <n v="70.84"/>
    <n v="459.57199999999995"/>
    <n v="283.36"/>
    <n v="176.21199999999993"/>
    <n v="0.38342631840059871"/>
    <n v="2026"/>
    <s v="Q2"/>
    <n v="6"/>
    <s v="Jun"/>
  </r>
  <r>
    <n v="323"/>
    <d v="2026-06-23T00:00:00"/>
    <n v="2026"/>
    <x v="1"/>
    <n v="6"/>
    <x v="5"/>
    <x v="3"/>
    <x v="13"/>
    <x v="0"/>
    <s v="Returning"/>
    <x v="2"/>
    <s v="Insulated Bottle"/>
    <n v="1"/>
    <n v="36.94"/>
    <n v="0"/>
    <n v="13.25"/>
    <n v="36.94"/>
    <n v="13.25"/>
    <n v="23.689999999999998"/>
    <n v="0.64131023280996213"/>
    <n v="2026"/>
    <s v="Q2"/>
    <n v="6"/>
    <s v="Jun"/>
  </r>
  <r>
    <n v="544"/>
    <d v="2026-06-23T00:00:00"/>
    <n v="2026"/>
    <x v="1"/>
    <n v="6"/>
    <x v="5"/>
    <x v="0"/>
    <x v="15"/>
    <x v="0"/>
    <s v="Business"/>
    <x v="1"/>
    <s v="Hiking Daypack 20L"/>
    <n v="1"/>
    <n v="90.3"/>
    <n v="0.05"/>
    <n v="45.07"/>
    <n v="85.784999999999997"/>
    <n v="45.07"/>
    <n v="40.714999999999996"/>
    <n v="0.47461677449437545"/>
    <n v="2026"/>
    <s v="Q2"/>
    <n v="6"/>
    <s v="Jun"/>
  </r>
  <r>
    <n v="1570"/>
    <d v="2026-06-23T00:00:00"/>
    <n v="2026"/>
    <x v="1"/>
    <n v="6"/>
    <x v="5"/>
    <x v="3"/>
    <x v="13"/>
    <x v="3"/>
    <s v="Returning"/>
    <x v="3"/>
    <s v="Alpine Tent 4P"/>
    <n v="1"/>
    <n v="335.05"/>
    <n v="0"/>
    <n v="191.67"/>
    <n v="335.05"/>
    <n v="191.67"/>
    <n v="143.38000000000002"/>
    <n v="0.42793612893597976"/>
    <n v="2026"/>
    <s v="Q2"/>
    <n v="6"/>
    <s v="Jun"/>
  </r>
  <r>
    <n v="1932"/>
    <d v="2026-06-23T00:00:00"/>
    <n v="2026"/>
    <x v="1"/>
    <n v="6"/>
    <x v="5"/>
    <x v="3"/>
    <x v="8"/>
    <x v="0"/>
    <s v="New"/>
    <x v="2"/>
    <s v="Insulated Bottle"/>
    <n v="1"/>
    <n v="35.9"/>
    <n v="0.05"/>
    <n v="13.81"/>
    <n v="34.104999999999997"/>
    <n v="13.81"/>
    <n v="20.294999999999995"/>
    <n v="0.59507403606509301"/>
    <n v="2026"/>
    <s v="Q2"/>
    <n v="6"/>
    <s v="Jun"/>
  </r>
  <r>
    <n v="4352"/>
    <d v="2026-06-23T00:00:00"/>
    <n v="2026"/>
    <x v="1"/>
    <n v="6"/>
    <x v="5"/>
    <x v="3"/>
    <x v="13"/>
    <x v="0"/>
    <s v="Returning"/>
    <x v="0"/>
    <s v="Trail Bike Light"/>
    <n v="6"/>
    <n v="51.34"/>
    <n v="0.1"/>
    <n v="22.47"/>
    <n v="277.23600000000005"/>
    <n v="134.82"/>
    <n v="142.41600000000005"/>
    <n v="0.51369951954291659"/>
    <n v="2026"/>
    <s v="Q2"/>
    <n v="6"/>
    <s v="Jun"/>
  </r>
  <r>
    <n v="4561"/>
    <d v="2026-06-23T00:00:00"/>
    <n v="2026"/>
    <x v="1"/>
    <n v="6"/>
    <x v="5"/>
    <x v="0"/>
    <x v="0"/>
    <x v="2"/>
    <s v="Returning"/>
    <x v="1"/>
    <s v="Summit Backpack 45L"/>
    <n v="1"/>
    <n v="157.91"/>
    <n v="0"/>
    <n v="77.12"/>
    <n v="157.91"/>
    <n v="77.12"/>
    <n v="80.789999999999992"/>
    <n v="0.51162054334747642"/>
    <n v="2026"/>
    <s v="Q2"/>
    <n v="6"/>
    <s v="Jun"/>
  </r>
  <r>
    <n v="4741"/>
    <d v="2026-06-23T00:00:00"/>
    <n v="2026"/>
    <x v="1"/>
    <n v="6"/>
    <x v="5"/>
    <x v="3"/>
    <x v="13"/>
    <x v="0"/>
    <s v="New"/>
    <x v="0"/>
    <s v="Compact Repair Kit"/>
    <n v="3"/>
    <n v="41.09"/>
    <n v="0.05"/>
    <n v="16.809999999999999"/>
    <n v="117.10650000000001"/>
    <n v="50.429999999999993"/>
    <n v="66.676500000000019"/>
    <n v="0.569366346018368"/>
    <n v="2026"/>
    <s v="Q2"/>
    <n v="6"/>
    <s v="Jun"/>
  </r>
  <r>
    <n v="4882"/>
    <d v="2026-06-23T00:00:00"/>
    <n v="2026"/>
    <x v="1"/>
    <n v="6"/>
    <x v="5"/>
    <x v="1"/>
    <x v="12"/>
    <x v="0"/>
    <s v="Returning"/>
    <x v="3"/>
    <s v="Compact Sleeping Bag"/>
    <n v="2"/>
    <n v="120.18"/>
    <n v="0.05"/>
    <n v="59.4"/>
    <n v="228.34200000000001"/>
    <n v="118.8"/>
    <n v="109.54200000000002"/>
    <n v="0.47972777675591882"/>
    <n v="2026"/>
    <s v="Q2"/>
    <n v="6"/>
    <s v="Jun"/>
  </r>
  <r>
    <n v="4885"/>
    <d v="2026-06-23T00:00:00"/>
    <n v="2026"/>
    <x v="1"/>
    <n v="6"/>
    <x v="5"/>
    <x v="3"/>
    <x v="13"/>
    <x v="3"/>
    <s v="New"/>
    <x v="3"/>
    <s v="Trail Tent 2P"/>
    <n v="1"/>
    <n v="198.1"/>
    <n v="0.1"/>
    <n v="103.46"/>
    <n v="178.29"/>
    <n v="103.46"/>
    <n v="74.83"/>
    <n v="0.41970946211228899"/>
    <n v="2026"/>
    <s v="Q2"/>
    <n v="6"/>
    <s v="Jun"/>
  </r>
  <r>
    <n v="4982"/>
    <d v="2026-06-23T00:00:00"/>
    <n v="2026"/>
    <x v="1"/>
    <n v="6"/>
    <x v="5"/>
    <x v="2"/>
    <x v="10"/>
    <x v="0"/>
    <s v="Returning"/>
    <x v="2"/>
    <s v="Insulated Bottle"/>
    <n v="1"/>
    <n v="36.700000000000003"/>
    <n v="0.15"/>
    <n v="13.59"/>
    <n v="31.195"/>
    <n v="13.59"/>
    <n v="17.605"/>
    <n v="0.56435326174066358"/>
    <n v="2026"/>
    <s v="Q2"/>
    <n v="6"/>
    <s v="Jun"/>
  </r>
  <r>
    <n v="40"/>
    <d v="2026-06-24T00:00:00"/>
    <n v="2026"/>
    <x v="1"/>
    <n v="6"/>
    <x v="5"/>
    <x v="3"/>
    <x v="7"/>
    <x v="2"/>
    <s v="New"/>
    <x v="2"/>
    <s v="Travel Backpack 35L"/>
    <n v="1"/>
    <n v="167.23"/>
    <n v="0.05"/>
    <n v="85.14"/>
    <n v="158.86849999999998"/>
    <n v="85.14"/>
    <n v="73.728499999999983"/>
    <n v="0.46408507665144438"/>
    <n v="2026"/>
    <s v="Q2"/>
    <n v="6"/>
    <s v="Jun"/>
  </r>
  <r>
    <n v="110"/>
    <d v="2026-06-24T00:00:00"/>
    <n v="2026"/>
    <x v="1"/>
    <n v="6"/>
    <x v="5"/>
    <x v="1"/>
    <x v="12"/>
    <x v="2"/>
    <s v="Business"/>
    <x v="1"/>
    <s v="Trekking Poles"/>
    <n v="2"/>
    <n v="72.97"/>
    <n v="0"/>
    <n v="31.57"/>
    <n v="145.94"/>
    <n v="63.14"/>
    <n v="82.8"/>
    <n v="0.56735644785528294"/>
    <n v="2026"/>
    <s v="Q2"/>
    <n v="6"/>
    <s v="Jun"/>
  </r>
  <r>
    <n v="1169"/>
    <d v="2026-06-24T00:00:00"/>
    <n v="2026"/>
    <x v="1"/>
    <n v="6"/>
    <x v="5"/>
    <x v="1"/>
    <x v="11"/>
    <x v="2"/>
    <s v="New"/>
    <x v="0"/>
    <s v="Commuter Helmet"/>
    <n v="3"/>
    <n v="82.91"/>
    <n v="0"/>
    <n v="42.29"/>
    <n v="248.73"/>
    <n v="126.87"/>
    <n v="121.85999999999999"/>
    <n v="0.4899288384995778"/>
    <n v="2026"/>
    <s v="Q2"/>
    <n v="6"/>
    <s v="Jun"/>
  </r>
  <r>
    <n v="2211"/>
    <d v="2026-06-24T00:00:00"/>
    <n v="2026"/>
    <x v="1"/>
    <n v="6"/>
    <x v="5"/>
    <x v="2"/>
    <x v="10"/>
    <x v="3"/>
    <s v="New"/>
    <x v="4"/>
    <s v="Resistance Band Set"/>
    <n v="2"/>
    <n v="41.25"/>
    <n v="0"/>
    <n v="14.72"/>
    <n v="82.5"/>
    <n v="29.44"/>
    <n v="53.06"/>
    <n v="0.64315151515151514"/>
    <n v="2026"/>
    <s v="Q2"/>
    <n v="6"/>
    <s v="Jun"/>
  </r>
  <r>
    <n v="3494"/>
    <d v="2026-06-24T00:00:00"/>
    <n v="2026"/>
    <x v="1"/>
    <n v="6"/>
    <x v="5"/>
    <x v="3"/>
    <x v="8"/>
    <x v="1"/>
    <s v="Business"/>
    <x v="3"/>
    <s v="Trail Tent 2P"/>
    <n v="6"/>
    <n v="194.79"/>
    <n v="0.15"/>
    <n v="106.78"/>
    <n v="993.42899999999997"/>
    <n v="640.68000000000006"/>
    <n v="352.74899999999991"/>
    <n v="0.3550822454347517"/>
    <n v="2026"/>
    <s v="Q2"/>
    <n v="6"/>
    <s v="Jun"/>
  </r>
  <r>
    <n v="3586"/>
    <d v="2026-06-24T00:00:00"/>
    <n v="2026"/>
    <x v="1"/>
    <n v="6"/>
    <x v="5"/>
    <x v="0"/>
    <x v="15"/>
    <x v="1"/>
    <s v="Business"/>
    <x v="3"/>
    <s v="Trail Tent 2P"/>
    <n v="6"/>
    <n v="193.13"/>
    <n v="0.15"/>
    <n v="106.49"/>
    <n v="984.96299999999997"/>
    <n v="638.93999999999994"/>
    <n v="346.02300000000002"/>
    <n v="0.35130558203709178"/>
    <n v="2026"/>
    <s v="Q2"/>
    <n v="6"/>
    <s v="Jun"/>
  </r>
  <r>
    <n v="3660"/>
    <d v="2026-06-24T00:00:00"/>
    <n v="2026"/>
    <x v="1"/>
    <n v="6"/>
    <x v="5"/>
    <x v="2"/>
    <x v="3"/>
    <x v="0"/>
    <s v="New"/>
    <x v="0"/>
    <s v="Commuter Helmet"/>
    <n v="1"/>
    <n v="82.7"/>
    <n v="0.05"/>
    <n v="42.16"/>
    <n v="78.564999999999998"/>
    <n v="42.16"/>
    <n v="36.405000000000001"/>
    <n v="0.46337427607713361"/>
    <n v="2026"/>
    <s v="Q2"/>
    <n v="6"/>
    <s v="Jun"/>
  </r>
  <r>
    <n v="4307"/>
    <d v="2026-06-24T00:00:00"/>
    <n v="2026"/>
    <x v="1"/>
    <n v="6"/>
    <x v="5"/>
    <x v="3"/>
    <x v="8"/>
    <x v="0"/>
    <s v="Business"/>
    <x v="0"/>
    <s v="Compact Repair Kit"/>
    <n v="1"/>
    <n v="40.33"/>
    <n v="0"/>
    <n v="16.48"/>
    <n v="40.33"/>
    <n v="16.48"/>
    <n v="23.849999999999998"/>
    <n v="0.59137118770146291"/>
    <n v="2026"/>
    <s v="Q2"/>
    <n v="6"/>
    <s v="Jun"/>
  </r>
  <r>
    <n v="5133"/>
    <d v="2026-06-24T00:00:00"/>
    <n v="2026"/>
    <x v="1"/>
    <n v="6"/>
    <x v="5"/>
    <x v="0"/>
    <x v="0"/>
    <x v="0"/>
    <s v="Business"/>
    <x v="3"/>
    <s v="Portable Camp Stove"/>
    <n v="1"/>
    <n v="81.99"/>
    <n v="0.15"/>
    <n v="40.29"/>
    <n v="69.691499999999991"/>
    <n v="40.29"/>
    <n v="29.401499999999992"/>
    <n v="0.4218807171606293"/>
    <n v="2026"/>
    <s v="Q2"/>
    <n v="6"/>
    <s v="Jun"/>
  </r>
  <r>
    <n v="472"/>
    <d v="2026-06-25T00:00:00"/>
    <n v="2026"/>
    <x v="1"/>
    <n v="6"/>
    <x v="5"/>
    <x v="1"/>
    <x v="6"/>
    <x v="2"/>
    <s v="Business"/>
    <x v="2"/>
    <s v="Packing Cube Set"/>
    <n v="3"/>
    <n v="46.29"/>
    <n v="0"/>
    <n v="18.309999999999999"/>
    <n v="138.87"/>
    <n v="54.929999999999993"/>
    <n v="83.940000000000012"/>
    <n v="0.60445020522791104"/>
    <n v="2026"/>
    <s v="Q2"/>
    <n v="6"/>
    <s v="Jun"/>
  </r>
  <r>
    <n v="689"/>
    <d v="2026-06-25T00:00:00"/>
    <n v="2026"/>
    <x v="1"/>
    <n v="6"/>
    <x v="5"/>
    <x v="3"/>
    <x v="7"/>
    <x v="0"/>
    <s v="New"/>
    <x v="0"/>
    <s v="Compact Repair Kit"/>
    <n v="1"/>
    <n v="39.729999999999997"/>
    <n v="0"/>
    <n v="16.55"/>
    <n v="39.729999999999997"/>
    <n v="16.55"/>
    <n v="23.179999999999996"/>
    <n v="0.58343820790334755"/>
    <n v="2026"/>
    <s v="Q2"/>
    <n v="6"/>
    <s v="Jun"/>
  </r>
  <r>
    <n v="864"/>
    <d v="2026-06-25T00:00:00"/>
    <n v="2026"/>
    <x v="1"/>
    <n v="6"/>
    <x v="5"/>
    <x v="3"/>
    <x v="8"/>
    <x v="0"/>
    <s v="New"/>
    <x v="2"/>
    <s v="Carry-On Duffel"/>
    <n v="4"/>
    <n v="131.02000000000001"/>
    <n v="0.05"/>
    <n v="67.42"/>
    <n v="497.87600000000003"/>
    <n v="269.68"/>
    <n v="228.19600000000003"/>
    <n v="0.45833902417469413"/>
    <n v="2026"/>
    <s v="Q2"/>
    <n v="6"/>
    <s v="Jun"/>
  </r>
  <r>
    <n v="1163"/>
    <d v="2026-06-25T00:00:00"/>
    <n v="2026"/>
    <x v="1"/>
    <n v="6"/>
    <x v="5"/>
    <x v="1"/>
    <x v="12"/>
    <x v="0"/>
    <s v="New"/>
    <x v="2"/>
    <s v="Packing Cube Set"/>
    <n v="2"/>
    <n v="46.69"/>
    <n v="0.05"/>
    <n v="18.23"/>
    <n v="88.710999999999999"/>
    <n v="36.46"/>
    <n v="52.250999999999998"/>
    <n v="0.58900249123558523"/>
    <n v="2026"/>
    <s v="Q2"/>
    <n v="6"/>
    <s v="Jun"/>
  </r>
  <r>
    <n v="1323"/>
    <d v="2026-06-25T00:00:00"/>
    <n v="2026"/>
    <x v="1"/>
    <n v="6"/>
    <x v="5"/>
    <x v="1"/>
    <x v="12"/>
    <x v="0"/>
    <s v="Returning"/>
    <x v="4"/>
    <s v="Resistance Band Set"/>
    <n v="2"/>
    <n v="39.57"/>
    <n v="0.1"/>
    <n v="14.64"/>
    <n v="71.225999999999999"/>
    <n v="29.28"/>
    <n v="41.945999999999998"/>
    <n v="0.58891416055934631"/>
    <n v="2026"/>
    <s v="Q2"/>
    <n v="6"/>
    <s v="Jun"/>
  </r>
  <r>
    <n v="2098"/>
    <d v="2026-06-25T00:00:00"/>
    <n v="2026"/>
    <x v="1"/>
    <n v="6"/>
    <x v="5"/>
    <x v="2"/>
    <x v="2"/>
    <x v="0"/>
    <s v="Returning"/>
    <x v="1"/>
    <s v="Trail Boots"/>
    <n v="1"/>
    <n v="146.46"/>
    <n v="0.15"/>
    <n v="80.760000000000005"/>
    <n v="124.491"/>
    <n v="80.760000000000005"/>
    <n v="43.730999999999995"/>
    <n v="0.35127840566787955"/>
    <n v="2026"/>
    <s v="Q2"/>
    <n v="6"/>
    <s v="Jun"/>
  </r>
  <r>
    <n v="2190"/>
    <d v="2026-06-25T00:00:00"/>
    <n v="2026"/>
    <x v="1"/>
    <n v="6"/>
    <x v="5"/>
    <x v="1"/>
    <x v="6"/>
    <x v="2"/>
    <s v="Business"/>
    <x v="0"/>
    <s v="Trail Bike Light"/>
    <n v="5"/>
    <n v="50.78"/>
    <n v="0"/>
    <n v="22.68"/>
    <n v="253.9"/>
    <n v="113.4"/>
    <n v="140.5"/>
    <n v="0.55336746750689247"/>
    <n v="2026"/>
    <s v="Q2"/>
    <n v="6"/>
    <s v="Jun"/>
  </r>
  <r>
    <n v="2664"/>
    <d v="2026-06-25T00:00:00"/>
    <n v="2026"/>
    <x v="1"/>
    <n v="6"/>
    <x v="5"/>
    <x v="2"/>
    <x v="10"/>
    <x v="3"/>
    <s v="Returning"/>
    <x v="2"/>
    <s v="Packing Cube Set"/>
    <n v="3"/>
    <n v="47.61"/>
    <n v="0"/>
    <n v="18.21"/>
    <n v="142.82999999999998"/>
    <n v="54.63"/>
    <n v="88.199999999999989"/>
    <n v="0.61751732829237549"/>
    <n v="2026"/>
    <s v="Q2"/>
    <n v="6"/>
    <s v="Jun"/>
  </r>
  <r>
    <n v="2992"/>
    <d v="2026-06-25T00:00:00"/>
    <n v="2026"/>
    <x v="1"/>
    <n v="6"/>
    <x v="5"/>
    <x v="2"/>
    <x v="16"/>
    <x v="0"/>
    <s v="New"/>
    <x v="0"/>
    <s v="Trail Bike Light"/>
    <n v="1"/>
    <n v="50.75"/>
    <n v="0.1"/>
    <n v="22.94"/>
    <n v="45.675000000000004"/>
    <n v="22.94"/>
    <n v="22.735000000000003"/>
    <n v="0.49775588396278053"/>
    <n v="2026"/>
    <s v="Q2"/>
    <n v="6"/>
    <s v="Jun"/>
  </r>
  <r>
    <n v="3120"/>
    <d v="2026-06-25T00:00:00"/>
    <n v="2026"/>
    <x v="1"/>
    <n v="6"/>
    <x v="5"/>
    <x v="2"/>
    <x v="5"/>
    <x v="3"/>
    <s v="Returning"/>
    <x v="4"/>
    <s v="Training Mat"/>
    <n v="1"/>
    <n v="50.33"/>
    <n v="0"/>
    <n v="21.66"/>
    <n v="50.33"/>
    <n v="21.66"/>
    <n v="28.669999999999998"/>
    <n v="0.56964037353467112"/>
    <n v="2026"/>
    <s v="Q2"/>
    <n v="6"/>
    <s v="Jun"/>
  </r>
  <r>
    <n v="189"/>
    <d v="2026-06-26T00:00:00"/>
    <n v="2026"/>
    <x v="1"/>
    <n v="6"/>
    <x v="5"/>
    <x v="2"/>
    <x v="10"/>
    <x v="0"/>
    <s v="Business"/>
    <x v="2"/>
    <s v="Packing Cube Set"/>
    <n v="1"/>
    <n v="47.5"/>
    <n v="0.1"/>
    <n v="18.8"/>
    <n v="42.75"/>
    <n v="18.8"/>
    <n v="23.95"/>
    <n v="0.56023391812865497"/>
    <n v="2026"/>
    <s v="Q2"/>
    <n v="6"/>
    <s v="Jun"/>
  </r>
  <r>
    <n v="927"/>
    <d v="2026-06-26T00:00:00"/>
    <n v="2026"/>
    <x v="1"/>
    <n v="6"/>
    <x v="5"/>
    <x v="2"/>
    <x v="10"/>
    <x v="3"/>
    <s v="Returning"/>
    <x v="2"/>
    <s v="Carry-On Duffel"/>
    <n v="2"/>
    <n v="130.33000000000001"/>
    <n v="0.1"/>
    <n v="67.319999999999993"/>
    <n v="234.59400000000002"/>
    <n v="134.63999999999999"/>
    <n v="99.954000000000036"/>
    <n v="0.42607227806337772"/>
    <n v="2026"/>
    <s v="Q2"/>
    <n v="6"/>
    <s v="Jun"/>
  </r>
  <r>
    <n v="1388"/>
    <d v="2026-06-26T00:00:00"/>
    <n v="2026"/>
    <x v="1"/>
    <n v="6"/>
    <x v="5"/>
    <x v="1"/>
    <x v="14"/>
    <x v="0"/>
    <s v="Returning"/>
    <x v="1"/>
    <s v="Summit Backpack 45L"/>
    <n v="3"/>
    <n v="156.76"/>
    <n v="0.05"/>
    <n v="78.63"/>
    <n v="446.76599999999996"/>
    <n v="235.89"/>
    <n v="210.87599999999998"/>
    <n v="0.47200547937846654"/>
    <n v="2026"/>
    <s v="Q2"/>
    <n v="6"/>
    <s v="Jun"/>
  </r>
  <r>
    <n v="3932"/>
    <d v="2026-06-26T00:00:00"/>
    <n v="2026"/>
    <x v="1"/>
    <n v="6"/>
    <x v="5"/>
    <x v="2"/>
    <x v="10"/>
    <x v="0"/>
    <s v="New"/>
    <x v="4"/>
    <s v="Recovery Roller"/>
    <n v="4"/>
    <n v="35.770000000000003"/>
    <n v="0"/>
    <n v="13.75"/>
    <n v="143.08000000000001"/>
    <n v="55"/>
    <n v="88.080000000000013"/>
    <n v="0.61559966452334358"/>
    <n v="2026"/>
    <s v="Q2"/>
    <n v="6"/>
    <s v="Jun"/>
  </r>
  <r>
    <n v="4008"/>
    <d v="2026-06-26T00:00:00"/>
    <n v="2026"/>
    <x v="1"/>
    <n v="6"/>
    <x v="5"/>
    <x v="1"/>
    <x v="14"/>
    <x v="0"/>
    <s v="Returning"/>
    <x v="0"/>
    <s v="Cycling Pack 12L"/>
    <n v="2"/>
    <n v="102.49"/>
    <n v="0"/>
    <n v="50.07"/>
    <n v="204.98"/>
    <n v="100.14"/>
    <n v="104.83999999999999"/>
    <n v="0.51146453312518292"/>
    <n v="2026"/>
    <s v="Q2"/>
    <n v="6"/>
    <s v="Jun"/>
  </r>
  <r>
    <n v="4701"/>
    <d v="2026-06-26T00:00:00"/>
    <n v="2026"/>
    <x v="1"/>
    <n v="6"/>
    <x v="5"/>
    <x v="0"/>
    <x v="0"/>
    <x v="1"/>
    <s v="Business"/>
    <x v="0"/>
    <s v="Commuter Helmet"/>
    <n v="8"/>
    <n v="82.47"/>
    <n v="0.15"/>
    <n v="42.58"/>
    <n v="560.79599999999994"/>
    <n v="340.64"/>
    <n v="220.15599999999995"/>
    <n v="0.39257769313618496"/>
    <n v="2026"/>
    <s v="Q2"/>
    <n v="6"/>
    <s v="Jun"/>
  </r>
  <r>
    <n v="4805"/>
    <d v="2026-06-26T00:00:00"/>
    <n v="2026"/>
    <x v="1"/>
    <n v="6"/>
    <x v="5"/>
    <x v="2"/>
    <x v="10"/>
    <x v="0"/>
    <s v="Returning"/>
    <x v="3"/>
    <s v="Compact Sleeping Bag"/>
    <n v="1"/>
    <n v="121.44"/>
    <n v="0"/>
    <n v="62.34"/>
    <n v="121.44"/>
    <n v="62.34"/>
    <n v="59.099999999999994"/>
    <n v="0.48666007905138337"/>
    <n v="2026"/>
    <s v="Q2"/>
    <n v="6"/>
    <s v="Jun"/>
  </r>
  <r>
    <n v="912"/>
    <d v="2026-06-27T00:00:00"/>
    <n v="2026"/>
    <x v="1"/>
    <n v="6"/>
    <x v="5"/>
    <x v="0"/>
    <x v="0"/>
    <x v="3"/>
    <s v="New"/>
    <x v="2"/>
    <s v="Packing Cube Set"/>
    <n v="4"/>
    <n v="46.44"/>
    <n v="0.05"/>
    <n v="18.2"/>
    <n v="176.47199999999998"/>
    <n v="72.8"/>
    <n v="103.67199999999998"/>
    <n v="0.58746996690693143"/>
    <n v="2026"/>
    <s v="Q2"/>
    <n v="6"/>
    <s v="Jun"/>
  </r>
  <r>
    <n v="1837"/>
    <d v="2026-06-27T00:00:00"/>
    <n v="2026"/>
    <x v="1"/>
    <n v="6"/>
    <x v="5"/>
    <x v="0"/>
    <x v="0"/>
    <x v="3"/>
    <s v="Business"/>
    <x v="3"/>
    <s v="Trail Tent 2P"/>
    <n v="2"/>
    <n v="194.13"/>
    <n v="0.1"/>
    <n v="106.51"/>
    <n v="349.43400000000003"/>
    <n v="213.02"/>
    <n v="136.41400000000002"/>
    <n v="0.39038559499075648"/>
    <n v="2026"/>
    <s v="Q2"/>
    <n v="6"/>
    <s v="Jun"/>
  </r>
  <r>
    <n v="2216"/>
    <d v="2026-06-27T00:00:00"/>
    <n v="2026"/>
    <x v="1"/>
    <n v="6"/>
    <x v="5"/>
    <x v="0"/>
    <x v="9"/>
    <x v="0"/>
    <s v="Business"/>
    <x v="0"/>
    <s v="Commuter Helmet"/>
    <n v="4"/>
    <n v="81.86"/>
    <n v="0.05"/>
    <n v="42.22"/>
    <n v="311.06799999999998"/>
    <n v="168.88"/>
    <n v="142.18799999999999"/>
    <n v="0.45709619761595532"/>
    <n v="2026"/>
    <s v="Q2"/>
    <n v="6"/>
    <s v="Jun"/>
  </r>
  <r>
    <n v="2451"/>
    <d v="2026-06-27T00:00:00"/>
    <n v="2026"/>
    <x v="1"/>
    <n v="6"/>
    <x v="5"/>
    <x v="0"/>
    <x v="9"/>
    <x v="1"/>
    <s v="Business"/>
    <x v="2"/>
    <s v="Travel Backpack 35L"/>
    <n v="4"/>
    <n v="162.61000000000001"/>
    <n v="0.05"/>
    <n v="88.64"/>
    <n v="617.91800000000001"/>
    <n v="354.56"/>
    <n v="263.358"/>
    <n v="0.4262021821665658"/>
    <n v="2026"/>
    <s v="Q2"/>
    <n v="6"/>
    <s v="Jun"/>
  </r>
  <r>
    <n v="2874"/>
    <d v="2026-06-27T00:00:00"/>
    <n v="2026"/>
    <x v="1"/>
    <n v="6"/>
    <x v="5"/>
    <x v="1"/>
    <x v="12"/>
    <x v="2"/>
    <s v="New"/>
    <x v="0"/>
    <s v="Compact Repair Kit"/>
    <n v="1"/>
    <n v="40.26"/>
    <n v="0"/>
    <n v="16.62"/>
    <n v="40.26"/>
    <n v="16.62"/>
    <n v="23.639999999999997"/>
    <n v="0.58718330849478384"/>
    <n v="2026"/>
    <s v="Q2"/>
    <n v="6"/>
    <s v="Jun"/>
  </r>
  <r>
    <n v="2885"/>
    <d v="2026-06-27T00:00:00"/>
    <n v="2026"/>
    <x v="1"/>
    <n v="6"/>
    <x v="5"/>
    <x v="0"/>
    <x v="0"/>
    <x v="0"/>
    <s v="Business"/>
    <x v="2"/>
    <s v="Packing Cube Set"/>
    <n v="1"/>
    <n v="47.23"/>
    <n v="0.1"/>
    <n v="17.829999999999998"/>
    <n v="42.506999999999998"/>
    <n v="17.829999999999998"/>
    <n v="24.677"/>
    <n v="0.58053967581810062"/>
    <n v="2026"/>
    <s v="Q2"/>
    <n v="6"/>
    <s v="Jun"/>
  </r>
  <r>
    <n v="3014"/>
    <d v="2026-06-27T00:00:00"/>
    <n v="2026"/>
    <x v="1"/>
    <n v="6"/>
    <x v="5"/>
    <x v="2"/>
    <x v="10"/>
    <x v="0"/>
    <s v="New"/>
    <x v="4"/>
    <s v="Training Mat"/>
    <n v="1"/>
    <n v="50.13"/>
    <n v="0.15"/>
    <n v="22.22"/>
    <n v="42.610500000000002"/>
    <n v="22.22"/>
    <n v="20.390500000000003"/>
    <n v="0.47853228664296366"/>
    <n v="2026"/>
    <s v="Q2"/>
    <n v="6"/>
    <s v="Jun"/>
  </r>
  <r>
    <n v="3273"/>
    <d v="2026-06-27T00:00:00"/>
    <n v="2026"/>
    <x v="1"/>
    <n v="6"/>
    <x v="5"/>
    <x v="2"/>
    <x v="3"/>
    <x v="0"/>
    <s v="Business"/>
    <x v="3"/>
    <s v="Alpine Tent 4P"/>
    <n v="2"/>
    <n v="345.82"/>
    <n v="0.05"/>
    <n v="196.24"/>
    <n v="657.05799999999999"/>
    <n v="392.48"/>
    <n v="264.57799999999997"/>
    <n v="0.40267069269379563"/>
    <n v="2026"/>
    <s v="Q2"/>
    <n v="6"/>
    <s v="Jun"/>
  </r>
  <r>
    <n v="5041"/>
    <d v="2026-06-27T00:00:00"/>
    <n v="2026"/>
    <x v="1"/>
    <n v="6"/>
    <x v="5"/>
    <x v="0"/>
    <x v="15"/>
    <x v="2"/>
    <s v="New"/>
    <x v="3"/>
    <s v="Compact Sleeping Bag"/>
    <n v="1"/>
    <n v="126.12"/>
    <n v="0"/>
    <n v="62.18"/>
    <n v="126.12"/>
    <n v="62.18"/>
    <n v="63.940000000000005"/>
    <n v="0.50697748176339996"/>
    <n v="2026"/>
    <s v="Q2"/>
    <n v="6"/>
    <s v="Jun"/>
  </r>
  <r>
    <n v="312"/>
    <d v="2026-06-28T00:00:00"/>
    <n v="2026"/>
    <x v="1"/>
    <n v="6"/>
    <x v="5"/>
    <x v="3"/>
    <x v="7"/>
    <x v="3"/>
    <s v="Returning"/>
    <x v="4"/>
    <s v="Recovery Roller"/>
    <n v="1"/>
    <n v="36"/>
    <n v="0"/>
    <n v="13.95"/>
    <n v="36"/>
    <n v="13.95"/>
    <n v="22.05"/>
    <n v="0.61250000000000004"/>
    <n v="2026"/>
    <s v="Q2"/>
    <n v="6"/>
    <s v="Jun"/>
  </r>
  <r>
    <n v="647"/>
    <d v="2026-06-28T00:00:00"/>
    <n v="2026"/>
    <x v="1"/>
    <n v="6"/>
    <x v="5"/>
    <x v="0"/>
    <x v="0"/>
    <x v="0"/>
    <s v="Returning"/>
    <x v="2"/>
    <s v="Travel Backpack 35L"/>
    <n v="1"/>
    <n v="162.25"/>
    <n v="0.05"/>
    <n v="89.28"/>
    <n v="154.13749999999999"/>
    <n v="89.28"/>
    <n v="64.857499999999987"/>
    <n v="0.42077690373854509"/>
    <n v="2026"/>
    <s v="Q2"/>
    <n v="6"/>
    <s v="Jun"/>
  </r>
  <r>
    <n v="708"/>
    <d v="2026-06-28T00:00:00"/>
    <n v="2026"/>
    <x v="1"/>
    <n v="6"/>
    <x v="5"/>
    <x v="1"/>
    <x v="11"/>
    <x v="0"/>
    <s v="Returning"/>
    <x v="1"/>
    <s v="Summit Backpack 45L"/>
    <n v="1"/>
    <n v="150.44"/>
    <n v="0"/>
    <n v="80.5"/>
    <n v="150.44"/>
    <n v="80.5"/>
    <n v="69.94"/>
    <n v="0.46490295134272797"/>
    <n v="2026"/>
    <s v="Q2"/>
    <n v="6"/>
    <s v="Jun"/>
  </r>
  <r>
    <n v="886"/>
    <d v="2026-06-28T00:00:00"/>
    <n v="2026"/>
    <x v="1"/>
    <n v="6"/>
    <x v="5"/>
    <x v="0"/>
    <x v="0"/>
    <x v="2"/>
    <s v="Business"/>
    <x v="3"/>
    <s v="Compact Sleeping Bag"/>
    <n v="2"/>
    <n v="126.17"/>
    <n v="0.05"/>
    <n v="61.13"/>
    <n v="239.72299999999998"/>
    <n v="122.26"/>
    <n v="117.46299999999998"/>
    <n v="0.48999470221881081"/>
    <n v="2026"/>
    <s v="Q2"/>
    <n v="6"/>
    <s v="Jun"/>
  </r>
  <r>
    <n v="944"/>
    <d v="2026-06-28T00:00:00"/>
    <n v="2026"/>
    <x v="1"/>
    <n v="6"/>
    <x v="5"/>
    <x v="3"/>
    <x v="7"/>
    <x v="3"/>
    <s v="Returning"/>
    <x v="3"/>
    <s v="Portable Camp Stove"/>
    <n v="2"/>
    <n v="83.72"/>
    <n v="0"/>
    <n v="38.96"/>
    <n v="167.44"/>
    <n v="77.92"/>
    <n v="89.52"/>
    <n v="0.53463927376970855"/>
    <n v="2026"/>
    <s v="Q2"/>
    <n v="6"/>
    <s v="Jun"/>
  </r>
  <r>
    <n v="1050"/>
    <d v="2026-06-28T00:00:00"/>
    <n v="2026"/>
    <x v="1"/>
    <n v="6"/>
    <x v="5"/>
    <x v="3"/>
    <x v="8"/>
    <x v="3"/>
    <s v="New"/>
    <x v="1"/>
    <s v="Trekking Poles"/>
    <n v="1"/>
    <n v="70.58"/>
    <n v="0"/>
    <n v="32.78"/>
    <n v="70.58"/>
    <n v="32.78"/>
    <n v="37.799999999999997"/>
    <n v="0.53556248228960046"/>
    <n v="2026"/>
    <s v="Q2"/>
    <n v="6"/>
    <s v="Jun"/>
  </r>
  <r>
    <n v="1677"/>
    <d v="2026-06-28T00:00:00"/>
    <n v="2026"/>
    <x v="1"/>
    <n v="6"/>
    <x v="5"/>
    <x v="3"/>
    <x v="13"/>
    <x v="1"/>
    <s v="Business"/>
    <x v="3"/>
    <s v="Portable Camp Stove"/>
    <n v="5"/>
    <n v="81.96"/>
    <n v="0.05"/>
    <n v="39.130000000000003"/>
    <n v="389.30999999999995"/>
    <n v="195.65"/>
    <n v="193.65999999999994"/>
    <n v="0.497444196141892"/>
    <n v="2026"/>
    <s v="Q2"/>
    <n v="6"/>
    <s v="Jun"/>
  </r>
  <r>
    <n v="2109"/>
    <d v="2026-06-28T00:00:00"/>
    <n v="2026"/>
    <x v="1"/>
    <n v="6"/>
    <x v="5"/>
    <x v="1"/>
    <x v="14"/>
    <x v="0"/>
    <s v="New"/>
    <x v="0"/>
    <s v="Compact Repair Kit"/>
    <n v="1"/>
    <n v="40.67"/>
    <n v="0"/>
    <n v="16.5"/>
    <n v="40.67"/>
    <n v="16.5"/>
    <n v="24.17"/>
    <n v="0.59429554954511932"/>
    <n v="2026"/>
    <s v="Q2"/>
    <n v="6"/>
    <s v="Jun"/>
  </r>
  <r>
    <n v="3688"/>
    <d v="2026-06-28T00:00:00"/>
    <n v="2026"/>
    <x v="1"/>
    <n v="6"/>
    <x v="5"/>
    <x v="2"/>
    <x v="16"/>
    <x v="2"/>
    <s v="New"/>
    <x v="4"/>
    <s v="Resistance Band Set"/>
    <n v="1"/>
    <n v="40.94"/>
    <n v="0"/>
    <n v="14.47"/>
    <n v="40.94"/>
    <n v="14.47"/>
    <n v="26.47"/>
    <n v="0.64655593551538837"/>
    <n v="2026"/>
    <s v="Q2"/>
    <n v="6"/>
    <s v="Jun"/>
  </r>
  <r>
    <n v="521"/>
    <d v="2026-06-29T00:00:00"/>
    <n v="2026"/>
    <x v="1"/>
    <n v="6"/>
    <x v="5"/>
    <x v="3"/>
    <x v="8"/>
    <x v="1"/>
    <s v="Business"/>
    <x v="0"/>
    <s v="Cycling Pack 12L"/>
    <n v="3"/>
    <n v="100.89"/>
    <n v="0.05"/>
    <n v="49.08"/>
    <n v="287.53649999999999"/>
    <n v="147.24"/>
    <n v="140.29649999999998"/>
    <n v="0.48792588071427451"/>
    <n v="2026"/>
    <s v="Q2"/>
    <n v="6"/>
    <s v="Jun"/>
  </r>
  <r>
    <n v="557"/>
    <d v="2026-06-29T00:00:00"/>
    <n v="2026"/>
    <x v="1"/>
    <n v="6"/>
    <x v="5"/>
    <x v="1"/>
    <x v="12"/>
    <x v="1"/>
    <s v="Business"/>
    <x v="0"/>
    <s v="Compact Repair Kit"/>
    <n v="3"/>
    <n v="39.78"/>
    <n v="0.15"/>
    <n v="16.850000000000001"/>
    <n v="101.43900000000001"/>
    <n v="50.550000000000004"/>
    <n v="50.889000000000003"/>
    <n v="0.50167095495815217"/>
    <n v="2026"/>
    <s v="Q2"/>
    <n v="6"/>
    <s v="Jun"/>
  </r>
  <r>
    <n v="929"/>
    <d v="2026-06-29T00:00:00"/>
    <n v="2026"/>
    <x v="1"/>
    <n v="6"/>
    <x v="5"/>
    <x v="0"/>
    <x v="0"/>
    <x v="0"/>
    <s v="Returning"/>
    <x v="4"/>
    <s v="Resistance Band Set"/>
    <n v="1"/>
    <n v="40.299999999999997"/>
    <n v="0.05"/>
    <n v="14.79"/>
    <n v="38.284999999999997"/>
    <n v="14.79"/>
    <n v="23.494999999999997"/>
    <n v="0.61368682251534545"/>
    <n v="2026"/>
    <s v="Q2"/>
    <n v="6"/>
    <s v="Jun"/>
  </r>
  <r>
    <n v="1089"/>
    <d v="2026-06-29T00:00:00"/>
    <n v="2026"/>
    <x v="1"/>
    <n v="6"/>
    <x v="5"/>
    <x v="1"/>
    <x v="11"/>
    <x v="2"/>
    <s v="Returning"/>
    <x v="1"/>
    <s v="Hiking Daypack 20L"/>
    <n v="1"/>
    <n v="90.91"/>
    <n v="0.05"/>
    <n v="45.9"/>
    <n v="86.364499999999992"/>
    <n v="45.9"/>
    <n v="40.464499999999994"/>
    <n v="0.46853163047316893"/>
    <n v="2026"/>
    <s v="Q2"/>
    <n v="6"/>
    <s v="Jun"/>
  </r>
  <r>
    <n v="1655"/>
    <d v="2026-06-29T00:00:00"/>
    <n v="2026"/>
    <x v="1"/>
    <n v="6"/>
    <x v="5"/>
    <x v="0"/>
    <x v="0"/>
    <x v="1"/>
    <s v="Business"/>
    <x v="2"/>
    <s v="Travel Backpack 35L"/>
    <n v="5"/>
    <n v="162.29"/>
    <n v="0.15"/>
    <n v="86.66"/>
    <n v="689.73249999999996"/>
    <n v="433.29999999999995"/>
    <n v="256.4325"/>
    <n v="0.37178543855770174"/>
    <n v="2026"/>
    <s v="Q2"/>
    <n v="6"/>
    <s v="Jun"/>
  </r>
  <r>
    <n v="1897"/>
    <d v="2026-06-29T00:00:00"/>
    <n v="2026"/>
    <x v="1"/>
    <n v="6"/>
    <x v="5"/>
    <x v="1"/>
    <x v="11"/>
    <x v="0"/>
    <s v="Business"/>
    <x v="0"/>
    <s v="Trail Bike Light"/>
    <n v="2"/>
    <n v="51.03"/>
    <n v="0"/>
    <n v="22.59"/>
    <n v="102.06"/>
    <n v="45.18"/>
    <n v="56.88"/>
    <n v="0.55731922398589062"/>
    <n v="2026"/>
    <s v="Q2"/>
    <n v="6"/>
    <s v="Jun"/>
  </r>
  <r>
    <n v="2417"/>
    <d v="2026-06-29T00:00:00"/>
    <n v="2026"/>
    <x v="1"/>
    <n v="6"/>
    <x v="5"/>
    <x v="1"/>
    <x v="12"/>
    <x v="0"/>
    <s v="Business"/>
    <x v="4"/>
    <s v="Training Mat"/>
    <n v="1"/>
    <n v="50.67"/>
    <n v="0"/>
    <n v="22.18"/>
    <n v="50.67"/>
    <n v="22.18"/>
    <n v="28.490000000000002"/>
    <n v="0.56226564041839355"/>
    <n v="2026"/>
    <s v="Q2"/>
    <n v="6"/>
    <s v="Jun"/>
  </r>
  <r>
    <n v="3474"/>
    <d v="2026-06-29T00:00:00"/>
    <n v="2026"/>
    <x v="1"/>
    <n v="6"/>
    <x v="5"/>
    <x v="3"/>
    <x v="8"/>
    <x v="1"/>
    <s v="Returning"/>
    <x v="2"/>
    <s v="Carry-On Duffel"/>
    <n v="10"/>
    <n v="130.62"/>
    <n v="0.05"/>
    <n v="67.05"/>
    <n v="1240.8899999999999"/>
    <n v="670.5"/>
    <n v="570.38999999999987"/>
    <n v="0.45966201677828006"/>
    <n v="2026"/>
    <s v="Q2"/>
    <n v="6"/>
    <s v="Jun"/>
  </r>
  <r>
    <n v="4079"/>
    <d v="2026-06-29T00:00:00"/>
    <n v="2026"/>
    <x v="1"/>
    <n v="6"/>
    <x v="5"/>
    <x v="2"/>
    <x v="5"/>
    <x v="0"/>
    <s v="New"/>
    <x v="3"/>
    <s v="Trail Tent 2P"/>
    <n v="4"/>
    <n v="194.6"/>
    <n v="0"/>
    <n v="104.64"/>
    <n v="778.4"/>
    <n v="418.56"/>
    <n v="359.84"/>
    <n v="0.46228160328879753"/>
    <n v="2026"/>
    <s v="Q2"/>
    <n v="6"/>
    <s v="Jun"/>
  </r>
  <r>
    <n v="45"/>
    <d v="2026-06-30T00:00:00"/>
    <n v="2026"/>
    <x v="1"/>
    <n v="6"/>
    <x v="5"/>
    <x v="2"/>
    <x v="2"/>
    <x v="2"/>
    <s v="New"/>
    <x v="1"/>
    <s v="Hiking Daypack 20L"/>
    <n v="1"/>
    <n v="94"/>
    <n v="0"/>
    <n v="45.62"/>
    <n v="94"/>
    <n v="45.62"/>
    <n v="48.38"/>
    <n v="0.51468085106382977"/>
    <n v="2026"/>
    <s v="Q2"/>
    <n v="6"/>
    <s v="Jun"/>
  </r>
  <r>
    <n v="2895"/>
    <d v="2026-06-30T00:00:00"/>
    <n v="2026"/>
    <x v="1"/>
    <n v="6"/>
    <x v="5"/>
    <x v="3"/>
    <x v="8"/>
    <x v="0"/>
    <s v="Returning"/>
    <x v="4"/>
    <s v="Resistance Band Set"/>
    <n v="2"/>
    <n v="40.46"/>
    <n v="0"/>
    <n v="15.15"/>
    <n v="80.92"/>
    <n v="30.3"/>
    <n v="50.620000000000005"/>
    <n v="0.62555610479485912"/>
    <n v="2026"/>
    <s v="Q2"/>
    <n v="6"/>
    <s v="Jun"/>
  </r>
  <r>
    <n v="5158"/>
    <d v="2026-06-30T00:00:00"/>
    <n v="2026"/>
    <x v="1"/>
    <n v="6"/>
    <x v="5"/>
    <x v="1"/>
    <x v="6"/>
    <x v="2"/>
    <s v="New"/>
    <x v="1"/>
    <s v="Summit Backpack 45L"/>
    <n v="1"/>
    <n v="156.11000000000001"/>
    <n v="0"/>
    <n v="79.52"/>
    <n v="156.11000000000001"/>
    <n v="79.52"/>
    <n v="76.590000000000018"/>
    <n v="0.49061559157004681"/>
    <n v="2026"/>
    <s v="Q2"/>
    <n v="6"/>
    <s v="Jun"/>
  </r>
  <r>
    <n v="1217"/>
    <d v="2026-07-01T00:00:00"/>
    <n v="2026"/>
    <x v="2"/>
    <n v="7"/>
    <x v="6"/>
    <x v="2"/>
    <x v="3"/>
    <x v="0"/>
    <s v="Returning"/>
    <x v="3"/>
    <s v="Compact Sleeping Bag"/>
    <n v="2"/>
    <n v="121.78"/>
    <n v="0.1"/>
    <n v="59.62"/>
    <n v="219.20400000000001"/>
    <n v="119.24"/>
    <n v="99.964000000000013"/>
    <n v="0.45603182423678407"/>
    <n v="2026"/>
    <s v="Q3"/>
    <n v="7"/>
    <s v="Jul"/>
  </r>
  <r>
    <n v="2249"/>
    <d v="2026-07-01T00:00:00"/>
    <n v="2026"/>
    <x v="2"/>
    <n v="7"/>
    <x v="6"/>
    <x v="0"/>
    <x v="15"/>
    <x v="3"/>
    <s v="New"/>
    <x v="4"/>
    <s v="Recovery Roller"/>
    <n v="3"/>
    <n v="36.22"/>
    <n v="0.1"/>
    <n v="13.83"/>
    <n v="97.793999999999997"/>
    <n v="41.49"/>
    <n v="56.303999999999995"/>
    <n v="0.57574084299650286"/>
    <n v="2026"/>
    <s v="Q3"/>
    <n v="7"/>
    <s v="Jul"/>
  </r>
  <r>
    <n v="2650"/>
    <d v="2026-07-01T00:00:00"/>
    <n v="2026"/>
    <x v="2"/>
    <n v="7"/>
    <x v="6"/>
    <x v="3"/>
    <x v="7"/>
    <x v="1"/>
    <s v="Business"/>
    <x v="2"/>
    <s v="Travel Backpack 35L"/>
    <n v="10"/>
    <n v="161.78"/>
    <n v="0.1"/>
    <n v="85.11"/>
    <n v="1456.02"/>
    <n v="851.1"/>
    <n v="604.91999999999996"/>
    <n v="0.4154613260806857"/>
    <n v="2026"/>
    <s v="Q3"/>
    <n v="7"/>
    <s v="Jul"/>
  </r>
  <r>
    <n v="3937"/>
    <d v="2026-07-01T00:00:00"/>
    <n v="2026"/>
    <x v="2"/>
    <n v="7"/>
    <x v="6"/>
    <x v="3"/>
    <x v="7"/>
    <x v="0"/>
    <s v="Business"/>
    <x v="3"/>
    <s v="Compact Sleeping Bag"/>
    <n v="3"/>
    <n v="126.23"/>
    <n v="0.05"/>
    <n v="61.81"/>
    <n v="359.75549999999998"/>
    <n v="185.43"/>
    <n v="174.32549999999998"/>
    <n v="0.4845666014835075"/>
    <n v="2026"/>
    <s v="Q3"/>
    <n v="7"/>
    <s v="Jul"/>
  </r>
  <r>
    <n v="4122"/>
    <d v="2026-07-01T00:00:00"/>
    <n v="2026"/>
    <x v="2"/>
    <n v="7"/>
    <x v="6"/>
    <x v="3"/>
    <x v="8"/>
    <x v="0"/>
    <s v="Returning"/>
    <x v="0"/>
    <s v="Commuter Helmet"/>
    <n v="4"/>
    <n v="79.97"/>
    <n v="0.1"/>
    <n v="43.36"/>
    <n v="287.892"/>
    <n v="173.44"/>
    <n v="114.452"/>
    <n v="0.39755185972517471"/>
    <n v="2026"/>
    <s v="Q3"/>
    <n v="7"/>
    <s v="Jul"/>
  </r>
  <r>
    <n v="4589"/>
    <d v="2026-07-01T00:00:00"/>
    <n v="2026"/>
    <x v="2"/>
    <n v="7"/>
    <x v="6"/>
    <x v="3"/>
    <x v="8"/>
    <x v="2"/>
    <s v="New"/>
    <x v="0"/>
    <s v="Cycling Pack 12L"/>
    <n v="2"/>
    <n v="102.37"/>
    <n v="0"/>
    <n v="50.25"/>
    <n v="204.74"/>
    <n v="100.5"/>
    <n v="104.24000000000001"/>
    <n v="0.50913353521539517"/>
    <n v="2026"/>
    <s v="Q3"/>
    <n v="7"/>
    <s v="Jul"/>
  </r>
  <r>
    <n v="4873"/>
    <d v="2026-07-01T00:00:00"/>
    <n v="2026"/>
    <x v="2"/>
    <n v="7"/>
    <x v="6"/>
    <x v="3"/>
    <x v="13"/>
    <x v="0"/>
    <s v="New"/>
    <x v="0"/>
    <s v="Cycling Pack 12L"/>
    <n v="1"/>
    <n v="102.13"/>
    <n v="0"/>
    <n v="49.17"/>
    <n v="102.13"/>
    <n v="49.17"/>
    <n v="52.959999999999994"/>
    <n v="0.5185547831195535"/>
    <n v="2026"/>
    <s v="Q3"/>
    <n v="7"/>
    <s v="Jul"/>
  </r>
  <r>
    <n v="729"/>
    <d v="2026-07-02T00:00:00"/>
    <n v="2026"/>
    <x v="2"/>
    <n v="7"/>
    <x v="6"/>
    <x v="2"/>
    <x v="2"/>
    <x v="0"/>
    <s v="Returning"/>
    <x v="2"/>
    <s v="Travel Backpack 35L"/>
    <n v="1"/>
    <n v="161.82"/>
    <n v="0"/>
    <n v="87.15"/>
    <n v="161.82"/>
    <n v="87.15"/>
    <n v="74.669999999999987"/>
    <n v="0.46143863552094916"/>
    <n v="2026"/>
    <s v="Q3"/>
    <n v="7"/>
    <s v="Jul"/>
  </r>
  <r>
    <n v="906"/>
    <d v="2026-07-02T00:00:00"/>
    <n v="2026"/>
    <x v="2"/>
    <n v="7"/>
    <x v="6"/>
    <x v="3"/>
    <x v="8"/>
    <x v="0"/>
    <s v="New"/>
    <x v="0"/>
    <s v="Commuter Helmet"/>
    <n v="2"/>
    <n v="83.29"/>
    <n v="0"/>
    <n v="42.45"/>
    <n v="166.58"/>
    <n v="84.9"/>
    <n v="81.680000000000007"/>
    <n v="0.49033497418657701"/>
    <n v="2026"/>
    <s v="Q3"/>
    <n v="7"/>
    <s v="Jul"/>
  </r>
  <r>
    <n v="1531"/>
    <d v="2026-07-02T00:00:00"/>
    <n v="2026"/>
    <x v="2"/>
    <n v="7"/>
    <x v="6"/>
    <x v="2"/>
    <x v="16"/>
    <x v="0"/>
    <s v="New"/>
    <x v="2"/>
    <s v="Carry-On Duffel"/>
    <n v="2"/>
    <n v="136.72999999999999"/>
    <n v="0"/>
    <n v="66.03"/>
    <n v="273.45999999999998"/>
    <n v="132.06"/>
    <n v="141.39999999999998"/>
    <n v="0.5170774519125283"/>
    <n v="2026"/>
    <s v="Q3"/>
    <n v="7"/>
    <s v="Jul"/>
  </r>
  <r>
    <n v="1683"/>
    <d v="2026-07-02T00:00:00"/>
    <n v="2026"/>
    <x v="2"/>
    <n v="7"/>
    <x v="6"/>
    <x v="2"/>
    <x v="2"/>
    <x v="3"/>
    <s v="Returning"/>
    <x v="1"/>
    <s v="Summit Backpack 45L"/>
    <n v="2"/>
    <n v="152.44"/>
    <n v="0"/>
    <n v="81.23"/>
    <n v="304.88"/>
    <n v="162.46"/>
    <n v="142.41999999999999"/>
    <n v="0.46713461033849379"/>
    <n v="2026"/>
    <s v="Q3"/>
    <n v="7"/>
    <s v="Jul"/>
  </r>
  <r>
    <n v="2363"/>
    <d v="2026-07-02T00:00:00"/>
    <n v="2026"/>
    <x v="2"/>
    <n v="7"/>
    <x v="6"/>
    <x v="3"/>
    <x v="7"/>
    <x v="0"/>
    <s v="New"/>
    <x v="1"/>
    <s v="Trekking Poles"/>
    <n v="2"/>
    <n v="71.28"/>
    <n v="0.1"/>
    <n v="32.67"/>
    <n v="128.304"/>
    <n v="65.34"/>
    <n v="62.963999999999999"/>
    <n v="0.4907407407407407"/>
    <n v="2026"/>
    <s v="Q3"/>
    <n v="7"/>
    <s v="Jul"/>
  </r>
  <r>
    <n v="3858"/>
    <d v="2026-07-02T00:00:00"/>
    <n v="2026"/>
    <x v="2"/>
    <n v="7"/>
    <x v="6"/>
    <x v="2"/>
    <x v="3"/>
    <x v="3"/>
    <s v="Returning"/>
    <x v="0"/>
    <s v="Commuter Helmet"/>
    <n v="1"/>
    <n v="80.290000000000006"/>
    <n v="0.1"/>
    <n v="43.47"/>
    <n v="72.26100000000001"/>
    <n v="43.47"/>
    <n v="28.791000000000011"/>
    <n v="0.39843068875326948"/>
    <n v="2026"/>
    <s v="Q3"/>
    <n v="7"/>
    <s v="Jul"/>
  </r>
  <r>
    <n v="4233"/>
    <d v="2026-07-02T00:00:00"/>
    <n v="2026"/>
    <x v="2"/>
    <n v="7"/>
    <x v="6"/>
    <x v="1"/>
    <x v="6"/>
    <x v="3"/>
    <s v="New"/>
    <x v="1"/>
    <s v="Trail Boots"/>
    <n v="1"/>
    <n v="142.38"/>
    <n v="0.05"/>
    <n v="77.17"/>
    <n v="135.261"/>
    <n v="77.17"/>
    <n v="58.090999999999994"/>
    <n v="0.42947338848596417"/>
    <n v="2026"/>
    <s v="Q3"/>
    <n v="7"/>
    <s v="Jul"/>
  </r>
  <r>
    <n v="5071"/>
    <d v="2026-07-02T00:00:00"/>
    <n v="2026"/>
    <x v="2"/>
    <n v="7"/>
    <x v="6"/>
    <x v="3"/>
    <x v="7"/>
    <x v="0"/>
    <s v="New"/>
    <x v="1"/>
    <s v="Hiking Daypack 20L"/>
    <n v="3"/>
    <n v="91.47"/>
    <n v="0.05"/>
    <n v="45.6"/>
    <n v="260.68949999999995"/>
    <n v="136.80000000000001"/>
    <n v="123.88949999999994"/>
    <n v="0.47523778287963253"/>
    <n v="2026"/>
    <s v="Q3"/>
    <n v="7"/>
    <s v="Jul"/>
  </r>
  <r>
    <n v="5174"/>
    <d v="2026-07-02T00:00:00"/>
    <n v="2026"/>
    <x v="2"/>
    <n v="7"/>
    <x v="6"/>
    <x v="1"/>
    <x v="11"/>
    <x v="2"/>
    <s v="New"/>
    <x v="2"/>
    <s v="Packing Cube Set"/>
    <n v="1"/>
    <n v="45.92"/>
    <n v="0.05"/>
    <n v="17.91"/>
    <n v="43.624000000000002"/>
    <n v="17.91"/>
    <n v="25.714000000000002"/>
    <n v="0.58944617641665142"/>
    <n v="2026"/>
    <s v="Q3"/>
    <n v="7"/>
    <s v="Jul"/>
  </r>
  <r>
    <n v="727"/>
    <d v="2026-07-03T00:00:00"/>
    <n v="2026"/>
    <x v="2"/>
    <n v="7"/>
    <x v="6"/>
    <x v="3"/>
    <x v="4"/>
    <x v="2"/>
    <s v="New"/>
    <x v="4"/>
    <s v="Recovery Roller"/>
    <n v="1"/>
    <n v="36.01"/>
    <n v="0"/>
    <n v="14.11"/>
    <n v="36.01"/>
    <n v="14.11"/>
    <n v="21.9"/>
    <n v="0.60816439877811723"/>
    <n v="2026"/>
    <s v="Q3"/>
    <n v="7"/>
    <s v="Jul"/>
  </r>
  <r>
    <n v="1546"/>
    <d v="2026-07-03T00:00:00"/>
    <n v="2026"/>
    <x v="2"/>
    <n v="7"/>
    <x v="6"/>
    <x v="3"/>
    <x v="13"/>
    <x v="0"/>
    <s v="Business"/>
    <x v="2"/>
    <s v="Travel Backpack 35L"/>
    <n v="1"/>
    <n v="165.8"/>
    <n v="0.1"/>
    <n v="88.32"/>
    <n v="149.22000000000003"/>
    <n v="88.32"/>
    <n v="60.900000000000034"/>
    <n v="0.40812223562525146"/>
    <n v="2026"/>
    <s v="Q3"/>
    <n v="7"/>
    <s v="Jul"/>
  </r>
  <r>
    <n v="3610"/>
    <d v="2026-07-03T00:00:00"/>
    <n v="2026"/>
    <x v="2"/>
    <n v="7"/>
    <x v="6"/>
    <x v="2"/>
    <x v="2"/>
    <x v="1"/>
    <s v="Business"/>
    <x v="4"/>
    <s v="Resistance Band Set"/>
    <n v="5"/>
    <n v="40.36"/>
    <n v="0.15"/>
    <n v="14.57"/>
    <n v="171.53"/>
    <n v="72.849999999999994"/>
    <n v="98.68"/>
    <n v="0.57529295167026184"/>
    <n v="2026"/>
    <s v="Q3"/>
    <n v="7"/>
    <s v="Jul"/>
  </r>
  <r>
    <n v="3931"/>
    <d v="2026-07-03T00:00:00"/>
    <n v="2026"/>
    <x v="2"/>
    <n v="7"/>
    <x v="6"/>
    <x v="2"/>
    <x v="16"/>
    <x v="1"/>
    <s v="Business"/>
    <x v="1"/>
    <s v="Trail Boots"/>
    <n v="12"/>
    <n v="143.77000000000001"/>
    <n v="0.1"/>
    <n v="81.680000000000007"/>
    <n v="1552.7160000000003"/>
    <n v="980.16000000000008"/>
    <n v="572.55600000000027"/>
    <n v="0.3687448316369511"/>
    <n v="2026"/>
    <s v="Q3"/>
    <n v="7"/>
    <s v="Jul"/>
  </r>
  <r>
    <n v="3942"/>
    <d v="2026-07-03T00:00:00"/>
    <n v="2026"/>
    <x v="2"/>
    <n v="7"/>
    <x v="6"/>
    <x v="1"/>
    <x v="12"/>
    <x v="0"/>
    <s v="New"/>
    <x v="1"/>
    <s v="Trekking Poles"/>
    <n v="2"/>
    <n v="70.5"/>
    <n v="0"/>
    <n v="32.51"/>
    <n v="141"/>
    <n v="65.02"/>
    <n v="75.98"/>
    <n v="0.53886524822695037"/>
    <n v="2026"/>
    <s v="Q3"/>
    <n v="7"/>
    <s v="Jul"/>
  </r>
  <r>
    <n v="4165"/>
    <d v="2026-07-03T00:00:00"/>
    <n v="2026"/>
    <x v="2"/>
    <n v="7"/>
    <x v="6"/>
    <x v="1"/>
    <x v="14"/>
    <x v="0"/>
    <s v="New"/>
    <x v="1"/>
    <s v="Summit Backpack 45L"/>
    <n v="2"/>
    <n v="152.88999999999999"/>
    <n v="0"/>
    <n v="81.34"/>
    <n v="305.77999999999997"/>
    <n v="162.68"/>
    <n v="143.09999999999997"/>
    <n v="0.46798351756164558"/>
    <n v="2026"/>
    <s v="Q3"/>
    <n v="7"/>
    <s v="Jul"/>
  </r>
  <r>
    <n v="1149"/>
    <d v="2026-07-04T00:00:00"/>
    <n v="2026"/>
    <x v="2"/>
    <n v="7"/>
    <x v="6"/>
    <x v="0"/>
    <x v="15"/>
    <x v="0"/>
    <s v="New"/>
    <x v="0"/>
    <s v="Commuter Helmet"/>
    <n v="2"/>
    <n v="81.900000000000006"/>
    <n v="0"/>
    <n v="42.61"/>
    <n v="163.80000000000001"/>
    <n v="85.22"/>
    <n v="78.580000000000013"/>
    <n v="0.47973137973137975"/>
    <n v="2026"/>
    <s v="Q3"/>
    <n v="7"/>
    <s v="Jul"/>
  </r>
  <r>
    <n v="1310"/>
    <d v="2026-07-04T00:00:00"/>
    <n v="2026"/>
    <x v="2"/>
    <n v="7"/>
    <x v="6"/>
    <x v="2"/>
    <x v="10"/>
    <x v="2"/>
    <s v="New"/>
    <x v="0"/>
    <s v="Cycling Pack 12L"/>
    <n v="1"/>
    <n v="103.58"/>
    <n v="0"/>
    <n v="51.94"/>
    <n v="103.58"/>
    <n v="51.94"/>
    <n v="51.64"/>
    <n v="0.49855184398532537"/>
    <n v="2026"/>
    <s v="Q3"/>
    <n v="7"/>
    <s v="Jul"/>
  </r>
  <r>
    <n v="2352"/>
    <d v="2026-07-04T00:00:00"/>
    <n v="2026"/>
    <x v="2"/>
    <n v="7"/>
    <x v="6"/>
    <x v="2"/>
    <x v="3"/>
    <x v="1"/>
    <s v="Returning"/>
    <x v="1"/>
    <s v="Trekking Poles"/>
    <n v="4"/>
    <n v="69.7"/>
    <n v="0.1"/>
    <n v="32.799999999999997"/>
    <n v="250.92000000000002"/>
    <n v="131.19999999999999"/>
    <n v="119.72000000000003"/>
    <n v="0.47712418300653603"/>
    <n v="2026"/>
    <s v="Q3"/>
    <n v="7"/>
    <s v="Jul"/>
  </r>
  <r>
    <n v="2547"/>
    <d v="2026-07-04T00:00:00"/>
    <n v="2026"/>
    <x v="2"/>
    <n v="7"/>
    <x v="6"/>
    <x v="1"/>
    <x v="12"/>
    <x v="0"/>
    <s v="Business"/>
    <x v="4"/>
    <s v="Resistance Band Set"/>
    <n v="1"/>
    <n v="40.549999999999997"/>
    <n v="0.05"/>
    <n v="14.44"/>
    <n v="38.522499999999994"/>
    <n v="14.44"/>
    <n v="24.082499999999996"/>
    <n v="0.62515413070283599"/>
    <n v="2026"/>
    <s v="Q3"/>
    <n v="7"/>
    <s v="Jul"/>
  </r>
  <r>
    <n v="2720"/>
    <d v="2026-07-04T00:00:00"/>
    <n v="2026"/>
    <x v="2"/>
    <n v="7"/>
    <x v="6"/>
    <x v="3"/>
    <x v="8"/>
    <x v="0"/>
    <s v="New"/>
    <x v="1"/>
    <s v="Trail Boots"/>
    <n v="2"/>
    <n v="145.88999999999999"/>
    <n v="0"/>
    <n v="80.709999999999994"/>
    <n v="291.77999999999997"/>
    <n v="161.41999999999999"/>
    <n v="130.35999999999999"/>
    <n v="0.4467749674412228"/>
    <n v="2026"/>
    <s v="Q3"/>
    <n v="7"/>
    <s v="Jul"/>
  </r>
  <r>
    <n v="3591"/>
    <d v="2026-07-04T00:00:00"/>
    <n v="2026"/>
    <x v="2"/>
    <n v="7"/>
    <x v="6"/>
    <x v="3"/>
    <x v="13"/>
    <x v="0"/>
    <s v="Returning"/>
    <x v="2"/>
    <s v="Travel Backpack 35L"/>
    <n v="1"/>
    <n v="163.25"/>
    <n v="0"/>
    <n v="89.71"/>
    <n v="163.25"/>
    <n v="89.71"/>
    <n v="73.540000000000006"/>
    <n v="0.45047473200612559"/>
    <n v="2026"/>
    <s v="Q3"/>
    <n v="7"/>
    <s v="Jul"/>
  </r>
  <r>
    <n v="3819"/>
    <d v="2026-07-04T00:00:00"/>
    <n v="2026"/>
    <x v="2"/>
    <n v="7"/>
    <x v="6"/>
    <x v="1"/>
    <x v="1"/>
    <x v="0"/>
    <s v="Returning"/>
    <x v="4"/>
    <s v="Resistance Band Set"/>
    <n v="1"/>
    <n v="40.39"/>
    <n v="0.1"/>
    <n v="14.38"/>
    <n v="36.350999999999999"/>
    <n v="14.38"/>
    <n v="21.970999999999997"/>
    <n v="0.60441253335534095"/>
    <n v="2026"/>
    <s v="Q3"/>
    <n v="7"/>
    <s v="Jul"/>
  </r>
  <r>
    <n v="4869"/>
    <d v="2026-07-04T00:00:00"/>
    <n v="2026"/>
    <x v="2"/>
    <n v="7"/>
    <x v="6"/>
    <x v="0"/>
    <x v="15"/>
    <x v="2"/>
    <s v="Returning"/>
    <x v="3"/>
    <s v="Trail Tent 2P"/>
    <n v="1"/>
    <n v="200.22"/>
    <n v="0"/>
    <n v="104.38"/>
    <n v="200.22"/>
    <n v="104.38"/>
    <n v="95.84"/>
    <n v="0.47867345919488563"/>
    <n v="2026"/>
    <s v="Q3"/>
    <n v="7"/>
    <s v="Jul"/>
  </r>
  <r>
    <n v="4940"/>
    <d v="2026-07-04T00:00:00"/>
    <n v="2026"/>
    <x v="2"/>
    <n v="7"/>
    <x v="6"/>
    <x v="1"/>
    <x v="6"/>
    <x v="0"/>
    <s v="Returning"/>
    <x v="2"/>
    <s v="Travel Backpack 35L"/>
    <n v="1"/>
    <n v="164.78"/>
    <n v="0.1"/>
    <n v="88.72"/>
    <n v="148.30199999999999"/>
    <n v="88.72"/>
    <n v="59.581999999999994"/>
    <n v="0.4017612709201494"/>
    <n v="2026"/>
    <s v="Q3"/>
    <n v="7"/>
    <s v="Jul"/>
  </r>
  <r>
    <n v="5164"/>
    <d v="2026-07-04T00:00:00"/>
    <n v="2026"/>
    <x v="2"/>
    <n v="7"/>
    <x v="6"/>
    <x v="1"/>
    <x v="14"/>
    <x v="0"/>
    <s v="Returning"/>
    <x v="1"/>
    <s v="Trail Boots"/>
    <n v="4"/>
    <n v="142.86000000000001"/>
    <n v="0"/>
    <n v="81.62"/>
    <n v="571.44000000000005"/>
    <n v="326.48"/>
    <n v="244.96000000000004"/>
    <n v="0.42867142657146862"/>
    <n v="2026"/>
    <s v="Q3"/>
    <n v="7"/>
    <s v="Jul"/>
  </r>
  <r>
    <n v="659"/>
    <d v="2026-07-05T00:00:00"/>
    <n v="2026"/>
    <x v="2"/>
    <n v="7"/>
    <x v="6"/>
    <x v="3"/>
    <x v="13"/>
    <x v="3"/>
    <s v="Business"/>
    <x v="0"/>
    <s v="Compact Repair Kit"/>
    <n v="1"/>
    <n v="41.18"/>
    <n v="0"/>
    <n v="16.25"/>
    <n v="41.18"/>
    <n v="16.25"/>
    <n v="24.93"/>
    <n v="0.6053909664885867"/>
    <n v="2026"/>
    <s v="Q3"/>
    <n v="7"/>
    <s v="Jul"/>
  </r>
  <r>
    <n v="969"/>
    <d v="2026-07-05T00:00:00"/>
    <n v="2026"/>
    <x v="2"/>
    <n v="7"/>
    <x v="6"/>
    <x v="1"/>
    <x v="11"/>
    <x v="1"/>
    <s v="Business"/>
    <x v="4"/>
    <s v="Recovery Roller"/>
    <n v="12"/>
    <n v="35.81"/>
    <n v="0.15"/>
    <n v="14.29"/>
    <n v="365.262"/>
    <n v="171.48"/>
    <n v="193.78200000000001"/>
    <n v="0.53052877112866936"/>
    <n v="2026"/>
    <s v="Q3"/>
    <n v="7"/>
    <s v="Jul"/>
  </r>
  <r>
    <n v="1096"/>
    <d v="2026-07-05T00:00:00"/>
    <n v="2026"/>
    <x v="2"/>
    <n v="7"/>
    <x v="6"/>
    <x v="1"/>
    <x v="14"/>
    <x v="2"/>
    <s v="New"/>
    <x v="3"/>
    <s v="Alpine Tent 4P"/>
    <n v="3"/>
    <n v="345.42"/>
    <n v="0"/>
    <n v="198.69"/>
    <n v="1036.26"/>
    <n v="596.06999999999994"/>
    <n v="440.19000000000005"/>
    <n v="0.42478721556366167"/>
    <n v="2026"/>
    <s v="Q3"/>
    <n v="7"/>
    <s v="Jul"/>
  </r>
  <r>
    <n v="1440"/>
    <d v="2026-07-05T00:00:00"/>
    <n v="2026"/>
    <x v="2"/>
    <n v="7"/>
    <x v="6"/>
    <x v="3"/>
    <x v="8"/>
    <x v="0"/>
    <s v="Returning"/>
    <x v="0"/>
    <s v="Cycling Pack 12L"/>
    <n v="4"/>
    <n v="101.66"/>
    <n v="0.1"/>
    <n v="51.55"/>
    <n v="365.976"/>
    <n v="206.2"/>
    <n v="159.77600000000001"/>
    <n v="0.43657507596126527"/>
    <n v="2026"/>
    <s v="Q3"/>
    <n v="7"/>
    <s v="Jul"/>
  </r>
  <r>
    <n v="2052"/>
    <d v="2026-07-05T00:00:00"/>
    <n v="2026"/>
    <x v="2"/>
    <n v="7"/>
    <x v="6"/>
    <x v="3"/>
    <x v="13"/>
    <x v="0"/>
    <s v="Business"/>
    <x v="1"/>
    <s v="Trail Boots"/>
    <n v="3"/>
    <n v="146.88999999999999"/>
    <n v="0"/>
    <n v="77.650000000000006"/>
    <n v="440.66999999999996"/>
    <n v="232.95000000000002"/>
    <n v="207.71999999999994"/>
    <n v="0.47137313636054179"/>
    <n v="2026"/>
    <s v="Q3"/>
    <n v="7"/>
    <s v="Jul"/>
  </r>
  <r>
    <n v="2096"/>
    <d v="2026-07-05T00:00:00"/>
    <n v="2026"/>
    <x v="2"/>
    <n v="7"/>
    <x v="6"/>
    <x v="3"/>
    <x v="13"/>
    <x v="3"/>
    <s v="Returning"/>
    <x v="2"/>
    <s v="Travel Backpack 35L"/>
    <n v="2"/>
    <n v="161.21"/>
    <n v="0"/>
    <n v="85.2"/>
    <n v="322.42"/>
    <n v="170.4"/>
    <n v="152.02000000000001"/>
    <n v="0.47149680540909372"/>
    <n v="2026"/>
    <s v="Q3"/>
    <n v="7"/>
    <s v="Jul"/>
  </r>
  <r>
    <n v="2488"/>
    <d v="2026-07-05T00:00:00"/>
    <n v="2026"/>
    <x v="2"/>
    <n v="7"/>
    <x v="6"/>
    <x v="3"/>
    <x v="8"/>
    <x v="2"/>
    <s v="New"/>
    <x v="1"/>
    <s v="Trekking Poles"/>
    <n v="2"/>
    <n v="71.27"/>
    <n v="0.05"/>
    <n v="32.85"/>
    <n v="135.41299999999998"/>
    <n v="65.7"/>
    <n v="69.71299999999998"/>
    <n v="0.5148176319851121"/>
    <n v="2026"/>
    <s v="Q3"/>
    <n v="7"/>
    <s v="Jul"/>
  </r>
  <r>
    <n v="3220"/>
    <d v="2026-07-05T00:00:00"/>
    <n v="2026"/>
    <x v="2"/>
    <n v="7"/>
    <x v="6"/>
    <x v="0"/>
    <x v="9"/>
    <x v="2"/>
    <s v="Returning"/>
    <x v="4"/>
    <s v="Training Mat"/>
    <n v="3"/>
    <n v="50.16"/>
    <n v="0.05"/>
    <n v="22.24"/>
    <n v="142.95599999999999"/>
    <n v="66.72"/>
    <n v="76.23599999999999"/>
    <n v="0.53328296818601528"/>
    <n v="2026"/>
    <s v="Q3"/>
    <n v="7"/>
    <s v="Jul"/>
  </r>
  <r>
    <n v="3711"/>
    <d v="2026-07-05T00:00:00"/>
    <n v="2026"/>
    <x v="2"/>
    <n v="7"/>
    <x v="6"/>
    <x v="3"/>
    <x v="4"/>
    <x v="3"/>
    <s v="New"/>
    <x v="1"/>
    <s v="Trail Boots"/>
    <n v="1"/>
    <n v="145.37"/>
    <n v="0.05"/>
    <n v="81.02"/>
    <n v="138.10149999999999"/>
    <n v="81.02"/>
    <n v="57.081499999999991"/>
    <n v="0.41333005072356199"/>
    <n v="2026"/>
    <s v="Q3"/>
    <n v="7"/>
    <s v="Jul"/>
  </r>
  <r>
    <n v="3823"/>
    <d v="2026-07-05T00:00:00"/>
    <n v="2026"/>
    <x v="2"/>
    <n v="7"/>
    <x v="6"/>
    <x v="3"/>
    <x v="7"/>
    <x v="2"/>
    <s v="New"/>
    <x v="2"/>
    <s v="Packing Cube Set"/>
    <n v="2"/>
    <n v="47.1"/>
    <n v="0"/>
    <n v="17.920000000000002"/>
    <n v="94.2"/>
    <n v="35.840000000000003"/>
    <n v="58.36"/>
    <n v="0.6195329087048832"/>
    <n v="2026"/>
    <s v="Q3"/>
    <n v="7"/>
    <s v="Jul"/>
  </r>
  <r>
    <n v="4058"/>
    <d v="2026-07-05T00:00:00"/>
    <n v="2026"/>
    <x v="2"/>
    <n v="7"/>
    <x v="6"/>
    <x v="3"/>
    <x v="13"/>
    <x v="1"/>
    <s v="Business"/>
    <x v="1"/>
    <s v="Summit Backpack 45L"/>
    <n v="5"/>
    <n v="155.09"/>
    <n v="0.1"/>
    <n v="78.52"/>
    <n v="697.90500000000009"/>
    <n v="392.59999999999997"/>
    <n v="305.30500000000012"/>
    <n v="0.43745925305020034"/>
    <n v="2026"/>
    <s v="Q3"/>
    <n v="7"/>
    <s v="Jul"/>
  </r>
  <r>
    <n v="4126"/>
    <d v="2026-07-05T00:00:00"/>
    <n v="2026"/>
    <x v="2"/>
    <n v="7"/>
    <x v="6"/>
    <x v="3"/>
    <x v="13"/>
    <x v="0"/>
    <s v="New"/>
    <x v="0"/>
    <s v="Commuter Helmet"/>
    <n v="3"/>
    <n v="82.89"/>
    <n v="0"/>
    <n v="42.31"/>
    <n v="248.67000000000002"/>
    <n v="126.93"/>
    <n v="121.74000000000001"/>
    <n v="0.48956448304982508"/>
    <n v="2026"/>
    <s v="Q3"/>
    <n v="7"/>
    <s v="Jul"/>
  </r>
  <r>
    <n v="5080"/>
    <d v="2026-07-05T00:00:00"/>
    <n v="2026"/>
    <x v="2"/>
    <n v="7"/>
    <x v="6"/>
    <x v="2"/>
    <x v="3"/>
    <x v="2"/>
    <s v="New"/>
    <x v="0"/>
    <s v="Commuter Helmet"/>
    <n v="2"/>
    <n v="80.8"/>
    <n v="0"/>
    <n v="42.21"/>
    <n v="161.6"/>
    <n v="84.42"/>
    <n v="77.179999999999993"/>
    <n v="0.47759900990099008"/>
    <n v="2026"/>
    <s v="Q3"/>
    <n v="7"/>
    <s v="Jul"/>
  </r>
  <r>
    <n v="923"/>
    <d v="2026-07-06T00:00:00"/>
    <n v="2026"/>
    <x v="2"/>
    <n v="7"/>
    <x v="6"/>
    <x v="2"/>
    <x v="5"/>
    <x v="0"/>
    <s v="New"/>
    <x v="4"/>
    <s v="Resistance Band Set"/>
    <n v="2"/>
    <n v="39.54"/>
    <n v="0.05"/>
    <n v="14.68"/>
    <n v="75.125999999999991"/>
    <n v="29.36"/>
    <n v="45.765999999999991"/>
    <n v="0.60918989431089099"/>
    <n v="2026"/>
    <s v="Q3"/>
    <n v="7"/>
    <s v="Jul"/>
  </r>
  <r>
    <n v="1549"/>
    <d v="2026-07-06T00:00:00"/>
    <n v="2026"/>
    <x v="2"/>
    <n v="7"/>
    <x v="6"/>
    <x v="2"/>
    <x v="2"/>
    <x v="0"/>
    <s v="New"/>
    <x v="4"/>
    <s v="Weighted Vest"/>
    <n v="2"/>
    <n v="121.35"/>
    <n v="0"/>
    <n v="71.06"/>
    <n v="242.7"/>
    <n v="142.12"/>
    <n v="100.57999999999998"/>
    <n v="0.41442109600329619"/>
    <n v="2026"/>
    <s v="Q3"/>
    <n v="7"/>
    <s v="Jul"/>
  </r>
  <r>
    <n v="1839"/>
    <d v="2026-07-06T00:00:00"/>
    <n v="2026"/>
    <x v="2"/>
    <n v="7"/>
    <x v="6"/>
    <x v="3"/>
    <x v="8"/>
    <x v="2"/>
    <s v="Returning"/>
    <x v="4"/>
    <s v="Resistance Band Set"/>
    <n v="1"/>
    <n v="41.37"/>
    <n v="0"/>
    <n v="15.12"/>
    <n v="41.37"/>
    <n v="15.12"/>
    <n v="26.25"/>
    <n v="0.63451776649746194"/>
    <n v="2026"/>
    <s v="Q3"/>
    <n v="7"/>
    <s v="Jul"/>
  </r>
  <r>
    <n v="2053"/>
    <d v="2026-07-06T00:00:00"/>
    <n v="2026"/>
    <x v="2"/>
    <n v="7"/>
    <x v="6"/>
    <x v="1"/>
    <x v="12"/>
    <x v="0"/>
    <s v="New"/>
    <x v="0"/>
    <s v="Commuter Helmet"/>
    <n v="5"/>
    <n v="81.63"/>
    <n v="0.05"/>
    <n v="42.36"/>
    <n v="387.74249999999995"/>
    <n v="211.8"/>
    <n v="175.94249999999994"/>
    <n v="0.45376119460724568"/>
    <n v="2026"/>
    <s v="Q3"/>
    <n v="7"/>
    <s v="Jul"/>
  </r>
  <r>
    <n v="2342"/>
    <d v="2026-07-06T00:00:00"/>
    <n v="2026"/>
    <x v="2"/>
    <n v="7"/>
    <x v="6"/>
    <x v="1"/>
    <x v="1"/>
    <x v="0"/>
    <s v="Returning"/>
    <x v="4"/>
    <s v="Recovery Roller"/>
    <n v="1"/>
    <n v="36.19"/>
    <n v="0"/>
    <n v="13.91"/>
    <n v="36.19"/>
    <n v="13.91"/>
    <n v="22.279999999999998"/>
    <n v="0.61563967946946663"/>
    <n v="2026"/>
    <s v="Q3"/>
    <n v="7"/>
    <s v="Jul"/>
  </r>
  <r>
    <n v="2465"/>
    <d v="2026-07-06T00:00:00"/>
    <n v="2026"/>
    <x v="2"/>
    <n v="7"/>
    <x v="6"/>
    <x v="1"/>
    <x v="1"/>
    <x v="3"/>
    <s v="New"/>
    <x v="1"/>
    <s v="Trail Boots"/>
    <n v="1"/>
    <n v="142.04"/>
    <n v="0"/>
    <n v="81.67"/>
    <n v="142.04"/>
    <n v="81.67"/>
    <n v="60.36999999999999"/>
    <n v="0.4250211208110391"/>
    <n v="2026"/>
    <s v="Q3"/>
    <n v="7"/>
    <s v="Jul"/>
  </r>
  <r>
    <n v="3990"/>
    <d v="2026-07-06T00:00:00"/>
    <n v="2026"/>
    <x v="2"/>
    <n v="7"/>
    <x v="6"/>
    <x v="2"/>
    <x v="5"/>
    <x v="0"/>
    <s v="Business"/>
    <x v="2"/>
    <s v="Carry-On Duffel"/>
    <n v="1"/>
    <n v="133.66999999999999"/>
    <n v="0"/>
    <n v="68.25"/>
    <n v="133.66999999999999"/>
    <n v="68.25"/>
    <n v="65.419999999999987"/>
    <n v="0.48941422907159415"/>
    <n v="2026"/>
    <s v="Q3"/>
    <n v="7"/>
    <s v="Jul"/>
  </r>
  <r>
    <n v="4370"/>
    <d v="2026-07-06T00:00:00"/>
    <n v="2026"/>
    <x v="2"/>
    <n v="7"/>
    <x v="6"/>
    <x v="2"/>
    <x v="10"/>
    <x v="0"/>
    <s v="New"/>
    <x v="2"/>
    <s v="Travel Backpack 35L"/>
    <n v="6"/>
    <n v="166.6"/>
    <n v="0"/>
    <n v="88.14"/>
    <n v="999.59999999999991"/>
    <n v="528.84"/>
    <n v="470.75999999999988"/>
    <n v="0.47094837935174061"/>
    <n v="2026"/>
    <s v="Q3"/>
    <n v="7"/>
    <s v="Jul"/>
  </r>
  <r>
    <n v="4856"/>
    <d v="2026-07-06T00:00:00"/>
    <n v="2026"/>
    <x v="2"/>
    <n v="7"/>
    <x v="6"/>
    <x v="1"/>
    <x v="12"/>
    <x v="0"/>
    <s v="Returning"/>
    <x v="0"/>
    <s v="Cycling Pack 12L"/>
    <n v="2"/>
    <n v="99.93"/>
    <n v="0.1"/>
    <n v="51.96"/>
    <n v="179.87400000000002"/>
    <n v="103.92"/>
    <n v="75.954000000000022"/>
    <n v="0.422262250241836"/>
    <n v="2026"/>
    <s v="Q3"/>
    <n v="7"/>
    <s v="Jul"/>
  </r>
  <r>
    <n v="337"/>
    <d v="2026-07-07T00:00:00"/>
    <n v="2026"/>
    <x v="2"/>
    <n v="7"/>
    <x v="6"/>
    <x v="0"/>
    <x v="15"/>
    <x v="2"/>
    <s v="Returning"/>
    <x v="0"/>
    <s v="Cycling Pack 12L"/>
    <n v="6"/>
    <n v="100.56"/>
    <n v="0"/>
    <n v="49.47"/>
    <n v="603.36"/>
    <n v="296.82"/>
    <n v="306.54000000000002"/>
    <n v="0.508054892601432"/>
    <n v="2026"/>
    <s v="Q3"/>
    <n v="7"/>
    <s v="Jul"/>
  </r>
  <r>
    <n v="1001"/>
    <d v="2026-07-07T00:00:00"/>
    <n v="2026"/>
    <x v="2"/>
    <n v="7"/>
    <x v="6"/>
    <x v="0"/>
    <x v="9"/>
    <x v="0"/>
    <s v="Returning"/>
    <x v="3"/>
    <s v="Trail Tent 2P"/>
    <n v="1"/>
    <n v="200.48"/>
    <n v="0.05"/>
    <n v="104.11"/>
    <n v="190.45599999999999"/>
    <n v="104.11"/>
    <n v="86.345999999999989"/>
    <n v="0.45336455664300412"/>
    <n v="2026"/>
    <s v="Q3"/>
    <n v="7"/>
    <s v="Jul"/>
  </r>
  <r>
    <n v="2424"/>
    <d v="2026-07-07T00:00:00"/>
    <n v="2026"/>
    <x v="2"/>
    <n v="7"/>
    <x v="6"/>
    <x v="3"/>
    <x v="8"/>
    <x v="0"/>
    <s v="New"/>
    <x v="0"/>
    <s v="Trail Bike Light"/>
    <n v="1"/>
    <n v="51.06"/>
    <n v="0.15"/>
    <n v="22.56"/>
    <n v="43.401000000000003"/>
    <n v="22.56"/>
    <n v="20.841000000000005"/>
    <n v="0.48019630884081022"/>
    <n v="2026"/>
    <s v="Q3"/>
    <n v="7"/>
    <s v="Jul"/>
  </r>
  <r>
    <n v="2751"/>
    <d v="2026-07-07T00:00:00"/>
    <n v="2026"/>
    <x v="2"/>
    <n v="7"/>
    <x v="6"/>
    <x v="0"/>
    <x v="15"/>
    <x v="2"/>
    <s v="New"/>
    <x v="4"/>
    <s v="Weighted Vest"/>
    <n v="2"/>
    <n v="125.9"/>
    <n v="0.15"/>
    <n v="70.27"/>
    <n v="214.03"/>
    <n v="140.54"/>
    <n v="73.490000000000009"/>
    <n v="0.34336307994206422"/>
    <n v="2026"/>
    <s v="Q3"/>
    <n v="7"/>
    <s v="Jul"/>
  </r>
  <r>
    <n v="375"/>
    <d v="2026-07-08T00:00:00"/>
    <n v="2026"/>
    <x v="2"/>
    <n v="7"/>
    <x v="6"/>
    <x v="1"/>
    <x v="12"/>
    <x v="2"/>
    <s v="Returning"/>
    <x v="3"/>
    <s v="Trail Tent 2P"/>
    <n v="2"/>
    <n v="192.24"/>
    <n v="0.05"/>
    <n v="103.65"/>
    <n v="365.25599999999997"/>
    <n v="207.3"/>
    <n v="157.95599999999996"/>
    <n v="0.43245285498390162"/>
    <n v="2026"/>
    <s v="Q3"/>
    <n v="7"/>
    <s v="Jul"/>
  </r>
  <r>
    <n v="650"/>
    <d v="2026-07-08T00:00:00"/>
    <n v="2026"/>
    <x v="2"/>
    <n v="7"/>
    <x v="6"/>
    <x v="0"/>
    <x v="0"/>
    <x v="0"/>
    <s v="Business"/>
    <x v="4"/>
    <s v="Resistance Band Set"/>
    <n v="2"/>
    <n v="40.79"/>
    <n v="0"/>
    <n v="14.61"/>
    <n v="81.58"/>
    <n v="29.22"/>
    <n v="52.36"/>
    <n v="0.64182397646481981"/>
    <n v="2026"/>
    <s v="Q3"/>
    <n v="7"/>
    <s v="Jul"/>
  </r>
  <r>
    <n v="941"/>
    <d v="2026-07-08T00:00:00"/>
    <n v="2026"/>
    <x v="2"/>
    <n v="7"/>
    <x v="6"/>
    <x v="0"/>
    <x v="9"/>
    <x v="2"/>
    <s v="New"/>
    <x v="3"/>
    <s v="Compact Sleeping Bag"/>
    <n v="2"/>
    <n v="125.73"/>
    <n v="0.15"/>
    <n v="61.75"/>
    <n v="213.74100000000001"/>
    <n v="123.5"/>
    <n v="90.241000000000014"/>
    <n v="0.42219789371248384"/>
    <n v="2026"/>
    <s v="Q3"/>
    <n v="7"/>
    <s v="Jul"/>
  </r>
  <r>
    <n v="2719"/>
    <d v="2026-07-08T00:00:00"/>
    <n v="2026"/>
    <x v="2"/>
    <n v="7"/>
    <x v="6"/>
    <x v="0"/>
    <x v="15"/>
    <x v="0"/>
    <s v="Business"/>
    <x v="2"/>
    <s v="Travel Backpack 35L"/>
    <n v="1"/>
    <n v="164.92"/>
    <n v="0"/>
    <n v="89.47"/>
    <n v="164.92"/>
    <n v="89.47"/>
    <n v="75.449999999999989"/>
    <n v="0.45749454280863444"/>
    <n v="2026"/>
    <s v="Q3"/>
    <n v="7"/>
    <s v="Jul"/>
  </r>
  <r>
    <n v="3833"/>
    <d v="2026-07-08T00:00:00"/>
    <n v="2026"/>
    <x v="2"/>
    <n v="7"/>
    <x v="6"/>
    <x v="1"/>
    <x v="6"/>
    <x v="2"/>
    <s v="New"/>
    <x v="0"/>
    <s v="Cycling Pack 12L"/>
    <n v="5"/>
    <n v="103.91"/>
    <n v="0"/>
    <n v="51.19"/>
    <n v="519.54999999999995"/>
    <n v="255.95"/>
    <n v="263.59999999999997"/>
    <n v="0.50736214031373306"/>
    <n v="2026"/>
    <s v="Q3"/>
    <n v="7"/>
    <s v="Jul"/>
  </r>
  <r>
    <n v="211"/>
    <d v="2026-07-09T00:00:00"/>
    <n v="2026"/>
    <x v="2"/>
    <n v="7"/>
    <x v="6"/>
    <x v="2"/>
    <x v="16"/>
    <x v="1"/>
    <s v="Business"/>
    <x v="0"/>
    <s v="Trail Bike Light"/>
    <n v="10"/>
    <n v="49.69"/>
    <n v="0.1"/>
    <n v="21.82"/>
    <n v="447.21"/>
    <n v="218.2"/>
    <n v="229.01"/>
    <n v="0.51208604458755391"/>
    <n v="2026"/>
    <s v="Q3"/>
    <n v="7"/>
    <s v="Jul"/>
  </r>
  <r>
    <n v="392"/>
    <d v="2026-07-09T00:00:00"/>
    <n v="2026"/>
    <x v="2"/>
    <n v="7"/>
    <x v="6"/>
    <x v="3"/>
    <x v="7"/>
    <x v="2"/>
    <s v="Returning"/>
    <x v="1"/>
    <s v="Hiking Daypack 20L"/>
    <n v="3"/>
    <n v="94.19"/>
    <n v="0"/>
    <n v="44.1"/>
    <n v="282.57"/>
    <n v="132.30000000000001"/>
    <n v="150.26999999999998"/>
    <n v="0.53179743072512997"/>
    <n v="2026"/>
    <s v="Q3"/>
    <n v="7"/>
    <s v="Jul"/>
  </r>
  <r>
    <n v="1302"/>
    <d v="2026-07-09T00:00:00"/>
    <n v="2026"/>
    <x v="2"/>
    <n v="7"/>
    <x v="6"/>
    <x v="1"/>
    <x v="14"/>
    <x v="2"/>
    <s v="Returning"/>
    <x v="2"/>
    <s v="Packing Cube Set"/>
    <n v="1"/>
    <n v="46.87"/>
    <n v="0"/>
    <n v="18.649999999999999"/>
    <n v="46.87"/>
    <n v="18.649999999999999"/>
    <n v="28.22"/>
    <n v="0.60209088969490077"/>
    <n v="2026"/>
    <s v="Q3"/>
    <n v="7"/>
    <s v="Jul"/>
  </r>
  <r>
    <n v="1366"/>
    <d v="2026-07-09T00:00:00"/>
    <n v="2026"/>
    <x v="2"/>
    <n v="7"/>
    <x v="6"/>
    <x v="2"/>
    <x v="16"/>
    <x v="0"/>
    <s v="Returning"/>
    <x v="2"/>
    <s v="Insulated Bottle"/>
    <n v="1"/>
    <n v="36.99"/>
    <n v="0.1"/>
    <n v="13.2"/>
    <n v="33.291000000000004"/>
    <n v="13.2"/>
    <n v="20.091000000000005"/>
    <n v="0.60349644047940887"/>
    <n v="2026"/>
    <s v="Q3"/>
    <n v="7"/>
    <s v="Jul"/>
  </r>
  <r>
    <n v="1974"/>
    <d v="2026-07-09T00:00:00"/>
    <n v="2026"/>
    <x v="2"/>
    <n v="7"/>
    <x v="6"/>
    <x v="0"/>
    <x v="15"/>
    <x v="0"/>
    <s v="Returning"/>
    <x v="2"/>
    <s v="Carry-On Duffel"/>
    <n v="1"/>
    <n v="135.44"/>
    <n v="0"/>
    <n v="65.48"/>
    <n v="135.44"/>
    <n v="65.48"/>
    <n v="69.959999999999994"/>
    <n v="0.51653868871825159"/>
    <n v="2026"/>
    <s v="Q3"/>
    <n v="7"/>
    <s v="Jul"/>
  </r>
  <r>
    <n v="2716"/>
    <d v="2026-07-09T00:00:00"/>
    <n v="2026"/>
    <x v="2"/>
    <n v="7"/>
    <x v="6"/>
    <x v="1"/>
    <x v="1"/>
    <x v="0"/>
    <s v="New"/>
    <x v="1"/>
    <s v="Hiking Daypack 20L"/>
    <n v="3"/>
    <n v="92.25"/>
    <n v="0"/>
    <n v="46.27"/>
    <n v="276.75"/>
    <n v="138.81"/>
    <n v="137.94"/>
    <n v="0.49842818428184282"/>
    <n v="2026"/>
    <s v="Q3"/>
    <n v="7"/>
    <s v="Jul"/>
  </r>
  <r>
    <n v="3161"/>
    <d v="2026-07-09T00:00:00"/>
    <n v="2026"/>
    <x v="2"/>
    <n v="7"/>
    <x v="6"/>
    <x v="2"/>
    <x v="5"/>
    <x v="0"/>
    <s v="New"/>
    <x v="3"/>
    <s v="Trail Tent 2P"/>
    <n v="2"/>
    <n v="192.6"/>
    <n v="0"/>
    <n v="104.89"/>
    <n v="385.2"/>
    <n v="209.78"/>
    <n v="175.42"/>
    <n v="0.45539979231568017"/>
    <n v="2026"/>
    <s v="Q3"/>
    <n v="7"/>
    <s v="Jul"/>
  </r>
  <r>
    <n v="3240"/>
    <d v="2026-07-09T00:00:00"/>
    <n v="2026"/>
    <x v="2"/>
    <n v="7"/>
    <x v="6"/>
    <x v="3"/>
    <x v="8"/>
    <x v="0"/>
    <s v="Returning"/>
    <x v="0"/>
    <s v="Compact Repair Kit"/>
    <n v="1"/>
    <n v="39.94"/>
    <n v="0"/>
    <n v="16.89"/>
    <n v="39.94"/>
    <n v="16.89"/>
    <n v="23.049999999999997"/>
    <n v="0.57711567351026538"/>
    <n v="2026"/>
    <s v="Q3"/>
    <n v="7"/>
    <s v="Jul"/>
  </r>
  <r>
    <n v="3682"/>
    <d v="2026-07-09T00:00:00"/>
    <n v="2026"/>
    <x v="2"/>
    <n v="7"/>
    <x v="6"/>
    <x v="2"/>
    <x v="2"/>
    <x v="0"/>
    <s v="Returning"/>
    <x v="1"/>
    <s v="Summit Backpack 45L"/>
    <n v="3"/>
    <n v="150.61000000000001"/>
    <n v="0"/>
    <n v="79.900000000000006"/>
    <n v="451.83000000000004"/>
    <n v="239.70000000000002"/>
    <n v="212.13000000000002"/>
    <n v="0.46949073766682159"/>
    <n v="2026"/>
    <s v="Q3"/>
    <n v="7"/>
    <s v="Jul"/>
  </r>
  <r>
    <n v="4725"/>
    <d v="2026-07-09T00:00:00"/>
    <n v="2026"/>
    <x v="2"/>
    <n v="7"/>
    <x v="6"/>
    <x v="3"/>
    <x v="13"/>
    <x v="0"/>
    <s v="Returning"/>
    <x v="1"/>
    <s v="Trekking Poles"/>
    <n v="2"/>
    <n v="71.069999999999993"/>
    <n v="0"/>
    <n v="31.57"/>
    <n v="142.13999999999999"/>
    <n v="63.14"/>
    <n v="78.999999999999986"/>
    <n v="0.55579006613198245"/>
    <n v="2026"/>
    <s v="Q3"/>
    <n v="7"/>
    <s v="Jul"/>
  </r>
  <r>
    <n v="758"/>
    <d v="2026-07-10T00:00:00"/>
    <n v="2026"/>
    <x v="2"/>
    <n v="7"/>
    <x v="6"/>
    <x v="0"/>
    <x v="0"/>
    <x v="2"/>
    <s v="New"/>
    <x v="0"/>
    <s v="Trail Bike Light"/>
    <n v="1"/>
    <n v="50.78"/>
    <n v="0"/>
    <n v="22.29"/>
    <n v="50.78"/>
    <n v="22.29"/>
    <n v="28.490000000000002"/>
    <n v="0.56104765655769995"/>
    <n v="2026"/>
    <s v="Q3"/>
    <n v="7"/>
    <s v="Jul"/>
  </r>
  <r>
    <n v="1910"/>
    <d v="2026-07-10T00:00:00"/>
    <n v="2026"/>
    <x v="2"/>
    <n v="7"/>
    <x v="6"/>
    <x v="0"/>
    <x v="15"/>
    <x v="0"/>
    <s v="Returning"/>
    <x v="1"/>
    <s v="Trail Boots"/>
    <n v="2"/>
    <n v="141.51"/>
    <n v="0.05"/>
    <n v="77.040000000000006"/>
    <n v="268.86899999999997"/>
    <n v="154.08000000000001"/>
    <n v="114.78899999999996"/>
    <n v="0.42693281858451504"/>
    <n v="2026"/>
    <s v="Q3"/>
    <n v="7"/>
    <s v="Jul"/>
  </r>
  <r>
    <n v="1941"/>
    <d v="2026-07-10T00:00:00"/>
    <n v="2026"/>
    <x v="2"/>
    <n v="7"/>
    <x v="6"/>
    <x v="1"/>
    <x v="12"/>
    <x v="3"/>
    <s v="Returning"/>
    <x v="1"/>
    <s v="Summit Backpack 45L"/>
    <n v="1"/>
    <n v="156.44"/>
    <n v="0.1"/>
    <n v="80.72"/>
    <n v="140.79599999999999"/>
    <n v="80.72"/>
    <n v="60.075999999999993"/>
    <n v="0.42668825818915307"/>
    <n v="2026"/>
    <s v="Q3"/>
    <n v="7"/>
    <s v="Jul"/>
  </r>
  <r>
    <n v="2324"/>
    <d v="2026-07-10T00:00:00"/>
    <n v="2026"/>
    <x v="2"/>
    <n v="7"/>
    <x v="6"/>
    <x v="1"/>
    <x v="12"/>
    <x v="0"/>
    <s v="New"/>
    <x v="4"/>
    <s v="Training Mat"/>
    <n v="2"/>
    <n v="51.75"/>
    <n v="0"/>
    <n v="21.4"/>
    <n v="103.5"/>
    <n v="42.8"/>
    <n v="60.7"/>
    <n v="0.58647342995169083"/>
    <n v="2026"/>
    <s v="Q3"/>
    <n v="7"/>
    <s v="Jul"/>
  </r>
  <r>
    <n v="2869"/>
    <d v="2026-07-10T00:00:00"/>
    <n v="2026"/>
    <x v="2"/>
    <n v="7"/>
    <x v="6"/>
    <x v="2"/>
    <x v="5"/>
    <x v="3"/>
    <s v="New"/>
    <x v="3"/>
    <s v="Portable Camp Stove"/>
    <n v="1"/>
    <n v="82.23"/>
    <n v="0.1"/>
    <n v="38.340000000000003"/>
    <n v="74.007000000000005"/>
    <n v="38.340000000000003"/>
    <n v="35.667000000000002"/>
    <n v="0.48194089748267055"/>
    <n v="2026"/>
    <s v="Q3"/>
    <n v="7"/>
    <s v="Jul"/>
  </r>
  <r>
    <n v="3236"/>
    <d v="2026-07-10T00:00:00"/>
    <n v="2026"/>
    <x v="2"/>
    <n v="7"/>
    <x v="6"/>
    <x v="1"/>
    <x v="6"/>
    <x v="0"/>
    <s v="New"/>
    <x v="1"/>
    <s v="Trail Boots"/>
    <n v="1"/>
    <n v="144.16999999999999"/>
    <n v="0.1"/>
    <n v="78.13"/>
    <n v="129.75299999999999"/>
    <n v="78.13"/>
    <n v="51.62299999999999"/>
    <n v="0.39785592625989374"/>
    <n v="2026"/>
    <s v="Q3"/>
    <n v="7"/>
    <s v="Jul"/>
  </r>
  <r>
    <n v="3582"/>
    <d v="2026-07-10T00:00:00"/>
    <n v="2026"/>
    <x v="2"/>
    <n v="7"/>
    <x v="6"/>
    <x v="1"/>
    <x v="12"/>
    <x v="0"/>
    <s v="Returning"/>
    <x v="3"/>
    <s v="Portable Camp Stove"/>
    <n v="4"/>
    <n v="82.47"/>
    <n v="0"/>
    <n v="40.22"/>
    <n v="329.88"/>
    <n v="160.88"/>
    <n v="169"/>
    <n v="0.51230750575967021"/>
    <n v="2026"/>
    <s v="Q3"/>
    <n v="7"/>
    <s v="Jul"/>
  </r>
  <r>
    <n v="3715"/>
    <d v="2026-07-10T00:00:00"/>
    <n v="2026"/>
    <x v="2"/>
    <n v="7"/>
    <x v="6"/>
    <x v="3"/>
    <x v="8"/>
    <x v="0"/>
    <s v="New"/>
    <x v="3"/>
    <s v="Compact Sleeping Bag"/>
    <n v="1"/>
    <n v="122.14"/>
    <n v="0.15"/>
    <n v="59.87"/>
    <n v="103.819"/>
    <n v="59.87"/>
    <n v="43.949000000000005"/>
    <n v="0.42332328379198414"/>
    <n v="2026"/>
    <s v="Q3"/>
    <n v="7"/>
    <s v="Jul"/>
  </r>
  <r>
    <n v="3940"/>
    <d v="2026-07-10T00:00:00"/>
    <n v="2026"/>
    <x v="2"/>
    <n v="7"/>
    <x v="6"/>
    <x v="2"/>
    <x v="16"/>
    <x v="2"/>
    <s v="Returning"/>
    <x v="1"/>
    <s v="Trail Boots"/>
    <n v="3"/>
    <n v="143.59"/>
    <n v="0"/>
    <n v="78.91"/>
    <n v="430.77"/>
    <n v="236.73"/>
    <n v="194.04"/>
    <n v="0.45044919562643637"/>
    <n v="2026"/>
    <s v="Q3"/>
    <n v="7"/>
    <s v="Jul"/>
  </r>
  <r>
    <n v="4760"/>
    <d v="2026-07-10T00:00:00"/>
    <n v="2026"/>
    <x v="2"/>
    <n v="7"/>
    <x v="6"/>
    <x v="3"/>
    <x v="13"/>
    <x v="0"/>
    <s v="Business"/>
    <x v="1"/>
    <s v="Summit Backpack 45L"/>
    <n v="2"/>
    <n v="157.66"/>
    <n v="0"/>
    <n v="78.760000000000005"/>
    <n v="315.32"/>
    <n v="157.52000000000001"/>
    <n v="157.79999999999998"/>
    <n v="0.50044399340352652"/>
    <n v="2026"/>
    <s v="Q3"/>
    <n v="7"/>
    <s v="Jul"/>
  </r>
  <r>
    <n v="4768"/>
    <d v="2026-07-10T00:00:00"/>
    <n v="2026"/>
    <x v="2"/>
    <n v="7"/>
    <x v="6"/>
    <x v="1"/>
    <x v="1"/>
    <x v="0"/>
    <s v="Business"/>
    <x v="0"/>
    <s v="Cycling Pack 12L"/>
    <n v="1"/>
    <n v="101.58"/>
    <n v="0"/>
    <n v="49.83"/>
    <n v="101.58"/>
    <n v="49.83"/>
    <n v="51.75"/>
    <n v="0.50945067926757237"/>
    <n v="2026"/>
    <s v="Q3"/>
    <n v="7"/>
    <s v="Jul"/>
  </r>
  <r>
    <n v="5025"/>
    <d v="2026-07-10T00:00:00"/>
    <n v="2026"/>
    <x v="2"/>
    <n v="7"/>
    <x v="6"/>
    <x v="2"/>
    <x v="3"/>
    <x v="0"/>
    <s v="Returning"/>
    <x v="2"/>
    <s v="Travel Backpack 35L"/>
    <n v="4"/>
    <n v="166.71"/>
    <n v="0"/>
    <n v="86.55"/>
    <n v="666.84"/>
    <n v="346.2"/>
    <n v="320.64000000000004"/>
    <n v="0.48083498290444487"/>
    <n v="2026"/>
    <s v="Q3"/>
    <n v="7"/>
    <s v="Jul"/>
  </r>
  <r>
    <n v="165"/>
    <d v="2026-07-11T00:00:00"/>
    <n v="2026"/>
    <x v="2"/>
    <n v="7"/>
    <x v="6"/>
    <x v="1"/>
    <x v="12"/>
    <x v="2"/>
    <s v="New"/>
    <x v="0"/>
    <s v="Commuter Helmet"/>
    <n v="2"/>
    <n v="83.33"/>
    <n v="0"/>
    <n v="42.11"/>
    <n v="166.66"/>
    <n v="84.22"/>
    <n v="82.44"/>
    <n v="0.49465978639145564"/>
    <n v="2026"/>
    <s v="Q3"/>
    <n v="7"/>
    <s v="Jul"/>
  </r>
  <r>
    <n v="198"/>
    <d v="2026-07-11T00:00:00"/>
    <n v="2026"/>
    <x v="2"/>
    <n v="7"/>
    <x v="6"/>
    <x v="0"/>
    <x v="15"/>
    <x v="0"/>
    <s v="New"/>
    <x v="1"/>
    <s v="Trekking Poles"/>
    <n v="2"/>
    <n v="71.77"/>
    <n v="0.05"/>
    <n v="32.9"/>
    <n v="136.363"/>
    <n v="65.8"/>
    <n v="70.563000000000002"/>
    <n v="0.5174644148339359"/>
    <n v="2026"/>
    <s v="Q3"/>
    <n v="7"/>
    <s v="Jul"/>
  </r>
  <r>
    <n v="1480"/>
    <d v="2026-07-11T00:00:00"/>
    <n v="2026"/>
    <x v="2"/>
    <n v="7"/>
    <x v="6"/>
    <x v="0"/>
    <x v="15"/>
    <x v="0"/>
    <s v="New"/>
    <x v="2"/>
    <s v="Travel Backpack 35L"/>
    <n v="3"/>
    <n v="164.5"/>
    <n v="0"/>
    <n v="87.06"/>
    <n v="493.5"/>
    <n v="261.18"/>
    <n v="232.32"/>
    <n v="0.47075987841945288"/>
    <n v="2026"/>
    <s v="Q3"/>
    <n v="7"/>
    <s v="Jul"/>
  </r>
  <r>
    <n v="1990"/>
    <d v="2026-07-11T00:00:00"/>
    <n v="2026"/>
    <x v="2"/>
    <n v="7"/>
    <x v="6"/>
    <x v="0"/>
    <x v="15"/>
    <x v="0"/>
    <s v="Returning"/>
    <x v="3"/>
    <s v="Portable Camp Stove"/>
    <n v="3"/>
    <n v="82.28"/>
    <n v="0.1"/>
    <n v="39.51"/>
    <n v="222.15600000000001"/>
    <n v="118.53"/>
    <n v="103.626"/>
    <n v="0.46645600388915898"/>
    <n v="2026"/>
    <s v="Q3"/>
    <n v="7"/>
    <s v="Jul"/>
  </r>
  <r>
    <n v="2298"/>
    <d v="2026-07-11T00:00:00"/>
    <n v="2026"/>
    <x v="2"/>
    <n v="7"/>
    <x v="6"/>
    <x v="2"/>
    <x v="2"/>
    <x v="2"/>
    <s v="New"/>
    <x v="0"/>
    <s v="Cycling Pack 12L"/>
    <n v="2"/>
    <n v="103.17"/>
    <n v="0"/>
    <n v="50.49"/>
    <n v="206.34"/>
    <n v="100.98"/>
    <n v="105.36"/>
    <n v="0.51061355045071244"/>
    <n v="2026"/>
    <s v="Q3"/>
    <n v="7"/>
    <s v="Jul"/>
  </r>
  <r>
    <n v="2886"/>
    <d v="2026-07-11T00:00:00"/>
    <n v="2026"/>
    <x v="2"/>
    <n v="7"/>
    <x v="6"/>
    <x v="0"/>
    <x v="15"/>
    <x v="0"/>
    <s v="New"/>
    <x v="0"/>
    <s v="Trail Bike Light"/>
    <n v="1"/>
    <n v="50.33"/>
    <n v="0.05"/>
    <n v="22.06"/>
    <n v="47.813499999999998"/>
    <n v="22.06"/>
    <n v="25.753499999999999"/>
    <n v="0.53862402877848303"/>
    <n v="2026"/>
    <s v="Q3"/>
    <n v="7"/>
    <s v="Jul"/>
  </r>
  <r>
    <n v="2893"/>
    <d v="2026-07-11T00:00:00"/>
    <n v="2026"/>
    <x v="2"/>
    <n v="7"/>
    <x v="6"/>
    <x v="1"/>
    <x v="11"/>
    <x v="1"/>
    <s v="Business"/>
    <x v="1"/>
    <s v="Trail Boots"/>
    <n v="6"/>
    <n v="142.78"/>
    <n v="0.15"/>
    <n v="80.38"/>
    <n v="728.178"/>
    <n v="482.28"/>
    <n v="245.89800000000002"/>
    <n v="0.33768941110552642"/>
    <n v="2026"/>
    <s v="Q3"/>
    <n v="7"/>
    <s v="Jul"/>
  </r>
  <r>
    <n v="2939"/>
    <d v="2026-07-11T00:00:00"/>
    <n v="2026"/>
    <x v="2"/>
    <n v="7"/>
    <x v="6"/>
    <x v="1"/>
    <x v="6"/>
    <x v="0"/>
    <s v="New"/>
    <x v="3"/>
    <s v="Trail Tent 2P"/>
    <n v="1"/>
    <n v="195.38"/>
    <n v="0.05"/>
    <n v="101.67"/>
    <n v="185.61099999999999"/>
    <n v="101.67"/>
    <n v="83.940999999999988"/>
    <n v="0.45224151585843508"/>
    <n v="2026"/>
    <s v="Q3"/>
    <n v="7"/>
    <s v="Jul"/>
  </r>
  <r>
    <n v="3249"/>
    <d v="2026-07-11T00:00:00"/>
    <n v="2026"/>
    <x v="2"/>
    <n v="7"/>
    <x v="6"/>
    <x v="3"/>
    <x v="4"/>
    <x v="2"/>
    <s v="Returning"/>
    <x v="0"/>
    <s v="Cycling Pack 12L"/>
    <n v="5"/>
    <n v="104.8"/>
    <n v="0"/>
    <n v="50.94"/>
    <n v="524"/>
    <n v="254.7"/>
    <n v="269.3"/>
    <n v="0.51393129770992374"/>
    <n v="2026"/>
    <s v="Q3"/>
    <n v="7"/>
    <s v="Jul"/>
  </r>
  <r>
    <n v="3832"/>
    <d v="2026-07-11T00:00:00"/>
    <n v="2026"/>
    <x v="2"/>
    <n v="7"/>
    <x v="6"/>
    <x v="3"/>
    <x v="7"/>
    <x v="0"/>
    <s v="Returning"/>
    <x v="3"/>
    <s v="Portable Camp Stove"/>
    <n v="3"/>
    <n v="82.26"/>
    <n v="0"/>
    <n v="40.020000000000003"/>
    <n v="246.78000000000003"/>
    <n v="120.06"/>
    <n v="126.72000000000003"/>
    <n v="0.51349380014587898"/>
    <n v="2026"/>
    <s v="Q3"/>
    <n v="7"/>
    <s v="Jul"/>
  </r>
  <r>
    <n v="3868"/>
    <d v="2026-07-11T00:00:00"/>
    <n v="2026"/>
    <x v="2"/>
    <n v="7"/>
    <x v="6"/>
    <x v="2"/>
    <x v="10"/>
    <x v="0"/>
    <s v="Business"/>
    <x v="1"/>
    <s v="Hiking Daypack 20L"/>
    <n v="1"/>
    <n v="90.79"/>
    <n v="0"/>
    <n v="46.39"/>
    <n v="90.79"/>
    <n v="46.39"/>
    <n v="44.400000000000006"/>
    <n v="0.4890406432426479"/>
    <n v="2026"/>
    <s v="Q3"/>
    <n v="7"/>
    <s v="Jul"/>
  </r>
  <r>
    <n v="4365"/>
    <d v="2026-07-11T00:00:00"/>
    <n v="2026"/>
    <x v="2"/>
    <n v="7"/>
    <x v="6"/>
    <x v="1"/>
    <x v="11"/>
    <x v="0"/>
    <s v="Returning"/>
    <x v="0"/>
    <s v="Compact Repair Kit"/>
    <n v="1"/>
    <n v="41.33"/>
    <n v="0"/>
    <n v="17.2"/>
    <n v="41.33"/>
    <n v="17.2"/>
    <n v="24.13"/>
    <n v="0.58383740624243896"/>
    <n v="2026"/>
    <s v="Q3"/>
    <n v="7"/>
    <s v="Jul"/>
  </r>
  <r>
    <n v="314"/>
    <d v="2026-07-12T00:00:00"/>
    <n v="2026"/>
    <x v="2"/>
    <n v="7"/>
    <x v="6"/>
    <x v="2"/>
    <x v="2"/>
    <x v="0"/>
    <s v="Returning"/>
    <x v="4"/>
    <s v="Resistance Band Set"/>
    <n v="2"/>
    <n v="41.09"/>
    <n v="0.05"/>
    <n v="14.54"/>
    <n v="78.070999999999998"/>
    <n v="29.08"/>
    <n v="48.991"/>
    <n v="0.62751854081541159"/>
    <n v="2026"/>
    <s v="Q3"/>
    <n v="7"/>
    <s v="Jul"/>
  </r>
  <r>
    <n v="552"/>
    <d v="2026-07-12T00:00:00"/>
    <n v="2026"/>
    <x v="2"/>
    <n v="7"/>
    <x v="6"/>
    <x v="1"/>
    <x v="12"/>
    <x v="1"/>
    <s v="Business"/>
    <x v="3"/>
    <s v="Portable Camp Stove"/>
    <n v="5"/>
    <n v="82.39"/>
    <n v="0.05"/>
    <n v="39.479999999999997"/>
    <n v="391.35249999999996"/>
    <n v="197.39999999999998"/>
    <n v="193.95249999999999"/>
    <n v="0.49559540312122702"/>
    <n v="2026"/>
    <s v="Q3"/>
    <n v="7"/>
    <s v="Jul"/>
  </r>
  <r>
    <n v="1317"/>
    <d v="2026-07-12T00:00:00"/>
    <n v="2026"/>
    <x v="2"/>
    <n v="7"/>
    <x v="6"/>
    <x v="1"/>
    <x v="14"/>
    <x v="0"/>
    <s v="Business"/>
    <x v="4"/>
    <s v="Recovery Roller"/>
    <n v="3"/>
    <n v="37"/>
    <n v="0"/>
    <n v="13.69"/>
    <n v="111"/>
    <n v="41.07"/>
    <n v="69.930000000000007"/>
    <n v="0.63000000000000012"/>
    <n v="2026"/>
    <s v="Q3"/>
    <n v="7"/>
    <s v="Jul"/>
  </r>
  <r>
    <n v="1515"/>
    <d v="2026-07-12T00:00:00"/>
    <n v="2026"/>
    <x v="2"/>
    <n v="7"/>
    <x v="6"/>
    <x v="3"/>
    <x v="8"/>
    <x v="2"/>
    <s v="New"/>
    <x v="4"/>
    <s v="Resistance Band Set"/>
    <n v="2"/>
    <n v="40.9"/>
    <n v="0"/>
    <n v="14.81"/>
    <n v="81.8"/>
    <n v="29.62"/>
    <n v="52.179999999999993"/>
    <n v="0.63789731051344734"/>
    <n v="2026"/>
    <s v="Q3"/>
    <n v="7"/>
    <s v="Jul"/>
  </r>
  <r>
    <n v="1674"/>
    <d v="2026-07-12T00:00:00"/>
    <n v="2026"/>
    <x v="2"/>
    <n v="7"/>
    <x v="6"/>
    <x v="0"/>
    <x v="0"/>
    <x v="0"/>
    <s v="New"/>
    <x v="4"/>
    <s v="Weighted Vest"/>
    <n v="1"/>
    <n v="123.33"/>
    <n v="0.1"/>
    <n v="70.900000000000006"/>
    <n v="110.997"/>
    <n v="70.900000000000006"/>
    <n v="40.096999999999994"/>
    <n v="0.36124399758552028"/>
    <n v="2026"/>
    <s v="Q3"/>
    <n v="7"/>
    <s v="Jul"/>
  </r>
  <r>
    <n v="2407"/>
    <d v="2026-07-12T00:00:00"/>
    <n v="2026"/>
    <x v="2"/>
    <n v="7"/>
    <x v="6"/>
    <x v="1"/>
    <x v="12"/>
    <x v="3"/>
    <s v="Business"/>
    <x v="1"/>
    <s v="Summit Backpack 45L"/>
    <n v="1"/>
    <n v="153.25"/>
    <n v="0.15"/>
    <n v="78.28"/>
    <n v="130.26249999999999"/>
    <n v="78.28"/>
    <n v="51.982499999999987"/>
    <n v="0.39905959121005657"/>
    <n v="2026"/>
    <s v="Q3"/>
    <n v="7"/>
    <s v="Jul"/>
  </r>
  <r>
    <n v="2817"/>
    <d v="2026-07-12T00:00:00"/>
    <n v="2026"/>
    <x v="2"/>
    <n v="7"/>
    <x v="6"/>
    <x v="3"/>
    <x v="7"/>
    <x v="3"/>
    <s v="New"/>
    <x v="2"/>
    <s v="Carry-On Duffel"/>
    <n v="3"/>
    <n v="134.43"/>
    <n v="0.1"/>
    <n v="65.78"/>
    <n v="362.96100000000001"/>
    <n v="197.34"/>
    <n v="165.62100000000001"/>
    <n v="0.45630522287518493"/>
    <n v="2026"/>
    <s v="Q3"/>
    <n v="7"/>
    <s v="Jul"/>
  </r>
  <r>
    <n v="3059"/>
    <d v="2026-07-12T00:00:00"/>
    <n v="2026"/>
    <x v="2"/>
    <n v="7"/>
    <x v="6"/>
    <x v="0"/>
    <x v="0"/>
    <x v="0"/>
    <s v="Returning"/>
    <x v="1"/>
    <s v="Hiking Daypack 20L"/>
    <n v="1"/>
    <n v="93.73"/>
    <n v="0.05"/>
    <n v="44.51"/>
    <n v="89.043499999999995"/>
    <n v="44.51"/>
    <n v="44.533499999999997"/>
    <n v="0.50013195797559618"/>
    <n v="2026"/>
    <s v="Q3"/>
    <n v="7"/>
    <s v="Jul"/>
  </r>
  <r>
    <n v="3210"/>
    <d v="2026-07-12T00:00:00"/>
    <n v="2026"/>
    <x v="2"/>
    <n v="7"/>
    <x v="6"/>
    <x v="0"/>
    <x v="0"/>
    <x v="0"/>
    <s v="Returning"/>
    <x v="2"/>
    <s v="Insulated Bottle"/>
    <n v="1"/>
    <n v="37.090000000000003"/>
    <n v="0"/>
    <n v="13.43"/>
    <n v="37.090000000000003"/>
    <n v="13.43"/>
    <n v="23.660000000000004"/>
    <n v="0.63790779185764357"/>
    <n v="2026"/>
    <s v="Q3"/>
    <n v="7"/>
    <s v="Jul"/>
  </r>
  <r>
    <n v="3670"/>
    <d v="2026-07-12T00:00:00"/>
    <n v="2026"/>
    <x v="2"/>
    <n v="7"/>
    <x v="6"/>
    <x v="0"/>
    <x v="0"/>
    <x v="2"/>
    <s v="New"/>
    <x v="2"/>
    <s v="Packing Cube Set"/>
    <n v="1"/>
    <n v="45.43"/>
    <n v="0"/>
    <n v="18.66"/>
    <n v="45.43"/>
    <n v="18.66"/>
    <n v="26.77"/>
    <n v="0.58925819942769098"/>
    <n v="2026"/>
    <s v="Q3"/>
    <n v="7"/>
    <s v="Jul"/>
  </r>
  <r>
    <n v="4017"/>
    <d v="2026-07-12T00:00:00"/>
    <n v="2026"/>
    <x v="2"/>
    <n v="7"/>
    <x v="6"/>
    <x v="3"/>
    <x v="8"/>
    <x v="3"/>
    <s v="New"/>
    <x v="4"/>
    <s v="Resistance Band Set"/>
    <n v="1"/>
    <n v="39.5"/>
    <n v="0.1"/>
    <n v="14.86"/>
    <n v="35.550000000000004"/>
    <n v="14.86"/>
    <n v="20.690000000000005"/>
    <n v="0.58199718706047832"/>
    <n v="2026"/>
    <s v="Q3"/>
    <n v="7"/>
    <s v="Jul"/>
  </r>
  <r>
    <n v="5012"/>
    <d v="2026-07-12T00:00:00"/>
    <n v="2026"/>
    <x v="2"/>
    <n v="7"/>
    <x v="6"/>
    <x v="2"/>
    <x v="16"/>
    <x v="2"/>
    <s v="Returning"/>
    <x v="4"/>
    <s v="Weighted Vest"/>
    <n v="2"/>
    <n v="123.58"/>
    <n v="0.1"/>
    <n v="68.739999999999995"/>
    <n v="222.44399999999999"/>
    <n v="137.47999999999999"/>
    <n v="84.963999999999999"/>
    <n v="0.3819568071065077"/>
    <n v="2026"/>
    <s v="Q3"/>
    <n v="7"/>
    <s v="Jul"/>
  </r>
  <r>
    <n v="884"/>
    <d v="2026-07-13T00:00:00"/>
    <n v="2026"/>
    <x v="2"/>
    <n v="7"/>
    <x v="6"/>
    <x v="3"/>
    <x v="13"/>
    <x v="2"/>
    <s v="Returning"/>
    <x v="0"/>
    <s v="Cycling Pack 12L"/>
    <n v="1"/>
    <n v="103.61"/>
    <n v="0"/>
    <n v="51.84"/>
    <n v="103.61"/>
    <n v="51.84"/>
    <n v="51.769999999999996"/>
    <n v="0.49966219476884466"/>
    <n v="2026"/>
    <s v="Q3"/>
    <n v="7"/>
    <s v="Jul"/>
  </r>
  <r>
    <n v="1025"/>
    <d v="2026-07-13T00:00:00"/>
    <n v="2026"/>
    <x v="2"/>
    <n v="7"/>
    <x v="6"/>
    <x v="2"/>
    <x v="2"/>
    <x v="2"/>
    <s v="Returning"/>
    <x v="1"/>
    <s v="Trail Boots"/>
    <n v="2"/>
    <n v="145.75"/>
    <n v="0.05"/>
    <n v="79.319999999999993"/>
    <n v="276.92500000000001"/>
    <n v="158.63999999999999"/>
    <n v="118.28500000000003"/>
    <n v="0.42713731154644768"/>
    <n v="2026"/>
    <s v="Q3"/>
    <n v="7"/>
    <s v="Jul"/>
  </r>
  <r>
    <n v="1279"/>
    <d v="2026-07-13T00:00:00"/>
    <n v="2026"/>
    <x v="2"/>
    <n v="7"/>
    <x v="6"/>
    <x v="3"/>
    <x v="8"/>
    <x v="3"/>
    <s v="New"/>
    <x v="3"/>
    <s v="Trail Tent 2P"/>
    <n v="2"/>
    <n v="193.76"/>
    <n v="0.1"/>
    <n v="104.66"/>
    <n v="348.76799999999997"/>
    <n v="209.32"/>
    <n v="139.44799999999998"/>
    <n v="0.39983025965684921"/>
    <n v="2026"/>
    <s v="Q3"/>
    <n v="7"/>
    <s v="Jul"/>
  </r>
  <r>
    <n v="1534"/>
    <d v="2026-07-13T00:00:00"/>
    <n v="2026"/>
    <x v="2"/>
    <n v="7"/>
    <x v="6"/>
    <x v="2"/>
    <x v="16"/>
    <x v="0"/>
    <s v="Returning"/>
    <x v="1"/>
    <s v="Trail Boots"/>
    <n v="2"/>
    <n v="146.09"/>
    <n v="0.1"/>
    <n v="79.36"/>
    <n v="262.96199999999999"/>
    <n v="158.72"/>
    <n v="104.24199999999999"/>
    <n v="0.39641469109605187"/>
    <n v="2026"/>
    <s v="Q3"/>
    <n v="7"/>
    <s v="Jul"/>
  </r>
  <r>
    <n v="2147"/>
    <d v="2026-07-13T00:00:00"/>
    <n v="2026"/>
    <x v="2"/>
    <n v="7"/>
    <x v="6"/>
    <x v="1"/>
    <x v="14"/>
    <x v="2"/>
    <s v="New"/>
    <x v="2"/>
    <s v="Carry-On Duffel"/>
    <n v="1"/>
    <n v="131.91999999999999"/>
    <n v="0"/>
    <n v="66.19"/>
    <n v="131.91999999999999"/>
    <n v="66.19"/>
    <n v="65.72999999999999"/>
    <n v="0.49825651910248631"/>
    <n v="2026"/>
    <s v="Q3"/>
    <n v="7"/>
    <s v="Jul"/>
  </r>
  <r>
    <n v="2385"/>
    <d v="2026-07-13T00:00:00"/>
    <n v="2026"/>
    <x v="2"/>
    <n v="7"/>
    <x v="6"/>
    <x v="1"/>
    <x v="11"/>
    <x v="1"/>
    <s v="Business"/>
    <x v="3"/>
    <s v="Portable Camp Stove"/>
    <n v="6"/>
    <n v="83.28"/>
    <n v="0.15"/>
    <n v="38.76"/>
    <n v="424.72800000000001"/>
    <n v="232.56"/>
    <n v="192.16800000000001"/>
    <n v="0.45244956772334294"/>
    <n v="2026"/>
    <s v="Q3"/>
    <n v="7"/>
    <s v="Jul"/>
  </r>
  <r>
    <n v="2517"/>
    <d v="2026-07-13T00:00:00"/>
    <n v="2026"/>
    <x v="2"/>
    <n v="7"/>
    <x v="6"/>
    <x v="1"/>
    <x v="6"/>
    <x v="0"/>
    <s v="New"/>
    <x v="2"/>
    <s v="Insulated Bottle"/>
    <n v="1"/>
    <n v="36.479999999999997"/>
    <n v="0.05"/>
    <n v="13.22"/>
    <n v="34.655999999999999"/>
    <n v="13.22"/>
    <n v="21.436"/>
    <n v="0.61853647276084955"/>
    <n v="2026"/>
    <s v="Q3"/>
    <n v="7"/>
    <s v="Jul"/>
  </r>
  <r>
    <n v="2746"/>
    <d v="2026-07-13T00:00:00"/>
    <n v="2026"/>
    <x v="2"/>
    <n v="7"/>
    <x v="6"/>
    <x v="0"/>
    <x v="0"/>
    <x v="2"/>
    <s v="New"/>
    <x v="1"/>
    <s v="Summit Backpack 45L"/>
    <n v="3"/>
    <n v="155.44"/>
    <n v="0.05"/>
    <n v="79.95"/>
    <n v="443.00399999999996"/>
    <n v="239.85000000000002"/>
    <n v="203.15399999999994"/>
    <n v="0.45858276674702703"/>
    <n v="2026"/>
    <s v="Q3"/>
    <n v="7"/>
    <s v="Jul"/>
  </r>
  <r>
    <n v="3297"/>
    <d v="2026-07-13T00:00:00"/>
    <n v="2026"/>
    <x v="2"/>
    <n v="7"/>
    <x v="6"/>
    <x v="0"/>
    <x v="15"/>
    <x v="1"/>
    <s v="Returning"/>
    <x v="4"/>
    <s v="Resistance Band Set"/>
    <n v="6"/>
    <n v="40.58"/>
    <n v="0.15"/>
    <n v="15.06"/>
    <n v="206.958"/>
    <n v="90.36"/>
    <n v="116.598"/>
    <n v="0.5633896732670397"/>
    <n v="2026"/>
    <s v="Q3"/>
    <n v="7"/>
    <s v="Jul"/>
  </r>
  <r>
    <n v="772"/>
    <d v="2026-07-14T00:00:00"/>
    <n v="2026"/>
    <x v="2"/>
    <n v="7"/>
    <x v="6"/>
    <x v="3"/>
    <x v="13"/>
    <x v="0"/>
    <s v="Returning"/>
    <x v="0"/>
    <s v="Cycling Pack 12L"/>
    <n v="2"/>
    <n v="101.03"/>
    <n v="0.1"/>
    <n v="50.98"/>
    <n v="181.85400000000001"/>
    <n v="101.96"/>
    <n v="79.89400000000002"/>
    <n v="0.43933045190097558"/>
    <n v="2026"/>
    <s v="Q3"/>
    <n v="7"/>
    <s v="Jul"/>
  </r>
  <r>
    <n v="838"/>
    <d v="2026-07-14T00:00:00"/>
    <n v="2026"/>
    <x v="2"/>
    <n v="7"/>
    <x v="6"/>
    <x v="0"/>
    <x v="9"/>
    <x v="2"/>
    <s v="Returning"/>
    <x v="3"/>
    <s v="Portable Camp Stove"/>
    <n v="1"/>
    <n v="80.150000000000006"/>
    <n v="0.05"/>
    <n v="38.89"/>
    <n v="76.142499999999998"/>
    <n v="38.89"/>
    <n v="37.252499999999998"/>
    <n v="0.48924713530551267"/>
    <n v="2026"/>
    <s v="Q3"/>
    <n v="7"/>
    <s v="Jul"/>
  </r>
  <r>
    <n v="1144"/>
    <d v="2026-07-14T00:00:00"/>
    <n v="2026"/>
    <x v="2"/>
    <n v="7"/>
    <x v="6"/>
    <x v="2"/>
    <x v="2"/>
    <x v="2"/>
    <s v="New"/>
    <x v="3"/>
    <s v="Portable Camp Stove"/>
    <n v="1"/>
    <n v="83.74"/>
    <n v="0"/>
    <n v="38.96"/>
    <n v="83.74"/>
    <n v="38.96"/>
    <n v="44.779999999999994"/>
    <n v="0.53475041796035339"/>
    <n v="2026"/>
    <s v="Q3"/>
    <n v="7"/>
    <s v="Jul"/>
  </r>
  <r>
    <n v="1686"/>
    <d v="2026-07-14T00:00:00"/>
    <n v="2026"/>
    <x v="2"/>
    <n v="7"/>
    <x v="6"/>
    <x v="2"/>
    <x v="5"/>
    <x v="1"/>
    <s v="Returning"/>
    <x v="2"/>
    <s v="Insulated Bottle"/>
    <n v="8"/>
    <n v="35.75"/>
    <n v="0.15"/>
    <n v="13.56"/>
    <n v="243.1"/>
    <n v="108.48"/>
    <n v="134.62"/>
    <n v="0.55376388317564795"/>
    <n v="2026"/>
    <s v="Q3"/>
    <n v="7"/>
    <s v="Jul"/>
  </r>
  <r>
    <n v="2823"/>
    <d v="2026-07-14T00:00:00"/>
    <n v="2026"/>
    <x v="2"/>
    <n v="7"/>
    <x v="6"/>
    <x v="0"/>
    <x v="15"/>
    <x v="0"/>
    <s v="New"/>
    <x v="0"/>
    <s v="Commuter Helmet"/>
    <n v="3"/>
    <n v="81.39"/>
    <n v="0"/>
    <n v="43.54"/>
    <n v="244.17000000000002"/>
    <n v="130.62"/>
    <n v="113.55000000000001"/>
    <n v="0.46504484580415284"/>
    <n v="2026"/>
    <s v="Q3"/>
    <n v="7"/>
    <s v="Jul"/>
  </r>
  <r>
    <n v="2883"/>
    <d v="2026-07-14T00:00:00"/>
    <n v="2026"/>
    <x v="2"/>
    <n v="7"/>
    <x v="6"/>
    <x v="2"/>
    <x v="10"/>
    <x v="3"/>
    <s v="New"/>
    <x v="2"/>
    <s v="Insulated Bottle"/>
    <n v="1"/>
    <n v="36.799999999999997"/>
    <n v="0"/>
    <n v="13.91"/>
    <n v="36.799999999999997"/>
    <n v="13.91"/>
    <n v="22.889999999999997"/>
    <n v="0.62201086956521734"/>
    <n v="2026"/>
    <s v="Q3"/>
    <n v="7"/>
    <s v="Jul"/>
  </r>
  <r>
    <n v="3259"/>
    <d v="2026-07-14T00:00:00"/>
    <n v="2026"/>
    <x v="2"/>
    <n v="7"/>
    <x v="6"/>
    <x v="2"/>
    <x v="16"/>
    <x v="1"/>
    <s v="Returning"/>
    <x v="3"/>
    <s v="Trail Tent 2P"/>
    <n v="6"/>
    <n v="194.15"/>
    <n v="0.1"/>
    <n v="105.12"/>
    <n v="1048.4100000000001"/>
    <n v="630.72"/>
    <n v="417.69000000000005"/>
    <n v="0.3984032964202936"/>
    <n v="2026"/>
    <s v="Q3"/>
    <n v="7"/>
    <s v="Jul"/>
  </r>
  <r>
    <n v="3709"/>
    <d v="2026-07-14T00:00:00"/>
    <n v="2026"/>
    <x v="2"/>
    <n v="7"/>
    <x v="6"/>
    <x v="0"/>
    <x v="9"/>
    <x v="0"/>
    <s v="New"/>
    <x v="4"/>
    <s v="Training Mat"/>
    <n v="1"/>
    <n v="50.94"/>
    <n v="0"/>
    <n v="22.28"/>
    <n v="50.94"/>
    <n v="22.28"/>
    <n v="28.659999999999997"/>
    <n v="0.5626226933647428"/>
    <n v="2026"/>
    <s v="Q3"/>
    <n v="7"/>
    <s v="Jul"/>
  </r>
  <r>
    <n v="61"/>
    <d v="2026-07-15T00:00:00"/>
    <n v="2026"/>
    <x v="2"/>
    <n v="7"/>
    <x v="6"/>
    <x v="3"/>
    <x v="8"/>
    <x v="0"/>
    <s v="Returning"/>
    <x v="4"/>
    <s v="Weighted Vest"/>
    <n v="2"/>
    <n v="125.89"/>
    <n v="0"/>
    <n v="70.8"/>
    <n v="251.78"/>
    <n v="141.6"/>
    <n v="110.18"/>
    <n v="0.43760425768528083"/>
    <n v="2026"/>
    <s v="Q3"/>
    <n v="7"/>
    <s v="Jul"/>
  </r>
  <r>
    <n v="357"/>
    <d v="2026-07-15T00:00:00"/>
    <n v="2026"/>
    <x v="2"/>
    <n v="7"/>
    <x v="6"/>
    <x v="0"/>
    <x v="9"/>
    <x v="0"/>
    <s v="New"/>
    <x v="4"/>
    <s v="Training Mat"/>
    <n v="2"/>
    <n v="51.9"/>
    <n v="0"/>
    <n v="21.82"/>
    <n v="103.8"/>
    <n v="43.64"/>
    <n v="60.16"/>
    <n v="0.57957610789980729"/>
    <n v="2026"/>
    <s v="Q3"/>
    <n v="7"/>
    <s v="Jul"/>
  </r>
  <r>
    <n v="1607"/>
    <d v="2026-07-15T00:00:00"/>
    <n v="2026"/>
    <x v="2"/>
    <n v="7"/>
    <x v="6"/>
    <x v="0"/>
    <x v="0"/>
    <x v="2"/>
    <s v="New"/>
    <x v="4"/>
    <s v="Resistance Band Set"/>
    <n v="2"/>
    <n v="39.75"/>
    <n v="0"/>
    <n v="14.78"/>
    <n v="79.5"/>
    <n v="29.56"/>
    <n v="49.94"/>
    <n v="0.62817610062893081"/>
    <n v="2026"/>
    <s v="Q3"/>
    <n v="7"/>
    <s v="Jul"/>
  </r>
  <r>
    <n v="3295"/>
    <d v="2026-07-15T00:00:00"/>
    <n v="2026"/>
    <x v="2"/>
    <n v="7"/>
    <x v="6"/>
    <x v="1"/>
    <x v="12"/>
    <x v="3"/>
    <s v="Returning"/>
    <x v="1"/>
    <s v="Hiking Daypack 20L"/>
    <n v="1"/>
    <n v="93.46"/>
    <n v="0.15"/>
    <n v="46.65"/>
    <n v="79.440999999999988"/>
    <n v="46.65"/>
    <n v="32.79099999999999"/>
    <n v="0.41277174255107557"/>
    <n v="2026"/>
    <s v="Q3"/>
    <n v="7"/>
    <s v="Jul"/>
  </r>
  <r>
    <n v="4048"/>
    <d v="2026-07-15T00:00:00"/>
    <n v="2026"/>
    <x v="2"/>
    <n v="7"/>
    <x v="6"/>
    <x v="3"/>
    <x v="13"/>
    <x v="1"/>
    <s v="Business"/>
    <x v="0"/>
    <s v="Commuter Helmet"/>
    <n v="3"/>
    <n v="82.79"/>
    <n v="0.1"/>
    <n v="43.07"/>
    <n v="223.53300000000002"/>
    <n v="129.21"/>
    <n v="94.323000000000008"/>
    <n v="0.42196454214813922"/>
    <n v="2026"/>
    <s v="Q3"/>
    <n v="7"/>
    <s v="Jul"/>
  </r>
  <r>
    <n v="4424"/>
    <d v="2026-07-15T00:00:00"/>
    <n v="2026"/>
    <x v="2"/>
    <n v="7"/>
    <x v="6"/>
    <x v="2"/>
    <x v="2"/>
    <x v="2"/>
    <s v="Business"/>
    <x v="1"/>
    <s v="Hiking Daypack 20L"/>
    <n v="1"/>
    <n v="92.54"/>
    <n v="0"/>
    <n v="44.48"/>
    <n v="92.54"/>
    <n v="44.48"/>
    <n v="48.060000000000009"/>
    <n v="0.51934298681651181"/>
    <n v="2026"/>
    <s v="Q3"/>
    <n v="7"/>
    <s v="Jul"/>
  </r>
  <r>
    <n v="4732"/>
    <d v="2026-07-15T00:00:00"/>
    <n v="2026"/>
    <x v="2"/>
    <n v="7"/>
    <x v="6"/>
    <x v="1"/>
    <x v="14"/>
    <x v="2"/>
    <s v="New"/>
    <x v="2"/>
    <s v="Packing Cube Set"/>
    <n v="1"/>
    <n v="46.53"/>
    <n v="0"/>
    <n v="18.829999999999998"/>
    <n v="46.53"/>
    <n v="18.829999999999998"/>
    <n v="27.700000000000003"/>
    <n v="0.59531485063399958"/>
    <n v="2026"/>
    <s v="Q3"/>
    <n v="7"/>
    <s v="Jul"/>
  </r>
  <r>
    <n v="194"/>
    <d v="2026-07-16T00:00:00"/>
    <n v="2026"/>
    <x v="2"/>
    <n v="7"/>
    <x v="6"/>
    <x v="1"/>
    <x v="12"/>
    <x v="0"/>
    <s v="Returning"/>
    <x v="0"/>
    <s v="Trail Bike Light"/>
    <n v="2"/>
    <n v="49.69"/>
    <n v="0"/>
    <n v="21.97"/>
    <n v="99.38"/>
    <n v="43.94"/>
    <n v="55.44"/>
    <n v="0.557858724089354"/>
    <n v="2026"/>
    <s v="Q3"/>
    <n v="7"/>
    <s v="Jul"/>
  </r>
  <r>
    <n v="258"/>
    <d v="2026-07-16T00:00:00"/>
    <n v="2026"/>
    <x v="2"/>
    <n v="7"/>
    <x v="6"/>
    <x v="3"/>
    <x v="8"/>
    <x v="3"/>
    <s v="New"/>
    <x v="1"/>
    <s v="Trekking Poles"/>
    <n v="3"/>
    <n v="71.34"/>
    <n v="0.1"/>
    <n v="31.71"/>
    <n v="192.61800000000002"/>
    <n v="95.13"/>
    <n v="97.488000000000028"/>
    <n v="0.50612092327819835"/>
    <n v="2026"/>
    <s v="Q3"/>
    <n v="7"/>
    <s v="Jul"/>
  </r>
  <r>
    <n v="543"/>
    <d v="2026-07-16T00:00:00"/>
    <n v="2026"/>
    <x v="2"/>
    <n v="7"/>
    <x v="6"/>
    <x v="1"/>
    <x v="14"/>
    <x v="3"/>
    <s v="Returning"/>
    <x v="0"/>
    <s v="Commuter Helmet"/>
    <n v="1"/>
    <n v="83.03"/>
    <n v="0"/>
    <n v="42.41"/>
    <n v="83.03"/>
    <n v="42.41"/>
    <n v="40.620000000000005"/>
    <n v="0.48922076357942917"/>
    <n v="2026"/>
    <s v="Q3"/>
    <n v="7"/>
    <s v="Jul"/>
  </r>
  <r>
    <n v="972"/>
    <d v="2026-07-16T00:00:00"/>
    <n v="2026"/>
    <x v="2"/>
    <n v="7"/>
    <x v="6"/>
    <x v="3"/>
    <x v="4"/>
    <x v="0"/>
    <s v="Returning"/>
    <x v="4"/>
    <s v="Resistance Band Set"/>
    <n v="1"/>
    <n v="40.799999999999997"/>
    <n v="0"/>
    <n v="14.42"/>
    <n v="40.799999999999997"/>
    <n v="14.42"/>
    <n v="26.379999999999995"/>
    <n v="0.64656862745098032"/>
    <n v="2026"/>
    <s v="Q3"/>
    <n v="7"/>
    <s v="Jul"/>
  </r>
  <r>
    <n v="1146"/>
    <d v="2026-07-16T00:00:00"/>
    <n v="2026"/>
    <x v="2"/>
    <n v="7"/>
    <x v="6"/>
    <x v="1"/>
    <x v="6"/>
    <x v="3"/>
    <s v="Returning"/>
    <x v="3"/>
    <s v="Compact Sleeping Bag"/>
    <n v="2"/>
    <n v="125.34"/>
    <n v="0.15"/>
    <n v="59.04"/>
    <n v="213.078"/>
    <n v="118.08"/>
    <n v="94.998000000000005"/>
    <n v="0.44583673584321237"/>
    <n v="2026"/>
    <s v="Q3"/>
    <n v="7"/>
    <s v="Jul"/>
  </r>
  <r>
    <n v="1464"/>
    <d v="2026-07-16T00:00:00"/>
    <n v="2026"/>
    <x v="2"/>
    <n v="7"/>
    <x v="6"/>
    <x v="0"/>
    <x v="9"/>
    <x v="0"/>
    <s v="Returning"/>
    <x v="4"/>
    <s v="Weighted Vest"/>
    <n v="1"/>
    <n v="122.73"/>
    <n v="0.1"/>
    <n v="70.540000000000006"/>
    <n v="110.45700000000001"/>
    <n v="70.540000000000006"/>
    <n v="39.917000000000002"/>
    <n v="0.36138044668966202"/>
    <n v="2026"/>
    <s v="Q3"/>
    <n v="7"/>
    <s v="Jul"/>
  </r>
  <r>
    <n v="1581"/>
    <d v="2026-07-16T00:00:00"/>
    <n v="2026"/>
    <x v="2"/>
    <n v="7"/>
    <x v="6"/>
    <x v="2"/>
    <x v="5"/>
    <x v="2"/>
    <s v="New"/>
    <x v="1"/>
    <s v="Hiking Daypack 20L"/>
    <n v="5"/>
    <n v="92.72"/>
    <n v="0.1"/>
    <n v="46.2"/>
    <n v="417.24"/>
    <n v="231"/>
    <n v="186.24"/>
    <n v="0.44636180615473109"/>
    <n v="2026"/>
    <s v="Q3"/>
    <n v="7"/>
    <s v="Jul"/>
  </r>
  <r>
    <n v="1894"/>
    <d v="2026-07-16T00:00:00"/>
    <n v="2026"/>
    <x v="2"/>
    <n v="7"/>
    <x v="6"/>
    <x v="3"/>
    <x v="7"/>
    <x v="1"/>
    <s v="Business"/>
    <x v="4"/>
    <s v="Recovery Roller"/>
    <n v="5"/>
    <n v="36.29"/>
    <n v="0.05"/>
    <n v="13.52"/>
    <n v="172.37749999999997"/>
    <n v="67.599999999999994"/>
    <n v="104.77749999999997"/>
    <n v="0.60783744978317933"/>
    <n v="2026"/>
    <s v="Q3"/>
    <n v="7"/>
    <s v="Jul"/>
  </r>
  <r>
    <n v="2100"/>
    <d v="2026-07-16T00:00:00"/>
    <n v="2026"/>
    <x v="2"/>
    <n v="7"/>
    <x v="6"/>
    <x v="2"/>
    <x v="2"/>
    <x v="0"/>
    <s v="Business"/>
    <x v="0"/>
    <s v="Trail Bike Light"/>
    <n v="2"/>
    <n v="49.84"/>
    <n v="0.1"/>
    <n v="23.06"/>
    <n v="89.712000000000003"/>
    <n v="46.12"/>
    <n v="43.592000000000006"/>
    <n v="0.48591046905653651"/>
    <n v="2026"/>
    <s v="Q3"/>
    <n v="7"/>
    <s v="Jul"/>
  </r>
  <r>
    <n v="2902"/>
    <d v="2026-07-16T00:00:00"/>
    <n v="2026"/>
    <x v="2"/>
    <n v="7"/>
    <x v="6"/>
    <x v="1"/>
    <x v="12"/>
    <x v="3"/>
    <s v="Business"/>
    <x v="4"/>
    <s v="Recovery Roller"/>
    <n v="1"/>
    <n v="35.799999999999997"/>
    <n v="0"/>
    <n v="14.05"/>
    <n v="35.799999999999997"/>
    <n v="14.05"/>
    <n v="21.749999999999996"/>
    <n v="0.60754189944134074"/>
    <n v="2026"/>
    <s v="Q3"/>
    <n v="7"/>
    <s v="Jul"/>
  </r>
  <r>
    <n v="3115"/>
    <d v="2026-07-16T00:00:00"/>
    <n v="2026"/>
    <x v="2"/>
    <n v="7"/>
    <x v="6"/>
    <x v="3"/>
    <x v="13"/>
    <x v="0"/>
    <s v="New"/>
    <x v="3"/>
    <s v="Trail Tent 2P"/>
    <n v="1"/>
    <n v="195.12"/>
    <n v="0"/>
    <n v="101.14"/>
    <n v="195.12"/>
    <n v="101.14"/>
    <n v="93.98"/>
    <n v="0.48165231652316526"/>
    <n v="2026"/>
    <s v="Q3"/>
    <n v="7"/>
    <s v="Jul"/>
  </r>
  <r>
    <n v="3546"/>
    <d v="2026-07-16T00:00:00"/>
    <n v="2026"/>
    <x v="2"/>
    <n v="7"/>
    <x v="6"/>
    <x v="0"/>
    <x v="15"/>
    <x v="0"/>
    <s v="New"/>
    <x v="0"/>
    <s v="Compact Repair Kit"/>
    <n v="2"/>
    <n v="39.69"/>
    <n v="0.05"/>
    <n v="16.88"/>
    <n v="75.410999999999987"/>
    <n v="33.76"/>
    <n v="41.650999999999989"/>
    <n v="0.55231995332245953"/>
    <n v="2026"/>
    <s v="Q3"/>
    <n v="7"/>
    <s v="Jul"/>
  </r>
  <r>
    <n v="4224"/>
    <d v="2026-07-16T00:00:00"/>
    <n v="2026"/>
    <x v="2"/>
    <n v="7"/>
    <x v="6"/>
    <x v="2"/>
    <x v="3"/>
    <x v="2"/>
    <s v="Returning"/>
    <x v="3"/>
    <s v="Alpine Tent 4P"/>
    <n v="1"/>
    <n v="348.73"/>
    <n v="0.15"/>
    <n v="190.33"/>
    <n v="296.4205"/>
    <n v="190.33"/>
    <n v="106.09049999999999"/>
    <n v="0.35790540802677273"/>
    <n v="2026"/>
    <s v="Q3"/>
    <n v="7"/>
    <s v="Jul"/>
  </r>
  <r>
    <n v="4858"/>
    <d v="2026-07-16T00:00:00"/>
    <n v="2026"/>
    <x v="2"/>
    <n v="7"/>
    <x v="6"/>
    <x v="1"/>
    <x v="12"/>
    <x v="2"/>
    <s v="Returning"/>
    <x v="2"/>
    <s v="Insulated Bottle"/>
    <n v="1"/>
    <n v="35.5"/>
    <n v="0"/>
    <n v="13.26"/>
    <n v="35.5"/>
    <n v="13.26"/>
    <n v="22.240000000000002"/>
    <n v="0.62647887323943663"/>
    <n v="2026"/>
    <s v="Q3"/>
    <n v="7"/>
    <s v="Jul"/>
  </r>
  <r>
    <n v="768"/>
    <d v="2026-07-17T00:00:00"/>
    <n v="2026"/>
    <x v="2"/>
    <n v="7"/>
    <x v="6"/>
    <x v="0"/>
    <x v="9"/>
    <x v="0"/>
    <s v="Business"/>
    <x v="2"/>
    <s v="Packing Cube Set"/>
    <n v="1"/>
    <n v="46.44"/>
    <n v="0"/>
    <n v="18.47"/>
    <n v="46.44"/>
    <n v="18.47"/>
    <n v="27.97"/>
    <n v="0.60228251507321273"/>
    <n v="2026"/>
    <s v="Q3"/>
    <n v="7"/>
    <s v="Jul"/>
  </r>
  <r>
    <n v="1901"/>
    <d v="2026-07-17T00:00:00"/>
    <n v="2026"/>
    <x v="2"/>
    <n v="7"/>
    <x v="6"/>
    <x v="1"/>
    <x v="14"/>
    <x v="0"/>
    <s v="New"/>
    <x v="1"/>
    <s v="Trekking Poles"/>
    <n v="1"/>
    <n v="70.44"/>
    <n v="0.05"/>
    <n v="32.229999999999997"/>
    <n v="66.917999999999992"/>
    <n v="32.229999999999997"/>
    <n v="34.687999999999995"/>
    <n v="0.51836576108072563"/>
    <n v="2026"/>
    <s v="Q3"/>
    <n v="7"/>
    <s v="Jul"/>
  </r>
  <r>
    <n v="2226"/>
    <d v="2026-07-17T00:00:00"/>
    <n v="2026"/>
    <x v="2"/>
    <n v="7"/>
    <x v="6"/>
    <x v="0"/>
    <x v="15"/>
    <x v="2"/>
    <s v="New"/>
    <x v="1"/>
    <s v="Trekking Poles"/>
    <n v="1"/>
    <n v="69.78"/>
    <n v="0.05"/>
    <n v="32.83"/>
    <n v="66.290999999999997"/>
    <n v="32.83"/>
    <n v="33.460999999999999"/>
    <n v="0.50475931876121949"/>
    <n v="2026"/>
    <s v="Q3"/>
    <n v="7"/>
    <s v="Jul"/>
  </r>
  <r>
    <n v="2660"/>
    <d v="2026-07-17T00:00:00"/>
    <n v="2026"/>
    <x v="2"/>
    <n v="7"/>
    <x v="6"/>
    <x v="2"/>
    <x v="5"/>
    <x v="2"/>
    <s v="New"/>
    <x v="2"/>
    <s v="Insulated Bottle"/>
    <n v="4"/>
    <n v="35.450000000000003"/>
    <n v="0.1"/>
    <n v="13.83"/>
    <n v="127.62000000000002"/>
    <n v="55.32"/>
    <n v="72.300000000000011"/>
    <n v="0.56652562294311237"/>
    <n v="2026"/>
    <s v="Q3"/>
    <n v="7"/>
    <s v="Jul"/>
  </r>
  <r>
    <n v="3004"/>
    <d v="2026-07-17T00:00:00"/>
    <n v="2026"/>
    <x v="2"/>
    <n v="7"/>
    <x v="6"/>
    <x v="3"/>
    <x v="8"/>
    <x v="0"/>
    <s v="Returning"/>
    <x v="0"/>
    <s v="Trail Bike Light"/>
    <n v="1"/>
    <n v="50.82"/>
    <n v="0.05"/>
    <n v="22.36"/>
    <n v="48.278999999999996"/>
    <n v="22.36"/>
    <n v="25.918999999999997"/>
    <n v="0.5368586756146565"/>
    <n v="2026"/>
    <s v="Q3"/>
    <n v="7"/>
    <s v="Jul"/>
  </r>
  <r>
    <n v="4020"/>
    <d v="2026-07-17T00:00:00"/>
    <n v="2026"/>
    <x v="2"/>
    <n v="7"/>
    <x v="6"/>
    <x v="2"/>
    <x v="2"/>
    <x v="0"/>
    <s v="Returning"/>
    <x v="3"/>
    <s v="Compact Sleeping Bag"/>
    <n v="1"/>
    <n v="126.13"/>
    <n v="0.15"/>
    <n v="60.43"/>
    <n v="107.2105"/>
    <n v="60.43"/>
    <n v="46.780499999999996"/>
    <n v="0.43634252242084498"/>
    <n v="2026"/>
    <s v="Q3"/>
    <n v="7"/>
    <s v="Jul"/>
  </r>
  <r>
    <n v="4154"/>
    <d v="2026-07-17T00:00:00"/>
    <n v="2026"/>
    <x v="2"/>
    <n v="7"/>
    <x v="6"/>
    <x v="2"/>
    <x v="10"/>
    <x v="0"/>
    <s v="Returning"/>
    <x v="1"/>
    <s v="Trekking Poles"/>
    <n v="3"/>
    <n v="72.150000000000006"/>
    <n v="0"/>
    <n v="33.01"/>
    <n v="216.45000000000002"/>
    <n v="99.03"/>
    <n v="117.42000000000002"/>
    <n v="0.54248094248094247"/>
    <n v="2026"/>
    <s v="Q3"/>
    <n v="7"/>
    <s v="Jul"/>
  </r>
  <r>
    <n v="4957"/>
    <d v="2026-07-17T00:00:00"/>
    <n v="2026"/>
    <x v="2"/>
    <n v="7"/>
    <x v="6"/>
    <x v="1"/>
    <x v="1"/>
    <x v="0"/>
    <s v="Returning"/>
    <x v="4"/>
    <s v="Recovery Roller"/>
    <n v="1"/>
    <n v="35.58"/>
    <n v="0"/>
    <n v="13.68"/>
    <n v="35.58"/>
    <n v="13.68"/>
    <n v="21.9"/>
    <n v="0.61551433389544685"/>
    <n v="2026"/>
    <s v="Q3"/>
    <n v="7"/>
    <s v="Jul"/>
  </r>
  <r>
    <n v="945"/>
    <d v="2026-07-18T00:00:00"/>
    <n v="2026"/>
    <x v="2"/>
    <n v="7"/>
    <x v="6"/>
    <x v="2"/>
    <x v="3"/>
    <x v="0"/>
    <s v="New"/>
    <x v="1"/>
    <s v="Summit Backpack 45L"/>
    <n v="1"/>
    <n v="154.9"/>
    <n v="0.05"/>
    <n v="77.819999999999993"/>
    <n v="147.155"/>
    <n v="77.819999999999993"/>
    <n v="69.335000000000008"/>
    <n v="0.47116985491488572"/>
    <n v="2026"/>
    <s v="Q3"/>
    <n v="7"/>
    <s v="Jul"/>
  </r>
  <r>
    <n v="1726"/>
    <d v="2026-07-18T00:00:00"/>
    <n v="2026"/>
    <x v="2"/>
    <n v="7"/>
    <x v="6"/>
    <x v="1"/>
    <x v="14"/>
    <x v="2"/>
    <s v="Business"/>
    <x v="3"/>
    <s v="Portable Camp Stove"/>
    <n v="2"/>
    <n v="80.98"/>
    <n v="0.05"/>
    <n v="39.85"/>
    <n v="153.86199999999999"/>
    <n v="79.7"/>
    <n v="74.161999999999992"/>
    <n v="0.48200335365457353"/>
    <n v="2026"/>
    <s v="Q3"/>
    <n v="7"/>
    <s v="Jul"/>
  </r>
  <r>
    <n v="1790"/>
    <d v="2026-07-18T00:00:00"/>
    <n v="2026"/>
    <x v="2"/>
    <n v="7"/>
    <x v="6"/>
    <x v="1"/>
    <x v="12"/>
    <x v="0"/>
    <s v="New"/>
    <x v="1"/>
    <s v="Hiking Daypack 20L"/>
    <n v="1"/>
    <n v="91.36"/>
    <n v="0"/>
    <n v="44.86"/>
    <n v="91.36"/>
    <n v="44.86"/>
    <n v="46.5"/>
    <n v="0.50897548161120842"/>
    <n v="2026"/>
    <s v="Q3"/>
    <n v="7"/>
    <s v="Jul"/>
  </r>
  <r>
    <n v="2193"/>
    <d v="2026-07-18T00:00:00"/>
    <n v="2026"/>
    <x v="2"/>
    <n v="7"/>
    <x v="6"/>
    <x v="2"/>
    <x v="2"/>
    <x v="0"/>
    <s v="Returning"/>
    <x v="0"/>
    <s v="Compact Repair Kit"/>
    <n v="2"/>
    <n v="39.409999999999997"/>
    <n v="0"/>
    <n v="16.8"/>
    <n v="78.819999999999993"/>
    <n v="33.6"/>
    <n v="45.219999999999992"/>
    <n v="0.57371225577264651"/>
    <n v="2026"/>
    <s v="Q3"/>
    <n v="7"/>
    <s v="Jul"/>
  </r>
  <r>
    <n v="2781"/>
    <d v="2026-07-18T00:00:00"/>
    <n v="2026"/>
    <x v="2"/>
    <n v="7"/>
    <x v="6"/>
    <x v="0"/>
    <x v="0"/>
    <x v="0"/>
    <s v="Returning"/>
    <x v="2"/>
    <s v="Carry-On Duffel"/>
    <n v="2"/>
    <n v="134.99"/>
    <n v="0"/>
    <n v="68.77"/>
    <n v="269.98"/>
    <n v="137.54"/>
    <n v="132.44000000000003"/>
    <n v="0.49055485591525305"/>
    <n v="2026"/>
    <s v="Q3"/>
    <n v="7"/>
    <s v="Jul"/>
  </r>
  <r>
    <n v="3043"/>
    <d v="2026-07-18T00:00:00"/>
    <n v="2026"/>
    <x v="2"/>
    <n v="7"/>
    <x v="6"/>
    <x v="1"/>
    <x v="12"/>
    <x v="3"/>
    <s v="New"/>
    <x v="0"/>
    <s v="Compact Repair Kit"/>
    <n v="2"/>
    <n v="40.93"/>
    <n v="0.05"/>
    <n v="16.89"/>
    <n v="77.766999999999996"/>
    <n v="33.78"/>
    <n v="43.986999999999995"/>
    <n v="0.56562552239381736"/>
    <n v="2026"/>
    <s v="Q3"/>
    <n v="7"/>
    <s v="Jul"/>
  </r>
  <r>
    <n v="3102"/>
    <d v="2026-07-18T00:00:00"/>
    <n v="2026"/>
    <x v="2"/>
    <n v="7"/>
    <x v="6"/>
    <x v="3"/>
    <x v="13"/>
    <x v="3"/>
    <s v="Returning"/>
    <x v="1"/>
    <s v="Hiking Daypack 20L"/>
    <n v="1"/>
    <n v="90.02"/>
    <n v="0.05"/>
    <n v="45.83"/>
    <n v="85.518999999999991"/>
    <n v="45.83"/>
    <n v="39.688999999999993"/>
    <n v="0.46409569803201622"/>
    <n v="2026"/>
    <s v="Q3"/>
    <n v="7"/>
    <s v="Jul"/>
  </r>
  <r>
    <n v="3156"/>
    <d v="2026-07-18T00:00:00"/>
    <n v="2026"/>
    <x v="2"/>
    <n v="7"/>
    <x v="6"/>
    <x v="0"/>
    <x v="0"/>
    <x v="2"/>
    <s v="Returning"/>
    <x v="4"/>
    <s v="Training Mat"/>
    <n v="2"/>
    <n v="50.73"/>
    <n v="0"/>
    <n v="21.87"/>
    <n v="101.46"/>
    <n v="43.74"/>
    <n v="57.719999999999992"/>
    <n v="0.56889414547604966"/>
    <n v="2026"/>
    <s v="Q3"/>
    <n v="7"/>
    <s v="Jul"/>
  </r>
  <r>
    <n v="3308"/>
    <d v="2026-07-18T00:00:00"/>
    <n v="2026"/>
    <x v="2"/>
    <n v="7"/>
    <x v="6"/>
    <x v="3"/>
    <x v="13"/>
    <x v="2"/>
    <s v="New"/>
    <x v="4"/>
    <s v="Weighted Vest"/>
    <n v="3"/>
    <n v="121.05"/>
    <n v="0.05"/>
    <n v="68.56"/>
    <n v="344.99249999999995"/>
    <n v="205.68"/>
    <n v="139.31249999999994"/>
    <n v="0.40381312637231231"/>
    <n v="2026"/>
    <s v="Q3"/>
    <n v="7"/>
    <s v="Jul"/>
  </r>
  <r>
    <n v="3329"/>
    <d v="2026-07-18T00:00:00"/>
    <n v="2026"/>
    <x v="2"/>
    <n v="7"/>
    <x v="6"/>
    <x v="1"/>
    <x v="11"/>
    <x v="0"/>
    <s v="New"/>
    <x v="0"/>
    <s v="Commuter Helmet"/>
    <n v="2"/>
    <n v="81.739999999999995"/>
    <n v="0"/>
    <n v="42.75"/>
    <n v="163.47999999999999"/>
    <n v="85.5"/>
    <n v="77.97999999999999"/>
    <n v="0.47700024467824809"/>
    <n v="2026"/>
    <s v="Q3"/>
    <n v="7"/>
    <s v="Jul"/>
  </r>
  <r>
    <n v="4102"/>
    <d v="2026-07-18T00:00:00"/>
    <n v="2026"/>
    <x v="2"/>
    <n v="7"/>
    <x v="6"/>
    <x v="1"/>
    <x v="12"/>
    <x v="0"/>
    <s v="Returning"/>
    <x v="1"/>
    <s v="Summit Backpack 45L"/>
    <n v="3"/>
    <n v="154.01"/>
    <n v="0.1"/>
    <n v="78.78"/>
    <n v="415.827"/>
    <n v="236.34"/>
    <n v="179.48699999999999"/>
    <n v="0.43163863818366771"/>
    <n v="2026"/>
    <s v="Q3"/>
    <n v="7"/>
    <s v="Jul"/>
  </r>
  <r>
    <n v="4109"/>
    <d v="2026-07-18T00:00:00"/>
    <n v="2026"/>
    <x v="2"/>
    <n v="7"/>
    <x v="6"/>
    <x v="1"/>
    <x v="12"/>
    <x v="3"/>
    <s v="New"/>
    <x v="0"/>
    <s v="Cycling Pack 12L"/>
    <n v="4"/>
    <n v="101.61"/>
    <n v="0"/>
    <n v="51.68"/>
    <n v="406.44"/>
    <n v="206.72"/>
    <n v="199.72"/>
    <n v="0.49138864285011319"/>
    <n v="2026"/>
    <s v="Q3"/>
    <n v="7"/>
    <s v="Jul"/>
  </r>
  <r>
    <n v="4813"/>
    <d v="2026-07-18T00:00:00"/>
    <n v="2026"/>
    <x v="2"/>
    <n v="7"/>
    <x v="6"/>
    <x v="2"/>
    <x v="10"/>
    <x v="2"/>
    <s v="Returning"/>
    <x v="4"/>
    <s v="Recovery Roller"/>
    <n v="2"/>
    <n v="36.869999999999997"/>
    <n v="0.15"/>
    <n v="13.94"/>
    <n v="62.678999999999995"/>
    <n v="27.88"/>
    <n v="34.798999999999992"/>
    <n v="0.55519392459994565"/>
    <n v="2026"/>
    <s v="Q3"/>
    <n v="7"/>
    <s v="Jul"/>
  </r>
  <r>
    <n v="5054"/>
    <d v="2026-07-18T00:00:00"/>
    <n v="2026"/>
    <x v="2"/>
    <n v="7"/>
    <x v="6"/>
    <x v="3"/>
    <x v="8"/>
    <x v="0"/>
    <s v="New"/>
    <x v="3"/>
    <s v="Compact Sleeping Bag"/>
    <n v="2"/>
    <n v="121.06"/>
    <n v="0"/>
    <n v="59.62"/>
    <n v="242.12"/>
    <n v="119.24"/>
    <n v="122.88000000000001"/>
    <n v="0.50751693375185858"/>
    <n v="2026"/>
    <s v="Q3"/>
    <n v="7"/>
    <s v="Jul"/>
  </r>
  <r>
    <n v="138"/>
    <d v="2026-07-19T00:00:00"/>
    <n v="2026"/>
    <x v="2"/>
    <n v="7"/>
    <x v="6"/>
    <x v="1"/>
    <x v="12"/>
    <x v="0"/>
    <s v="New"/>
    <x v="1"/>
    <s v="Trekking Poles"/>
    <n v="2"/>
    <n v="71.81"/>
    <n v="0"/>
    <n v="32.35"/>
    <n v="143.62"/>
    <n v="64.7"/>
    <n v="78.92"/>
    <n v="0.54950563988302459"/>
    <n v="2026"/>
    <s v="Q3"/>
    <n v="7"/>
    <s v="Jul"/>
  </r>
  <r>
    <n v="433"/>
    <d v="2026-07-19T00:00:00"/>
    <n v="2026"/>
    <x v="2"/>
    <n v="7"/>
    <x v="6"/>
    <x v="1"/>
    <x v="12"/>
    <x v="0"/>
    <s v="New"/>
    <x v="1"/>
    <s v="Trail Boots"/>
    <n v="4"/>
    <n v="145.18"/>
    <n v="0"/>
    <n v="79.540000000000006"/>
    <n v="580.72"/>
    <n v="318.16000000000003"/>
    <n v="262.56"/>
    <n v="0.45212839234054275"/>
    <n v="2026"/>
    <s v="Q3"/>
    <n v="7"/>
    <s v="Jul"/>
  </r>
  <r>
    <n v="484"/>
    <d v="2026-07-19T00:00:00"/>
    <n v="2026"/>
    <x v="2"/>
    <n v="7"/>
    <x v="6"/>
    <x v="1"/>
    <x v="12"/>
    <x v="0"/>
    <s v="New"/>
    <x v="4"/>
    <s v="Recovery Roller"/>
    <n v="2"/>
    <n v="36.07"/>
    <n v="0"/>
    <n v="13.6"/>
    <n v="72.14"/>
    <n v="27.2"/>
    <n v="44.94"/>
    <n v="0.62295536456889378"/>
    <n v="2026"/>
    <s v="Q3"/>
    <n v="7"/>
    <s v="Jul"/>
  </r>
  <r>
    <n v="492"/>
    <d v="2026-07-19T00:00:00"/>
    <n v="2026"/>
    <x v="2"/>
    <n v="7"/>
    <x v="6"/>
    <x v="1"/>
    <x v="14"/>
    <x v="2"/>
    <s v="New"/>
    <x v="1"/>
    <s v="Trekking Poles"/>
    <n v="3"/>
    <n v="72.23"/>
    <n v="0.1"/>
    <n v="31.67"/>
    <n v="195.02100000000002"/>
    <n v="95.01"/>
    <n v="100.01100000000001"/>
    <n v="0.5128216961250327"/>
    <n v="2026"/>
    <s v="Q3"/>
    <n v="7"/>
    <s v="Jul"/>
  </r>
  <r>
    <n v="626"/>
    <d v="2026-07-19T00:00:00"/>
    <n v="2026"/>
    <x v="2"/>
    <n v="7"/>
    <x v="6"/>
    <x v="1"/>
    <x v="14"/>
    <x v="2"/>
    <s v="Returning"/>
    <x v="2"/>
    <s v="Insulated Bottle"/>
    <n v="1"/>
    <n v="36.549999999999997"/>
    <n v="0.1"/>
    <n v="13.2"/>
    <n v="32.894999999999996"/>
    <n v="13.2"/>
    <n v="19.694999999999997"/>
    <n v="0.59872321021431829"/>
    <n v="2026"/>
    <s v="Q3"/>
    <n v="7"/>
    <s v="Jul"/>
  </r>
  <r>
    <n v="1409"/>
    <d v="2026-07-19T00:00:00"/>
    <n v="2026"/>
    <x v="2"/>
    <n v="7"/>
    <x v="6"/>
    <x v="1"/>
    <x v="14"/>
    <x v="0"/>
    <s v="New"/>
    <x v="3"/>
    <s v="Compact Sleeping Bag"/>
    <n v="5"/>
    <n v="124.68"/>
    <n v="0.05"/>
    <n v="60.61"/>
    <n v="592.23"/>
    <n v="303.05"/>
    <n v="289.18"/>
    <n v="0.48829002245749115"/>
    <n v="2026"/>
    <s v="Q3"/>
    <n v="7"/>
    <s v="Jul"/>
  </r>
  <r>
    <n v="1486"/>
    <d v="2026-07-19T00:00:00"/>
    <n v="2026"/>
    <x v="2"/>
    <n v="7"/>
    <x v="6"/>
    <x v="3"/>
    <x v="8"/>
    <x v="0"/>
    <s v="Returning"/>
    <x v="0"/>
    <s v="Cycling Pack 12L"/>
    <n v="1"/>
    <n v="101.7"/>
    <n v="0.05"/>
    <n v="49.92"/>
    <n v="96.614999999999995"/>
    <n v="49.92"/>
    <n v="46.694999999999993"/>
    <n v="0.48331004502406455"/>
    <n v="2026"/>
    <s v="Q3"/>
    <n v="7"/>
    <s v="Jul"/>
  </r>
  <r>
    <n v="1940"/>
    <d v="2026-07-19T00:00:00"/>
    <n v="2026"/>
    <x v="2"/>
    <n v="7"/>
    <x v="6"/>
    <x v="2"/>
    <x v="16"/>
    <x v="0"/>
    <s v="New"/>
    <x v="4"/>
    <s v="Training Mat"/>
    <n v="2"/>
    <n v="50.24"/>
    <n v="0.05"/>
    <n v="21.88"/>
    <n v="95.456000000000003"/>
    <n v="43.76"/>
    <n v="51.696000000000005"/>
    <n v="0.54156889037881328"/>
    <n v="2026"/>
    <s v="Q3"/>
    <n v="7"/>
    <s v="Jul"/>
  </r>
  <r>
    <n v="2215"/>
    <d v="2026-07-19T00:00:00"/>
    <n v="2026"/>
    <x v="2"/>
    <n v="7"/>
    <x v="6"/>
    <x v="3"/>
    <x v="13"/>
    <x v="2"/>
    <s v="Returning"/>
    <x v="4"/>
    <s v="Recovery Roller"/>
    <n v="3"/>
    <n v="35.53"/>
    <n v="0"/>
    <n v="14"/>
    <n v="106.59"/>
    <n v="42"/>
    <n v="64.59"/>
    <n v="0.60596678862932729"/>
    <n v="2026"/>
    <s v="Q3"/>
    <n v="7"/>
    <s v="Jul"/>
  </r>
  <r>
    <n v="2555"/>
    <d v="2026-07-19T00:00:00"/>
    <n v="2026"/>
    <x v="2"/>
    <n v="7"/>
    <x v="6"/>
    <x v="2"/>
    <x v="2"/>
    <x v="3"/>
    <s v="New"/>
    <x v="2"/>
    <s v="Packing Cube Set"/>
    <n v="2"/>
    <n v="46.89"/>
    <n v="0.1"/>
    <n v="18.53"/>
    <n v="84.402000000000001"/>
    <n v="37.06"/>
    <n v="47.341999999999999"/>
    <n v="0.56091087888912583"/>
    <n v="2026"/>
    <s v="Q3"/>
    <n v="7"/>
    <s v="Jul"/>
  </r>
  <r>
    <n v="4710"/>
    <d v="2026-07-19T00:00:00"/>
    <n v="2026"/>
    <x v="2"/>
    <n v="7"/>
    <x v="6"/>
    <x v="0"/>
    <x v="0"/>
    <x v="2"/>
    <s v="Returning"/>
    <x v="3"/>
    <s v="Trail Tent 2P"/>
    <n v="1"/>
    <n v="197.29"/>
    <n v="0.1"/>
    <n v="104.7"/>
    <n v="177.56100000000001"/>
    <n v="104.7"/>
    <n v="72.861000000000004"/>
    <n v="0.4103434875901803"/>
    <n v="2026"/>
    <s v="Q3"/>
    <n v="7"/>
    <s v="Jul"/>
  </r>
  <r>
    <n v="4974"/>
    <d v="2026-07-19T00:00:00"/>
    <n v="2026"/>
    <x v="2"/>
    <n v="7"/>
    <x v="6"/>
    <x v="0"/>
    <x v="9"/>
    <x v="2"/>
    <s v="Business"/>
    <x v="1"/>
    <s v="Trekking Poles"/>
    <n v="1"/>
    <n v="70.52"/>
    <n v="0.1"/>
    <n v="33.28"/>
    <n v="63.467999999999996"/>
    <n v="33.28"/>
    <n v="30.187999999999995"/>
    <n v="0.47564126804058732"/>
    <n v="2026"/>
    <s v="Q3"/>
    <n v="7"/>
    <s v="Jul"/>
  </r>
  <r>
    <n v="5048"/>
    <d v="2026-07-19T00:00:00"/>
    <n v="2026"/>
    <x v="2"/>
    <n v="7"/>
    <x v="6"/>
    <x v="1"/>
    <x v="12"/>
    <x v="3"/>
    <s v="New"/>
    <x v="4"/>
    <s v="Training Mat"/>
    <n v="3"/>
    <n v="49.9"/>
    <n v="0.05"/>
    <n v="22.27"/>
    <n v="142.21499999999997"/>
    <n v="66.81"/>
    <n v="75.404999999999973"/>
    <n v="0.53021833139964125"/>
    <n v="2026"/>
    <s v="Q3"/>
    <n v="7"/>
    <s v="Jul"/>
  </r>
  <r>
    <n v="1"/>
    <d v="2026-07-20T00:00:00"/>
    <n v="2026"/>
    <x v="2"/>
    <n v="7"/>
    <x v="6"/>
    <x v="3"/>
    <x v="7"/>
    <x v="2"/>
    <s v="New"/>
    <x v="1"/>
    <s v="Summit Backpack 45L"/>
    <n v="3"/>
    <n v="156.25"/>
    <n v="0"/>
    <n v="79.900000000000006"/>
    <n v="468.75"/>
    <n v="239.70000000000002"/>
    <n v="229.04999999999998"/>
    <n v="0.48863999999999996"/>
    <n v="2026"/>
    <s v="Q3"/>
    <n v="7"/>
    <s v="Jul"/>
  </r>
  <r>
    <n v="270"/>
    <d v="2026-07-20T00:00:00"/>
    <n v="2026"/>
    <x v="2"/>
    <n v="7"/>
    <x v="6"/>
    <x v="2"/>
    <x v="2"/>
    <x v="3"/>
    <s v="Returning"/>
    <x v="3"/>
    <s v="Compact Sleeping Bag"/>
    <n v="3"/>
    <n v="120.14"/>
    <n v="0"/>
    <n v="58.9"/>
    <n v="360.42"/>
    <n v="176.7"/>
    <n v="183.72000000000003"/>
    <n v="0.5097386382553688"/>
    <n v="2026"/>
    <s v="Q3"/>
    <n v="7"/>
    <s v="Jul"/>
  </r>
  <r>
    <n v="2130"/>
    <d v="2026-07-20T00:00:00"/>
    <n v="2026"/>
    <x v="2"/>
    <n v="7"/>
    <x v="6"/>
    <x v="1"/>
    <x v="14"/>
    <x v="2"/>
    <s v="Returning"/>
    <x v="1"/>
    <s v="Trail Boots"/>
    <n v="1"/>
    <n v="145.21"/>
    <n v="0"/>
    <n v="80.52"/>
    <n v="145.21"/>
    <n v="80.52"/>
    <n v="64.690000000000012"/>
    <n v="0.44549273466014744"/>
    <n v="2026"/>
    <s v="Q3"/>
    <n v="7"/>
    <s v="Jul"/>
  </r>
  <r>
    <n v="2474"/>
    <d v="2026-07-20T00:00:00"/>
    <n v="2026"/>
    <x v="2"/>
    <n v="7"/>
    <x v="6"/>
    <x v="2"/>
    <x v="2"/>
    <x v="2"/>
    <s v="Returning"/>
    <x v="0"/>
    <s v="Compact Repair Kit"/>
    <n v="2"/>
    <n v="39.78"/>
    <n v="0.1"/>
    <n v="16.260000000000002"/>
    <n v="71.603999999999999"/>
    <n v="32.520000000000003"/>
    <n v="39.083999999999996"/>
    <n v="0.54583542818836928"/>
    <n v="2026"/>
    <s v="Q3"/>
    <n v="7"/>
    <s v="Jul"/>
  </r>
  <r>
    <n v="2514"/>
    <d v="2026-07-20T00:00:00"/>
    <n v="2026"/>
    <x v="2"/>
    <n v="7"/>
    <x v="6"/>
    <x v="1"/>
    <x v="6"/>
    <x v="0"/>
    <s v="New"/>
    <x v="2"/>
    <s v="Travel Backpack 35L"/>
    <n v="2"/>
    <n v="161.97"/>
    <n v="0.1"/>
    <n v="88.57"/>
    <n v="291.54599999999999"/>
    <n v="177.14"/>
    <n v="114.40600000000001"/>
    <n v="0.39241148909606033"/>
    <n v="2026"/>
    <s v="Q3"/>
    <n v="7"/>
    <s v="Jul"/>
  </r>
  <r>
    <n v="2616"/>
    <d v="2026-07-20T00:00:00"/>
    <n v="2026"/>
    <x v="2"/>
    <n v="7"/>
    <x v="6"/>
    <x v="2"/>
    <x v="3"/>
    <x v="2"/>
    <s v="New"/>
    <x v="4"/>
    <s v="Weighted Vest"/>
    <n v="2"/>
    <n v="125.37"/>
    <n v="0"/>
    <n v="68.040000000000006"/>
    <n v="250.74"/>
    <n v="136.08000000000001"/>
    <n v="114.66"/>
    <n v="0.457286432160804"/>
    <n v="2026"/>
    <s v="Q3"/>
    <n v="7"/>
    <s v="Jul"/>
  </r>
  <r>
    <n v="2632"/>
    <d v="2026-07-20T00:00:00"/>
    <n v="2026"/>
    <x v="2"/>
    <n v="7"/>
    <x v="6"/>
    <x v="0"/>
    <x v="15"/>
    <x v="0"/>
    <s v="New"/>
    <x v="3"/>
    <s v="Trail Tent 2P"/>
    <n v="1"/>
    <n v="196.57"/>
    <n v="0"/>
    <n v="104.78"/>
    <n v="196.57"/>
    <n v="104.78"/>
    <n v="91.789999999999992"/>
    <n v="0.46695833545301924"/>
    <n v="2026"/>
    <s v="Q3"/>
    <n v="7"/>
    <s v="Jul"/>
  </r>
  <r>
    <n v="3725"/>
    <d v="2026-07-20T00:00:00"/>
    <n v="2026"/>
    <x v="2"/>
    <n v="7"/>
    <x v="6"/>
    <x v="2"/>
    <x v="16"/>
    <x v="0"/>
    <s v="Returning"/>
    <x v="3"/>
    <s v="Trail Tent 2P"/>
    <n v="2"/>
    <n v="195.74"/>
    <n v="0.05"/>
    <n v="107.17"/>
    <n v="371.90600000000001"/>
    <n v="214.34"/>
    <n v="157.566"/>
    <n v="0.4236715729243411"/>
    <n v="2026"/>
    <s v="Q3"/>
    <n v="7"/>
    <s v="Jul"/>
  </r>
  <r>
    <n v="3834"/>
    <d v="2026-07-20T00:00:00"/>
    <n v="2026"/>
    <x v="2"/>
    <n v="7"/>
    <x v="6"/>
    <x v="1"/>
    <x v="14"/>
    <x v="2"/>
    <s v="New"/>
    <x v="3"/>
    <s v="Trail Tent 2P"/>
    <n v="3"/>
    <n v="192.28"/>
    <n v="0"/>
    <n v="104.3"/>
    <n v="576.84"/>
    <n v="312.89999999999998"/>
    <n v="263.94000000000005"/>
    <n v="0.45756188891200339"/>
    <n v="2026"/>
    <s v="Q3"/>
    <n v="7"/>
    <s v="Jul"/>
  </r>
  <r>
    <n v="159"/>
    <d v="2026-07-21T00:00:00"/>
    <n v="2026"/>
    <x v="2"/>
    <n v="7"/>
    <x v="6"/>
    <x v="1"/>
    <x v="1"/>
    <x v="0"/>
    <s v="Returning"/>
    <x v="1"/>
    <s v="Trekking Poles"/>
    <n v="2"/>
    <n v="70.150000000000006"/>
    <n v="0.05"/>
    <n v="32.950000000000003"/>
    <n v="133.285"/>
    <n v="65.900000000000006"/>
    <n v="67.384999999999991"/>
    <n v="0.50557076940390888"/>
    <n v="2026"/>
    <s v="Q3"/>
    <n v="7"/>
    <s v="Jul"/>
  </r>
  <r>
    <n v="435"/>
    <d v="2026-07-21T00:00:00"/>
    <n v="2026"/>
    <x v="2"/>
    <n v="7"/>
    <x v="6"/>
    <x v="2"/>
    <x v="2"/>
    <x v="0"/>
    <s v="Returning"/>
    <x v="3"/>
    <s v="Alpine Tent 4P"/>
    <n v="2"/>
    <n v="342.38"/>
    <n v="0.05"/>
    <n v="192.01"/>
    <n v="650.52199999999993"/>
    <n v="384.02"/>
    <n v="266.50199999999995"/>
    <n v="0.40967407712575438"/>
    <n v="2026"/>
    <s v="Q3"/>
    <n v="7"/>
    <s v="Jul"/>
  </r>
  <r>
    <n v="1467"/>
    <d v="2026-07-21T00:00:00"/>
    <n v="2026"/>
    <x v="2"/>
    <n v="7"/>
    <x v="6"/>
    <x v="1"/>
    <x v="14"/>
    <x v="3"/>
    <s v="New"/>
    <x v="4"/>
    <s v="Training Mat"/>
    <n v="1"/>
    <n v="50.59"/>
    <n v="0.05"/>
    <n v="22.04"/>
    <n v="48.060499999999998"/>
    <n v="22.04"/>
    <n v="26.020499999999998"/>
    <n v="0.54141134611583319"/>
    <n v="2026"/>
    <s v="Q3"/>
    <n v="7"/>
    <s v="Jul"/>
  </r>
  <r>
    <n v="1552"/>
    <d v="2026-07-21T00:00:00"/>
    <n v="2026"/>
    <x v="2"/>
    <n v="7"/>
    <x v="6"/>
    <x v="3"/>
    <x v="4"/>
    <x v="2"/>
    <s v="New"/>
    <x v="2"/>
    <s v="Packing Cube Set"/>
    <n v="2"/>
    <n v="46.34"/>
    <n v="0.1"/>
    <n v="18.41"/>
    <n v="83.412000000000006"/>
    <n v="36.82"/>
    <n v="46.592000000000006"/>
    <n v="0.55857670359180933"/>
    <n v="2026"/>
    <s v="Q3"/>
    <n v="7"/>
    <s v="Jul"/>
  </r>
  <r>
    <n v="1745"/>
    <d v="2026-07-21T00:00:00"/>
    <n v="2026"/>
    <x v="2"/>
    <n v="7"/>
    <x v="6"/>
    <x v="1"/>
    <x v="6"/>
    <x v="3"/>
    <s v="New"/>
    <x v="1"/>
    <s v="Hiking Daypack 20L"/>
    <n v="1"/>
    <n v="91.45"/>
    <n v="0"/>
    <n v="44.16"/>
    <n v="91.45"/>
    <n v="44.16"/>
    <n v="47.290000000000006"/>
    <n v="0.51711317659923461"/>
    <n v="2026"/>
    <s v="Q3"/>
    <n v="7"/>
    <s v="Jul"/>
  </r>
  <r>
    <n v="2174"/>
    <d v="2026-07-21T00:00:00"/>
    <n v="2026"/>
    <x v="2"/>
    <n v="7"/>
    <x v="6"/>
    <x v="3"/>
    <x v="8"/>
    <x v="3"/>
    <s v="Returning"/>
    <x v="0"/>
    <s v="Compact Repair Kit"/>
    <n v="3"/>
    <n v="40.28"/>
    <n v="0"/>
    <n v="17.12"/>
    <n v="120.84"/>
    <n v="51.36"/>
    <n v="69.48"/>
    <n v="0.57497517378351537"/>
    <n v="2026"/>
    <s v="Q3"/>
    <n v="7"/>
    <s v="Jul"/>
  </r>
  <r>
    <n v="3444"/>
    <d v="2026-07-21T00:00:00"/>
    <n v="2026"/>
    <x v="2"/>
    <n v="7"/>
    <x v="6"/>
    <x v="1"/>
    <x v="14"/>
    <x v="0"/>
    <s v="Returning"/>
    <x v="4"/>
    <s v="Recovery Roller"/>
    <n v="2"/>
    <n v="36.93"/>
    <n v="0"/>
    <n v="13.63"/>
    <n v="73.86"/>
    <n v="27.26"/>
    <n v="46.599999999999994"/>
    <n v="0.63092336853506625"/>
    <n v="2026"/>
    <s v="Q3"/>
    <n v="7"/>
    <s v="Jul"/>
  </r>
  <r>
    <n v="3646"/>
    <d v="2026-07-21T00:00:00"/>
    <n v="2026"/>
    <x v="2"/>
    <n v="7"/>
    <x v="6"/>
    <x v="2"/>
    <x v="2"/>
    <x v="3"/>
    <s v="Returning"/>
    <x v="1"/>
    <s v="Trail Boots"/>
    <n v="1"/>
    <n v="143.69"/>
    <n v="0"/>
    <n v="80.87"/>
    <n v="143.69"/>
    <n v="80.87"/>
    <n v="62.819999999999993"/>
    <n v="0.43719117544714309"/>
    <n v="2026"/>
    <s v="Q3"/>
    <n v="7"/>
    <s v="Jul"/>
  </r>
  <r>
    <n v="4558"/>
    <d v="2026-07-21T00:00:00"/>
    <n v="2026"/>
    <x v="2"/>
    <n v="7"/>
    <x v="6"/>
    <x v="1"/>
    <x v="14"/>
    <x v="3"/>
    <s v="New"/>
    <x v="1"/>
    <s v="Trail Boots"/>
    <n v="2"/>
    <n v="147.09"/>
    <n v="0"/>
    <n v="81.58"/>
    <n v="294.18"/>
    <n v="163.16"/>
    <n v="131.02000000000001"/>
    <n v="0.44537358080087025"/>
    <n v="2026"/>
    <s v="Q3"/>
    <n v="7"/>
    <s v="Jul"/>
  </r>
  <r>
    <n v="4564"/>
    <d v="2026-07-21T00:00:00"/>
    <n v="2026"/>
    <x v="2"/>
    <n v="7"/>
    <x v="6"/>
    <x v="2"/>
    <x v="5"/>
    <x v="0"/>
    <s v="New"/>
    <x v="1"/>
    <s v="Summit Backpack 45L"/>
    <n v="1"/>
    <n v="153.88"/>
    <n v="0"/>
    <n v="80.98"/>
    <n v="153.88"/>
    <n v="80.98"/>
    <n v="72.899999999999991"/>
    <n v="0.47374577592929551"/>
    <n v="2026"/>
    <s v="Q3"/>
    <n v="7"/>
    <s v="Jul"/>
  </r>
  <r>
    <n v="4616"/>
    <d v="2026-07-21T00:00:00"/>
    <n v="2026"/>
    <x v="2"/>
    <n v="7"/>
    <x v="6"/>
    <x v="3"/>
    <x v="13"/>
    <x v="3"/>
    <s v="New"/>
    <x v="1"/>
    <s v="Trekking Poles"/>
    <n v="3"/>
    <n v="72.2"/>
    <n v="0"/>
    <n v="31.45"/>
    <n v="216.60000000000002"/>
    <n v="94.35"/>
    <n v="122.25000000000003"/>
    <n v="0.5644044321329641"/>
    <n v="2026"/>
    <s v="Q3"/>
    <n v="7"/>
    <s v="Jul"/>
  </r>
  <r>
    <n v="536"/>
    <d v="2026-07-22T00:00:00"/>
    <n v="2026"/>
    <x v="2"/>
    <n v="7"/>
    <x v="6"/>
    <x v="3"/>
    <x v="13"/>
    <x v="2"/>
    <s v="Business"/>
    <x v="4"/>
    <s v="Resistance Band Set"/>
    <n v="1"/>
    <n v="40.67"/>
    <n v="0"/>
    <n v="14.28"/>
    <n v="40.67"/>
    <n v="14.28"/>
    <n v="26.39"/>
    <n v="0.64888123924268504"/>
    <n v="2026"/>
    <s v="Q3"/>
    <n v="7"/>
    <s v="Jul"/>
  </r>
  <r>
    <n v="571"/>
    <d v="2026-07-22T00:00:00"/>
    <n v="2026"/>
    <x v="2"/>
    <n v="7"/>
    <x v="6"/>
    <x v="0"/>
    <x v="0"/>
    <x v="0"/>
    <s v="New"/>
    <x v="1"/>
    <s v="Summit Backpack 45L"/>
    <n v="3"/>
    <n v="152.53"/>
    <n v="0"/>
    <n v="80.88"/>
    <n v="457.59000000000003"/>
    <n v="242.64"/>
    <n v="214.95000000000005"/>
    <n v="0.46974365698551113"/>
    <n v="2026"/>
    <s v="Q3"/>
    <n v="7"/>
    <s v="Jul"/>
  </r>
  <r>
    <n v="965"/>
    <d v="2026-07-22T00:00:00"/>
    <n v="2026"/>
    <x v="2"/>
    <n v="7"/>
    <x v="6"/>
    <x v="1"/>
    <x v="11"/>
    <x v="2"/>
    <s v="Returning"/>
    <x v="2"/>
    <s v="Insulated Bottle"/>
    <n v="2"/>
    <n v="35.39"/>
    <n v="0.05"/>
    <n v="13.39"/>
    <n v="67.241"/>
    <n v="26.78"/>
    <n v="40.460999999999999"/>
    <n v="0.60173108668818132"/>
    <n v="2026"/>
    <s v="Q3"/>
    <n v="7"/>
    <s v="Jul"/>
  </r>
  <r>
    <n v="1504"/>
    <d v="2026-07-22T00:00:00"/>
    <n v="2026"/>
    <x v="2"/>
    <n v="7"/>
    <x v="6"/>
    <x v="3"/>
    <x v="4"/>
    <x v="0"/>
    <s v="Returning"/>
    <x v="1"/>
    <s v="Hiking Daypack 20L"/>
    <n v="5"/>
    <n v="93.35"/>
    <n v="0"/>
    <n v="46.31"/>
    <n v="466.75"/>
    <n v="231.55"/>
    <n v="235.2"/>
    <n v="0.50391001606855912"/>
    <n v="2026"/>
    <s v="Q3"/>
    <n v="7"/>
    <s v="Jul"/>
  </r>
  <r>
    <n v="2560"/>
    <d v="2026-07-22T00:00:00"/>
    <n v="2026"/>
    <x v="2"/>
    <n v="7"/>
    <x v="6"/>
    <x v="1"/>
    <x v="12"/>
    <x v="0"/>
    <s v="Returning"/>
    <x v="0"/>
    <s v="Trail Bike Light"/>
    <n v="2"/>
    <n v="51.71"/>
    <n v="0"/>
    <n v="22.75"/>
    <n v="103.42"/>
    <n v="45.5"/>
    <n v="57.92"/>
    <n v="0.5600464126861342"/>
    <n v="2026"/>
    <s v="Q3"/>
    <n v="7"/>
    <s v="Jul"/>
  </r>
  <r>
    <n v="2758"/>
    <d v="2026-07-22T00:00:00"/>
    <n v="2026"/>
    <x v="2"/>
    <n v="7"/>
    <x v="6"/>
    <x v="0"/>
    <x v="0"/>
    <x v="0"/>
    <s v="New"/>
    <x v="0"/>
    <s v="Compact Repair Kit"/>
    <n v="1"/>
    <n v="39.86"/>
    <n v="0"/>
    <n v="16.53"/>
    <n v="39.86"/>
    <n v="16.53"/>
    <n v="23.33"/>
    <n v="0.58529854490717503"/>
    <n v="2026"/>
    <s v="Q3"/>
    <n v="7"/>
    <s v="Jul"/>
  </r>
  <r>
    <n v="4030"/>
    <d v="2026-07-22T00:00:00"/>
    <n v="2026"/>
    <x v="2"/>
    <n v="7"/>
    <x v="6"/>
    <x v="3"/>
    <x v="8"/>
    <x v="0"/>
    <s v="New"/>
    <x v="3"/>
    <s v="Portable Camp Stove"/>
    <n v="2"/>
    <n v="83.71"/>
    <n v="0"/>
    <n v="39.29"/>
    <n v="167.42"/>
    <n v="78.58"/>
    <n v="88.839999999999989"/>
    <n v="0.53064150041811009"/>
    <n v="2026"/>
    <s v="Q3"/>
    <n v="7"/>
    <s v="Jul"/>
  </r>
  <r>
    <n v="4337"/>
    <d v="2026-07-22T00:00:00"/>
    <n v="2026"/>
    <x v="2"/>
    <n v="7"/>
    <x v="6"/>
    <x v="1"/>
    <x v="14"/>
    <x v="2"/>
    <s v="New"/>
    <x v="2"/>
    <s v="Packing Cube Set"/>
    <n v="1"/>
    <n v="47.62"/>
    <n v="0"/>
    <n v="17.82"/>
    <n v="47.62"/>
    <n v="17.82"/>
    <n v="29.799999999999997"/>
    <n v="0.62578748425031494"/>
    <n v="2026"/>
    <s v="Q3"/>
    <n v="7"/>
    <s v="Jul"/>
  </r>
  <r>
    <n v="5129"/>
    <d v="2026-07-22T00:00:00"/>
    <n v="2026"/>
    <x v="2"/>
    <n v="7"/>
    <x v="6"/>
    <x v="1"/>
    <x v="12"/>
    <x v="0"/>
    <s v="Returning"/>
    <x v="0"/>
    <s v="Commuter Helmet"/>
    <n v="1"/>
    <n v="80.05"/>
    <n v="0.05"/>
    <n v="43.81"/>
    <n v="76.047499999999999"/>
    <n v="43.81"/>
    <n v="32.237499999999997"/>
    <n v="0.42391268615010352"/>
    <n v="2026"/>
    <s v="Q3"/>
    <n v="7"/>
    <s v="Jul"/>
  </r>
  <r>
    <n v="81"/>
    <d v="2026-07-23T00:00:00"/>
    <n v="2026"/>
    <x v="2"/>
    <n v="7"/>
    <x v="6"/>
    <x v="3"/>
    <x v="8"/>
    <x v="2"/>
    <s v="Returning"/>
    <x v="4"/>
    <s v="Training Mat"/>
    <n v="1"/>
    <n v="51.82"/>
    <n v="0"/>
    <n v="21.43"/>
    <n v="51.82"/>
    <n v="21.43"/>
    <n v="30.39"/>
    <n v="0.58645310690852959"/>
    <n v="2026"/>
    <s v="Q3"/>
    <n v="7"/>
    <s v="Jul"/>
  </r>
  <r>
    <n v="493"/>
    <d v="2026-07-23T00:00:00"/>
    <n v="2026"/>
    <x v="2"/>
    <n v="7"/>
    <x v="6"/>
    <x v="1"/>
    <x v="11"/>
    <x v="0"/>
    <s v="Business"/>
    <x v="2"/>
    <s v="Travel Backpack 35L"/>
    <n v="4"/>
    <n v="161.28"/>
    <n v="0.15"/>
    <n v="89.2"/>
    <n v="548.35199999999998"/>
    <n v="356.8"/>
    <n v="191.55199999999996"/>
    <n v="0.3493230625583566"/>
    <n v="2026"/>
    <s v="Q3"/>
    <n v="7"/>
    <s v="Jul"/>
  </r>
  <r>
    <n v="613"/>
    <d v="2026-07-23T00:00:00"/>
    <n v="2026"/>
    <x v="2"/>
    <n v="7"/>
    <x v="6"/>
    <x v="0"/>
    <x v="0"/>
    <x v="0"/>
    <s v="New"/>
    <x v="0"/>
    <s v="Compact Repair Kit"/>
    <n v="1"/>
    <n v="39.86"/>
    <n v="0.05"/>
    <n v="16.989999999999998"/>
    <n v="37.866999999999997"/>
    <n v="16.989999999999998"/>
    <n v="20.876999999999999"/>
    <n v="0.55132437214461139"/>
    <n v="2026"/>
    <s v="Q3"/>
    <n v="7"/>
    <s v="Jul"/>
  </r>
  <r>
    <n v="958"/>
    <d v="2026-07-23T00:00:00"/>
    <n v="2026"/>
    <x v="2"/>
    <n v="7"/>
    <x v="6"/>
    <x v="3"/>
    <x v="8"/>
    <x v="3"/>
    <s v="New"/>
    <x v="0"/>
    <s v="Cycling Pack 12L"/>
    <n v="6"/>
    <n v="102.96"/>
    <n v="0.05"/>
    <n v="51.74"/>
    <n v="586.87199999999996"/>
    <n v="310.44"/>
    <n v="276.43199999999996"/>
    <n v="0.47102604997341835"/>
    <n v="2026"/>
    <s v="Q3"/>
    <n v="7"/>
    <s v="Jul"/>
  </r>
  <r>
    <n v="1270"/>
    <d v="2026-07-23T00:00:00"/>
    <n v="2026"/>
    <x v="2"/>
    <n v="7"/>
    <x v="6"/>
    <x v="1"/>
    <x v="12"/>
    <x v="3"/>
    <s v="Returning"/>
    <x v="1"/>
    <s v="Hiking Daypack 20L"/>
    <n v="1"/>
    <n v="94.04"/>
    <n v="0"/>
    <n v="44.88"/>
    <n v="94.04"/>
    <n v="44.88"/>
    <n v="49.160000000000004"/>
    <n v="0.52275627392598889"/>
    <n v="2026"/>
    <s v="Q3"/>
    <n v="7"/>
    <s v="Jul"/>
  </r>
  <r>
    <n v="1513"/>
    <d v="2026-07-23T00:00:00"/>
    <n v="2026"/>
    <x v="2"/>
    <n v="7"/>
    <x v="6"/>
    <x v="3"/>
    <x v="8"/>
    <x v="0"/>
    <s v="New"/>
    <x v="1"/>
    <s v="Trekking Poles"/>
    <n v="2"/>
    <n v="70.790000000000006"/>
    <n v="0"/>
    <n v="32.44"/>
    <n v="141.58000000000001"/>
    <n v="64.88"/>
    <n v="76.700000000000017"/>
    <n v="0.541743184065546"/>
    <n v="2026"/>
    <s v="Q3"/>
    <n v="7"/>
    <s v="Jul"/>
  </r>
  <r>
    <n v="2009"/>
    <d v="2026-07-23T00:00:00"/>
    <n v="2026"/>
    <x v="2"/>
    <n v="7"/>
    <x v="6"/>
    <x v="2"/>
    <x v="10"/>
    <x v="0"/>
    <s v="New"/>
    <x v="2"/>
    <s v="Packing Cube Set"/>
    <n v="2"/>
    <n v="46.41"/>
    <n v="0"/>
    <n v="18.600000000000001"/>
    <n v="92.82"/>
    <n v="37.200000000000003"/>
    <n v="55.61999999999999"/>
    <n v="0.59922430510665803"/>
    <n v="2026"/>
    <s v="Q3"/>
    <n v="7"/>
    <s v="Jul"/>
  </r>
  <r>
    <n v="2838"/>
    <d v="2026-07-23T00:00:00"/>
    <n v="2026"/>
    <x v="2"/>
    <n v="7"/>
    <x v="6"/>
    <x v="3"/>
    <x v="13"/>
    <x v="3"/>
    <s v="New"/>
    <x v="1"/>
    <s v="Trekking Poles"/>
    <n v="1"/>
    <n v="69.75"/>
    <n v="0"/>
    <n v="33.299999999999997"/>
    <n v="69.75"/>
    <n v="33.299999999999997"/>
    <n v="36.450000000000003"/>
    <n v="0.52258064516129032"/>
    <n v="2026"/>
    <s v="Q3"/>
    <n v="7"/>
    <s v="Jul"/>
  </r>
  <r>
    <n v="3730"/>
    <d v="2026-07-23T00:00:00"/>
    <n v="2026"/>
    <x v="2"/>
    <n v="7"/>
    <x v="6"/>
    <x v="0"/>
    <x v="15"/>
    <x v="2"/>
    <s v="Business"/>
    <x v="0"/>
    <s v="Compact Repair Kit"/>
    <n v="3"/>
    <n v="40.81"/>
    <n v="0"/>
    <n v="16.86"/>
    <n v="122.43"/>
    <n v="50.58"/>
    <n v="71.850000000000009"/>
    <n v="0.58686596422445481"/>
    <n v="2026"/>
    <s v="Q3"/>
    <n v="7"/>
    <s v="Jul"/>
  </r>
  <r>
    <n v="4287"/>
    <d v="2026-07-23T00:00:00"/>
    <n v="2026"/>
    <x v="2"/>
    <n v="7"/>
    <x v="6"/>
    <x v="3"/>
    <x v="8"/>
    <x v="3"/>
    <s v="Returning"/>
    <x v="1"/>
    <s v="Summit Backpack 45L"/>
    <n v="5"/>
    <n v="156.69"/>
    <n v="0"/>
    <n v="80.489999999999995"/>
    <n v="783.45"/>
    <n v="402.45"/>
    <n v="381.00000000000006"/>
    <n v="0.48631054949262881"/>
    <n v="2026"/>
    <s v="Q3"/>
    <n v="7"/>
    <s v="Jul"/>
  </r>
  <r>
    <n v="4297"/>
    <d v="2026-07-23T00:00:00"/>
    <n v="2026"/>
    <x v="2"/>
    <n v="7"/>
    <x v="6"/>
    <x v="1"/>
    <x v="6"/>
    <x v="3"/>
    <s v="Returning"/>
    <x v="2"/>
    <s v="Travel Backpack 35L"/>
    <n v="1"/>
    <n v="168.59"/>
    <n v="0.1"/>
    <n v="88.8"/>
    <n v="151.73099999999999"/>
    <n v="88.8"/>
    <n v="62.930999999999997"/>
    <n v="0.41475374181940405"/>
    <n v="2026"/>
    <s v="Q3"/>
    <n v="7"/>
    <s v="Jul"/>
  </r>
  <r>
    <n v="5118"/>
    <d v="2026-07-23T00:00:00"/>
    <n v="2026"/>
    <x v="2"/>
    <n v="7"/>
    <x v="6"/>
    <x v="1"/>
    <x v="12"/>
    <x v="0"/>
    <s v="Business"/>
    <x v="2"/>
    <s v="Insulated Bottle"/>
    <n v="5"/>
    <n v="36.880000000000003"/>
    <n v="0.1"/>
    <n v="13.76"/>
    <n v="165.96"/>
    <n v="68.8"/>
    <n v="97.160000000000011"/>
    <n v="0.58544227524704751"/>
    <n v="2026"/>
    <s v="Q3"/>
    <n v="7"/>
    <s v="Jul"/>
  </r>
  <r>
    <n v="363"/>
    <d v="2026-07-24T00:00:00"/>
    <n v="2026"/>
    <x v="2"/>
    <n v="7"/>
    <x v="6"/>
    <x v="0"/>
    <x v="0"/>
    <x v="1"/>
    <s v="Business"/>
    <x v="2"/>
    <s v="Carry-On Duffel"/>
    <n v="8"/>
    <n v="136.13"/>
    <n v="0.1"/>
    <n v="66.55"/>
    <n v="980.13599999999997"/>
    <n v="532.4"/>
    <n v="447.73599999999999"/>
    <n v="0.45681007533648393"/>
    <n v="2026"/>
    <s v="Q3"/>
    <n v="7"/>
    <s v="Jul"/>
  </r>
  <r>
    <n v="4243"/>
    <d v="2026-07-24T00:00:00"/>
    <n v="2026"/>
    <x v="2"/>
    <n v="7"/>
    <x v="6"/>
    <x v="1"/>
    <x v="14"/>
    <x v="3"/>
    <s v="Returning"/>
    <x v="0"/>
    <s v="Compact Repair Kit"/>
    <n v="2"/>
    <n v="40.479999999999997"/>
    <n v="0.05"/>
    <n v="16.93"/>
    <n v="76.911999999999992"/>
    <n v="33.86"/>
    <n v="43.051999999999992"/>
    <n v="0.5597566049511129"/>
    <n v="2026"/>
    <s v="Q3"/>
    <n v="7"/>
    <s v="Jul"/>
  </r>
  <r>
    <n v="4348"/>
    <d v="2026-07-24T00:00:00"/>
    <n v="2026"/>
    <x v="2"/>
    <n v="7"/>
    <x v="6"/>
    <x v="0"/>
    <x v="0"/>
    <x v="0"/>
    <s v="New"/>
    <x v="0"/>
    <s v="Trail Bike Light"/>
    <n v="4"/>
    <n v="50.09"/>
    <n v="0"/>
    <n v="22.11"/>
    <n v="200.36"/>
    <n v="88.44"/>
    <n v="111.92000000000002"/>
    <n v="0.55859452984627678"/>
    <n v="2026"/>
    <s v="Q3"/>
    <n v="7"/>
    <s v="Jul"/>
  </r>
  <r>
    <n v="4405"/>
    <d v="2026-07-24T00:00:00"/>
    <n v="2026"/>
    <x v="2"/>
    <n v="7"/>
    <x v="6"/>
    <x v="3"/>
    <x v="8"/>
    <x v="0"/>
    <s v="Returning"/>
    <x v="1"/>
    <s v="Summit Backpack 45L"/>
    <n v="1"/>
    <n v="156.54"/>
    <n v="0.1"/>
    <n v="77.38"/>
    <n v="140.886"/>
    <n v="77.38"/>
    <n v="63.506"/>
    <n v="0.4507616086765186"/>
    <n v="2026"/>
    <s v="Q3"/>
    <n v="7"/>
    <s v="Jul"/>
  </r>
  <r>
    <n v="4857"/>
    <d v="2026-07-24T00:00:00"/>
    <n v="2026"/>
    <x v="2"/>
    <n v="7"/>
    <x v="6"/>
    <x v="1"/>
    <x v="6"/>
    <x v="2"/>
    <s v="Returning"/>
    <x v="1"/>
    <s v="Summit Backpack 45L"/>
    <n v="1"/>
    <n v="152.1"/>
    <n v="0.1"/>
    <n v="80.459999999999994"/>
    <n v="136.88999999999999"/>
    <n v="80.459999999999994"/>
    <n v="56.429999999999993"/>
    <n v="0.41222879684418146"/>
    <n v="2026"/>
    <s v="Q3"/>
    <n v="7"/>
    <s v="Jul"/>
  </r>
  <r>
    <n v="87"/>
    <d v="2026-07-25T00:00:00"/>
    <n v="2026"/>
    <x v="2"/>
    <n v="7"/>
    <x v="6"/>
    <x v="1"/>
    <x v="11"/>
    <x v="0"/>
    <s v="Returning"/>
    <x v="1"/>
    <s v="Summit Backpack 45L"/>
    <n v="1"/>
    <n v="155.35"/>
    <n v="0"/>
    <n v="80.47"/>
    <n v="155.35"/>
    <n v="80.47"/>
    <n v="74.88"/>
    <n v="0.48200836820083681"/>
    <n v="2026"/>
    <s v="Q3"/>
    <n v="7"/>
    <s v="Jul"/>
  </r>
  <r>
    <n v="315"/>
    <d v="2026-07-25T00:00:00"/>
    <n v="2026"/>
    <x v="2"/>
    <n v="7"/>
    <x v="6"/>
    <x v="2"/>
    <x v="3"/>
    <x v="3"/>
    <s v="New"/>
    <x v="0"/>
    <s v="Commuter Helmet"/>
    <n v="1"/>
    <n v="81.13"/>
    <n v="0.05"/>
    <n v="42.41"/>
    <n v="77.073499999999996"/>
    <n v="42.41"/>
    <n v="34.663499999999999"/>
    <n v="0.44974602165465433"/>
    <n v="2026"/>
    <s v="Q3"/>
    <n v="7"/>
    <s v="Jul"/>
  </r>
  <r>
    <n v="970"/>
    <d v="2026-07-25T00:00:00"/>
    <n v="2026"/>
    <x v="2"/>
    <n v="7"/>
    <x v="6"/>
    <x v="1"/>
    <x v="11"/>
    <x v="0"/>
    <s v="New"/>
    <x v="1"/>
    <s v="Trail Boots"/>
    <n v="1"/>
    <n v="145.87"/>
    <n v="0"/>
    <n v="81.430000000000007"/>
    <n v="145.87"/>
    <n v="81.430000000000007"/>
    <n v="64.44"/>
    <n v="0.44176321382052508"/>
    <n v="2026"/>
    <s v="Q3"/>
    <n v="7"/>
    <s v="Jul"/>
  </r>
  <r>
    <n v="1891"/>
    <d v="2026-07-25T00:00:00"/>
    <n v="2026"/>
    <x v="2"/>
    <n v="7"/>
    <x v="6"/>
    <x v="1"/>
    <x v="12"/>
    <x v="0"/>
    <s v="New"/>
    <x v="1"/>
    <s v="Summit Backpack 45L"/>
    <n v="6"/>
    <n v="151.88999999999999"/>
    <n v="0.15"/>
    <n v="76.83"/>
    <n v="774.6389999999999"/>
    <n v="460.98"/>
    <n v="313.65899999999988"/>
    <n v="0.40490989996630677"/>
    <n v="2026"/>
    <s v="Q3"/>
    <n v="7"/>
    <s v="Jul"/>
  </r>
  <r>
    <n v="2148"/>
    <d v="2026-07-25T00:00:00"/>
    <n v="2026"/>
    <x v="2"/>
    <n v="7"/>
    <x v="6"/>
    <x v="2"/>
    <x v="10"/>
    <x v="0"/>
    <s v="New"/>
    <x v="4"/>
    <s v="Resistance Band Set"/>
    <n v="2"/>
    <n v="41.14"/>
    <n v="0.1"/>
    <n v="14.84"/>
    <n v="74.052000000000007"/>
    <n v="29.68"/>
    <n v="44.372000000000007"/>
    <n v="0.59920056176740677"/>
    <n v="2026"/>
    <s v="Q3"/>
    <n v="7"/>
    <s v="Jul"/>
  </r>
  <r>
    <n v="2467"/>
    <d v="2026-07-25T00:00:00"/>
    <n v="2026"/>
    <x v="2"/>
    <n v="7"/>
    <x v="6"/>
    <x v="3"/>
    <x v="4"/>
    <x v="2"/>
    <s v="Returning"/>
    <x v="0"/>
    <s v="Trail Bike Light"/>
    <n v="1"/>
    <n v="49.5"/>
    <n v="0"/>
    <n v="21.83"/>
    <n v="49.5"/>
    <n v="21.83"/>
    <n v="27.67"/>
    <n v="0.55898989898989904"/>
    <n v="2026"/>
    <s v="Q3"/>
    <n v="7"/>
    <s v="Jul"/>
  </r>
  <r>
    <n v="3710"/>
    <d v="2026-07-25T00:00:00"/>
    <n v="2026"/>
    <x v="2"/>
    <n v="7"/>
    <x v="6"/>
    <x v="3"/>
    <x v="7"/>
    <x v="0"/>
    <s v="New"/>
    <x v="2"/>
    <s v="Packing Cube Set"/>
    <n v="2"/>
    <n v="46.48"/>
    <n v="0.05"/>
    <n v="18.760000000000002"/>
    <n v="88.311999999999983"/>
    <n v="37.520000000000003"/>
    <n v="50.79199999999998"/>
    <n v="0.57514267596702584"/>
    <n v="2026"/>
    <s v="Q3"/>
    <n v="7"/>
    <s v="Jul"/>
  </r>
  <r>
    <n v="3714"/>
    <d v="2026-07-25T00:00:00"/>
    <n v="2026"/>
    <x v="2"/>
    <n v="7"/>
    <x v="6"/>
    <x v="2"/>
    <x v="2"/>
    <x v="3"/>
    <s v="Returning"/>
    <x v="2"/>
    <s v="Insulated Bottle"/>
    <n v="1"/>
    <n v="36.909999999999997"/>
    <n v="0"/>
    <n v="13.56"/>
    <n v="36.909999999999997"/>
    <n v="13.56"/>
    <n v="23.349999999999994"/>
    <n v="0.63261988620969922"/>
    <n v="2026"/>
    <s v="Q3"/>
    <n v="7"/>
    <s v="Jul"/>
  </r>
  <r>
    <n v="3893"/>
    <d v="2026-07-25T00:00:00"/>
    <n v="2026"/>
    <x v="2"/>
    <n v="7"/>
    <x v="6"/>
    <x v="0"/>
    <x v="0"/>
    <x v="0"/>
    <s v="Returning"/>
    <x v="2"/>
    <s v="Insulated Bottle"/>
    <n v="1"/>
    <n v="35.6"/>
    <n v="0"/>
    <n v="13.91"/>
    <n v="35.6"/>
    <n v="13.91"/>
    <n v="21.69"/>
    <n v="0.60926966292134832"/>
    <n v="2026"/>
    <s v="Q3"/>
    <n v="7"/>
    <s v="Jul"/>
  </r>
  <r>
    <n v="4136"/>
    <d v="2026-07-25T00:00:00"/>
    <n v="2026"/>
    <x v="2"/>
    <n v="7"/>
    <x v="6"/>
    <x v="1"/>
    <x v="11"/>
    <x v="2"/>
    <s v="New"/>
    <x v="0"/>
    <s v="Commuter Helmet"/>
    <n v="2"/>
    <n v="80.25"/>
    <n v="0.05"/>
    <n v="42.39"/>
    <n v="152.47499999999999"/>
    <n v="84.78"/>
    <n v="67.694999999999993"/>
    <n v="0.44397442203639936"/>
    <n v="2026"/>
    <s v="Q3"/>
    <n v="7"/>
    <s v="Jul"/>
  </r>
  <r>
    <n v="4212"/>
    <d v="2026-07-25T00:00:00"/>
    <n v="2026"/>
    <x v="2"/>
    <n v="7"/>
    <x v="6"/>
    <x v="0"/>
    <x v="0"/>
    <x v="3"/>
    <s v="Returning"/>
    <x v="2"/>
    <s v="Packing Cube Set"/>
    <n v="2"/>
    <n v="47.52"/>
    <n v="0.1"/>
    <n v="17.86"/>
    <n v="85.536000000000001"/>
    <n v="35.72"/>
    <n v="49.816000000000003"/>
    <n v="0.58239805462027683"/>
    <n v="2026"/>
    <s v="Q3"/>
    <n v="7"/>
    <s v="Jul"/>
  </r>
  <r>
    <n v="4332"/>
    <d v="2026-07-25T00:00:00"/>
    <n v="2026"/>
    <x v="2"/>
    <n v="7"/>
    <x v="6"/>
    <x v="3"/>
    <x v="13"/>
    <x v="0"/>
    <s v="New"/>
    <x v="2"/>
    <s v="Travel Backpack 35L"/>
    <n v="2"/>
    <n v="164.58"/>
    <n v="0.1"/>
    <n v="86.55"/>
    <n v="296.24400000000003"/>
    <n v="173.1"/>
    <n v="123.14400000000003"/>
    <n v="0.41568436829100341"/>
    <n v="2026"/>
    <s v="Q3"/>
    <n v="7"/>
    <s v="Jul"/>
  </r>
  <r>
    <n v="702"/>
    <d v="2026-07-26T00:00:00"/>
    <n v="2026"/>
    <x v="2"/>
    <n v="7"/>
    <x v="6"/>
    <x v="0"/>
    <x v="9"/>
    <x v="0"/>
    <s v="New"/>
    <x v="0"/>
    <s v="Compact Repair Kit"/>
    <n v="1"/>
    <n v="39.99"/>
    <n v="0.05"/>
    <n v="16.739999999999998"/>
    <n v="37.990499999999997"/>
    <n v="16.739999999999998"/>
    <n v="21.250499999999999"/>
    <n v="0.55936352509179932"/>
    <n v="2026"/>
    <s v="Q3"/>
    <n v="7"/>
    <s v="Jul"/>
  </r>
  <r>
    <n v="1223"/>
    <d v="2026-07-26T00:00:00"/>
    <n v="2026"/>
    <x v="2"/>
    <n v="7"/>
    <x v="6"/>
    <x v="1"/>
    <x v="12"/>
    <x v="2"/>
    <s v="New"/>
    <x v="1"/>
    <s v="Trail Boots"/>
    <n v="1"/>
    <n v="140.44"/>
    <n v="0"/>
    <n v="77.08"/>
    <n v="140.44"/>
    <n v="77.08"/>
    <n v="63.36"/>
    <n v="0.45115351751637711"/>
    <n v="2026"/>
    <s v="Q3"/>
    <n v="7"/>
    <s v="Jul"/>
  </r>
  <r>
    <n v="1370"/>
    <d v="2026-07-26T00:00:00"/>
    <n v="2026"/>
    <x v="2"/>
    <n v="7"/>
    <x v="6"/>
    <x v="2"/>
    <x v="10"/>
    <x v="3"/>
    <s v="New"/>
    <x v="4"/>
    <s v="Weighted Vest"/>
    <n v="2"/>
    <n v="123.73"/>
    <n v="0.05"/>
    <n v="68.22"/>
    <n v="235.08699999999999"/>
    <n v="136.44"/>
    <n v="98.646999999999991"/>
    <n v="0.41961911973014243"/>
    <n v="2026"/>
    <s v="Q3"/>
    <n v="7"/>
    <s v="Jul"/>
  </r>
  <r>
    <n v="3476"/>
    <d v="2026-07-26T00:00:00"/>
    <n v="2026"/>
    <x v="2"/>
    <n v="7"/>
    <x v="6"/>
    <x v="3"/>
    <x v="13"/>
    <x v="1"/>
    <s v="New"/>
    <x v="2"/>
    <s v="Carry-On Duffel"/>
    <n v="3"/>
    <n v="132.68"/>
    <n v="0.15"/>
    <n v="67.38"/>
    <n v="338.334"/>
    <n v="202.14"/>
    <n v="136.19400000000002"/>
    <n v="0.40254304917625783"/>
    <n v="2026"/>
    <s v="Q3"/>
    <n v="7"/>
    <s v="Jul"/>
  </r>
  <r>
    <n v="4066"/>
    <d v="2026-07-26T00:00:00"/>
    <n v="2026"/>
    <x v="2"/>
    <n v="7"/>
    <x v="6"/>
    <x v="3"/>
    <x v="7"/>
    <x v="2"/>
    <s v="New"/>
    <x v="4"/>
    <s v="Recovery Roller"/>
    <n v="1"/>
    <n v="35.479999999999997"/>
    <n v="0.05"/>
    <n v="14.15"/>
    <n v="33.705999999999996"/>
    <n v="14.15"/>
    <n v="19.555999999999997"/>
    <n v="0.58019343737020113"/>
    <n v="2026"/>
    <s v="Q3"/>
    <n v="7"/>
    <s v="Jul"/>
  </r>
  <r>
    <n v="4153"/>
    <d v="2026-07-26T00:00:00"/>
    <n v="2026"/>
    <x v="2"/>
    <n v="7"/>
    <x v="6"/>
    <x v="3"/>
    <x v="7"/>
    <x v="0"/>
    <s v="Business"/>
    <x v="2"/>
    <s v="Carry-On Duffel"/>
    <n v="3"/>
    <n v="134.63"/>
    <n v="0"/>
    <n v="67.2"/>
    <n v="403.89"/>
    <n v="201.60000000000002"/>
    <n v="202.28999999999996"/>
    <n v="0.50085419297333422"/>
    <n v="2026"/>
    <s v="Q3"/>
    <n v="7"/>
    <s v="Jul"/>
  </r>
  <r>
    <n v="379"/>
    <d v="2026-07-27T00:00:00"/>
    <n v="2026"/>
    <x v="2"/>
    <n v="7"/>
    <x v="6"/>
    <x v="0"/>
    <x v="9"/>
    <x v="3"/>
    <s v="New"/>
    <x v="1"/>
    <s v="Trekking Poles"/>
    <n v="3"/>
    <n v="72.03"/>
    <n v="0"/>
    <n v="32.46"/>
    <n v="216.09"/>
    <n v="97.38"/>
    <n v="118.71000000000001"/>
    <n v="0.54935443565181175"/>
    <n v="2026"/>
    <s v="Q3"/>
    <n v="7"/>
    <s v="Jul"/>
  </r>
  <r>
    <n v="820"/>
    <d v="2026-07-27T00:00:00"/>
    <n v="2026"/>
    <x v="2"/>
    <n v="7"/>
    <x v="6"/>
    <x v="3"/>
    <x v="7"/>
    <x v="3"/>
    <s v="Returning"/>
    <x v="4"/>
    <s v="Resistance Band Set"/>
    <n v="1"/>
    <n v="40.24"/>
    <n v="0"/>
    <n v="15.05"/>
    <n v="40.24"/>
    <n v="15.05"/>
    <n v="25.19"/>
    <n v="0.62599403578528823"/>
    <n v="2026"/>
    <s v="Q3"/>
    <n v="7"/>
    <s v="Jul"/>
  </r>
  <r>
    <n v="2003"/>
    <d v="2026-07-27T00:00:00"/>
    <n v="2026"/>
    <x v="2"/>
    <n v="7"/>
    <x v="6"/>
    <x v="2"/>
    <x v="5"/>
    <x v="2"/>
    <s v="Returning"/>
    <x v="2"/>
    <s v="Insulated Bottle"/>
    <n v="1"/>
    <n v="36.14"/>
    <n v="0"/>
    <n v="13.52"/>
    <n v="36.14"/>
    <n v="13.52"/>
    <n v="22.62"/>
    <n v="0.62589928057553956"/>
    <n v="2026"/>
    <s v="Q3"/>
    <n v="7"/>
    <s v="Jul"/>
  </r>
  <r>
    <n v="2682"/>
    <d v="2026-07-27T00:00:00"/>
    <n v="2026"/>
    <x v="2"/>
    <n v="7"/>
    <x v="6"/>
    <x v="1"/>
    <x v="11"/>
    <x v="0"/>
    <s v="New"/>
    <x v="4"/>
    <s v="Resistance Band Set"/>
    <n v="2"/>
    <n v="40.22"/>
    <n v="0.05"/>
    <n v="14.72"/>
    <n v="76.417999999999992"/>
    <n v="29.44"/>
    <n v="46.977999999999994"/>
    <n v="0.61475045146431473"/>
    <n v="2026"/>
    <s v="Q3"/>
    <n v="7"/>
    <s v="Jul"/>
  </r>
  <r>
    <n v="3860"/>
    <d v="2026-07-27T00:00:00"/>
    <n v="2026"/>
    <x v="2"/>
    <n v="7"/>
    <x v="6"/>
    <x v="3"/>
    <x v="7"/>
    <x v="0"/>
    <s v="Returning"/>
    <x v="4"/>
    <s v="Recovery Roller"/>
    <n v="3"/>
    <n v="37.130000000000003"/>
    <n v="0.05"/>
    <n v="14.29"/>
    <n v="105.82050000000001"/>
    <n v="42.87"/>
    <n v="62.950500000000012"/>
    <n v="0.59488000907196625"/>
    <n v="2026"/>
    <s v="Q3"/>
    <n v="7"/>
    <s v="Jul"/>
  </r>
  <r>
    <n v="4063"/>
    <d v="2026-07-27T00:00:00"/>
    <n v="2026"/>
    <x v="2"/>
    <n v="7"/>
    <x v="6"/>
    <x v="0"/>
    <x v="9"/>
    <x v="0"/>
    <s v="New"/>
    <x v="3"/>
    <s v="Compact Sleeping Bag"/>
    <n v="4"/>
    <n v="125.07"/>
    <n v="0.05"/>
    <n v="60"/>
    <n v="475.26599999999996"/>
    <n v="240"/>
    <n v="235.26599999999996"/>
    <n v="0.4950196311118405"/>
    <n v="2026"/>
    <s v="Q3"/>
    <n v="7"/>
    <s v="Jul"/>
  </r>
  <r>
    <n v="4474"/>
    <d v="2026-07-27T00:00:00"/>
    <n v="2026"/>
    <x v="2"/>
    <n v="7"/>
    <x v="6"/>
    <x v="3"/>
    <x v="13"/>
    <x v="1"/>
    <s v="Returning"/>
    <x v="4"/>
    <s v="Weighted Vest"/>
    <n v="5"/>
    <n v="122.14"/>
    <n v="0.05"/>
    <n v="70.64"/>
    <n v="580.16499999999996"/>
    <n v="353.2"/>
    <n v="226.96499999999997"/>
    <n v="0.39120767367903958"/>
    <n v="2026"/>
    <s v="Q3"/>
    <n v="7"/>
    <s v="Jul"/>
  </r>
  <r>
    <n v="21"/>
    <d v="2026-07-28T00:00:00"/>
    <n v="2026"/>
    <x v="2"/>
    <n v="7"/>
    <x v="6"/>
    <x v="1"/>
    <x v="11"/>
    <x v="0"/>
    <s v="Business"/>
    <x v="3"/>
    <s v="Compact Sleeping Bag"/>
    <n v="1"/>
    <n v="120.09"/>
    <n v="0"/>
    <n v="62.18"/>
    <n v="120.09"/>
    <n v="62.18"/>
    <n v="57.910000000000004"/>
    <n v="0.48222166708302111"/>
    <n v="2026"/>
    <s v="Q3"/>
    <n v="7"/>
    <s v="Jul"/>
  </r>
  <r>
    <n v="368"/>
    <d v="2026-07-28T00:00:00"/>
    <n v="2026"/>
    <x v="2"/>
    <n v="7"/>
    <x v="6"/>
    <x v="3"/>
    <x v="4"/>
    <x v="3"/>
    <s v="Returning"/>
    <x v="0"/>
    <s v="Cycling Pack 12L"/>
    <n v="6"/>
    <n v="102.75"/>
    <n v="0"/>
    <n v="51.55"/>
    <n v="616.5"/>
    <n v="309.29999999999995"/>
    <n v="307.20000000000005"/>
    <n v="0.49829683698296845"/>
    <n v="2026"/>
    <s v="Q3"/>
    <n v="7"/>
    <s v="Jul"/>
  </r>
  <r>
    <n v="457"/>
    <d v="2026-07-28T00:00:00"/>
    <n v="2026"/>
    <x v="2"/>
    <n v="7"/>
    <x v="6"/>
    <x v="2"/>
    <x v="2"/>
    <x v="0"/>
    <s v="Returning"/>
    <x v="3"/>
    <s v="Trail Tent 2P"/>
    <n v="4"/>
    <n v="191.15"/>
    <n v="0"/>
    <n v="105.01"/>
    <n v="764.6"/>
    <n v="420.04"/>
    <n v="344.56"/>
    <n v="0.45064085796494896"/>
    <n v="2026"/>
    <s v="Q3"/>
    <n v="7"/>
    <s v="Jul"/>
  </r>
  <r>
    <n v="1516"/>
    <d v="2026-07-28T00:00:00"/>
    <n v="2026"/>
    <x v="2"/>
    <n v="7"/>
    <x v="6"/>
    <x v="0"/>
    <x v="9"/>
    <x v="0"/>
    <s v="Business"/>
    <x v="4"/>
    <s v="Resistance Band Set"/>
    <n v="2"/>
    <n v="40.15"/>
    <n v="0.1"/>
    <n v="14.86"/>
    <n v="72.27"/>
    <n v="29.72"/>
    <n v="42.55"/>
    <n v="0.58876435588764353"/>
    <n v="2026"/>
    <s v="Q3"/>
    <n v="7"/>
    <s v="Jul"/>
  </r>
  <r>
    <n v="2266"/>
    <d v="2026-07-28T00:00:00"/>
    <n v="2026"/>
    <x v="2"/>
    <n v="7"/>
    <x v="6"/>
    <x v="1"/>
    <x v="11"/>
    <x v="3"/>
    <s v="Business"/>
    <x v="3"/>
    <s v="Portable Camp Stove"/>
    <n v="1"/>
    <n v="83.05"/>
    <n v="0"/>
    <n v="38.86"/>
    <n v="83.05"/>
    <n v="38.86"/>
    <n v="44.19"/>
    <n v="0.53208910295003009"/>
    <n v="2026"/>
    <s v="Q3"/>
    <n v="7"/>
    <s v="Jul"/>
  </r>
  <r>
    <n v="2802"/>
    <d v="2026-07-28T00:00:00"/>
    <n v="2026"/>
    <x v="2"/>
    <n v="7"/>
    <x v="6"/>
    <x v="0"/>
    <x v="9"/>
    <x v="0"/>
    <s v="Returning"/>
    <x v="1"/>
    <s v="Trail Boots"/>
    <n v="2"/>
    <n v="146.22999999999999"/>
    <n v="0"/>
    <n v="79.040000000000006"/>
    <n v="292.45999999999998"/>
    <n v="158.08000000000001"/>
    <n v="134.37999999999997"/>
    <n v="0.45948163851466861"/>
    <n v="2026"/>
    <s v="Q3"/>
    <n v="7"/>
    <s v="Jul"/>
  </r>
  <r>
    <n v="3604"/>
    <d v="2026-07-28T00:00:00"/>
    <n v="2026"/>
    <x v="2"/>
    <n v="7"/>
    <x v="6"/>
    <x v="1"/>
    <x v="14"/>
    <x v="0"/>
    <s v="Returning"/>
    <x v="1"/>
    <s v="Trail Boots"/>
    <n v="2"/>
    <n v="144.09"/>
    <n v="0"/>
    <n v="77.67"/>
    <n v="288.18"/>
    <n v="155.34"/>
    <n v="132.84"/>
    <n v="0.46096189881324173"/>
    <n v="2026"/>
    <s v="Q3"/>
    <n v="7"/>
    <s v="Jul"/>
  </r>
  <r>
    <n v="3644"/>
    <d v="2026-07-28T00:00:00"/>
    <n v="2026"/>
    <x v="2"/>
    <n v="7"/>
    <x v="6"/>
    <x v="2"/>
    <x v="10"/>
    <x v="2"/>
    <s v="Business"/>
    <x v="1"/>
    <s v="Hiking Daypack 20L"/>
    <n v="3"/>
    <n v="93.01"/>
    <n v="0.15"/>
    <n v="46.68"/>
    <n v="237.17550000000003"/>
    <n v="140.04"/>
    <n v="97.135500000000036"/>
    <n v="0.4095511551572571"/>
    <n v="2026"/>
    <s v="Q3"/>
    <n v="7"/>
    <s v="Jul"/>
  </r>
  <r>
    <n v="4271"/>
    <d v="2026-07-28T00:00:00"/>
    <n v="2026"/>
    <x v="2"/>
    <n v="7"/>
    <x v="6"/>
    <x v="0"/>
    <x v="0"/>
    <x v="2"/>
    <s v="New"/>
    <x v="3"/>
    <s v="Compact Sleeping Bag"/>
    <n v="1"/>
    <n v="121.61"/>
    <n v="0.1"/>
    <n v="60.58"/>
    <n v="109.449"/>
    <n v="60.58"/>
    <n v="48.869"/>
    <n v="0.4465001964385239"/>
    <n v="2026"/>
    <s v="Q3"/>
    <n v="7"/>
    <s v="Jul"/>
  </r>
  <r>
    <n v="272"/>
    <d v="2026-07-29T00:00:00"/>
    <n v="2026"/>
    <x v="2"/>
    <n v="7"/>
    <x v="6"/>
    <x v="3"/>
    <x v="4"/>
    <x v="0"/>
    <s v="Business"/>
    <x v="3"/>
    <s v="Trail Tent 2P"/>
    <n v="2"/>
    <n v="195.09"/>
    <n v="0"/>
    <n v="106.82"/>
    <n v="390.18"/>
    <n v="213.64"/>
    <n v="176.54000000000002"/>
    <n v="0.45245783997129535"/>
    <n v="2026"/>
    <s v="Q3"/>
    <n v="7"/>
    <s v="Jul"/>
  </r>
  <r>
    <n v="1469"/>
    <d v="2026-07-29T00:00:00"/>
    <n v="2026"/>
    <x v="2"/>
    <n v="7"/>
    <x v="6"/>
    <x v="2"/>
    <x v="10"/>
    <x v="2"/>
    <s v="Returning"/>
    <x v="2"/>
    <s v="Travel Backpack 35L"/>
    <n v="3"/>
    <n v="167.52"/>
    <n v="0"/>
    <n v="87.26"/>
    <n v="502.56000000000006"/>
    <n v="261.78000000000003"/>
    <n v="240.78000000000003"/>
    <n v="0.4791069723018147"/>
    <n v="2026"/>
    <s v="Q3"/>
    <n v="7"/>
    <s v="Jul"/>
  </r>
  <r>
    <n v="2253"/>
    <d v="2026-07-29T00:00:00"/>
    <n v="2026"/>
    <x v="2"/>
    <n v="7"/>
    <x v="6"/>
    <x v="1"/>
    <x v="14"/>
    <x v="3"/>
    <s v="New"/>
    <x v="0"/>
    <s v="Trail Bike Light"/>
    <n v="3"/>
    <n v="50.98"/>
    <n v="0"/>
    <n v="22.63"/>
    <n v="152.94"/>
    <n v="67.89"/>
    <n v="85.05"/>
    <n v="0.55610043154178113"/>
    <n v="2026"/>
    <s v="Q3"/>
    <n v="7"/>
    <s v="Jul"/>
  </r>
  <r>
    <n v="2554"/>
    <d v="2026-07-29T00:00:00"/>
    <n v="2026"/>
    <x v="2"/>
    <n v="7"/>
    <x v="6"/>
    <x v="1"/>
    <x v="11"/>
    <x v="3"/>
    <s v="New"/>
    <x v="4"/>
    <s v="Training Mat"/>
    <n v="2"/>
    <n v="49.98"/>
    <n v="0.1"/>
    <n v="21.91"/>
    <n v="89.963999999999999"/>
    <n v="43.82"/>
    <n v="46.143999999999998"/>
    <n v="0.51291627762215997"/>
    <n v="2026"/>
    <s v="Q3"/>
    <n v="7"/>
    <s v="Jul"/>
  </r>
  <r>
    <n v="2624"/>
    <d v="2026-07-29T00:00:00"/>
    <n v="2026"/>
    <x v="2"/>
    <n v="7"/>
    <x v="6"/>
    <x v="3"/>
    <x v="4"/>
    <x v="1"/>
    <s v="Business"/>
    <x v="2"/>
    <s v="Insulated Bottle"/>
    <n v="4"/>
    <n v="36.44"/>
    <n v="0.15"/>
    <n v="13.32"/>
    <n v="123.89599999999999"/>
    <n v="53.28"/>
    <n v="70.615999999999985"/>
    <n v="0.5699619035319945"/>
    <n v="2026"/>
    <s v="Q3"/>
    <n v="7"/>
    <s v="Jul"/>
  </r>
  <r>
    <n v="3338"/>
    <d v="2026-07-29T00:00:00"/>
    <n v="2026"/>
    <x v="2"/>
    <n v="7"/>
    <x v="6"/>
    <x v="0"/>
    <x v="0"/>
    <x v="0"/>
    <s v="Returning"/>
    <x v="3"/>
    <s v="Trail Tent 2P"/>
    <n v="1"/>
    <n v="195.34"/>
    <n v="0.05"/>
    <n v="106.6"/>
    <n v="185.57300000000001"/>
    <n v="106.6"/>
    <n v="78.973000000000013"/>
    <n v="0.42556298599472991"/>
    <n v="2026"/>
    <s v="Q3"/>
    <n v="7"/>
    <s v="Jul"/>
  </r>
  <r>
    <n v="4575"/>
    <d v="2026-07-29T00:00:00"/>
    <n v="2026"/>
    <x v="2"/>
    <n v="7"/>
    <x v="6"/>
    <x v="2"/>
    <x v="5"/>
    <x v="0"/>
    <s v="Business"/>
    <x v="0"/>
    <s v="Cycling Pack 12L"/>
    <n v="1"/>
    <n v="103.31"/>
    <n v="0"/>
    <n v="50.93"/>
    <n v="103.31"/>
    <n v="50.93"/>
    <n v="52.38"/>
    <n v="0.50701771367728199"/>
    <n v="2026"/>
    <s v="Q3"/>
    <n v="7"/>
    <s v="Jul"/>
  </r>
  <r>
    <n v="4871"/>
    <d v="2026-07-29T00:00:00"/>
    <n v="2026"/>
    <x v="2"/>
    <n v="7"/>
    <x v="6"/>
    <x v="0"/>
    <x v="0"/>
    <x v="0"/>
    <s v="New"/>
    <x v="3"/>
    <s v="Compact Sleeping Bag"/>
    <n v="3"/>
    <n v="123.31"/>
    <n v="0"/>
    <n v="59.16"/>
    <n v="369.93"/>
    <n v="177.48"/>
    <n v="192.45000000000002"/>
    <n v="0.52023355770010549"/>
    <n v="2026"/>
    <s v="Q3"/>
    <n v="7"/>
    <s v="Jul"/>
  </r>
  <r>
    <n v="4931"/>
    <d v="2026-07-29T00:00:00"/>
    <n v="2026"/>
    <x v="2"/>
    <n v="7"/>
    <x v="6"/>
    <x v="0"/>
    <x v="15"/>
    <x v="0"/>
    <s v="New"/>
    <x v="4"/>
    <s v="Resistance Band Set"/>
    <n v="1"/>
    <n v="40.36"/>
    <n v="0.1"/>
    <n v="14.82"/>
    <n v="36.323999999999998"/>
    <n v="14.82"/>
    <n v="21.503999999999998"/>
    <n v="0.59200528576148004"/>
    <n v="2026"/>
    <s v="Q3"/>
    <n v="7"/>
    <s v="Jul"/>
  </r>
  <r>
    <n v="4962"/>
    <d v="2026-07-29T00:00:00"/>
    <n v="2026"/>
    <x v="2"/>
    <n v="7"/>
    <x v="6"/>
    <x v="0"/>
    <x v="15"/>
    <x v="2"/>
    <s v="New"/>
    <x v="3"/>
    <s v="Portable Camp Stove"/>
    <n v="2"/>
    <n v="83.06"/>
    <n v="0"/>
    <n v="38.74"/>
    <n v="166.12"/>
    <n v="77.48"/>
    <n v="88.64"/>
    <n v="0.5335901757765471"/>
    <n v="2026"/>
    <s v="Q3"/>
    <n v="7"/>
    <s v="Jul"/>
  </r>
  <r>
    <n v="5006"/>
    <d v="2026-07-29T00:00:00"/>
    <n v="2026"/>
    <x v="2"/>
    <n v="7"/>
    <x v="6"/>
    <x v="2"/>
    <x v="3"/>
    <x v="0"/>
    <s v="Returning"/>
    <x v="1"/>
    <s v="Summit Backpack 45L"/>
    <n v="2"/>
    <n v="151.72999999999999"/>
    <n v="0"/>
    <n v="81.209999999999994"/>
    <n v="303.45999999999998"/>
    <n v="162.41999999999999"/>
    <n v="141.04"/>
    <n v="0.46477295195412904"/>
    <n v="2026"/>
    <s v="Q3"/>
    <n v="7"/>
    <s v="Jul"/>
  </r>
  <r>
    <n v="5033"/>
    <d v="2026-07-29T00:00:00"/>
    <n v="2026"/>
    <x v="2"/>
    <n v="7"/>
    <x v="6"/>
    <x v="3"/>
    <x v="8"/>
    <x v="0"/>
    <s v="New"/>
    <x v="1"/>
    <s v="Trekking Poles"/>
    <n v="4"/>
    <n v="72.010000000000005"/>
    <n v="0.05"/>
    <n v="32.36"/>
    <n v="273.63800000000003"/>
    <n v="129.44"/>
    <n v="144.19800000000004"/>
    <n v="0.52696628392255473"/>
    <n v="2026"/>
    <s v="Q3"/>
    <n v="7"/>
    <s v="Jul"/>
  </r>
  <r>
    <n v="5117"/>
    <d v="2026-07-29T00:00:00"/>
    <n v="2026"/>
    <x v="2"/>
    <n v="7"/>
    <x v="6"/>
    <x v="1"/>
    <x v="11"/>
    <x v="0"/>
    <s v="Business"/>
    <x v="1"/>
    <s v="Summit Backpack 45L"/>
    <n v="1"/>
    <n v="154.87"/>
    <n v="0"/>
    <n v="80.459999999999994"/>
    <n v="154.87"/>
    <n v="80.459999999999994"/>
    <n v="74.410000000000011"/>
    <n v="0.48046748886162594"/>
    <n v="2026"/>
    <s v="Q3"/>
    <n v="7"/>
    <s v="Jul"/>
  </r>
  <r>
    <n v="954"/>
    <d v="2026-07-30T00:00:00"/>
    <n v="2026"/>
    <x v="2"/>
    <n v="7"/>
    <x v="6"/>
    <x v="1"/>
    <x v="1"/>
    <x v="0"/>
    <s v="New"/>
    <x v="2"/>
    <s v="Carry-On Duffel"/>
    <n v="3"/>
    <n v="134.61000000000001"/>
    <n v="0.1"/>
    <n v="65.77"/>
    <n v="363.44700000000006"/>
    <n v="197.31"/>
    <n v="166.13700000000006"/>
    <n v="0.45711479252820914"/>
    <n v="2026"/>
    <s v="Q3"/>
    <n v="7"/>
    <s v="Jul"/>
  </r>
  <r>
    <n v="1644"/>
    <d v="2026-07-30T00:00:00"/>
    <n v="2026"/>
    <x v="2"/>
    <n v="7"/>
    <x v="6"/>
    <x v="3"/>
    <x v="13"/>
    <x v="0"/>
    <s v="Returning"/>
    <x v="0"/>
    <s v="Commuter Helmet"/>
    <n v="3"/>
    <n v="81.5"/>
    <n v="0.05"/>
    <n v="43.85"/>
    <n v="232.27499999999998"/>
    <n v="131.55000000000001"/>
    <n v="100.72499999999997"/>
    <n v="0.43364546335163051"/>
    <n v="2026"/>
    <s v="Q3"/>
    <n v="7"/>
    <s v="Jul"/>
  </r>
  <r>
    <n v="2030"/>
    <d v="2026-07-30T00:00:00"/>
    <n v="2026"/>
    <x v="2"/>
    <n v="7"/>
    <x v="6"/>
    <x v="0"/>
    <x v="0"/>
    <x v="3"/>
    <s v="Business"/>
    <x v="2"/>
    <s v="Carry-On Duffel"/>
    <n v="2"/>
    <n v="135.63"/>
    <n v="0"/>
    <n v="66.63"/>
    <n v="271.26"/>
    <n v="133.26"/>
    <n v="138"/>
    <n v="0.50873700508737008"/>
    <n v="2026"/>
    <s v="Q3"/>
    <n v="7"/>
    <s v="Jul"/>
  </r>
  <r>
    <n v="2595"/>
    <d v="2026-07-30T00:00:00"/>
    <n v="2026"/>
    <x v="2"/>
    <n v="7"/>
    <x v="6"/>
    <x v="0"/>
    <x v="9"/>
    <x v="1"/>
    <s v="Business"/>
    <x v="2"/>
    <s v="Carry-On Duffel"/>
    <n v="15"/>
    <n v="133.44999999999999"/>
    <n v="0.2"/>
    <n v="65.819999999999993"/>
    <n v="1601.3999999999999"/>
    <n v="987.3"/>
    <n v="614.09999999999991"/>
    <n v="0.3834769576620457"/>
    <n v="2026"/>
    <s v="Q3"/>
    <n v="7"/>
    <s v="Jul"/>
  </r>
  <r>
    <n v="2763"/>
    <d v="2026-07-30T00:00:00"/>
    <n v="2026"/>
    <x v="2"/>
    <n v="7"/>
    <x v="6"/>
    <x v="0"/>
    <x v="15"/>
    <x v="0"/>
    <s v="Business"/>
    <x v="3"/>
    <s v="Compact Sleeping Bag"/>
    <n v="1"/>
    <n v="120.94"/>
    <n v="0"/>
    <n v="62.24"/>
    <n v="120.94"/>
    <n v="62.24"/>
    <n v="58.699999999999996"/>
    <n v="0.48536464362493797"/>
    <n v="2026"/>
    <s v="Q3"/>
    <n v="7"/>
    <s v="Jul"/>
  </r>
  <r>
    <n v="3537"/>
    <d v="2026-07-30T00:00:00"/>
    <n v="2026"/>
    <x v="2"/>
    <n v="7"/>
    <x v="6"/>
    <x v="1"/>
    <x v="11"/>
    <x v="0"/>
    <s v="Returning"/>
    <x v="3"/>
    <s v="Alpine Tent 4P"/>
    <n v="2"/>
    <n v="332.99"/>
    <n v="0.15"/>
    <n v="199.09"/>
    <n v="566.08299999999997"/>
    <n v="398.18"/>
    <n v="167.90299999999996"/>
    <n v="0.29660491482697759"/>
    <n v="2026"/>
    <s v="Q3"/>
    <n v="7"/>
    <s v="Jul"/>
  </r>
  <r>
    <n v="3550"/>
    <d v="2026-07-30T00:00:00"/>
    <n v="2026"/>
    <x v="2"/>
    <n v="7"/>
    <x v="6"/>
    <x v="0"/>
    <x v="15"/>
    <x v="0"/>
    <s v="Returning"/>
    <x v="3"/>
    <s v="Compact Sleeping Bag"/>
    <n v="3"/>
    <n v="120.88"/>
    <n v="0"/>
    <n v="60.97"/>
    <n v="362.64"/>
    <n v="182.91"/>
    <n v="179.73"/>
    <n v="0.49561548643282594"/>
    <n v="2026"/>
    <s v="Q3"/>
    <n v="7"/>
    <s v="Jul"/>
  </r>
  <r>
    <n v="3875"/>
    <d v="2026-07-30T00:00:00"/>
    <n v="2026"/>
    <x v="2"/>
    <n v="7"/>
    <x v="6"/>
    <x v="3"/>
    <x v="8"/>
    <x v="0"/>
    <s v="Returning"/>
    <x v="0"/>
    <s v="Cycling Pack 12L"/>
    <n v="1"/>
    <n v="101.73"/>
    <n v="0.05"/>
    <n v="51.63"/>
    <n v="96.643500000000003"/>
    <n v="51.63"/>
    <n v="45.013500000000001"/>
    <n v="0.46576852038678235"/>
    <n v="2026"/>
    <s v="Q3"/>
    <n v="7"/>
    <s v="Jul"/>
  </r>
  <r>
    <n v="4467"/>
    <d v="2026-07-30T00:00:00"/>
    <n v="2026"/>
    <x v="2"/>
    <n v="7"/>
    <x v="6"/>
    <x v="3"/>
    <x v="7"/>
    <x v="0"/>
    <s v="Returning"/>
    <x v="2"/>
    <s v="Insulated Bottle"/>
    <n v="2"/>
    <n v="36.21"/>
    <n v="0"/>
    <n v="13.5"/>
    <n v="72.42"/>
    <n v="27"/>
    <n v="45.42"/>
    <n v="0.62717481358740679"/>
    <n v="2026"/>
    <s v="Q3"/>
    <n v="7"/>
    <s v="Jul"/>
  </r>
  <r>
    <n v="739"/>
    <d v="2026-07-31T00:00:00"/>
    <n v="2026"/>
    <x v="2"/>
    <n v="7"/>
    <x v="6"/>
    <x v="3"/>
    <x v="7"/>
    <x v="0"/>
    <s v="Business"/>
    <x v="0"/>
    <s v="Cycling Pack 12L"/>
    <n v="5"/>
    <n v="104.65"/>
    <n v="0"/>
    <n v="49.2"/>
    <n v="523.25"/>
    <n v="246"/>
    <n v="277.25"/>
    <n v="0.52986144290492121"/>
    <n v="2026"/>
    <s v="Q3"/>
    <n v="7"/>
    <s v="Jul"/>
  </r>
  <r>
    <n v="2376"/>
    <d v="2026-07-31T00:00:00"/>
    <n v="2026"/>
    <x v="2"/>
    <n v="7"/>
    <x v="6"/>
    <x v="2"/>
    <x v="5"/>
    <x v="1"/>
    <s v="Returning"/>
    <x v="3"/>
    <s v="Trail Tent 2P"/>
    <n v="5"/>
    <n v="198.35"/>
    <n v="0.05"/>
    <n v="104.96"/>
    <n v="942.16249999999991"/>
    <n v="524.79999999999995"/>
    <n v="417.36249999999995"/>
    <n v="0.44298356175288234"/>
    <n v="2026"/>
    <s v="Q3"/>
    <n v="7"/>
    <s v="Jul"/>
  </r>
  <r>
    <n v="3109"/>
    <d v="2026-07-31T00:00:00"/>
    <n v="2026"/>
    <x v="2"/>
    <n v="7"/>
    <x v="6"/>
    <x v="0"/>
    <x v="0"/>
    <x v="3"/>
    <s v="Returning"/>
    <x v="4"/>
    <s v="Recovery Roller"/>
    <n v="2"/>
    <n v="36.56"/>
    <n v="0.05"/>
    <n v="13.76"/>
    <n v="69.463999999999999"/>
    <n v="27.52"/>
    <n v="41.944000000000003"/>
    <n v="0.60382356328457909"/>
    <n v="2026"/>
    <s v="Q3"/>
    <n v="7"/>
    <s v="Jul"/>
  </r>
  <r>
    <n v="4362"/>
    <d v="2026-07-31T00:00:00"/>
    <n v="2026"/>
    <x v="2"/>
    <n v="7"/>
    <x v="6"/>
    <x v="1"/>
    <x v="14"/>
    <x v="0"/>
    <s v="Returning"/>
    <x v="1"/>
    <s v="Hiking Daypack 20L"/>
    <n v="5"/>
    <n v="92.41"/>
    <n v="0"/>
    <n v="44.29"/>
    <n v="462.04999999999995"/>
    <n v="221.45"/>
    <n v="240.59999999999997"/>
    <n v="0.52072286549074775"/>
    <n v="2026"/>
    <s v="Q3"/>
    <n v="7"/>
    <s v="Jul"/>
  </r>
  <r>
    <n v="777"/>
    <d v="2026-08-01T00:00:00"/>
    <n v="2026"/>
    <x v="2"/>
    <n v="8"/>
    <x v="7"/>
    <x v="3"/>
    <x v="13"/>
    <x v="0"/>
    <s v="Returning"/>
    <x v="3"/>
    <s v="Compact Sleeping Bag"/>
    <n v="4"/>
    <n v="121.87"/>
    <n v="0"/>
    <n v="59.89"/>
    <n v="487.48"/>
    <n v="239.56"/>
    <n v="247.92000000000002"/>
    <n v="0.50857471075736438"/>
    <n v="2026"/>
    <s v="Q3"/>
    <n v="8"/>
    <s v="Aug"/>
  </r>
  <r>
    <n v="831"/>
    <d v="2026-08-01T00:00:00"/>
    <n v="2026"/>
    <x v="2"/>
    <n v="8"/>
    <x v="7"/>
    <x v="3"/>
    <x v="8"/>
    <x v="0"/>
    <s v="Returning"/>
    <x v="2"/>
    <s v="Carry-On Duffel"/>
    <n v="2"/>
    <n v="130.9"/>
    <n v="0.05"/>
    <n v="67.959999999999994"/>
    <n v="248.71"/>
    <n v="135.91999999999999"/>
    <n v="112.79000000000002"/>
    <n v="0.45350006031120588"/>
    <n v="2026"/>
    <s v="Q3"/>
    <n v="8"/>
    <s v="Aug"/>
  </r>
  <r>
    <n v="2059"/>
    <d v="2026-08-01T00:00:00"/>
    <n v="2026"/>
    <x v="2"/>
    <n v="8"/>
    <x v="7"/>
    <x v="2"/>
    <x v="2"/>
    <x v="2"/>
    <s v="New"/>
    <x v="0"/>
    <s v="Trail Bike Light"/>
    <n v="1"/>
    <n v="50.98"/>
    <n v="0"/>
    <n v="22.92"/>
    <n v="50.98"/>
    <n v="22.92"/>
    <n v="28.059999999999995"/>
    <n v="0.55041192624558644"/>
    <n v="2026"/>
    <s v="Q3"/>
    <n v="8"/>
    <s v="Aug"/>
  </r>
  <r>
    <n v="2519"/>
    <d v="2026-08-01T00:00:00"/>
    <n v="2026"/>
    <x v="2"/>
    <n v="8"/>
    <x v="7"/>
    <x v="2"/>
    <x v="2"/>
    <x v="0"/>
    <s v="Returning"/>
    <x v="1"/>
    <s v="Hiking Daypack 20L"/>
    <n v="2"/>
    <n v="91.11"/>
    <n v="0"/>
    <n v="44.19"/>
    <n v="182.22"/>
    <n v="88.38"/>
    <n v="93.84"/>
    <n v="0.51498189002304906"/>
    <n v="2026"/>
    <s v="Q3"/>
    <n v="8"/>
    <s v="Aug"/>
  </r>
  <r>
    <n v="2644"/>
    <d v="2026-08-01T00:00:00"/>
    <n v="2026"/>
    <x v="2"/>
    <n v="8"/>
    <x v="7"/>
    <x v="0"/>
    <x v="0"/>
    <x v="3"/>
    <s v="Returning"/>
    <x v="2"/>
    <s v="Insulated Bottle"/>
    <n v="3"/>
    <n v="35.619999999999997"/>
    <n v="0.05"/>
    <n v="13.47"/>
    <n v="101.51699999999998"/>
    <n v="40.410000000000004"/>
    <n v="61.106999999999978"/>
    <n v="0.60193859156594454"/>
    <n v="2026"/>
    <s v="Q3"/>
    <n v="8"/>
    <s v="Aug"/>
  </r>
  <r>
    <n v="4141"/>
    <d v="2026-08-01T00:00:00"/>
    <n v="2026"/>
    <x v="2"/>
    <n v="8"/>
    <x v="7"/>
    <x v="3"/>
    <x v="13"/>
    <x v="0"/>
    <s v="New"/>
    <x v="1"/>
    <s v="Hiking Daypack 20L"/>
    <n v="1"/>
    <n v="91.95"/>
    <n v="0.05"/>
    <n v="46.47"/>
    <n v="87.352499999999992"/>
    <n v="46.47"/>
    <n v="40.882499999999993"/>
    <n v="0.46801751523997592"/>
    <n v="2026"/>
    <s v="Q3"/>
    <n v="8"/>
    <s v="Aug"/>
  </r>
  <r>
    <n v="4804"/>
    <d v="2026-08-01T00:00:00"/>
    <n v="2026"/>
    <x v="2"/>
    <n v="8"/>
    <x v="7"/>
    <x v="0"/>
    <x v="9"/>
    <x v="0"/>
    <s v="Returning"/>
    <x v="4"/>
    <s v="Training Mat"/>
    <n v="1"/>
    <n v="49.46"/>
    <n v="0"/>
    <n v="21.47"/>
    <n v="49.46"/>
    <n v="21.47"/>
    <n v="27.990000000000002"/>
    <n v="0.5659118479579458"/>
    <n v="2026"/>
    <s v="Q3"/>
    <n v="8"/>
    <s v="Aug"/>
  </r>
  <r>
    <n v="5161"/>
    <d v="2026-08-01T00:00:00"/>
    <n v="2026"/>
    <x v="2"/>
    <n v="8"/>
    <x v="7"/>
    <x v="0"/>
    <x v="15"/>
    <x v="0"/>
    <s v="New"/>
    <x v="0"/>
    <s v="Compact Repair Kit"/>
    <n v="1"/>
    <n v="41.25"/>
    <n v="0.05"/>
    <n v="16.98"/>
    <n v="39.1875"/>
    <n v="16.98"/>
    <n v="22.2075"/>
    <n v="0.56669856459330148"/>
    <n v="2026"/>
    <s v="Q3"/>
    <n v="8"/>
    <s v="Aug"/>
  </r>
  <r>
    <n v="590"/>
    <d v="2026-08-02T00:00:00"/>
    <n v="2026"/>
    <x v="2"/>
    <n v="8"/>
    <x v="7"/>
    <x v="2"/>
    <x v="5"/>
    <x v="0"/>
    <s v="Returning"/>
    <x v="2"/>
    <s v="Carry-On Duffel"/>
    <n v="4"/>
    <n v="133.65"/>
    <n v="0"/>
    <n v="66"/>
    <n v="534.6"/>
    <n v="264"/>
    <n v="270.60000000000002"/>
    <n v="0.50617283950617287"/>
    <n v="2026"/>
    <s v="Q3"/>
    <n v="8"/>
    <s v="Aug"/>
  </r>
  <r>
    <n v="1599"/>
    <d v="2026-08-02T00:00:00"/>
    <n v="2026"/>
    <x v="2"/>
    <n v="8"/>
    <x v="7"/>
    <x v="3"/>
    <x v="4"/>
    <x v="0"/>
    <s v="Returning"/>
    <x v="3"/>
    <s v="Trail Tent 2P"/>
    <n v="2"/>
    <n v="200.45"/>
    <n v="0.05"/>
    <n v="105.42"/>
    <n v="380.85499999999996"/>
    <n v="210.84"/>
    <n v="170.01499999999996"/>
    <n v="0.44640348689133652"/>
    <n v="2026"/>
    <s v="Q3"/>
    <n v="8"/>
    <s v="Aug"/>
  </r>
  <r>
    <n v="1665"/>
    <d v="2026-08-02T00:00:00"/>
    <n v="2026"/>
    <x v="2"/>
    <n v="8"/>
    <x v="7"/>
    <x v="0"/>
    <x v="0"/>
    <x v="3"/>
    <s v="Returning"/>
    <x v="0"/>
    <s v="Trail Bike Light"/>
    <n v="2"/>
    <n v="51.87"/>
    <n v="0.05"/>
    <n v="21.98"/>
    <n v="98.552999999999997"/>
    <n v="43.96"/>
    <n v="54.592999999999996"/>
    <n v="0.55394559272675614"/>
    <n v="2026"/>
    <s v="Q3"/>
    <n v="8"/>
    <s v="Aug"/>
  </r>
  <r>
    <n v="2409"/>
    <d v="2026-08-02T00:00:00"/>
    <n v="2026"/>
    <x v="2"/>
    <n v="8"/>
    <x v="7"/>
    <x v="3"/>
    <x v="13"/>
    <x v="0"/>
    <s v="Returning"/>
    <x v="3"/>
    <s v="Portable Camp Stove"/>
    <n v="1"/>
    <n v="83.6"/>
    <n v="0.05"/>
    <n v="38.51"/>
    <n v="79.419999999999987"/>
    <n v="38.51"/>
    <n v="40.909999999999989"/>
    <n v="0.51510954419541677"/>
    <n v="2026"/>
    <s v="Q3"/>
    <n v="8"/>
    <s v="Aug"/>
  </r>
  <r>
    <n v="2936"/>
    <d v="2026-08-02T00:00:00"/>
    <n v="2026"/>
    <x v="2"/>
    <n v="8"/>
    <x v="7"/>
    <x v="2"/>
    <x v="16"/>
    <x v="0"/>
    <s v="New"/>
    <x v="2"/>
    <s v="Insulated Bottle"/>
    <n v="1"/>
    <n v="35.74"/>
    <n v="0"/>
    <n v="13.49"/>
    <n v="35.74"/>
    <n v="13.49"/>
    <n v="22.25"/>
    <n v="0.62255176273083379"/>
    <n v="2026"/>
    <s v="Q3"/>
    <n v="8"/>
    <s v="Aug"/>
  </r>
  <r>
    <n v="3397"/>
    <d v="2026-08-02T00:00:00"/>
    <n v="2026"/>
    <x v="2"/>
    <n v="8"/>
    <x v="7"/>
    <x v="3"/>
    <x v="4"/>
    <x v="0"/>
    <s v="Returning"/>
    <x v="0"/>
    <s v="Commuter Helmet"/>
    <n v="1"/>
    <n v="79.849999999999994"/>
    <n v="0.1"/>
    <n v="43.11"/>
    <n v="71.864999999999995"/>
    <n v="43.11"/>
    <n v="28.754999999999995"/>
    <n v="0.40012523481527862"/>
    <n v="2026"/>
    <s v="Q3"/>
    <n v="8"/>
    <s v="Aug"/>
  </r>
  <r>
    <n v="4556"/>
    <d v="2026-08-02T00:00:00"/>
    <n v="2026"/>
    <x v="2"/>
    <n v="8"/>
    <x v="7"/>
    <x v="0"/>
    <x v="15"/>
    <x v="0"/>
    <s v="Returning"/>
    <x v="2"/>
    <s v="Packing Cube Set"/>
    <n v="2"/>
    <n v="46.44"/>
    <n v="0"/>
    <n v="18.489999999999998"/>
    <n v="92.88"/>
    <n v="36.979999999999997"/>
    <n v="55.9"/>
    <n v="0.60185185185185186"/>
    <n v="2026"/>
    <s v="Q3"/>
    <n v="8"/>
    <s v="Aug"/>
  </r>
  <r>
    <n v="4614"/>
    <d v="2026-08-02T00:00:00"/>
    <n v="2026"/>
    <x v="2"/>
    <n v="8"/>
    <x v="7"/>
    <x v="3"/>
    <x v="8"/>
    <x v="2"/>
    <s v="Returning"/>
    <x v="0"/>
    <s v="Trail Bike Light"/>
    <n v="2"/>
    <n v="50.44"/>
    <n v="0"/>
    <n v="22.99"/>
    <n v="100.88"/>
    <n v="45.98"/>
    <n v="54.9"/>
    <n v="0.54421094369547984"/>
    <n v="2026"/>
    <s v="Q3"/>
    <n v="8"/>
    <s v="Aug"/>
  </r>
  <r>
    <n v="4999"/>
    <d v="2026-08-02T00:00:00"/>
    <n v="2026"/>
    <x v="2"/>
    <n v="8"/>
    <x v="7"/>
    <x v="3"/>
    <x v="8"/>
    <x v="0"/>
    <s v="Returning"/>
    <x v="0"/>
    <s v="Commuter Helmet"/>
    <n v="2"/>
    <n v="81.38"/>
    <n v="0"/>
    <n v="42.19"/>
    <n v="162.76"/>
    <n v="84.38"/>
    <n v="78.38"/>
    <n v="0.4815679528139592"/>
    <n v="2026"/>
    <s v="Q3"/>
    <n v="8"/>
    <s v="Aug"/>
  </r>
  <r>
    <n v="207"/>
    <d v="2026-08-03T00:00:00"/>
    <n v="2026"/>
    <x v="2"/>
    <n v="8"/>
    <x v="7"/>
    <x v="2"/>
    <x v="16"/>
    <x v="0"/>
    <s v="Returning"/>
    <x v="4"/>
    <s v="Resistance Band Set"/>
    <n v="1"/>
    <n v="41.3"/>
    <n v="0"/>
    <n v="14.52"/>
    <n v="41.3"/>
    <n v="14.52"/>
    <n v="26.779999999999998"/>
    <n v="0.64842615012106541"/>
    <n v="2026"/>
    <s v="Q3"/>
    <n v="8"/>
    <s v="Aug"/>
  </r>
  <r>
    <n v="295"/>
    <d v="2026-08-03T00:00:00"/>
    <n v="2026"/>
    <x v="2"/>
    <n v="8"/>
    <x v="7"/>
    <x v="3"/>
    <x v="8"/>
    <x v="3"/>
    <s v="Returning"/>
    <x v="2"/>
    <s v="Insulated Bottle"/>
    <n v="2"/>
    <n v="36.15"/>
    <n v="0.1"/>
    <n v="13.19"/>
    <n v="65.069999999999993"/>
    <n v="26.38"/>
    <n v="38.69"/>
    <n v="0.59459044106347014"/>
    <n v="2026"/>
    <s v="Q3"/>
    <n v="8"/>
    <s v="Aug"/>
  </r>
  <r>
    <n v="657"/>
    <d v="2026-08-03T00:00:00"/>
    <n v="2026"/>
    <x v="2"/>
    <n v="8"/>
    <x v="7"/>
    <x v="1"/>
    <x v="12"/>
    <x v="0"/>
    <s v="Returning"/>
    <x v="2"/>
    <s v="Carry-On Duffel"/>
    <n v="3"/>
    <n v="132.59"/>
    <n v="0.1"/>
    <n v="66.040000000000006"/>
    <n v="357.99299999999999"/>
    <n v="198.12"/>
    <n v="159.87299999999999"/>
    <n v="0.44658135773604507"/>
    <n v="2026"/>
    <s v="Q3"/>
    <n v="8"/>
    <s v="Aug"/>
  </r>
  <r>
    <n v="694"/>
    <d v="2026-08-03T00:00:00"/>
    <n v="2026"/>
    <x v="2"/>
    <n v="8"/>
    <x v="7"/>
    <x v="2"/>
    <x v="3"/>
    <x v="0"/>
    <s v="New"/>
    <x v="1"/>
    <s v="Trail Boots"/>
    <n v="3"/>
    <n v="144"/>
    <n v="0"/>
    <n v="78.89"/>
    <n v="432"/>
    <n v="236.67000000000002"/>
    <n v="195.32999999999998"/>
    <n v="0.45215277777777774"/>
    <n v="2026"/>
    <s v="Q3"/>
    <n v="8"/>
    <s v="Aug"/>
  </r>
  <r>
    <n v="1187"/>
    <d v="2026-08-03T00:00:00"/>
    <n v="2026"/>
    <x v="2"/>
    <n v="8"/>
    <x v="7"/>
    <x v="0"/>
    <x v="0"/>
    <x v="0"/>
    <s v="Returning"/>
    <x v="2"/>
    <s v="Packing Cube Set"/>
    <n v="2"/>
    <n v="45.45"/>
    <n v="0.05"/>
    <n v="18.829999999999998"/>
    <n v="86.355000000000004"/>
    <n v="37.659999999999997"/>
    <n v="48.695000000000007"/>
    <n v="0.56389323142840608"/>
    <n v="2026"/>
    <s v="Q3"/>
    <n v="8"/>
    <s v="Aug"/>
  </r>
  <r>
    <n v="1915"/>
    <d v="2026-08-03T00:00:00"/>
    <n v="2026"/>
    <x v="2"/>
    <n v="8"/>
    <x v="7"/>
    <x v="1"/>
    <x v="6"/>
    <x v="0"/>
    <s v="Returning"/>
    <x v="0"/>
    <s v="Compact Repair Kit"/>
    <n v="1"/>
    <n v="41.16"/>
    <n v="0.05"/>
    <n v="16.66"/>
    <n v="39.101999999999997"/>
    <n v="16.66"/>
    <n v="22.441999999999997"/>
    <n v="0.57393483709273174"/>
    <n v="2026"/>
    <s v="Q3"/>
    <n v="8"/>
    <s v="Aug"/>
  </r>
  <r>
    <n v="2156"/>
    <d v="2026-08-03T00:00:00"/>
    <n v="2026"/>
    <x v="2"/>
    <n v="8"/>
    <x v="7"/>
    <x v="0"/>
    <x v="0"/>
    <x v="2"/>
    <s v="Returning"/>
    <x v="2"/>
    <s v="Travel Backpack 35L"/>
    <n v="1"/>
    <n v="162.78"/>
    <n v="0"/>
    <n v="85.08"/>
    <n v="162.78"/>
    <n v="85.08"/>
    <n v="77.7"/>
    <n v="0.47733136748986366"/>
    <n v="2026"/>
    <s v="Q3"/>
    <n v="8"/>
    <s v="Aug"/>
  </r>
  <r>
    <n v="2539"/>
    <d v="2026-08-03T00:00:00"/>
    <n v="2026"/>
    <x v="2"/>
    <n v="8"/>
    <x v="7"/>
    <x v="2"/>
    <x v="16"/>
    <x v="2"/>
    <s v="New"/>
    <x v="0"/>
    <s v="Commuter Helmet"/>
    <n v="1"/>
    <n v="80.040000000000006"/>
    <n v="0.1"/>
    <n v="41.88"/>
    <n v="72.036000000000001"/>
    <n v="41.88"/>
    <n v="30.155999999999999"/>
    <n v="0.41862402132267196"/>
    <n v="2026"/>
    <s v="Q3"/>
    <n v="8"/>
    <s v="Aug"/>
  </r>
  <r>
    <n v="3803"/>
    <d v="2026-08-03T00:00:00"/>
    <n v="2026"/>
    <x v="2"/>
    <n v="8"/>
    <x v="7"/>
    <x v="2"/>
    <x v="5"/>
    <x v="0"/>
    <s v="New"/>
    <x v="1"/>
    <s v="Hiking Daypack 20L"/>
    <n v="1"/>
    <n v="90.21"/>
    <n v="0"/>
    <n v="46.31"/>
    <n v="90.21"/>
    <n v="46.31"/>
    <n v="43.899999999999991"/>
    <n v="0.48664227912648261"/>
    <n v="2026"/>
    <s v="Q3"/>
    <n v="8"/>
    <s v="Aug"/>
  </r>
  <r>
    <n v="100"/>
    <d v="2026-08-04T00:00:00"/>
    <n v="2026"/>
    <x v="2"/>
    <n v="8"/>
    <x v="7"/>
    <x v="0"/>
    <x v="9"/>
    <x v="2"/>
    <s v="Business"/>
    <x v="2"/>
    <s v="Carry-On Duffel"/>
    <n v="1"/>
    <n v="133.6"/>
    <n v="0.1"/>
    <n v="67.3"/>
    <n v="120.24"/>
    <n v="67.3"/>
    <n v="52.94"/>
    <n v="0.44028609447771122"/>
    <n v="2026"/>
    <s v="Q3"/>
    <n v="8"/>
    <s v="Aug"/>
  </r>
  <r>
    <n v="118"/>
    <d v="2026-08-04T00:00:00"/>
    <n v="2026"/>
    <x v="2"/>
    <n v="8"/>
    <x v="7"/>
    <x v="3"/>
    <x v="4"/>
    <x v="0"/>
    <s v="Returning"/>
    <x v="2"/>
    <s v="Packing Cube Set"/>
    <n v="1"/>
    <n v="47.53"/>
    <n v="0"/>
    <n v="18.04"/>
    <n v="47.53"/>
    <n v="18.04"/>
    <n v="29.490000000000002"/>
    <n v="0.62045024195245113"/>
    <n v="2026"/>
    <s v="Q3"/>
    <n v="8"/>
    <s v="Aug"/>
  </r>
  <r>
    <n v="220"/>
    <d v="2026-08-04T00:00:00"/>
    <n v="2026"/>
    <x v="2"/>
    <n v="8"/>
    <x v="7"/>
    <x v="0"/>
    <x v="15"/>
    <x v="0"/>
    <s v="Returning"/>
    <x v="2"/>
    <s v="Packing Cube Set"/>
    <n v="2"/>
    <n v="46.71"/>
    <n v="0"/>
    <n v="18.41"/>
    <n v="93.42"/>
    <n v="36.82"/>
    <n v="56.6"/>
    <n v="0.60586598158852489"/>
    <n v="2026"/>
    <s v="Q3"/>
    <n v="8"/>
    <s v="Aug"/>
  </r>
  <r>
    <n v="1145"/>
    <d v="2026-08-04T00:00:00"/>
    <n v="2026"/>
    <x v="2"/>
    <n v="8"/>
    <x v="7"/>
    <x v="2"/>
    <x v="16"/>
    <x v="3"/>
    <s v="New"/>
    <x v="3"/>
    <s v="Trail Tent 2P"/>
    <n v="1"/>
    <n v="197.26"/>
    <n v="0"/>
    <n v="104.09"/>
    <n v="197.26"/>
    <n v="104.09"/>
    <n v="93.169999999999987"/>
    <n v="0.47232079488999285"/>
    <n v="2026"/>
    <s v="Q3"/>
    <n v="8"/>
    <s v="Aug"/>
  </r>
  <r>
    <n v="1289"/>
    <d v="2026-08-04T00:00:00"/>
    <n v="2026"/>
    <x v="2"/>
    <n v="8"/>
    <x v="7"/>
    <x v="2"/>
    <x v="16"/>
    <x v="3"/>
    <s v="New"/>
    <x v="1"/>
    <s v="Trekking Poles"/>
    <n v="1"/>
    <n v="70.56"/>
    <n v="0"/>
    <n v="32.11"/>
    <n v="70.56"/>
    <n v="32.11"/>
    <n v="38.450000000000003"/>
    <n v="0.54492630385487528"/>
    <n v="2026"/>
    <s v="Q3"/>
    <n v="8"/>
    <s v="Aug"/>
  </r>
  <r>
    <n v="1411"/>
    <d v="2026-08-04T00:00:00"/>
    <n v="2026"/>
    <x v="2"/>
    <n v="8"/>
    <x v="7"/>
    <x v="1"/>
    <x v="12"/>
    <x v="0"/>
    <s v="Business"/>
    <x v="4"/>
    <s v="Recovery Roller"/>
    <n v="1"/>
    <n v="36.58"/>
    <n v="0"/>
    <n v="13.98"/>
    <n v="36.58"/>
    <n v="13.98"/>
    <n v="22.599999999999998"/>
    <n v="0.61782394751230174"/>
    <n v="2026"/>
    <s v="Q3"/>
    <n v="8"/>
    <s v="Aug"/>
  </r>
  <r>
    <n v="1799"/>
    <d v="2026-08-04T00:00:00"/>
    <n v="2026"/>
    <x v="2"/>
    <n v="8"/>
    <x v="7"/>
    <x v="3"/>
    <x v="13"/>
    <x v="1"/>
    <s v="Business"/>
    <x v="0"/>
    <s v="Commuter Helmet"/>
    <n v="4"/>
    <n v="82.98"/>
    <n v="0.05"/>
    <n v="43.79"/>
    <n v="315.32400000000001"/>
    <n v="175.16"/>
    <n v="140.16400000000002"/>
    <n v="0.44450787126891711"/>
    <n v="2026"/>
    <s v="Q3"/>
    <n v="8"/>
    <s v="Aug"/>
  </r>
  <r>
    <n v="1871"/>
    <d v="2026-08-04T00:00:00"/>
    <n v="2026"/>
    <x v="2"/>
    <n v="8"/>
    <x v="7"/>
    <x v="0"/>
    <x v="0"/>
    <x v="0"/>
    <s v="New"/>
    <x v="0"/>
    <s v="Compact Repair Kit"/>
    <n v="1"/>
    <n v="41.25"/>
    <n v="0"/>
    <n v="17.02"/>
    <n v="41.25"/>
    <n v="17.02"/>
    <n v="24.23"/>
    <n v="0.58739393939393936"/>
    <n v="2026"/>
    <s v="Q3"/>
    <n v="8"/>
    <s v="Aug"/>
  </r>
  <r>
    <n v="4180"/>
    <d v="2026-08-04T00:00:00"/>
    <n v="2026"/>
    <x v="2"/>
    <n v="8"/>
    <x v="7"/>
    <x v="2"/>
    <x v="3"/>
    <x v="0"/>
    <s v="Returning"/>
    <x v="0"/>
    <s v="Cycling Pack 12L"/>
    <n v="1"/>
    <n v="101.37"/>
    <n v="0"/>
    <n v="51.56"/>
    <n v="101.37"/>
    <n v="51.56"/>
    <n v="49.81"/>
    <n v="0.49136825490776365"/>
    <n v="2026"/>
    <s v="Q3"/>
    <n v="8"/>
    <s v="Aug"/>
  </r>
  <r>
    <n v="4338"/>
    <d v="2026-08-04T00:00:00"/>
    <n v="2026"/>
    <x v="2"/>
    <n v="8"/>
    <x v="7"/>
    <x v="2"/>
    <x v="16"/>
    <x v="0"/>
    <s v="Returning"/>
    <x v="3"/>
    <s v="Alpine Tent 4P"/>
    <n v="1"/>
    <n v="340.66"/>
    <n v="0.05"/>
    <n v="194.13"/>
    <n v="323.62700000000001"/>
    <n v="194.13"/>
    <n v="129.49700000000001"/>
    <n v="0.40014275693931595"/>
    <n v="2026"/>
    <s v="Q3"/>
    <n v="8"/>
    <s v="Aug"/>
  </r>
  <r>
    <n v="4463"/>
    <d v="2026-08-04T00:00:00"/>
    <n v="2026"/>
    <x v="2"/>
    <n v="8"/>
    <x v="7"/>
    <x v="2"/>
    <x v="2"/>
    <x v="3"/>
    <s v="Business"/>
    <x v="0"/>
    <s v="Trail Bike Light"/>
    <n v="1"/>
    <n v="50.43"/>
    <n v="0.15"/>
    <n v="22.94"/>
    <n v="42.865499999999997"/>
    <n v="22.94"/>
    <n v="19.925499999999996"/>
    <n v="0.46483768998378644"/>
    <n v="2026"/>
    <s v="Q3"/>
    <n v="8"/>
    <s v="Aug"/>
  </r>
  <r>
    <n v="382"/>
    <d v="2026-08-05T00:00:00"/>
    <n v="2026"/>
    <x v="2"/>
    <n v="8"/>
    <x v="7"/>
    <x v="3"/>
    <x v="8"/>
    <x v="0"/>
    <s v="New"/>
    <x v="4"/>
    <s v="Resistance Band Set"/>
    <n v="1"/>
    <n v="40.42"/>
    <n v="0.05"/>
    <n v="14.33"/>
    <n v="38.399000000000001"/>
    <n v="14.33"/>
    <n v="24.069000000000003"/>
    <n v="0.62681319826037141"/>
    <n v="2026"/>
    <s v="Q3"/>
    <n v="8"/>
    <s v="Aug"/>
  </r>
  <r>
    <n v="1011"/>
    <d v="2026-08-05T00:00:00"/>
    <n v="2026"/>
    <x v="2"/>
    <n v="8"/>
    <x v="7"/>
    <x v="0"/>
    <x v="0"/>
    <x v="0"/>
    <s v="New"/>
    <x v="0"/>
    <s v="Trail Bike Light"/>
    <n v="1"/>
    <n v="51.81"/>
    <n v="0.05"/>
    <n v="22.28"/>
    <n v="49.219499999999996"/>
    <n v="22.28"/>
    <n v="26.939499999999995"/>
    <n v="0.54733388189640275"/>
    <n v="2026"/>
    <s v="Q3"/>
    <n v="8"/>
    <s v="Aug"/>
  </r>
  <r>
    <n v="1148"/>
    <d v="2026-08-05T00:00:00"/>
    <n v="2026"/>
    <x v="2"/>
    <n v="8"/>
    <x v="7"/>
    <x v="2"/>
    <x v="2"/>
    <x v="2"/>
    <s v="New"/>
    <x v="4"/>
    <s v="Recovery Roller"/>
    <n v="3"/>
    <n v="35.9"/>
    <n v="0"/>
    <n v="14.11"/>
    <n v="107.69999999999999"/>
    <n v="42.33"/>
    <n v="65.36999999999999"/>
    <n v="0.60696378830083564"/>
    <n v="2026"/>
    <s v="Q3"/>
    <n v="8"/>
    <s v="Aug"/>
  </r>
  <r>
    <n v="1397"/>
    <d v="2026-08-05T00:00:00"/>
    <n v="2026"/>
    <x v="2"/>
    <n v="8"/>
    <x v="7"/>
    <x v="1"/>
    <x v="14"/>
    <x v="2"/>
    <s v="Business"/>
    <x v="1"/>
    <s v="Hiking Daypack 20L"/>
    <n v="2"/>
    <n v="90.27"/>
    <n v="0.05"/>
    <n v="46.38"/>
    <n v="171.51299999999998"/>
    <n v="92.76"/>
    <n v="78.752999999999972"/>
    <n v="0.45916636056742044"/>
    <n v="2026"/>
    <s v="Q3"/>
    <n v="8"/>
    <s v="Aug"/>
  </r>
  <r>
    <n v="2252"/>
    <d v="2026-08-05T00:00:00"/>
    <n v="2026"/>
    <x v="2"/>
    <n v="8"/>
    <x v="7"/>
    <x v="1"/>
    <x v="11"/>
    <x v="0"/>
    <s v="New"/>
    <x v="0"/>
    <s v="Trail Bike Light"/>
    <n v="1"/>
    <n v="49.68"/>
    <n v="0.05"/>
    <n v="22.02"/>
    <n v="47.195999999999998"/>
    <n v="22.02"/>
    <n v="25.175999999999998"/>
    <n v="0.53343503686753113"/>
    <n v="2026"/>
    <s v="Q3"/>
    <n v="8"/>
    <s v="Aug"/>
  </r>
  <r>
    <n v="2415"/>
    <d v="2026-08-05T00:00:00"/>
    <n v="2026"/>
    <x v="2"/>
    <n v="8"/>
    <x v="7"/>
    <x v="1"/>
    <x v="12"/>
    <x v="0"/>
    <s v="New"/>
    <x v="2"/>
    <s v="Carry-On Duffel"/>
    <n v="2"/>
    <n v="131.25"/>
    <n v="0.05"/>
    <n v="65.42"/>
    <n v="249.375"/>
    <n v="130.84"/>
    <n v="118.535"/>
    <n v="0.47532832080200499"/>
    <n v="2026"/>
    <s v="Q3"/>
    <n v="8"/>
    <s v="Aug"/>
  </r>
  <r>
    <n v="2525"/>
    <d v="2026-08-05T00:00:00"/>
    <n v="2026"/>
    <x v="2"/>
    <n v="8"/>
    <x v="7"/>
    <x v="3"/>
    <x v="4"/>
    <x v="2"/>
    <s v="New"/>
    <x v="4"/>
    <s v="Recovery Roller"/>
    <n v="2"/>
    <n v="36.78"/>
    <n v="0.05"/>
    <n v="13.85"/>
    <n v="69.882000000000005"/>
    <n v="27.7"/>
    <n v="42.182000000000002"/>
    <n v="0.60361752668784519"/>
    <n v="2026"/>
    <s v="Q3"/>
    <n v="8"/>
    <s v="Aug"/>
  </r>
  <r>
    <n v="2652"/>
    <d v="2026-08-05T00:00:00"/>
    <n v="2026"/>
    <x v="2"/>
    <n v="8"/>
    <x v="7"/>
    <x v="2"/>
    <x v="2"/>
    <x v="2"/>
    <s v="Returning"/>
    <x v="0"/>
    <s v="Commuter Helmet"/>
    <n v="1"/>
    <n v="80.790000000000006"/>
    <n v="0.1"/>
    <n v="43.65"/>
    <n v="72.711000000000013"/>
    <n v="43.65"/>
    <n v="29.061000000000014"/>
    <n v="0.39967817799232591"/>
    <n v="2026"/>
    <s v="Q3"/>
    <n v="8"/>
    <s v="Aug"/>
  </r>
  <r>
    <n v="4035"/>
    <d v="2026-08-05T00:00:00"/>
    <n v="2026"/>
    <x v="2"/>
    <n v="8"/>
    <x v="7"/>
    <x v="0"/>
    <x v="9"/>
    <x v="0"/>
    <s v="Returning"/>
    <x v="0"/>
    <s v="Compact Repair Kit"/>
    <n v="2"/>
    <n v="40.53"/>
    <n v="0.05"/>
    <n v="17.100000000000001"/>
    <n v="77.007000000000005"/>
    <n v="34.200000000000003"/>
    <n v="42.807000000000002"/>
    <n v="0.55588452997779425"/>
    <n v="2026"/>
    <s v="Q3"/>
    <n v="8"/>
    <s v="Aug"/>
  </r>
  <r>
    <n v="4377"/>
    <d v="2026-08-05T00:00:00"/>
    <n v="2026"/>
    <x v="2"/>
    <n v="8"/>
    <x v="7"/>
    <x v="2"/>
    <x v="2"/>
    <x v="3"/>
    <s v="New"/>
    <x v="0"/>
    <s v="Commuter Helmet"/>
    <n v="2"/>
    <n v="81.66"/>
    <n v="0"/>
    <n v="42.11"/>
    <n v="163.32"/>
    <n v="84.22"/>
    <n v="79.099999999999994"/>
    <n v="0.48432525104090129"/>
    <n v="2026"/>
    <s v="Q3"/>
    <n v="8"/>
    <s v="Aug"/>
  </r>
  <r>
    <n v="4734"/>
    <d v="2026-08-05T00:00:00"/>
    <n v="2026"/>
    <x v="2"/>
    <n v="8"/>
    <x v="7"/>
    <x v="1"/>
    <x v="12"/>
    <x v="3"/>
    <s v="Returning"/>
    <x v="1"/>
    <s v="Trail Boots"/>
    <n v="1"/>
    <n v="146.55000000000001"/>
    <n v="0"/>
    <n v="78.8"/>
    <n v="146.55000000000001"/>
    <n v="78.8"/>
    <n v="67.750000000000014"/>
    <n v="0.46229955646537024"/>
    <n v="2026"/>
    <s v="Q3"/>
    <n v="8"/>
    <s v="Aug"/>
  </r>
  <r>
    <n v="4892"/>
    <d v="2026-08-05T00:00:00"/>
    <n v="2026"/>
    <x v="2"/>
    <n v="8"/>
    <x v="7"/>
    <x v="1"/>
    <x v="1"/>
    <x v="2"/>
    <s v="Returning"/>
    <x v="2"/>
    <s v="Travel Backpack 35L"/>
    <n v="2"/>
    <n v="161.75"/>
    <n v="0.1"/>
    <n v="85.85"/>
    <n v="291.15000000000003"/>
    <n v="171.7"/>
    <n v="119.45000000000005"/>
    <n v="0.41026962047054794"/>
    <n v="2026"/>
    <s v="Q3"/>
    <n v="8"/>
    <s v="Aug"/>
  </r>
  <r>
    <n v="5059"/>
    <d v="2026-08-05T00:00:00"/>
    <n v="2026"/>
    <x v="2"/>
    <n v="8"/>
    <x v="7"/>
    <x v="1"/>
    <x v="1"/>
    <x v="3"/>
    <s v="Returning"/>
    <x v="3"/>
    <s v="Compact Sleeping Bag"/>
    <n v="2"/>
    <n v="122.47"/>
    <n v="0"/>
    <n v="59.73"/>
    <n v="244.94"/>
    <n v="119.46"/>
    <n v="125.48"/>
    <n v="0.5122887237690863"/>
    <n v="2026"/>
    <s v="Q3"/>
    <n v="8"/>
    <s v="Aug"/>
  </r>
  <r>
    <n v="835"/>
    <d v="2026-08-06T00:00:00"/>
    <n v="2026"/>
    <x v="2"/>
    <n v="8"/>
    <x v="7"/>
    <x v="3"/>
    <x v="7"/>
    <x v="3"/>
    <s v="Returning"/>
    <x v="1"/>
    <s v="Trekking Poles"/>
    <n v="3"/>
    <n v="70.930000000000007"/>
    <n v="0"/>
    <n v="32.9"/>
    <n v="212.79000000000002"/>
    <n v="98.699999999999989"/>
    <n v="114.09000000000003"/>
    <n v="0.53616241364725792"/>
    <n v="2026"/>
    <s v="Q3"/>
    <n v="8"/>
    <s v="Aug"/>
  </r>
  <r>
    <n v="1104"/>
    <d v="2026-08-06T00:00:00"/>
    <n v="2026"/>
    <x v="2"/>
    <n v="8"/>
    <x v="7"/>
    <x v="0"/>
    <x v="15"/>
    <x v="0"/>
    <s v="Returning"/>
    <x v="3"/>
    <s v="Trail Tent 2P"/>
    <n v="1"/>
    <n v="191.44"/>
    <n v="0"/>
    <n v="102.13"/>
    <n v="191.44"/>
    <n v="102.13"/>
    <n v="89.31"/>
    <n v="0.46651692436272463"/>
    <n v="2026"/>
    <s v="Q3"/>
    <n v="8"/>
    <s v="Aug"/>
  </r>
  <r>
    <n v="1976"/>
    <d v="2026-08-06T00:00:00"/>
    <n v="2026"/>
    <x v="2"/>
    <n v="8"/>
    <x v="7"/>
    <x v="3"/>
    <x v="8"/>
    <x v="0"/>
    <s v="Returning"/>
    <x v="0"/>
    <s v="Commuter Helmet"/>
    <n v="2"/>
    <n v="82.92"/>
    <n v="0"/>
    <n v="41.64"/>
    <n v="165.84"/>
    <n v="83.28"/>
    <n v="82.56"/>
    <n v="0.49782923299565845"/>
    <n v="2026"/>
    <s v="Q3"/>
    <n v="8"/>
    <s v="Aug"/>
  </r>
  <r>
    <n v="2596"/>
    <d v="2026-08-06T00:00:00"/>
    <n v="2026"/>
    <x v="2"/>
    <n v="8"/>
    <x v="7"/>
    <x v="2"/>
    <x v="3"/>
    <x v="2"/>
    <s v="Returning"/>
    <x v="3"/>
    <s v="Portable Camp Stove"/>
    <n v="1"/>
    <n v="82.82"/>
    <n v="0"/>
    <n v="38.83"/>
    <n v="82.82"/>
    <n v="38.83"/>
    <n v="43.989999999999995"/>
    <n v="0.53115189567737264"/>
    <n v="2026"/>
    <s v="Q3"/>
    <n v="8"/>
    <s v="Aug"/>
  </r>
  <r>
    <n v="2693"/>
    <d v="2026-08-06T00:00:00"/>
    <n v="2026"/>
    <x v="2"/>
    <n v="8"/>
    <x v="7"/>
    <x v="3"/>
    <x v="8"/>
    <x v="0"/>
    <s v="New"/>
    <x v="3"/>
    <s v="Alpine Tent 4P"/>
    <n v="1"/>
    <n v="335.26"/>
    <n v="0.05"/>
    <n v="193.73"/>
    <n v="318.49699999999996"/>
    <n v="193.73"/>
    <n v="124.76699999999997"/>
    <n v="0.39173681384754011"/>
    <n v="2026"/>
    <s v="Q3"/>
    <n v="8"/>
    <s v="Aug"/>
  </r>
  <r>
    <n v="3045"/>
    <d v="2026-08-06T00:00:00"/>
    <n v="2026"/>
    <x v="2"/>
    <n v="8"/>
    <x v="7"/>
    <x v="2"/>
    <x v="16"/>
    <x v="3"/>
    <s v="Business"/>
    <x v="2"/>
    <s v="Packing Cube Set"/>
    <n v="1"/>
    <n v="47.19"/>
    <n v="0.05"/>
    <n v="18.11"/>
    <n v="44.830499999999994"/>
    <n v="18.11"/>
    <n v="26.720499999999994"/>
    <n v="0.59603395010093574"/>
    <n v="2026"/>
    <s v="Q3"/>
    <n v="8"/>
    <s v="Aug"/>
  </r>
  <r>
    <n v="3340"/>
    <d v="2026-08-06T00:00:00"/>
    <n v="2026"/>
    <x v="2"/>
    <n v="8"/>
    <x v="7"/>
    <x v="2"/>
    <x v="16"/>
    <x v="3"/>
    <s v="Returning"/>
    <x v="1"/>
    <s v="Hiking Daypack 20L"/>
    <n v="3"/>
    <n v="91.57"/>
    <n v="0"/>
    <n v="44.52"/>
    <n v="274.70999999999998"/>
    <n v="133.56"/>
    <n v="141.14999999999998"/>
    <n v="0.51381456808998571"/>
    <n v="2026"/>
    <s v="Q3"/>
    <n v="8"/>
    <s v="Aug"/>
  </r>
  <r>
    <n v="3553"/>
    <d v="2026-08-06T00:00:00"/>
    <n v="2026"/>
    <x v="2"/>
    <n v="8"/>
    <x v="7"/>
    <x v="3"/>
    <x v="13"/>
    <x v="0"/>
    <s v="New"/>
    <x v="1"/>
    <s v="Summit Backpack 45L"/>
    <n v="4"/>
    <n v="154.41999999999999"/>
    <n v="0"/>
    <n v="77.86"/>
    <n v="617.67999999999995"/>
    <n v="311.44"/>
    <n v="306.23999999999995"/>
    <n v="0.49579070068643954"/>
    <n v="2026"/>
    <s v="Q3"/>
    <n v="8"/>
    <s v="Aug"/>
  </r>
  <r>
    <n v="3807"/>
    <d v="2026-08-06T00:00:00"/>
    <n v="2026"/>
    <x v="2"/>
    <n v="8"/>
    <x v="7"/>
    <x v="0"/>
    <x v="0"/>
    <x v="3"/>
    <s v="Returning"/>
    <x v="0"/>
    <s v="Trail Bike Light"/>
    <n v="2"/>
    <n v="49.91"/>
    <n v="0.05"/>
    <n v="21.86"/>
    <n v="94.828999999999994"/>
    <n v="43.72"/>
    <n v="51.108999999999995"/>
    <n v="0.53895960096594919"/>
    <n v="2026"/>
    <s v="Q3"/>
    <n v="8"/>
    <s v="Aug"/>
  </r>
  <r>
    <n v="4061"/>
    <d v="2026-08-06T00:00:00"/>
    <n v="2026"/>
    <x v="2"/>
    <n v="8"/>
    <x v="7"/>
    <x v="3"/>
    <x v="8"/>
    <x v="3"/>
    <s v="Returning"/>
    <x v="1"/>
    <s v="Hiking Daypack 20L"/>
    <n v="1"/>
    <n v="91.58"/>
    <n v="0.1"/>
    <n v="44.87"/>
    <n v="82.421999999999997"/>
    <n v="44.87"/>
    <n v="37.552"/>
    <n v="0.45560651282424597"/>
    <n v="2026"/>
    <s v="Q3"/>
    <n v="8"/>
    <s v="Aug"/>
  </r>
  <r>
    <n v="4645"/>
    <d v="2026-08-06T00:00:00"/>
    <n v="2026"/>
    <x v="2"/>
    <n v="8"/>
    <x v="7"/>
    <x v="2"/>
    <x v="10"/>
    <x v="0"/>
    <s v="New"/>
    <x v="4"/>
    <s v="Resistance Band Set"/>
    <n v="3"/>
    <n v="41.11"/>
    <n v="0"/>
    <n v="14.49"/>
    <n v="123.33"/>
    <n v="43.47"/>
    <n v="79.86"/>
    <n v="0.64753101435173921"/>
    <n v="2026"/>
    <s v="Q3"/>
    <n v="8"/>
    <s v="Aug"/>
  </r>
  <r>
    <n v="5104"/>
    <d v="2026-08-06T00:00:00"/>
    <n v="2026"/>
    <x v="2"/>
    <n v="8"/>
    <x v="7"/>
    <x v="1"/>
    <x v="12"/>
    <x v="0"/>
    <s v="Returning"/>
    <x v="2"/>
    <s v="Insulated Bottle"/>
    <n v="4"/>
    <n v="35.9"/>
    <n v="0"/>
    <n v="13.49"/>
    <n v="143.6"/>
    <n v="53.96"/>
    <n v="89.639999999999986"/>
    <n v="0.62423398328690805"/>
    <n v="2026"/>
    <s v="Q3"/>
    <n v="8"/>
    <s v="Aug"/>
  </r>
  <r>
    <n v="813"/>
    <d v="2026-08-07T00:00:00"/>
    <n v="2026"/>
    <x v="2"/>
    <n v="8"/>
    <x v="7"/>
    <x v="2"/>
    <x v="16"/>
    <x v="0"/>
    <s v="Returning"/>
    <x v="4"/>
    <s v="Recovery Roller"/>
    <n v="1"/>
    <n v="36.33"/>
    <n v="0.05"/>
    <n v="13.78"/>
    <n v="34.513499999999993"/>
    <n v="13.78"/>
    <n v="20.733499999999992"/>
    <n v="0.60073594390600771"/>
    <n v="2026"/>
    <s v="Q3"/>
    <n v="8"/>
    <s v="Aug"/>
  </r>
  <r>
    <n v="836"/>
    <d v="2026-08-07T00:00:00"/>
    <n v="2026"/>
    <x v="2"/>
    <n v="8"/>
    <x v="7"/>
    <x v="1"/>
    <x v="14"/>
    <x v="3"/>
    <s v="New"/>
    <x v="2"/>
    <s v="Packing Cube Set"/>
    <n v="5"/>
    <n v="45.94"/>
    <n v="0.05"/>
    <n v="18.059999999999999"/>
    <n v="218.21499999999997"/>
    <n v="90.3"/>
    <n v="127.91499999999998"/>
    <n v="0.5861879339183832"/>
    <n v="2026"/>
    <s v="Q3"/>
    <n v="8"/>
    <s v="Aug"/>
  </r>
  <r>
    <n v="1266"/>
    <d v="2026-08-07T00:00:00"/>
    <n v="2026"/>
    <x v="2"/>
    <n v="8"/>
    <x v="7"/>
    <x v="0"/>
    <x v="15"/>
    <x v="2"/>
    <s v="Returning"/>
    <x v="4"/>
    <s v="Recovery Roller"/>
    <n v="1"/>
    <n v="36.630000000000003"/>
    <n v="0"/>
    <n v="13.7"/>
    <n v="36.630000000000003"/>
    <n v="13.7"/>
    <n v="22.930000000000003"/>
    <n v="0.62598962598962604"/>
    <n v="2026"/>
    <s v="Q3"/>
    <n v="8"/>
    <s v="Aug"/>
  </r>
  <r>
    <n v="2201"/>
    <d v="2026-08-07T00:00:00"/>
    <n v="2026"/>
    <x v="2"/>
    <n v="8"/>
    <x v="7"/>
    <x v="1"/>
    <x v="1"/>
    <x v="0"/>
    <s v="Returning"/>
    <x v="1"/>
    <s v="Trail Boots"/>
    <n v="1"/>
    <n v="141.38"/>
    <n v="0.05"/>
    <n v="77.14"/>
    <n v="134.31099999999998"/>
    <n v="77.14"/>
    <n v="57.170999999999978"/>
    <n v="0.42566133823737434"/>
    <n v="2026"/>
    <s v="Q3"/>
    <n v="8"/>
    <s v="Aug"/>
  </r>
  <r>
    <n v="2382"/>
    <d v="2026-08-07T00:00:00"/>
    <n v="2026"/>
    <x v="2"/>
    <n v="8"/>
    <x v="7"/>
    <x v="1"/>
    <x v="14"/>
    <x v="2"/>
    <s v="Returning"/>
    <x v="3"/>
    <s v="Alpine Tent 4P"/>
    <n v="3"/>
    <n v="343.45"/>
    <n v="0.05"/>
    <n v="195.73"/>
    <n v="978.83249999999987"/>
    <n v="587.18999999999994"/>
    <n v="391.64249999999993"/>
    <n v="0.40011186796515236"/>
    <n v="2026"/>
    <s v="Q3"/>
    <n v="8"/>
    <s v="Aug"/>
  </r>
  <r>
    <n v="1227"/>
    <d v="2026-08-08T00:00:00"/>
    <n v="2026"/>
    <x v="2"/>
    <n v="8"/>
    <x v="7"/>
    <x v="3"/>
    <x v="8"/>
    <x v="0"/>
    <s v="Returning"/>
    <x v="0"/>
    <s v="Cycling Pack 12L"/>
    <n v="1"/>
    <n v="104.69"/>
    <n v="0"/>
    <n v="49.06"/>
    <n v="104.69"/>
    <n v="49.06"/>
    <n v="55.629999999999995"/>
    <n v="0.53137835514375775"/>
    <n v="2026"/>
    <s v="Q3"/>
    <n v="8"/>
    <s v="Aug"/>
  </r>
  <r>
    <n v="1843"/>
    <d v="2026-08-08T00:00:00"/>
    <n v="2026"/>
    <x v="2"/>
    <n v="8"/>
    <x v="7"/>
    <x v="3"/>
    <x v="8"/>
    <x v="0"/>
    <s v="New"/>
    <x v="3"/>
    <s v="Alpine Tent 4P"/>
    <n v="2"/>
    <n v="341.23"/>
    <n v="0.05"/>
    <n v="192.5"/>
    <n v="648.33699999999999"/>
    <n v="385"/>
    <n v="263.33699999999999"/>
    <n v="0.40617302421425894"/>
    <n v="2026"/>
    <s v="Q3"/>
    <n v="8"/>
    <s v="Aug"/>
  </r>
  <r>
    <n v="2369"/>
    <d v="2026-08-08T00:00:00"/>
    <n v="2026"/>
    <x v="2"/>
    <n v="8"/>
    <x v="7"/>
    <x v="3"/>
    <x v="8"/>
    <x v="2"/>
    <s v="New"/>
    <x v="3"/>
    <s v="Compact Sleeping Bag"/>
    <n v="1"/>
    <n v="125.95"/>
    <n v="0.05"/>
    <n v="61.9"/>
    <n v="119.6525"/>
    <n v="61.9"/>
    <n v="57.752500000000005"/>
    <n v="0.48266856104134892"/>
    <n v="2026"/>
    <s v="Q3"/>
    <n v="8"/>
    <s v="Aug"/>
  </r>
  <r>
    <n v="2386"/>
    <d v="2026-08-08T00:00:00"/>
    <n v="2026"/>
    <x v="2"/>
    <n v="8"/>
    <x v="7"/>
    <x v="1"/>
    <x v="1"/>
    <x v="0"/>
    <s v="Returning"/>
    <x v="1"/>
    <s v="Hiking Daypack 20L"/>
    <n v="6"/>
    <n v="91.9"/>
    <n v="0.05"/>
    <n v="44.69"/>
    <n v="523.83000000000004"/>
    <n v="268.14"/>
    <n v="255.69000000000005"/>
    <n v="0.48811637363266713"/>
    <n v="2026"/>
    <s v="Q3"/>
    <n v="8"/>
    <s v="Aug"/>
  </r>
  <r>
    <n v="2579"/>
    <d v="2026-08-08T00:00:00"/>
    <n v="2026"/>
    <x v="2"/>
    <n v="8"/>
    <x v="7"/>
    <x v="3"/>
    <x v="8"/>
    <x v="2"/>
    <s v="Returning"/>
    <x v="3"/>
    <s v="Portable Camp Stove"/>
    <n v="1"/>
    <n v="81.22"/>
    <n v="0"/>
    <n v="39.18"/>
    <n v="81.22"/>
    <n v="39.18"/>
    <n v="42.04"/>
    <n v="0.51760650086185667"/>
    <n v="2026"/>
    <s v="Q3"/>
    <n v="8"/>
    <s v="Aug"/>
  </r>
  <r>
    <n v="3075"/>
    <d v="2026-08-08T00:00:00"/>
    <n v="2026"/>
    <x v="2"/>
    <n v="8"/>
    <x v="7"/>
    <x v="0"/>
    <x v="0"/>
    <x v="0"/>
    <s v="Business"/>
    <x v="1"/>
    <s v="Trekking Poles"/>
    <n v="2"/>
    <n v="72.31"/>
    <n v="0"/>
    <n v="31.75"/>
    <n v="144.62"/>
    <n v="63.5"/>
    <n v="81.12"/>
    <n v="0.56091826856589688"/>
    <n v="2026"/>
    <s v="Q3"/>
    <n v="8"/>
    <s v="Aug"/>
  </r>
  <r>
    <n v="3982"/>
    <d v="2026-08-08T00:00:00"/>
    <n v="2026"/>
    <x v="2"/>
    <n v="8"/>
    <x v="7"/>
    <x v="2"/>
    <x v="2"/>
    <x v="2"/>
    <s v="Returning"/>
    <x v="3"/>
    <s v="Portable Camp Stove"/>
    <n v="1"/>
    <n v="79.989999999999995"/>
    <n v="0.05"/>
    <n v="40.25"/>
    <n v="75.990499999999997"/>
    <n v="40.25"/>
    <n v="35.740499999999997"/>
    <n v="0.47032852790809376"/>
    <n v="2026"/>
    <s v="Q3"/>
    <n v="8"/>
    <s v="Aug"/>
  </r>
  <r>
    <n v="4530"/>
    <d v="2026-08-08T00:00:00"/>
    <n v="2026"/>
    <x v="2"/>
    <n v="8"/>
    <x v="7"/>
    <x v="3"/>
    <x v="13"/>
    <x v="0"/>
    <s v="New"/>
    <x v="1"/>
    <s v="Summit Backpack 45L"/>
    <n v="1"/>
    <n v="151.87"/>
    <n v="0.1"/>
    <n v="76.97"/>
    <n v="136.68300000000002"/>
    <n v="76.97"/>
    <n v="59.713000000000022"/>
    <n v="0.4368721786908395"/>
    <n v="2026"/>
    <s v="Q3"/>
    <n v="8"/>
    <s v="Aug"/>
  </r>
  <r>
    <n v="4641"/>
    <d v="2026-08-08T00:00:00"/>
    <n v="2026"/>
    <x v="2"/>
    <n v="8"/>
    <x v="7"/>
    <x v="3"/>
    <x v="8"/>
    <x v="3"/>
    <s v="New"/>
    <x v="1"/>
    <s v="Summit Backpack 45L"/>
    <n v="1"/>
    <n v="156.55000000000001"/>
    <n v="0"/>
    <n v="80.430000000000007"/>
    <n v="156.55000000000001"/>
    <n v="80.430000000000007"/>
    <n v="76.12"/>
    <n v="0.48623442989460236"/>
    <n v="2026"/>
    <s v="Q3"/>
    <n v="8"/>
    <s v="Aug"/>
  </r>
  <r>
    <n v="4778"/>
    <d v="2026-08-08T00:00:00"/>
    <n v="2026"/>
    <x v="2"/>
    <n v="8"/>
    <x v="7"/>
    <x v="1"/>
    <x v="12"/>
    <x v="2"/>
    <s v="New"/>
    <x v="1"/>
    <s v="Summit Backpack 45L"/>
    <n v="1"/>
    <n v="152.72"/>
    <n v="0"/>
    <n v="77.73"/>
    <n v="152.72"/>
    <n v="77.73"/>
    <n v="74.989999999999995"/>
    <n v="0.4910293347302252"/>
    <n v="2026"/>
    <s v="Q3"/>
    <n v="8"/>
    <s v="Aug"/>
  </r>
  <r>
    <n v="5132"/>
    <d v="2026-08-08T00:00:00"/>
    <n v="2026"/>
    <x v="2"/>
    <n v="8"/>
    <x v="7"/>
    <x v="1"/>
    <x v="12"/>
    <x v="0"/>
    <s v="Business"/>
    <x v="0"/>
    <s v="Compact Repair Kit"/>
    <n v="1"/>
    <n v="40.51"/>
    <n v="0.05"/>
    <n v="16.29"/>
    <n v="38.484499999999997"/>
    <n v="16.29"/>
    <n v="22.194499999999998"/>
    <n v="0.57671270251659756"/>
    <n v="2026"/>
    <s v="Q3"/>
    <n v="8"/>
    <s v="Aug"/>
  </r>
  <r>
    <n v="227"/>
    <d v="2026-08-09T00:00:00"/>
    <n v="2026"/>
    <x v="2"/>
    <n v="8"/>
    <x v="7"/>
    <x v="3"/>
    <x v="7"/>
    <x v="3"/>
    <s v="Returning"/>
    <x v="4"/>
    <s v="Resistance Band Set"/>
    <n v="3"/>
    <n v="40.61"/>
    <n v="0"/>
    <n v="14.72"/>
    <n v="121.83"/>
    <n v="44.160000000000004"/>
    <n v="77.669999999999987"/>
    <n v="0.63752770253632096"/>
    <n v="2026"/>
    <s v="Q3"/>
    <n v="8"/>
    <s v="Aug"/>
  </r>
  <r>
    <n v="390"/>
    <d v="2026-08-09T00:00:00"/>
    <n v="2026"/>
    <x v="2"/>
    <n v="8"/>
    <x v="7"/>
    <x v="2"/>
    <x v="5"/>
    <x v="2"/>
    <s v="New"/>
    <x v="1"/>
    <s v="Hiking Daypack 20L"/>
    <n v="1"/>
    <n v="93.41"/>
    <n v="0.05"/>
    <n v="44.7"/>
    <n v="88.739499999999992"/>
    <n v="44.7"/>
    <n v="44.03949999999999"/>
    <n v="0.49627843294136198"/>
    <n v="2026"/>
    <s v="Q3"/>
    <n v="8"/>
    <s v="Aug"/>
  </r>
  <r>
    <n v="859"/>
    <d v="2026-08-09T00:00:00"/>
    <n v="2026"/>
    <x v="2"/>
    <n v="8"/>
    <x v="7"/>
    <x v="0"/>
    <x v="0"/>
    <x v="2"/>
    <s v="New"/>
    <x v="1"/>
    <s v="Hiking Daypack 20L"/>
    <n v="2"/>
    <n v="90.23"/>
    <n v="0"/>
    <n v="44.22"/>
    <n v="180.46"/>
    <n v="88.44"/>
    <n v="92.02000000000001"/>
    <n v="0.50991909564446414"/>
    <n v="2026"/>
    <s v="Q3"/>
    <n v="8"/>
    <s v="Aug"/>
  </r>
  <r>
    <n v="1468"/>
    <d v="2026-08-09T00:00:00"/>
    <n v="2026"/>
    <x v="2"/>
    <n v="8"/>
    <x v="7"/>
    <x v="1"/>
    <x v="11"/>
    <x v="2"/>
    <s v="Returning"/>
    <x v="0"/>
    <s v="Trail Bike Light"/>
    <n v="1"/>
    <n v="51.75"/>
    <n v="0"/>
    <n v="22.36"/>
    <n v="51.75"/>
    <n v="22.36"/>
    <n v="29.39"/>
    <n v="0.56792270531400968"/>
    <n v="2026"/>
    <s v="Q3"/>
    <n v="8"/>
    <s v="Aug"/>
  </r>
  <r>
    <n v="2356"/>
    <d v="2026-08-09T00:00:00"/>
    <n v="2026"/>
    <x v="2"/>
    <n v="8"/>
    <x v="7"/>
    <x v="3"/>
    <x v="13"/>
    <x v="2"/>
    <s v="New"/>
    <x v="0"/>
    <s v="Cycling Pack 12L"/>
    <n v="3"/>
    <n v="102.91"/>
    <n v="0.1"/>
    <n v="50.23"/>
    <n v="277.85700000000003"/>
    <n v="150.69"/>
    <n v="127.16700000000003"/>
    <n v="0.45767067232425318"/>
    <n v="2026"/>
    <s v="Q3"/>
    <n v="8"/>
    <s v="Aug"/>
  </r>
  <r>
    <n v="3556"/>
    <d v="2026-08-09T00:00:00"/>
    <n v="2026"/>
    <x v="2"/>
    <n v="8"/>
    <x v="7"/>
    <x v="2"/>
    <x v="16"/>
    <x v="0"/>
    <s v="New"/>
    <x v="0"/>
    <s v="Commuter Helmet"/>
    <n v="4"/>
    <n v="82.63"/>
    <n v="0.1"/>
    <n v="43.78"/>
    <n v="297.46800000000002"/>
    <n v="175.12"/>
    <n v="122.34800000000001"/>
    <n v="0.41129802197211129"/>
    <n v="2026"/>
    <s v="Q3"/>
    <n v="8"/>
    <s v="Aug"/>
  </r>
  <r>
    <n v="925"/>
    <d v="2026-08-10T00:00:00"/>
    <n v="2026"/>
    <x v="2"/>
    <n v="8"/>
    <x v="7"/>
    <x v="0"/>
    <x v="0"/>
    <x v="2"/>
    <s v="Returning"/>
    <x v="3"/>
    <s v="Trail Tent 2P"/>
    <n v="1"/>
    <n v="196.39"/>
    <n v="0"/>
    <n v="102.92"/>
    <n v="196.39"/>
    <n v="102.92"/>
    <n v="93.469999999999985"/>
    <n v="0.47594073017974436"/>
    <n v="2026"/>
    <s v="Q3"/>
    <n v="8"/>
    <s v="Aug"/>
  </r>
  <r>
    <n v="1563"/>
    <d v="2026-08-10T00:00:00"/>
    <n v="2026"/>
    <x v="2"/>
    <n v="8"/>
    <x v="7"/>
    <x v="2"/>
    <x v="10"/>
    <x v="3"/>
    <s v="Business"/>
    <x v="2"/>
    <s v="Insulated Bottle"/>
    <n v="2"/>
    <n v="36.25"/>
    <n v="0"/>
    <n v="13.77"/>
    <n v="72.5"/>
    <n v="27.54"/>
    <n v="44.96"/>
    <n v="0.62013793103448278"/>
    <n v="2026"/>
    <s v="Q3"/>
    <n v="8"/>
    <s v="Aug"/>
  </r>
  <r>
    <n v="1634"/>
    <d v="2026-08-10T00:00:00"/>
    <n v="2026"/>
    <x v="2"/>
    <n v="8"/>
    <x v="7"/>
    <x v="1"/>
    <x v="1"/>
    <x v="2"/>
    <s v="Returning"/>
    <x v="3"/>
    <s v="Trail Tent 2P"/>
    <n v="2"/>
    <n v="199.85"/>
    <n v="0.05"/>
    <n v="104.34"/>
    <n v="379.71499999999997"/>
    <n v="208.68"/>
    <n v="171.03499999999997"/>
    <n v="0.45042992770893953"/>
    <n v="2026"/>
    <s v="Q3"/>
    <n v="8"/>
    <s v="Aug"/>
  </r>
  <r>
    <n v="2187"/>
    <d v="2026-08-10T00:00:00"/>
    <n v="2026"/>
    <x v="2"/>
    <n v="8"/>
    <x v="7"/>
    <x v="2"/>
    <x v="2"/>
    <x v="2"/>
    <s v="New"/>
    <x v="2"/>
    <s v="Packing Cube Set"/>
    <n v="1"/>
    <n v="46.32"/>
    <n v="0.05"/>
    <n v="18.34"/>
    <n v="44.003999999999998"/>
    <n v="18.34"/>
    <n v="25.663999999999998"/>
    <n v="0.58321970729933637"/>
    <n v="2026"/>
    <s v="Q3"/>
    <n v="8"/>
    <s v="Aug"/>
  </r>
  <r>
    <n v="2773"/>
    <d v="2026-08-10T00:00:00"/>
    <n v="2026"/>
    <x v="2"/>
    <n v="8"/>
    <x v="7"/>
    <x v="1"/>
    <x v="14"/>
    <x v="0"/>
    <s v="New"/>
    <x v="1"/>
    <s v="Summit Backpack 45L"/>
    <n v="4"/>
    <n v="151.06"/>
    <n v="0"/>
    <n v="77.67"/>
    <n v="604.24"/>
    <n v="310.68"/>
    <n v="293.56"/>
    <n v="0.48583344366476894"/>
    <n v="2026"/>
    <s v="Q3"/>
    <n v="8"/>
    <s v="Aug"/>
  </r>
  <r>
    <n v="5040"/>
    <d v="2026-08-10T00:00:00"/>
    <n v="2026"/>
    <x v="2"/>
    <n v="8"/>
    <x v="7"/>
    <x v="3"/>
    <x v="7"/>
    <x v="0"/>
    <s v="Returning"/>
    <x v="1"/>
    <s v="Trekking Poles"/>
    <n v="1"/>
    <n v="72.39"/>
    <n v="0.1"/>
    <n v="31.64"/>
    <n v="65.150999999999996"/>
    <n v="31.64"/>
    <n v="33.510999999999996"/>
    <n v="0.51435895074519189"/>
    <n v="2026"/>
    <s v="Q3"/>
    <n v="8"/>
    <s v="Aug"/>
  </r>
  <r>
    <n v="415"/>
    <d v="2026-08-11T00:00:00"/>
    <n v="2026"/>
    <x v="2"/>
    <n v="8"/>
    <x v="7"/>
    <x v="0"/>
    <x v="9"/>
    <x v="2"/>
    <s v="Returning"/>
    <x v="1"/>
    <s v="Trekking Poles"/>
    <n v="1"/>
    <n v="72.650000000000006"/>
    <n v="0"/>
    <n v="31.72"/>
    <n v="72.650000000000006"/>
    <n v="31.72"/>
    <n v="40.930000000000007"/>
    <n v="0.56338609772883697"/>
    <n v="2026"/>
    <s v="Q3"/>
    <n v="8"/>
    <s v="Aug"/>
  </r>
  <r>
    <n v="1111"/>
    <d v="2026-08-11T00:00:00"/>
    <n v="2026"/>
    <x v="2"/>
    <n v="8"/>
    <x v="7"/>
    <x v="3"/>
    <x v="13"/>
    <x v="0"/>
    <s v="New"/>
    <x v="3"/>
    <s v="Trail Tent 2P"/>
    <n v="1"/>
    <n v="198.44"/>
    <n v="0"/>
    <n v="106.79"/>
    <n v="198.44"/>
    <n v="106.79"/>
    <n v="91.649999999999991"/>
    <n v="0.46185244910300338"/>
    <n v="2026"/>
    <s v="Q3"/>
    <n v="8"/>
    <s v="Aug"/>
  </r>
  <r>
    <n v="1243"/>
    <d v="2026-08-11T00:00:00"/>
    <n v="2026"/>
    <x v="2"/>
    <n v="8"/>
    <x v="7"/>
    <x v="2"/>
    <x v="16"/>
    <x v="0"/>
    <s v="Returning"/>
    <x v="3"/>
    <s v="Trail Tent 2P"/>
    <n v="1"/>
    <n v="193.67"/>
    <n v="0"/>
    <n v="103.79"/>
    <n v="193.67"/>
    <n v="103.79"/>
    <n v="89.879999999999981"/>
    <n v="0.46408839779005517"/>
    <n v="2026"/>
    <s v="Q3"/>
    <n v="8"/>
    <s v="Aug"/>
  </r>
  <r>
    <n v="1326"/>
    <d v="2026-08-11T00:00:00"/>
    <n v="2026"/>
    <x v="2"/>
    <n v="8"/>
    <x v="7"/>
    <x v="3"/>
    <x v="8"/>
    <x v="0"/>
    <s v="Returning"/>
    <x v="2"/>
    <s v="Travel Backpack 35L"/>
    <n v="5"/>
    <n v="166.03"/>
    <n v="0"/>
    <n v="87.46"/>
    <n v="830.15"/>
    <n v="437.29999999999995"/>
    <n v="392.85"/>
    <n v="0.47322772992832624"/>
    <n v="2026"/>
    <s v="Q3"/>
    <n v="8"/>
    <s v="Aug"/>
  </r>
  <r>
    <n v="1682"/>
    <d v="2026-08-11T00:00:00"/>
    <n v="2026"/>
    <x v="2"/>
    <n v="8"/>
    <x v="7"/>
    <x v="0"/>
    <x v="0"/>
    <x v="0"/>
    <s v="Business"/>
    <x v="3"/>
    <s v="Portable Camp Stove"/>
    <n v="2"/>
    <n v="81.569999999999993"/>
    <n v="0"/>
    <n v="40.36"/>
    <n v="163.13999999999999"/>
    <n v="80.72"/>
    <n v="82.419999999999987"/>
    <n v="0.50521024886600463"/>
    <n v="2026"/>
    <s v="Q3"/>
    <n v="8"/>
    <s v="Aug"/>
  </r>
  <r>
    <n v="2618"/>
    <d v="2026-08-11T00:00:00"/>
    <n v="2026"/>
    <x v="2"/>
    <n v="8"/>
    <x v="7"/>
    <x v="0"/>
    <x v="15"/>
    <x v="2"/>
    <s v="Business"/>
    <x v="1"/>
    <s v="Trail Boots"/>
    <n v="2"/>
    <n v="143.86000000000001"/>
    <n v="0"/>
    <n v="81.23"/>
    <n v="287.72000000000003"/>
    <n v="162.46"/>
    <n v="125.26000000000002"/>
    <n v="0.43535381621020441"/>
    <n v="2026"/>
    <s v="Q3"/>
    <n v="8"/>
    <s v="Aug"/>
  </r>
  <r>
    <n v="3319"/>
    <d v="2026-08-11T00:00:00"/>
    <n v="2026"/>
    <x v="2"/>
    <n v="8"/>
    <x v="7"/>
    <x v="1"/>
    <x v="14"/>
    <x v="0"/>
    <s v="Returning"/>
    <x v="1"/>
    <s v="Hiking Daypack 20L"/>
    <n v="3"/>
    <n v="93.53"/>
    <n v="0"/>
    <n v="46.19"/>
    <n v="280.59000000000003"/>
    <n v="138.57"/>
    <n v="142.02000000000004"/>
    <n v="0.5061477600769807"/>
    <n v="2026"/>
    <s v="Q3"/>
    <n v="8"/>
    <s v="Aug"/>
  </r>
  <r>
    <n v="4600"/>
    <d v="2026-08-11T00:00:00"/>
    <n v="2026"/>
    <x v="2"/>
    <n v="8"/>
    <x v="7"/>
    <x v="3"/>
    <x v="4"/>
    <x v="1"/>
    <s v="Business"/>
    <x v="2"/>
    <s v="Travel Backpack 35L"/>
    <n v="10"/>
    <n v="162.38"/>
    <n v="0.05"/>
    <n v="85.82"/>
    <n v="1542.61"/>
    <n v="858.19999999999993"/>
    <n v="684.41"/>
    <n v="0.44367014345816508"/>
    <n v="2026"/>
    <s v="Q3"/>
    <n v="8"/>
    <s v="Aug"/>
  </r>
  <r>
    <n v="5168"/>
    <d v="2026-08-11T00:00:00"/>
    <n v="2026"/>
    <x v="2"/>
    <n v="8"/>
    <x v="7"/>
    <x v="0"/>
    <x v="15"/>
    <x v="3"/>
    <s v="Business"/>
    <x v="4"/>
    <s v="Weighted Vest"/>
    <n v="1"/>
    <n v="122.52"/>
    <n v="0.05"/>
    <n v="69.66"/>
    <n v="116.39399999999999"/>
    <n v="69.66"/>
    <n v="46.733999999999995"/>
    <n v="0.40151554203824935"/>
    <n v="2026"/>
    <s v="Q3"/>
    <n v="8"/>
    <s v="Aug"/>
  </r>
  <r>
    <n v="245"/>
    <d v="2026-08-12T00:00:00"/>
    <n v="2026"/>
    <x v="2"/>
    <n v="8"/>
    <x v="7"/>
    <x v="3"/>
    <x v="13"/>
    <x v="3"/>
    <s v="Returning"/>
    <x v="1"/>
    <s v="Trail Boots"/>
    <n v="1"/>
    <n v="142.84"/>
    <n v="0"/>
    <n v="77.7"/>
    <n v="142.84"/>
    <n v="77.7"/>
    <n v="65.14"/>
    <n v="0.4560347241669"/>
    <n v="2026"/>
    <s v="Q3"/>
    <n v="8"/>
    <s v="Aug"/>
  </r>
  <r>
    <n v="322"/>
    <d v="2026-08-12T00:00:00"/>
    <n v="2026"/>
    <x v="2"/>
    <n v="8"/>
    <x v="7"/>
    <x v="1"/>
    <x v="14"/>
    <x v="2"/>
    <s v="Returning"/>
    <x v="1"/>
    <s v="Trekking Poles"/>
    <n v="3"/>
    <n v="72.349999999999994"/>
    <n v="0"/>
    <n v="32.119999999999997"/>
    <n v="217.04999999999998"/>
    <n v="96.359999999999985"/>
    <n v="120.69"/>
    <n v="0.55604699378023503"/>
    <n v="2026"/>
    <s v="Q3"/>
    <n v="8"/>
    <s v="Aug"/>
  </r>
  <r>
    <n v="1101"/>
    <d v="2026-08-12T00:00:00"/>
    <n v="2026"/>
    <x v="2"/>
    <n v="8"/>
    <x v="7"/>
    <x v="3"/>
    <x v="4"/>
    <x v="0"/>
    <s v="New"/>
    <x v="4"/>
    <s v="Resistance Band Set"/>
    <n v="3"/>
    <n v="40.14"/>
    <n v="0.05"/>
    <n v="14.53"/>
    <n v="114.399"/>
    <n v="43.589999999999996"/>
    <n v="70.808999999999997"/>
    <n v="0.61896520074476169"/>
    <n v="2026"/>
    <s v="Q3"/>
    <n v="8"/>
    <s v="Aug"/>
  </r>
  <r>
    <n v="1564"/>
    <d v="2026-08-12T00:00:00"/>
    <n v="2026"/>
    <x v="2"/>
    <n v="8"/>
    <x v="7"/>
    <x v="3"/>
    <x v="13"/>
    <x v="0"/>
    <s v="New"/>
    <x v="4"/>
    <s v="Training Mat"/>
    <n v="2"/>
    <n v="51.84"/>
    <n v="0"/>
    <n v="21.62"/>
    <n v="103.68"/>
    <n v="43.24"/>
    <n v="60.440000000000005"/>
    <n v="0.58294753086419759"/>
    <n v="2026"/>
    <s v="Q3"/>
    <n v="8"/>
    <s v="Aug"/>
  </r>
  <r>
    <n v="3712"/>
    <d v="2026-08-12T00:00:00"/>
    <n v="2026"/>
    <x v="2"/>
    <n v="8"/>
    <x v="7"/>
    <x v="3"/>
    <x v="8"/>
    <x v="0"/>
    <s v="New"/>
    <x v="0"/>
    <s v="Commuter Helmet"/>
    <n v="3"/>
    <n v="82.32"/>
    <n v="0.15"/>
    <n v="41.95"/>
    <n v="209.91599999999997"/>
    <n v="125.85000000000001"/>
    <n v="84.06599999999996"/>
    <n v="0.40047447550448739"/>
    <n v="2026"/>
    <s v="Q3"/>
    <n v="8"/>
    <s v="Aug"/>
  </r>
  <r>
    <n v="771"/>
    <d v="2026-08-13T00:00:00"/>
    <n v="2026"/>
    <x v="2"/>
    <n v="8"/>
    <x v="7"/>
    <x v="2"/>
    <x v="5"/>
    <x v="0"/>
    <s v="Returning"/>
    <x v="1"/>
    <s v="Hiking Daypack 20L"/>
    <n v="1"/>
    <n v="91.78"/>
    <n v="0"/>
    <n v="46.15"/>
    <n v="91.78"/>
    <n v="46.15"/>
    <n v="45.63"/>
    <n v="0.49716713881019831"/>
    <n v="2026"/>
    <s v="Q3"/>
    <n v="8"/>
    <s v="Aug"/>
  </r>
  <r>
    <n v="2749"/>
    <d v="2026-08-13T00:00:00"/>
    <n v="2026"/>
    <x v="2"/>
    <n v="8"/>
    <x v="7"/>
    <x v="1"/>
    <x v="14"/>
    <x v="0"/>
    <s v="Business"/>
    <x v="1"/>
    <s v="Hiking Daypack 20L"/>
    <n v="2"/>
    <n v="93.13"/>
    <n v="0"/>
    <n v="45.68"/>
    <n v="186.26"/>
    <n v="91.36"/>
    <n v="94.899999999999991"/>
    <n v="0.50950284548480618"/>
    <n v="2026"/>
    <s v="Q3"/>
    <n v="8"/>
    <s v="Aug"/>
  </r>
  <r>
    <n v="4252"/>
    <d v="2026-08-13T00:00:00"/>
    <n v="2026"/>
    <x v="2"/>
    <n v="8"/>
    <x v="7"/>
    <x v="1"/>
    <x v="12"/>
    <x v="0"/>
    <s v="Returning"/>
    <x v="2"/>
    <s v="Insulated Bottle"/>
    <n v="1"/>
    <n v="36.67"/>
    <n v="0.1"/>
    <n v="13.18"/>
    <n v="33.003"/>
    <n v="13.18"/>
    <n v="19.823"/>
    <n v="0.60064236584552921"/>
    <n v="2026"/>
    <s v="Q3"/>
    <n v="8"/>
    <s v="Aug"/>
  </r>
  <r>
    <n v="4665"/>
    <d v="2026-08-13T00:00:00"/>
    <n v="2026"/>
    <x v="2"/>
    <n v="8"/>
    <x v="7"/>
    <x v="3"/>
    <x v="8"/>
    <x v="1"/>
    <s v="Returning"/>
    <x v="4"/>
    <s v="Training Mat"/>
    <n v="4"/>
    <n v="51.25"/>
    <n v="0.1"/>
    <n v="21.77"/>
    <n v="184.5"/>
    <n v="87.08"/>
    <n v="97.42"/>
    <n v="0.52802168021680218"/>
    <n v="2026"/>
    <s v="Q3"/>
    <n v="8"/>
    <s v="Aug"/>
  </r>
  <r>
    <n v="4767"/>
    <d v="2026-08-13T00:00:00"/>
    <n v="2026"/>
    <x v="2"/>
    <n v="8"/>
    <x v="7"/>
    <x v="3"/>
    <x v="8"/>
    <x v="3"/>
    <s v="Business"/>
    <x v="4"/>
    <s v="Resistance Band Set"/>
    <n v="1"/>
    <n v="39.61"/>
    <n v="0.1"/>
    <n v="14.85"/>
    <n v="35.649000000000001"/>
    <n v="14.85"/>
    <n v="20.798999999999999"/>
    <n v="0.58343852562484222"/>
    <n v="2026"/>
    <s v="Q3"/>
    <n v="8"/>
    <s v="Aug"/>
  </r>
  <r>
    <n v="4832"/>
    <d v="2026-08-13T00:00:00"/>
    <n v="2026"/>
    <x v="2"/>
    <n v="8"/>
    <x v="7"/>
    <x v="0"/>
    <x v="15"/>
    <x v="3"/>
    <s v="Returning"/>
    <x v="0"/>
    <s v="Commuter Helmet"/>
    <n v="2"/>
    <n v="81.59"/>
    <n v="0.15"/>
    <n v="43.9"/>
    <n v="138.703"/>
    <n v="87.8"/>
    <n v="50.903000000000006"/>
    <n v="0.3669927831409559"/>
    <n v="2026"/>
    <s v="Q3"/>
    <n v="8"/>
    <s v="Aug"/>
  </r>
  <r>
    <n v="747"/>
    <d v="2026-08-14T00:00:00"/>
    <n v="2026"/>
    <x v="2"/>
    <n v="8"/>
    <x v="7"/>
    <x v="1"/>
    <x v="1"/>
    <x v="2"/>
    <s v="New"/>
    <x v="4"/>
    <s v="Weighted Vest"/>
    <n v="3"/>
    <n v="122.96"/>
    <n v="0.1"/>
    <n v="67.62"/>
    <n v="331.99200000000002"/>
    <n v="202.86"/>
    <n v="129.13200000000001"/>
    <n v="0.38896117978746475"/>
    <n v="2026"/>
    <s v="Q3"/>
    <n v="8"/>
    <s v="Aug"/>
  </r>
  <r>
    <n v="2281"/>
    <d v="2026-08-14T00:00:00"/>
    <n v="2026"/>
    <x v="2"/>
    <n v="8"/>
    <x v="7"/>
    <x v="1"/>
    <x v="11"/>
    <x v="2"/>
    <s v="Returning"/>
    <x v="1"/>
    <s v="Trekking Poles"/>
    <n v="1"/>
    <n v="70.91"/>
    <n v="0"/>
    <n v="33.11"/>
    <n v="70.91"/>
    <n v="33.11"/>
    <n v="37.799999999999997"/>
    <n v="0.53307008884501483"/>
    <n v="2026"/>
    <s v="Q3"/>
    <n v="8"/>
    <s v="Aug"/>
  </r>
  <r>
    <n v="2414"/>
    <d v="2026-08-14T00:00:00"/>
    <n v="2026"/>
    <x v="2"/>
    <n v="8"/>
    <x v="7"/>
    <x v="1"/>
    <x v="6"/>
    <x v="1"/>
    <s v="Business"/>
    <x v="0"/>
    <s v="Trail Bike Light"/>
    <n v="6"/>
    <n v="50.94"/>
    <n v="0.1"/>
    <n v="22.76"/>
    <n v="275.07600000000002"/>
    <n v="136.56"/>
    <n v="138.51600000000002"/>
    <n v="0.50355538105832576"/>
    <n v="2026"/>
    <s v="Q3"/>
    <n v="8"/>
    <s v="Aug"/>
  </r>
  <r>
    <n v="3162"/>
    <d v="2026-08-14T00:00:00"/>
    <n v="2026"/>
    <x v="2"/>
    <n v="8"/>
    <x v="7"/>
    <x v="1"/>
    <x v="1"/>
    <x v="0"/>
    <s v="New"/>
    <x v="1"/>
    <s v="Trail Boots"/>
    <n v="1"/>
    <n v="144.96"/>
    <n v="0.05"/>
    <n v="77.959999999999994"/>
    <n v="137.71199999999999"/>
    <n v="77.959999999999994"/>
    <n v="59.751999999999995"/>
    <n v="0.43389101893807364"/>
    <n v="2026"/>
    <s v="Q3"/>
    <n v="8"/>
    <s v="Aug"/>
  </r>
  <r>
    <n v="3200"/>
    <d v="2026-08-14T00:00:00"/>
    <n v="2026"/>
    <x v="2"/>
    <n v="8"/>
    <x v="7"/>
    <x v="3"/>
    <x v="8"/>
    <x v="2"/>
    <s v="New"/>
    <x v="1"/>
    <s v="Summit Backpack 45L"/>
    <n v="1"/>
    <n v="152.97"/>
    <n v="0"/>
    <n v="79.66"/>
    <n v="152.97"/>
    <n v="79.66"/>
    <n v="73.31"/>
    <n v="0.47924429626724196"/>
    <n v="2026"/>
    <s v="Q3"/>
    <n v="8"/>
    <s v="Aug"/>
  </r>
  <r>
    <n v="3521"/>
    <d v="2026-08-14T00:00:00"/>
    <n v="2026"/>
    <x v="2"/>
    <n v="8"/>
    <x v="7"/>
    <x v="2"/>
    <x v="16"/>
    <x v="0"/>
    <s v="Business"/>
    <x v="2"/>
    <s v="Packing Cube Set"/>
    <n v="2"/>
    <n v="45.79"/>
    <n v="0"/>
    <n v="18.23"/>
    <n v="91.58"/>
    <n v="36.46"/>
    <n v="55.12"/>
    <n v="0.60187813933173184"/>
    <n v="2026"/>
    <s v="Q3"/>
    <n v="8"/>
    <s v="Aug"/>
  </r>
  <r>
    <n v="4447"/>
    <d v="2026-08-14T00:00:00"/>
    <n v="2026"/>
    <x v="2"/>
    <n v="8"/>
    <x v="7"/>
    <x v="1"/>
    <x v="6"/>
    <x v="0"/>
    <s v="New"/>
    <x v="2"/>
    <s v="Travel Backpack 35L"/>
    <n v="1"/>
    <n v="161.31"/>
    <n v="0"/>
    <n v="87.81"/>
    <n v="161.31"/>
    <n v="87.81"/>
    <n v="73.5"/>
    <n v="0.45564441138181139"/>
    <n v="2026"/>
    <s v="Q3"/>
    <n v="8"/>
    <s v="Aug"/>
  </r>
  <r>
    <n v="421"/>
    <d v="2026-08-15T00:00:00"/>
    <n v="2026"/>
    <x v="2"/>
    <n v="8"/>
    <x v="7"/>
    <x v="3"/>
    <x v="7"/>
    <x v="0"/>
    <s v="New"/>
    <x v="4"/>
    <s v="Recovery Roller"/>
    <n v="2"/>
    <n v="35.97"/>
    <n v="0.05"/>
    <n v="14.28"/>
    <n v="68.342999999999989"/>
    <n v="28.56"/>
    <n v="39.782999999999987"/>
    <n v="0.58210789693165343"/>
    <n v="2026"/>
    <s v="Q3"/>
    <n v="8"/>
    <s v="Aug"/>
  </r>
  <r>
    <n v="962"/>
    <d v="2026-08-15T00:00:00"/>
    <n v="2026"/>
    <x v="2"/>
    <n v="8"/>
    <x v="7"/>
    <x v="0"/>
    <x v="0"/>
    <x v="2"/>
    <s v="New"/>
    <x v="4"/>
    <s v="Resistance Band Set"/>
    <n v="2"/>
    <n v="39.729999999999997"/>
    <n v="0"/>
    <n v="14.95"/>
    <n v="79.459999999999994"/>
    <n v="29.9"/>
    <n v="49.559999999999995"/>
    <n v="0.62371004278882458"/>
    <n v="2026"/>
    <s v="Q3"/>
    <n v="8"/>
    <s v="Aug"/>
  </r>
  <r>
    <n v="1386"/>
    <d v="2026-08-15T00:00:00"/>
    <n v="2026"/>
    <x v="2"/>
    <n v="8"/>
    <x v="7"/>
    <x v="1"/>
    <x v="12"/>
    <x v="0"/>
    <s v="Business"/>
    <x v="2"/>
    <s v="Insulated Bottle"/>
    <n v="2"/>
    <n v="36.049999999999997"/>
    <n v="0"/>
    <n v="13.8"/>
    <n v="72.099999999999994"/>
    <n v="27.6"/>
    <n v="44.499999999999993"/>
    <n v="0.61719833564493753"/>
    <n v="2026"/>
    <s v="Q3"/>
    <n v="8"/>
    <s v="Aug"/>
  </r>
  <r>
    <n v="3083"/>
    <d v="2026-08-15T00:00:00"/>
    <n v="2026"/>
    <x v="2"/>
    <n v="8"/>
    <x v="7"/>
    <x v="3"/>
    <x v="7"/>
    <x v="0"/>
    <s v="New"/>
    <x v="3"/>
    <s v="Trail Tent 2P"/>
    <n v="1"/>
    <n v="194.36"/>
    <n v="0"/>
    <n v="106.01"/>
    <n v="194.36"/>
    <n v="106.01"/>
    <n v="88.350000000000009"/>
    <n v="0.45456884132537562"/>
    <n v="2026"/>
    <s v="Q3"/>
    <n v="8"/>
    <s v="Aug"/>
  </r>
  <r>
    <n v="3174"/>
    <d v="2026-08-15T00:00:00"/>
    <n v="2026"/>
    <x v="2"/>
    <n v="8"/>
    <x v="7"/>
    <x v="3"/>
    <x v="4"/>
    <x v="2"/>
    <s v="Returning"/>
    <x v="3"/>
    <s v="Trail Tent 2P"/>
    <n v="1"/>
    <n v="192.67"/>
    <n v="0.05"/>
    <n v="103.37"/>
    <n v="183.03649999999999"/>
    <n v="103.37"/>
    <n v="79.666499999999985"/>
    <n v="0.43524925356417976"/>
    <n v="2026"/>
    <s v="Q3"/>
    <n v="8"/>
    <s v="Aug"/>
  </r>
  <r>
    <n v="4045"/>
    <d v="2026-08-15T00:00:00"/>
    <n v="2026"/>
    <x v="2"/>
    <n v="8"/>
    <x v="7"/>
    <x v="2"/>
    <x v="16"/>
    <x v="0"/>
    <s v="New"/>
    <x v="1"/>
    <s v="Hiking Daypack 20L"/>
    <n v="3"/>
    <n v="92.12"/>
    <n v="0.1"/>
    <n v="44.1"/>
    <n v="248.72400000000002"/>
    <n v="132.30000000000001"/>
    <n v="116.42400000000001"/>
    <n v="0.46808510638297873"/>
    <n v="2026"/>
    <s v="Q3"/>
    <n v="8"/>
    <s v="Aug"/>
  </r>
  <r>
    <n v="4850"/>
    <d v="2026-08-15T00:00:00"/>
    <n v="2026"/>
    <x v="2"/>
    <n v="8"/>
    <x v="7"/>
    <x v="1"/>
    <x v="1"/>
    <x v="2"/>
    <s v="Business"/>
    <x v="3"/>
    <s v="Trail Tent 2P"/>
    <n v="1"/>
    <n v="192.82"/>
    <n v="0"/>
    <n v="104.98"/>
    <n v="192.82"/>
    <n v="104.98"/>
    <n v="87.839999999999989"/>
    <n v="0.45555440307022088"/>
    <n v="2026"/>
    <s v="Q3"/>
    <n v="8"/>
    <s v="Aug"/>
  </r>
  <r>
    <n v="71"/>
    <d v="2026-08-16T00:00:00"/>
    <n v="2026"/>
    <x v="2"/>
    <n v="8"/>
    <x v="7"/>
    <x v="2"/>
    <x v="16"/>
    <x v="0"/>
    <s v="New"/>
    <x v="0"/>
    <s v="Commuter Helmet"/>
    <n v="3"/>
    <n v="80.099999999999994"/>
    <n v="0"/>
    <n v="42.41"/>
    <n v="240.29999999999998"/>
    <n v="127.22999999999999"/>
    <n v="113.07"/>
    <n v="0.47053682896379528"/>
    <n v="2026"/>
    <s v="Q3"/>
    <n v="8"/>
    <s v="Aug"/>
  </r>
  <r>
    <n v="627"/>
    <d v="2026-08-16T00:00:00"/>
    <n v="2026"/>
    <x v="2"/>
    <n v="8"/>
    <x v="7"/>
    <x v="3"/>
    <x v="7"/>
    <x v="3"/>
    <s v="New"/>
    <x v="0"/>
    <s v="Commuter Helmet"/>
    <n v="6"/>
    <n v="83.26"/>
    <n v="0"/>
    <n v="43.8"/>
    <n v="499.56000000000006"/>
    <n v="262.79999999999995"/>
    <n v="236.7600000000001"/>
    <n v="0.47393706461686297"/>
    <n v="2026"/>
    <s v="Q3"/>
    <n v="8"/>
    <s v="Aug"/>
  </r>
  <r>
    <n v="959"/>
    <d v="2026-08-16T00:00:00"/>
    <n v="2026"/>
    <x v="2"/>
    <n v="8"/>
    <x v="7"/>
    <x v="1"/>
    <x v="1"/>
    <x v="2"/>
    <s v="Returning"/>
    <x v="4"/>
    <s v="Resistance Band Set"/>
    <n v="4"/>
    <n v="40.46"/>
    <n v="0"/>
    <n v="15.12"/>
    <n v="161.84"/>
    <n v="60.48"/>
    <n v="101.36000000000001"/>
    <n v="0.62629757785467133"/>
    <n v="2026"/>
    <s v="Q3"/>
    <n v="8"/>
    <s v="Aug"/>
  </r>
  <r>
    <n v="967"/>
    <d v="2026-08-16T00:00:00"/>
    <n v="2026"/>
    <x v="2"/>
    <n v="8"/>
    <x v="7"/>
    <x v="2"/>
    <x v="16"/>
    <x v="1"/>
    <s v="Returning"/>
    <x v="0"/>
    <s v="Commuter Helmet"/>
    <n v="5"/>
    <n v="81.55"/>
    <n v="0.2"/>
    <n v="42.09"/>
    <n v="326.20000000000005"/>
    <n v="210.45000000000002"/>
    <n v="115.75000000000003"/>
    <n v="0.3548436541998774"/>
    <n v="2026"/>
    <s v="Q3"/>
    <n v="8"/>
    <s v="Aug"/>
  </r>
  <r>
    <n v="1267"/>
    <d v="2026-08-16T00:00:00"/>
    <n v="2026"/>
    <x v="2"/>
    <n v="8"/>
    <x v="7"/>
    <x v="1"/>
    <x v="12"/>
    <x v="2"/>
    <s v="New"/>
    <x v="3"/>
    <s v="Portable Camp Stove"/>
    <n v="2"/>
    <n v="83.56"/>
    <n v="0"/>
    <n v="39.119999999999997"/>
    <n v="167.12"/>
    <n v="78.239999999999995"/>
    <n v="88.88000000000001"/>
    <n v="0.53183341311632359"/>
    <n v="2026"/>
    <s v="Q3"/>
    <n v="8"/>
    <s v="Aug"/>
  </r>
  <r>
    <n v="1394"/>
    <d v="2026-08-16T00:00:00"/>
    <n v="2026"/>
    <x v="2"/>
    <n v="8"/>
    <x v="7"/>
    <x v="2"/>
    <x v="10"/>
    <x v="0"/>
    <s v="Returning"/>
    <x v="3"/>
    <s v="Compact Sleeping Bag"/>
    <n v="3"/>
    <n v="125.75"/>
    <n v="0"/>
    <n v="62.05"/>
    <n v="377.25"/>
    <n v="186.14999999999998"/>
    <n v="191.10000000000002"/>
    <n v="0.50656063618290259"/>
    <n v="2026"/>
    <s v="Q3"/>
    <n v="8"/>
    <s v="Aug"/>
  </r>
  <r>
    <n v="1652"/>
    <d v="2026-08-16T00:00:00"/>
    <n v="2026"/>
    <x v="2"/>
    <n v="8"/>
    <x v="7"/>
    <x v="0"/>
    <x v="0"/>
    <x v="0"/>
    <s v="Returning"/>
    <x v="2"/>
    <s v="Insulated Bottle"/>
    <n v="1"/>
    <n v="35.619999999999997"/>
    <n v="0.1"/>
    <n v="13.55"/>
    <n v="32.058"/>
    <n v="13.55"/>
    <n v="18.507999999999999"/>
    <n v="0.57732859192713204"/>
    <n v="2026"/>
    <s v="Q3"/>
    <n v="8"/>
    <s v="Aug"/>
  </r>
  <r>
    <n v="2126"/>
    <d v="2026-08-16T00:00:00"/>
    <n v="2026"/>
    <x v="2"/>
    <n v="8"/>
    <x v="7"/>
    <x v="1"/>
    <x v="14"/>
    <x v="0"/>
    <s v="Business"/>
    <x v="0"/>
    <s v="Cycling Pack 12L"/>
    <n v="2"/>
    <n v="104.02"/>
    <n v="0"/>
    <n v="50.26"/>
    <n v="208.04"/>
    <n v="100.52"/>
    <n v="107.52"/>
    <n v="0.51682368775235532"/>
    <n v="2026"/>
    <s v="Q3"/>
    <n v="8"/>
    <s v="Aug"/>
  </r>
  <r>
    <n v="2282"/>
    <d v="2026-08-16T00:00:00"/>
    <n v="2026"/>
    <x v="2"/>
    <n v="8"/>
    <x v="7"/>
    <x v="1"/>
    <x v="6"/>
    <x v="1"/>
    <s v="Business"/>
    <x v="1"/>
    <s v="Hiking Daypack 20L"/>
    <n v="8"/>
    <n v="92.71"/>
    <n v="0.1"/>
    <n v="44.83"/>
    <n v="667.51199999999994"/>
    <n v="358.64"/>
    <n v="308.87199999999996"/>
    <n v="0.46272126943036229"/>
    <n v="2026"/>
    <s v="Q3"/>
    <n v="8"/>
    <s v="Aug"/>
  </r>
  <r>
    <n v="2426"/>
    <d v="2026-08-16T00:00:00"/>
    <n v="2026"/>
    <x v="2"/>
    <n v="8"/>
    <x v="7"/>
    <x v="1"/>
    <x v="12"/>
    <x v="0"/>
    <s v="New"/>
    <x v="1"/>
    <s v="Hiking Daypack 20L"/>
    <n v="1"/>
    <n v="90.58"/>
    <n v="0"/>
    <n v="44.53"/>
    <n v="90.58"/>
    <n v="44.53"/>
    <n v="46.05"/>
    <n v="0.50839037315080593"/>
    <n v="2026"/>
    <s v="Q3"/>
    <n v="8"/>
    <s v="Aug"/>
  </r>
  <r>
    <n v="2534"/>
    <d v="2026-08-16T00:00:00"/>
    <n v="2026"/>
    <x v="2"/>
    <n v="8"/>
    <x v="7"/>
    <x v="1"/>
    <x v="14"/>
    <x v="0"/>
    <s v="New"/>
    <x v="3"/>
    <s v="Compact Sleeping Bag"/>
    <n v="1"/>
    <n v="120.22"/>
    <n v="0"/>
    <n v="62.31"/>
    <n v="120.22"/>
    <n v="62.31"/>
    <n v="57.91"/>
    <n v="0.48170021627017134"/>
    <n v="2026"/>
    <s v="Q3"/>
    <n v="8"/>
    <s v="Aug"/>
  </r>
  <r>
    <n v="2948"/>
    <d v="2026-08-16T00:00:00"/>
    <n v="2026"/>
    <x v="2"/>
    <n v="8"/>
    <x v="7"/>
    <x v="2"/>
    <x v="2"/>
    <x v="2"/>
    <s v="New"/>
    <x v="2"/>
    <s v="Insulated Bottle"/>
    <n v="3"/>
    <n v="36.35"/>
    <n v="0"/>
    <n v="13.42"/>
    <n v="109.05000000000001"/>
    <n v="40.26"/>
    <n v="68.79000000000002"/>
    <n v="0.63081155433287495"/>
    <n v="2026"/>
    <s v="Q3"/>
    <n v="8"/>
    <s v="Aug"/>
  </r>
  <r>
    <n v="3141"/>
    <d v="2026-08-16T00:00:00"/>
    <n v="2026"/>
    <x v="2"/>
    <n v="8"/>
    <x v="7"/>
    <x v="1"/>
    <x v="12"/>
    <x v="3"/>
    <s v="Returning"/>
    <x v="3"/>
    <s v="Trail Tent 2P"/>
    <n v="2"/>
    <n v="195.28"/>
    <n v="0"/>
    <n v="102.24"/>
    <n v="390.56"/>
    <n v="204.48"/>
    <n v="186.08"/>
    <n v="0.4764440802949611"/>
    <n v="2026"/>
    <s v="Q3"/>
    <n v="8"/>
    <s v="Aug"/>
  </r>
  <r>
    <n v="3935"/>
    <d v="2026-08-16T00:00:00"/>
    <n v="2026"/>
    <x v="2"/>
    <n v="8"/>
    <x v="7"/>
    <x v="2"/>
    <x v="16"/>
    <x v="3"/>
    <s v="Returning"/>
    <x v="2"/>
    <s v="Packing Cube Set"/>
    <n v="4"/>
    <n v="46.05"/>
    <n v="0"/>
    <n v="18.75"/>
    <n v="184.2"/>
    <n v="75"/>
    <n v="109.19999999999999"/>
    <n v="0.5928338762214983"/>
    <n v="2026"/>
    <s v="Q3"/>
    <n v="8"/>
    <s v="Aug"/>
  </r>
  <r>
    <n v="4636"/>
    <d v="2026-08-16T00:00:00"/>
    <n v="2026"/>
    <x v="2"/>
    <n v="8"/>
    <x v="7"/>
    <x v="0"/>
    <x v="0"/>
    <x v="2"/>
    <s v="Returning"/>
    <x v="3"/>
    <s v="Portable Camp Stove"/>
    <n v="1"/>
    <n v="81.040000000000006"/>
    <n v="0.1"/>
    <n v="39.29"/>
    <n v="72.936000000000007"/>
    <n v="39.29"/>
    <n v="33.646000000000008"/>
    <n v="0.46130854447735009"/>
    <n v="2026"/>
    <s v="Q3"/>
    <n v="8"/>
    <s v="Aug"/>
  </r>
  <r>
    <n v="4895"/>
    <d v="2026-08-16T00:00:00"/>
    <n v="2026"/>
    <x v="2"/>
    <n v="8"/>
    <x v="7"/>
    <x v="0"/>
    <x v="15"/>
    <x v="2"/>
    <s v="Business"/>
    <x v="3"/>
    <s v="Trail Tent 2P"/>
    <n v="1"/>
    <n v="191.12"/>
    <n v="0.05"/>
    <n v="106.14"/>
    <n v="181.56399999999999"/>
    <n v="106.14"/>
    <n v="75.423999999999992"/>
    <n v="0.41541274702033443"/>
    <n v="2026"/>
    <s v="Q3"/>
    <n v="8"/>
    <s v="Aug"/>
  </r>
  <r>
    <n v="5029"/>
    <d v="2026-08-16T00:00:00"/>
    <n v="2026"/>
    <x v="2"/>
    <n v="8"/>
    <x v="7"/>
    <x v="0"/>
    <x v="15"/>
    <x v="0"/>
    <s v="New"/>
    <x v="1"/>
    <s v="Summit Backpack 45L"/>
    <n v="1"/>
    <n v="156.19"/>
    <n v="0"/>
    <n v="79.239999999999995"/>
    <n v="156.19"/>
    <n v="79.239999999999995"/>
    <n v="76.95"/>
    <n v="0.49266918496702738"/>
    <n v="2026"/>
    <s v="Q3"/>
    <n v="8"/>
    <s v="Aug"/>
  </r>
  <r>
    <n v="1965"/>
    <d v="2026-08-17T00:00:00"/>
    <n v="2026"/>
    <x v="2"/>
    <n v="8"/>
    <x v="7"/>
    <x v="1"/>
    <x v="11"/>
    <x v="0"/>
    <s v="Returning"/>
    <x v="2"/>
    <s v="Insulated Bottle"/>
    <n v="4"/>
    <n v="36.93"/>
    <n v="0"/>
    <n v="13.36"/>
    <n v="147.72"/>
    <n v="53.44"/>
    <n v="94.28"/>
    <n v="0.63823449769834828"/>
    <n v="2026"/>
    <s v="Q3"/>
    <n v="8"/>
    <s v="Aug"/>
  </r>
  <r>
    <n v="3647"/>
    <d v="2026-08-17T00:00:00"/>
    <n v="2026"/>
    <x v="2"/>
    <n v="8"/>
    <x v="7"/>
    <x v="1"/>
    <x v="12"/>
    <x v="2"/>
    <s v="Returning"/>
    <x v="0"/>
    <s v="Cycling Pack 12L"/>
    <n v="3"/>
    <n v="104.96"/>
    <n v="0.05"/>
    <n v="51.66"/>
    <n v="299.13599999999997"/>
    <n v="154.97999999999999"/>
    <n v="144.15599999999998"/>
    <n v="0.48190789473684209"/>
    <n v="2026"/>
    <s v="Q3"/>
    <n v="8"/>
    <s v="Aug"/>
  </r>
  <r>
    <n v="3918"/>
    <d v="2026-08-17T00:00:00"/>
    <n v="2026"/>
    <x v="2"/>
    <n v="8"/>
    <x v="7"/>
    <x v="1"/>
    <x v="1"/>
    <x v="3"/>
    <s v="New"/>
    <x v="2"/>
    <s v="Travel Backpack 35L"/>
    <n v="3"/>
    <n v="168.51"/>
    <n v="0"/>
    <n v="85.34"/>
    <n v="505.53"/>
    <n v="256.02"/>
    <n v="249.51"/>
    <n v="0.49356121298439265"/>
    <n v="2026"/>
    <s v="Q3"/>
    <n v="8"/>
    <s v="Aug"/>
  </r>
  <r>
    <n v="4256"/>
    <d v="2026-08-17T00:00:00"/>
    <n v="2026"/>
    <x v="2"/>
    <n v="8"/>
    <x v="7"/>
    <x v="1"/>
    <x v="12"/>
    <x v="2"/>
    <s v="New"/>
    <x v="2"/>
    <s v="Packing Cube Set"/>
    <n v="1"/>
    <n v="46.44"/>
    <n v="0.05"/>
    <n v="18.59"/>
    <n v="44.117999999999995"/>
    <n v="18.59"/>
    <n v="25.527999999999995"/>
    <n v="0.57863003762636556"/>
    <n v="2026"/>
    <s v="Q3"/>
    <n v="8"/>
    <s v="Aug"/>
  </r>
  <r>
    <n v="5087"/>
    <d v="2026-08-17T00:00:00"/>
    <n v="2026"/>
    <x v="2"/>
    <n v="8"/>
    <x v="7"/>
    <x v="0"/>
    <x v="0"/>
    <x v="0"/>
    <s v="New"/>
    <x v="1"/>
    <s v="Trekking Poles"/>
    <n v="1"/>
    <n v="69.900000000000006"/>
    <n v="0.1"/>
    <n v="31.43"/>
    <n v="62.910000000000004"/>
    <n v="31.43"/>
    <n v="31.480000000000004"/>
    <n v="0.50039739310125575"/>
    <n v="2026"/>
    <s v="Q3"/>
    <n v="8"/>
    <s v="Aug"/>
  </r>
  <r>
    <n v="1921"/>
    <d v="2026-08-18T00:00:00"/>
    <n v="2026"/>
    <x v="2"/>
    <n v="8"/>
    <x v="7"/>
    <x v="3"/>
    <x v="13"/>
    <x v="0"/>
    <s v="New"/>
    <x v="0"/>
    <s v="Compact Repair Kit"/>
    <n v="2"/>
    <n v="39.83"/>
    <n v="0"/>
    <n v="17.18"/>
    <n v="79.66"/>
    <n v="34.36"/>
    <n v="45.3"/>
    <n v="0.56866683404468987"/>
    <n v="2026"/>
    <s v="Q3"/>
    <n v="8"/>
    <s v="Aug"/>
  </r>
  <r>
    <n v="1966"/>
    <d v="2026-08-18T00:00:00"/>
    <n v="2026"/>
    <x v="2"/>
    <n v="8"/>
    <x v="7"/>
    <x v="0"/>
    <x v="9"/>
    <x v="0"/>
    <s v="New"/>
    <x v="2"/>
    <s v="Insulated Bottle"/>
    <n v="2"/>
    <n v="36.020000000000003"/>
    <n v="0"/>
    <n v="13.87"/>
    <n v="72.040000000000006"/>
    <n v="27.74"/>
    <n v="44.300000000000011"/>
    <n v="0.61493614658523055"/>
    <n v="2026"/>
    <s v="Q3"/>
    <n v="8"/>
    <s v="Aug"/>
  </r>
  <r>
    <n v="2431"/>
    <d v="2026-08-18T00:00:00"/>
    <n v="2026"/>
    <x v="2"/>
    <n v="8"/>
    <x v="7"/>
    <x v="0"/>
    <x v="15"/>
    <x v="3"/>
    <s v="Business"/>
    <x v="4"/>
    <s v="Weighted Vest"/>
    <n v="3"/>
    <n v="125.31"/>
    <n v="0"/>
    <n v="67.64"/>
    <n v="375.93"/>
    <n v="202.92000000000002"/>
    <n v="173.01"/>
    <n v="0.46021865772883247"/>
    <n v="2026"/>
    <s v="Q3"/>
    <n v="8"/>
    <s v="Aug"/>
  </r>
  <r>
    <n v="3676"/>
    <d v="2026-08-18T00:00:00"/>
    <n v="2026"/>
    <x v="2"/>
    <n v="8"/>
    <x v="7"/>
    <x v="1"/>
    <x v="12"/>
    <x v="0"/>
    <s v="Returning"/>
    <x v="1"/>
    <s v="Hiking Daypack 20L"/>
    <n v="3"/>
    <n v="92.5"/>
    <n v="0.1"/>
    <n v="46.38"/>
    <n v="249.75"/>
    <n v="139.14000000000001"/>
    <n v="110.60999999999999"/>
    <n v="0.4428828828828828"/>
    <n v="2026"/>
    <s v="Q3"/>
    <n v="8"/>
    <s v="Aug"/>
  </r>
  <r>
    <n v="3972"/>
    <d v="2026-08-18T00:00:00"/>
    <n v="2026"/>
    <x v="2"/>
    <n v="8"/>
    <x v="7"/>
    <x v="1"/>
    <x v="1"/>
    <x v="1"/>
    <s v="Business"/>
    <x v="0"/>
    <s v="Cycling Pack 12L"/>
    <n v="5"/>
    <n v="100.48"/>
    <n v="0.1"/>
    <n v="49.67"/>
    <n v="452.16"/>
    <n v="248.35000000000002"/>
    <n v="203.81"/>
    <n v="0.45074752300070769"/>
    <n v="2026"/>
    <s v="Q3"/>
    <n v="8"/>
    <s v="Aug"/>
  </r>
  <r>
    <n v="4056"/>
    <d v="2026-08-18T00:00:00"/>
    <n v="2026"/>
    <x v="2"/>
    <n v="8"/>
    <x v="7"/>
    <x v="0"/>
    <x v="15"/>
    <x v="3"/>
    <s v="New"/>
    <x v="3"/>
    <s v="Portable Camp Stove"/>
    <n v="2"/>
    <n v="79.78"/>
    <n v="0"/>
    <n v="38.770000000000003"/>
    <n v="159.56"/>
    <n v="77.540000000000006"/>
    <n v="82.02"/>
    <n v="0.51403860616695907"/>
    <n v="2026"/>
    <s v="Q3"/>
    <n v="8"/>
    <s v="Aug"/>
  </r>
  <r>
    <n v="4471"/>
    <d v="2026-08-18T00:00:00"/>
    <n v="2026"/>
    <x v="2"/>
    <n v="8"/>
    <x v="7"/>
    <x v="2"/>
    <x v="10"/>
    <x v="1"/>
    <s v="Business"/>
    <x v="1"/>
    <s v="Trail Boots"/>
    <n v="4"/>
    <n v="144.44"/>
    <n v="0.1"/>
    <n v="77.66"/>
    <n v="519.98400000000004"/>
    <n v="310.64"/>
    <n v="209.34400000000005"/>
    <n v="0.4025970029847073"/>
    <n v="2026"/>
    <s v="Q3"/>
    <n v="8"/>
    <s v="Aug"/>
  </r>
  <r>
    <n v="1054"/>
    <d v="2026-08-19T00:00:00"/>
    <n v="2026"/>
    <x v="2"/>
    <n v="8"/>
    <x v="7"/>
    <x v="1"/>
    <x v="1"/>
    <x v="0"/>
    <s v="Returning"/>
    <x v="1"/>
    <s v="Summit Backpack 45L"/>
    <n v="3"/>
    <n v="157.41999999999999"/>
    <n v="0"/>
    <n v="77.989999999999995"/>
    <n v="472.26"/>
    <n v="233.96999999999997"/>
    <n v="238.29000000000002"/>
    <n v="0.5045737517469191"/>
    <n v="2026"/>
    <s v="Q3"/>
    <n v="8"/>
    <s v="Aug"/>
  </r>
  <r>
    <n v="1854"/>
    <d v="2026-08-19T00:00:00"/>
    <n v="2026"/>
    <x v="2"/>
    <n v="8"/>
    <x v="7"/>
    <x v="1"/>
    <x v="14"/>
    <x v="3"/>
    <s v="Business"/>
    <x v="1"/>
    <s v="Hiking Daypack 20L"/>
    <n v="1"/>
    <n v="90.37"/>
    <n v="0.05"/>
    <n v="45.89"/>
    <n v="85.851500000000001"/>
    <n v="45.89"/>
    <n v="39.961500000000001"/>
    <n v="0.46547235633623174"/>
    <n v="2026"/>
    <s v="Q3"/>
    <n v="8"/>
    <s v="Aug"/>
  </r>
  <r>
    <n v="2140"/>
    <d v="2026-08-19T00:00:00"/>
    <n v="2026"/>
    <x v="2"/>
    <n v="8"/>
    <x v="7"/>
    <x v="1"/>
    <x v="6"/>
    <x v="1"/>
    <s v="Business"/>
    <x v="0"/>
    <s v="Cycling Pack 12L"/>
    <n v="15"/>
    <n v="104.79"/>
    <n v="0.15"/>
    <n v="49.67"/>
    <n v="1336.0725"/>
    <n v="745.05000000000007"/>
    <n v="591.02249999999992"/>
    <n v="0.44235810556687599"/>
    <n v="2026"/>
    <s v="Q3"/>
    <n v="8"/>
    <s v="Aug"/>
  </r>
  <r>
    <n v="2328"/>
    <d v="2026-08-19T00:00:00"/>
    <n v="2026"/>
    <x v="2"/>
    <n v="8"/>
    <x v="7"/>
    <x v="2"/>
    <x v="2"/>
    <x v="0"/>
    <s v="Returning"/>
    <x v="2"/>
    <s v="Carry-On Duffel"/>
    <n v="1"/>
    <n v="130.94"/>
    <n v="0"/>
    <n v="66.06"/>
    <n v="130.94"/>
    <n v="66.06"/>
    <n v="64.88"/>
    <n v="0.49549411944402011"/>
    <n v="2026"/>
    <s v="Q3"/>
    <n v="8"/>
    <s v="Aug"/>
  </r>
  <r>
    <n v="4215"/>
    <d v="2026-08-19T00:00:00"/>
    <n v="2026"/>
    <x v="2"/>
    <n v="8"/>
    <x v="7"/>
    <x v="1"/>
    <x v="6"/>
    <x v="0"/>
    <s v="Returning"/>
    <x v="0"/>
    <s v="Compact Repair Kit"/>
    <n v="1"/>
    <n v="40.42"/>
    <n v="0.05"/>
    <n v="16.62"/>
    <n v="38.399000000000001"/>
    <n v="16.62"/>
    <n v="21.779"/>
    <n v="0.5671762285476184"/>
    <n v="2026"/>
    <s v="Q3"/>
    <n v="8"/>
    <s v="Aug"/>
  </r>
  <r>
    <n v="4563"/>
    <d v="2026-08-19T00:00:00"/>
    <n v="2026"/>
    <x v="2"/>
    <n v="8"/>
    <x v="7"/>
    <x v="1"/>
    <x v="11"/>
    <x v="3"/>
    <s v="Returning"/>
    <x v="3"/>
    <s v="Alpine Tent 4P"/>
    <n v="1"/>
    <n v="338.45"/>
    <n v="0.15"/>
    <n v="197.2"/>
    <n v="287.6825"/>
    <n v="197.2"/>
    <n v="90.482500000000016"/>
    <n v="0.31452208598020392"/>
    <n v="2026"/>
    <s v="Q3"/>
    <n v="8"/>
    <s v="Aug"/>
  </r>
  <r>
    <n v="4775"/>
    <d v="2026-08-19T00:00:00"/>
    <n v="2026"/>
    <x v="2"/>
    <n v="8"/>
    <x v="7"/>
    <x v="2"/>
    <x v="10"/>
    <x v="3"/>
    <s v="Returning"/>
    <x v="0"/>
    <s v="Cycling Pack 12L"/>
    <n v="1"/>
    <n v="103.92"/>
    <n v="0.05"/>
    <n v="50.71"/>
    <n v="98.724000000000004"/>
    <n v="50.71"/>
    <n v="48.014000000000003"/>
    <n v="0.48634577205137558"/>
    <n v="2026"/>
    <s v="Q3"/>
    <n v="8"/>
    <s v="Aug"/>
  </r>
  <r>
    <n v="247"/>
    <d v="2026-08-20T00:00:00"/>
    <n v="2026"/>
    <x v="2"/>
    <n v="8"/>
    <x v="7"/>
    <x v="0"/>
    <x v="9"/>
    <x v="0"/>
    <s v="New"/>
    <x v="0"/>
    <s v="Trail Bike Light"/>
    <n v="6"/>
    <n v="51.67"/>
    <n v="0.1"/>
    <n v="23.1"/>
    <n v="279.01799999999997"/>
    <n v="138.60000000000002"/>
    <n v="140.41799999999995"/>
    <n v="0.50325785433197845"/>
    <n v="2026"/>
    <s v="Q3"/>
    <n v="8"/>
    <s v="Aug"/>
  </r>
  <r>
    <n v="827"/>
    <d v="2026-08-20T00:00:00"/>
    <n v="2026"/>
    <x v="2"/>
    <n v="8"/>
    <x v="7"/>
    <x v="1"/>
    <x v="12"/>
    <x v="1"/>
    <s v="Returning"/>
    <x v="2"/>
    <s v="Travel Backpack 35L"/>
    <n v="4"/>
    <n v="166.02"/>
    <n v="0.1"/>
    <n v="87.99"/>
    <n v="597.67200000000003"/>
    <n v="351.96"/>
    <n v="245.71200000000005"/>
    <n v="0.4111151266915633"/>
    <n v="2026"/>
    <s v="Q3"/>
    <n v="8"/>
    <s v="Aug"/>
  </r>
  <r>
    <n v="1156"/>
    <d v="2026-08-20T00:00:00"/>
    <n v="2026"/>
    <x v="2"/>
    <n v="8"/>
    <x v="7"/>
    <x v="2"/>
    <x v="5"/>
    <x v="2"/>
    <s v="New"/>
    <x v="0"/>
    <s v="Trail Bike Light"/>
    <n v="2"/>
    <n v="50.59"/>
    <n v="0.1"/>
    <n v="22.68"/>
    <n v="91.062000000000012"/>
    <n v="45.36"/>
    <n v="45.702000000000012"/>
    <n v="0.5018778414706464"/>
    <n v="2026"/>
    <s v="Q3"/>
    <n v="8"/>
    <s v="Aug"/>
  </r>
  <r>
    <n v="1543"/>
    <d v="2026-08-20T00:00:00"/>
    <n v="2026"/>
    <x v="2"/>
    <n v="8"/>
    <x v="7"/>
    <x v="3"/>
    <x v="7"/>
    <x v="2"/>
    <s v="Returning"/>
    <x v="1"/>
    <s v="Summit Backpack 45L"/>
    <n v="1"/>
    <n v="155.83000000000001"/>
    <n v="0"/>
    <n v="77.260000000000005"/>
    <n v="155.83000000000001"/>
    <n v="77.260000000000005"/>
    <n v="78.570000000000007"/>
    <n v="0.50420329846627732"/>
    <n v="2026"/>
    <s v="Q3"/>
    <n v="8"/>
    <s v="Aug"/>
  </r>
  <r>
    <n v="2613"/>
    <d v="2026-08-20T00:00:00"/>
    <n v="2026"/>
    <x v="2"/>
    <n v="8"/>
    <x v="7"/>
    <x v="3"/>
    <x v="4"/>
    <x v="0"/>
    <s v="New"/>
    <x v="4"/>
    <s v="Recovery Roller"/>
    <n v="1"/>
    <n v="36.380000000000003"/>
    <n v="0.05"/>
    <n v="14.2"/>
    <n v="34.561"/>
    <n v="14.2"/>
    <n v="20.361000000000001"/>
    <n v="0.58913225890454557"/>
    <n v="2026"/>
    <s v="Q3"/>
    <n v="8"/>
    <s v="Aug"/>
  </r>
  <r>
    <n v="3002"/>
    <d v="2026-08-20T00:00:00"/>
    <n v="2026"/>
    <x v="2"/>
    <n v="8"/>
    <x v="7"/>
    <x v="1"/>
    <x v="12"/>
    <x v="2"/>
    <s v="New"/>
    <x v="3"/>
    <s v="Compact Sleeping Bag"/>
    <n v="2"/>
    <n v="124.09"/>
    <n v="0"/>
    <n v="60.39"/>
    <n v="248.18"/>
    <n v="120.78"/>
    <n v="127.4"/>
    <n v="0.513337094044645"/>
    <n v="2026"/>
    <s v="Q3"/>
    <n v="8"/>
    <s v="Aug"/>
  </r>
  <r>
    <n v="3103"/>
    <d v="2026-08-20T00:00:00"/>
    <n v="2026"/>
    <x v="2"/>
    <n v="8"/>
    <x v="7"/>
    <x v="3"/>
    <x v="8"/>
    <x v="0"/>
    <s v="New"/>
    <x v="1"/>
    <s v="Trail Boots"/>
    <n v="1"/>
    <n v="141.97999999999999"/>
    <n v="0.05"/>
    <n v="79.510000000000005"/>
    <n v="134.88099999999997"/>
    <n v="79.510000000000005"/>
    <n v="55.370999999999967"/>
    <n v="0.41051741905828082"/>
    <n v="2026"/>
    <s v="Q3"/>
    <n v="8"/>
    <s v="Aug"/>
  </r>
  <r>
    <n v="3234"/>
    <d v="2026-08-20T00:00:00"/>
    <n v="2026"/>
    <x v="2"/>
    <n v="8"/>
    <x v="7"/>
    <x v="3"/>
    <x v="13"/>
    <x v="2"/>
    <s v="New"/>
    <x v="3"/>
    <s v="Compact Sleeping Bag"/>
    <n v="5"/>
    <n v="121.93"/>
    <n v="0.15"/>
    <n v="62.28"/>
    <n v="518.2025000000001"/>
    <n v="311.39999999999998"/>
    <n v="206.80250000000012"/>
    <n v="0.39907661580173792"/>
    <n v="2026"/>
    <s v="Q3"/>
    <n v="8"/>
    <s v="Aug"/>
  </r>
  <r>
    <n v="3281"/>
    <d v="2026-08-20T00:00:00"/>
    <n v="2026"/>
    <x v="2"/>
    <n v="8"/>
    <x v="7"/>
    <x v="3"/>
    <x v="4"/>
    <x v="0"/>
    <s v="New"/>
    <x v="2"/>
    <s v="Insulated Bottle"/>
    <n v="1"/>
    <n v="35.58"/>
    <n v="0.15"/>
    <n v="13.94"/>
    <n v="30.242999999999999"/>
    <n v="13.94"/>
    <n v="16.302999999999997"/>
    <n v="0.53906689151208542"/>
    <n v="2026"/>
    <s v="Q3"/>
    <n v="8"/>
    <s v="Aug"/>
  </r>
  <r>
    <n v="3870"/>
    <d v="2026-08-20T00:00:00"/>
    <n v="2026"/>
    <x v="2"/>
    <n v="8"/>
    <x v="7"/>
    <x v="2"/>
    <x v="5"/>
    <x v="3"/>
    <s v="Returning"/>
    <x v="1"/>
    <s v="Summit Backpack 45L"/>
    <n v="1"/>
    <n v="157.84"/>
    <n v="0"/>
    <n v="77.87"/>
    <n v="157.84"/>
    <n v="77.87"/>
    <n v="79.97"/>
    <n v="0.50665230613279266"/>
    <n v="2026"/>
    <s v="Q3"/>
    <n v="8"/>
    <s v="Aug"/>
  </r>
  <r>
    <n v="3938"/>
    <d v="2026-08-20T00:00:00"/>
    <n v="2026"/>
    <x v="2"/>
    <n v="8"/>
    <x v="7"/>
    <x v="1"/>
    <x v="12"/>
    <x v="0"/>
    <s v="New"/>
    <x v="3"/>
    <s v="Alpine Tent 4P"/>
    <n v="1"/>
    <n v="336.35"/>
    <n v="0"/>
    <n v="195.07"/>
    <n v="336.35"/>
    <n v="195.07"/>
    <n v="141.28000000000003"/>
    <n v="0.42003865021554931"/>
    <n v="2026"/>
    <s v="Q3"/>
    <n v="8"/>
    <s v="Aug"/>
  </r>
  <r>
    <n v="4237"/>
    <d v="2026-08-20T00:00:00"/>
    <n v="2026"/>
    <x v="2"/>
    <n v="8"/>
    <x v="7"/>
    <x v="3"/>
    <x v="13"/>
    <x v="1"/>
    <s v="Returning"/>
    <x v="1"/>
    <s v="Summit Backpack 45L"/>
    <n v="3"/>
    <n v="153.03"/>
    <n v="0.15"/>
    <n v="78.239999999999995"/>
    <n v="390.22650000000004"/>
    <n v="234.71999999999997"/>
    <n v="155.50650000000007"/>
    <n v="0.39850317700104954"/>
    <n v="2026"/>
    <s v="Q3"/>
    <n v="8"/>
    <s v="Aug"/>
  </r>
  <r>
    <n v="4970"/>
    <d v="2026-08-20T00:00:00"/>
    <n v="2026"/>
    <x v="2"/>
    <n v="8"/>
    <x v="7"/>
    <x v="1"/>
    <x v="14"/>
    <x v="0"/>
    <s v="Returning"/>
    <x v="0"/>
    <s v="Cycling Pack 12L"/>
    <n v="2"/>
    <n v="105.01"/>
    <n v="0.15"/>
    <n v="50.56"/>
    <n v="178.517"/>
    <n v="101.12"/>
    <n v="77.396999999999991"/>
    <n v="0.43355534766996978"/>
    <n v="2026"/>
    <s v="Q3"/>
    <n v="8"/>
    <s v="Aug"/>
  </r>
  <r>
    <n v="515"/>
    <d v="2026-08-21T00:00:00"/>
    <n v="2026"/>
    <x v="2"/>
    <n v="8"/>
    <x v="7"/>
    <x v="0"/>
    <x v="0"/>
    <x v="2"/>
    <s v="Returning"/>
    <x v="2"/>
    <s v="Packing Cube Set"/>
    <n v="2"/>
    <n v="45.47"/>
    <n v="0"/>
    <n v="18.27"/>
    <n v="90.94"/>
    <n v="36.54"/>
    <n v="54.4"/>
    <n v="0.5981966131515285"/>
    <n v="2026"/>
    <s v="Q3"/>
    <n v="8"/>
    <s v="Aug"/>
  </r>
  <r>
    <n v="661"/>
    <d v="2026-08-21T00:00:00"/>
    <n v="2026"/>
    <x v="2"/>
    <n v="8"/>
    <x v="7"/>
    <x v="0"/>
    <x v="15"/>
    <x v="2"/>
    <s v="New"/>
    <x v="2"/>
    <s v="Packing Cube Set"/>
    <n v="2"/>
    <n v="47.58"/>
    <n v="0.1"/>
    <n v="18.47"/>
    <n v="85.644000000000005"/>
    <n v="36.94"/>
    <n v="48.704000000000008"/>
    <n v="0.56867965064686377"/>
    <n v="2026"/>
    <s v="Q3"/>
    <n v="8"/>
    <s v="Aug"/>
  </r>
  <r>
    <n v="1443"/>
    <d v="2026-08-21T00:00:00"/>
    <n v="2026"/>
    <x v="2"/>
    <n v="8"/>
    <x v="7"/>
    <x v="3"/>
    <x v="4"/>
    <x v="0"/>
    <s v="New"/>
    <x v="1"/>
    <s v="Summit Backpack 45L"/>
    <n v="5"/>
    <n v="155.65"/>
    <n v="0"/>
    <n v="79.13"/>
    <n v="778.25"/>
    <n v="395.65"/>
    <n v="382.6"/>
    <n v="0.49161580469000965"/>
    <n v="2026"/>
    <s v="Q3"/>
    <n v="8"/>
    <s v="Aug"/>
  </r>
  <r>
    <n v="1446"/>
    <d v="2026-08-21T00:00:00"/>
    <n v="2026"/>
    <x v="2"/>
    <n v="8"/>
    <x v="7"/>
    <x v="3"/>
    <x v="13"/>
    <x v="2"/>
    <s v="Returning"/>
    <x v="3"/>
    <s v="Trail Tent 2P"/>
    <n v="1"/>
    <n v="195.15"/>
    <n v="0"/>
    <n v="101.99"/>
    <n v="195.15"/>
    <n v="101.99"/>
    <n v="93.160000000000011"/>
    <n v="0.47737637714578535"/>
    <n v="2026"/>
    <s v="Q3"/>
    <n v="8"/>
    <s v="Aug"/>
  </r>
  <r>
    <n v="1524"/>
    <d v="2026-08-21T00:00:00"/>
    <n v="2026"/>
    <x v="2"/>
    <n v="8"/>
    <x v="7"/>
    <x v="1"/>
    <x v="6"/>
    <x v="3"/>
    <s v="New"/>
    <x v="0"/>
    <s v="Commuter Helmet"/>
    <n v="1"/>
    <n v="81.569999999999993"/>
    <n v="0"/>
    <n v="43.79"/>
    <n v="81.569999999999993"/>
    <n v="43.79"/>
    <n v="37.779999999999994"/>
    <n v="0.4631604756650729"/>
    <n v="2026"/>
    <s v="Q3"/>
    <n v="8"/>
    <s v="Aug"/>
  </r>
  <r>
    <n v="1946"/>
    <d v="2026-08-21T00:00:00"/>
    <n v="2026"/>
    <x v="2"/>
    <n v="8"/>
    <x v="7"/>
    <x v="0"/>
    <x v="15"/>
    <x v="2"/>
    <s v="New"/>
    <x v="3"/>
    <s v="Compact Sleeping Bag"/>
    <n v="5"/>
    <n v="125.44"/>
    <n v="0"/>
    <n v="59.58"/>
    <n v="627.20000000000005"/>
    <n v="297.89999999999998"/>
    <n v="329.30000000000007"/>
    <n v="0.52503188775510212"/>
    <n v="2026"/>
    <s v="Q3"/>
    <n v="8"/>
    <s v="Aug"/>
  </r>
  <r>
    <n v="2285"/>
    <d v="2026-08-21T00:00:00"/>
    <n v="2026"/>
    <x v="2"/>
    <n v="8"/>
    <x v="7"/>
    <x v="1"/>
    <x v="11"/>
    <x v="0"/>
    <s v="Business"/>
    <x v="1"/>
    <s v="Summit Backpack 45L"/>
    <n v="2"/>
    <n v="155.11000000000001"/>
    <n v="0.05"/>
    <n v="80.13"/>
    <n v="294.709"/>
    <n v="160.26"/>
    <n v="134.44900000000001"/>
    <n v="0.45620934548995795"/>
    <n v="2026"/>
    <s v="Q3"/>
    <n v="8"/>
    <s v="Aug"/>
  </r>
  <r>
    <n v="2978"/>
    <d v="2026-08-21T00:00:00"/>
    <n v="2026"/>
    <x v="2"/>
    <n v="8"/>
    <x v="7"/>
    <x v="2"/>
    <x v="10"/>
    <x v="2"/>
    <s v="New"/>
    <x v="0"/>
    <s v="Commuter Helmet"/>
    <n v="1"/>
    <n v="80.7"/>
    <n v="0"/>
    <n v="41.98"/>
    <n v="80.7"/>
    <n v="41.98"/>
    <n v="38.720000000000006"/>
    <n v="0.47980173482032223"/>
    <n v="2026"/>
    <s v="Q3"/>
    <n v="8"/>
    <s v="Aug"/>
  </r>
  <r>
    <n v="3842"/>
    <d v="2026-08-21T00:00:00"/>
    <n v="2026"/>
    <x v="2"/>
    <n v="8"/>
    <x v="7"/>
    <x v="3"/>
    <x v="8"/>
    <x v="1"/>
    <s v="Returning"/>
    <x v="1"/>
    <s v="Summit Backpack 45L"/>
    <n v="10"/>
    <n v="156.72"/>
    <n v="0.15"/>
    <n v="78.12"/>
    <n v="1332.12"/>
    <n v="781.2"/>
    <n v="550.91999999999985"/>
    <n v="0.41356634537429054"/>
    <n v="2026"/>
    <s v="Q3"/>
    <n v="8"/>
    <s v="Aug"/>
  </r>
  <r>
    <n v="4220"/>
    <d v="2026-08-21T00:00:00"/>
    <n v="2026"/>
    <x v="2"/>
    <n v="8"/>
    <x v="7"/>
    <x v="1"/>
    <x v="14"/>
    <x v="1"/>
    <s v="Business"/>
    <x v="2"/>
    <s v="Travel Backpack 35L"/>
    <n v="5"/>
    <n v="162.76"/>
    <n v="0.15"/>
    <n v="85.32"/>
    <n v="691.7299999999999"/>
    <n v="426.59999999999997"/>
    <n v="265.12999999999994"/>
    <n v="0.38328538591647027"/>
    <n v="2026"/>
    <s v="Q3"/>
    <n v="8"/>
    <s v="Aug"/>
  </r>
  <r>
    <n v="478"/>
    <d v="2026-08-22T00:00:00"/>
    <n v="2026"/>
    <x v="2"/>
    <n v="8"/>
    <x v="7"/>
    <x v="3"/>
    <x v="8"/>
    <x v="2"/>
    <s v="Business"/>
    <x v="4"/>
    <s v="Resistance Band Set"/>
    <n v="2"/>
    <n v="40.22"/>
    <n v="0"/>
    <n v="14.45"/>
    <n v="80.44"/>
    <n v="28.9"/>
    <n v="51.54"/>
    <n v="0.64072600696171056"/>
    <n v="2026"/>
    <s v="Q3"/>
    <n v="8"/>
    <s v="Aug"/>
  </r>
  <r>
    <n v="491"/>
    <d v="2026-08-22T00:00:00"/>
    <n v="2026"/>
    <x v="2"/>
    <n v="8"/>
    <x v="7"/>
    <x v="0"/>
    <x v="9"/>
    <x v="3"/>
    <s v="New"/>
    <x v="2"/>
    <s v="Packing Cube Set"/>
    <n v="1"/>
    <n v="45.42"/>
    <n v="0.15"/>
    <n v="18.079999999999998"/>
    <n v="38.606999999999999"/>
    <n v="18.079999999999998"/>
    <n v="20.527000000000001"/>
    <n v="0.53169114409304019"/>
    <n v="2026"/>
    <s v="Q3"/>
    <n v="8"/>
    <s v="Aug"/>
  </r>
  <r>
    <n v="862"/>
    <d v="2026-08-22T00:00:00"/>
    <n v="2026"/>
    <x v="2"/>
    <n v="8"/>
    <x v="7"/>
    <x v="0"/>
    <x v="9"/>
    <x v="0"/>
    <s v="Returning"/>
    <x v="1"/>
    <s v="Hiking Daypack 20L"/>
    <n v="1"/>
    <n v="93.55"/>
    <n v="0"/>
    <n v="44.89"/>
    <n v="93.55"/>
    <n v="44.89"/>
    <n v="48.66"/>
    <n v="0.5201496525921967"/>
    <n v="2026"/>
    <s v="Q3"/>
    <n v="8"/>
    <s v="Aug"/>
  </r>
  <r>
    <n v="957"/>
    <d v="2026-08-22T00:00:00"/>
    <n v="2026"/>
    <x v="2"/>
    <n v="8"/>
    <x v="7"/>
    <x v="2"/>
    <x v="2"/>
    <x v="0"/>
    <s v="Returning"/>
    <x v="1"/>
    <s v="Trail Boots"/>
    <n v="2"/>
    <n v="146.85"/>
    <n v="0"/>
    <n v="81.010000000000005"/>
    <n v="293.7"/>
    <n v="162.02000000000001"/>
    <n v="131.67999999999998"/>
    <n v="0.44834865509022809"/>
    <n v="2026"/>
    <s v="Q3"/>
    <n v="8"/>
    <s v="Aug"/>
  </r>
  <r>
    <n v="1728"/>
    <d v="2026-08-22T00:00:00"/>
    <n v="2026"/>
    <x v="2"/>
    <n v="8"/>
    <x v="7"/>
    <x v="0"/>
    <x v="9"/>
    <x v="1"/>
    <s v="Business"/>
    <x v="0"/>
    <s v="Cycling Pack 12L"/>
    <n v="6"/>
    <n v="101.54"/>
    <n v="0.1"/>
    <n v="50"/>
    <n v="548.31600000000003"/>
    <n v="300"/>
    <n v="248.31600000000003"/>
    <n v="0.45287024270676035"/>
    <n v="2026"/>
    <s v="Q3"/>
    <n v="8"/>
    <s v="Aug"/>
  </r>
  <r>
    <n v="2743"/>
    <d v="2026-08-22T00:00:00"/>
    <n v="2026"/>
    <x v="2"/>
    <n v="8"/>
    <x v="7"/>
    <x v="3"/>
    <x v="7"/>
    <x v="0"/>
    <s v="Business"/>
    <x v="4"/>
    <s v="Weighted Vest"/>
    <n v="1"/>
    <n v="125.14"/>
    <n v="0"/>
    <n v="69.44"/>
    <n v="125.14"/>
    <n v="69.44"/>
    <n v="55.7"/>
    <n v="0.4451014863353045"/>
    <n v="2026"/>
    <s v="Q3"/>
    <n v="8"/>
    <s v="Aug"/>
  </r>
  <r>
    <n v="3098"/>
    <d v="2026-08-22T00:00:00"/>
    <n v="2026"/>
    <x v="2"/>
    <n v="8"/>
    <x v="7"/>
    <x v="1"/>
    <x v="6"/>
    <x v="0"/>
    <s v="New"/>
    <x v="0"/>
    <s v="Commuter Helmet"/>
    <n v="2"/>
    <n v="80.239999999999995"/>
    <n v="0.1"/>
    <n v="42.09"/>
    <n v="144.43199999999999"/>
    <n v="84.18"/>
    <n v="60.251999999999981"/>
    <n v="0.41716517115320695"/>
    <n v="2026"/>
    <s v="Q3"/>
    <n v="8"/>
    <s v="Aug"/>
  </r>
  <r>
    <n v="3606"/>
    <d v="2026-08-22T00:00:00"/>
    <n v="2026"/>
    <x v="2"/>
    <n v="8"/>
    <x v="7"/>
    <x v="3"/>
    <x v="4"/>
    <x v="0"/>
    <s v="Business"/>
    <x v="1"/>
    <s v="Trail Boots"/>
    <n v="1"/>
    <n v="147.24"/>
    <n v="0"/>
    <n v="79.11"/>
    <n v="147.24"/>
    <n v="79.11"/>
    <n v="68.13000000000001"/>
    <n v="0.46271393643031788"/>
    <n v="2026"/>
    <s v="Q3"/>
    <n v="8"/>
    <s v="Aug"/>
  </r>
  <r>
    <n v="3815"/>
    <d v="2026-08-22T00:00:00"/>
    <n v="2026"/>
    <x v="2"/>
    <n v="8"/>
    <x v="7"/>
    <x v="2"/>
    <x v="2"/>
    <x v="0"/>
    <s v="Returning"/>
    <x v="3"/>
    <s v="Trail Tent 2P"/>
    <n v="2"/>
    <n v="199.53"/>
    <n v="0.05"/>
    <n v="105.87"/>
    <n v="379.10699999999997"/>
    <n v="211.74"/>
    <n v="167.36699999999996"/>
    <n v="0.44147694450379438"/>
    <n v="2026"/>
    <s v="Q3"/>
    <n v="8"/>
    <s v="Aug"/>
  </r>
  <r>
    <n v="3979"/>
    <d v="2026-08-22T00:00:00"/>
    <n v="2026"/>
    <x v="2"/>
    <n v="8"/>
    <x v="7"/>
    <x v="2"/>
    <x v="5"/>
    <x v="0"/>
    <s v="Business"/>
    <x v="4"/>
    <s v="Resistance Band Set"/>
    <n v="1"/>
    <n v="40.19"/>
    <n v="0.05"/>
    <n v="14.73"/>
    <n v="38.180499999999995"/>
    <n v="14.73"/>
    <n v="23.450499999999995"/>
    <n v="0.61420096646193734"/>
    <n v="2026"/>
    <s v="Q3"/>
    <n v="8"/>
    <s v="Aug"/>
  </r>
  <r>
    <n v="4160"/>
    <d v="2026-08-22T00:00:00"/>
    <n v="2026"/>
    <x v="2"/>
    <n v="8"/>
    <x v="7"/>
    <x v="3"/>
    <x v="7"/>
    <x v="3"/>
    <s v="Business"/>
    <x v="4"/>
    <s v="Weighted Vest"/>
    <n v="4"/>
    <n v="123.31"/>
    <n v="0"/>
    <n v="69.02"/>
    <n v="493.24"/>
    <n v="276.08"/>
    <n v="217.16000000000003"/>
    <n v="0.44027248398345636"/>
    <n v="2026"/>
    <s v="Q3"/>
    <n v="8"/>
    <s v="Aug"/>
  </r>
  <r>
    <n v="4172"/>
    <d v="2026-08-22T00:00:00"/>
    <n v="2026"/>
    <x v="2"/>
    <n v="8"/>
    <x v="7"/>
    <x v="3"/>
    <x v="8"/>
    <x v="3"/>
    <s v="New"/>
    <x v="0"/>
    <s v="Compact Repair Kit"/>
    <n v="1"/>
    <n v="40.19"/>
    <n v="0.05"/>
    <n v="16.78"/>
    <n v="38.180499999999995"/>
    <n v="16.78"/>
    <n v="21.400499999999994"/>
    <n v="0.56050863660769235"/>
    <n v="2026"/>
    <s v="Q3"/>
    <n v="8"/>
    <s v="Aug"/>
  </r>
  <r>
    <n v="4265"/>
    <d v="2026-08-22T00:00:00"/>
    <n v="2026"/>
    <x v="2"/>
    <n v="8"/>
    <x v="7"/>
    <x v="2"/>
    <x v="16"/>
    <x v="0"/>
    <s v="Returning"/>
    <x v="0"/>
    <s v="Compact Repair Kit"/>
    <n v="1"/>
    <n v="40.98"/>
    <n v="0.05"/>
    <n v="16.600000000000001"/>
    <n v="38.930999999999997"/>
    <n v="16.600000000000001"/>
    <n v="22.330999999999996"/>
    <n v="0.57360458246641488"/>
    <n v="2026"/>
    <s v="Q3"/>
    <n v="8"/>
    <s v="Aug"/>
  </r>
  <r>
    <n v="4321"/>
    <d v="2026-08-22T00:00:00"/>
    <n v="2026"/>
    <x v="2"/>
    <n v="8"/>
    <x v="7"/>
    <x v="3"/>
    <x v="13"/>
    <x v="0"/>
    <s v="New"/>
    <x v="2"/>
    <s v="Insulated Bottle"/>
    <n v="3"/>
    <n v="35.380000000000003"/>
    <n v="0"/>
    <n v="13.91"/>
    <n v="106.14000000000001"/>
    <n v="41.730000000000004"/>
    <n v="64.410000000000011"/>
    <n v="0.60684002261164505"/>
    <n v="2026"/>
    <s v="Q3"/>
    <n v="8"/>
    <s v="Aug"/>
  </r>
  <r>
    <n v="4975"/>
    <d v="2026-08-22T00:00:00"/>
    <n v="2026"/>
    <x v="2"/>
    <n v="8"/>
    <x v="7"/>
    <x v="2"/>
    <x v="10"/>
    <x v="2"/>
    <s v="New"/>
    <x v="2"/>
    <s v="Carry-On Duffel"/>
    <n v="4"/>
    <n v="134.49"/>
    <n v="0"/>
    <n v="68.17"/>
    <n v="537.96"/>
    <n v="272.68"/>
    <n v="265.28000000000003"/>
    <n v="0.49312216521674473"/>
    <n v="2026"/>
    <s v="Q3"/>
    <n v="8"/>
    <s v="Aug"/>
  </r>
  <r>
    <n v="991"/>
    <d v="2026-08-23T00:00:00"/>
    <n v="2026"/>
    <x v="2"/>
    <n v="8"/>
    <x v="7"/>
    <x v="2"/>
    <x v="3"/>
    <x v="1"/>
    <s v="Business"/>
    <x v="1"/>
    <s v="Trail Boots"/>
    <n v="4"/>
    <n v="145.30000000000001"/>
    <n v="0.15"/>
    <n v="77.040000000000006"/>
    <n v="494.02000000000004"/>
    <n v="308.16000000000003"/>
    <n v="185.86"/>
    <n v="0.37621958625156876"/>
    <n v="2026"/>
    <s v="Q3"/>
    <n v="8"/>
    <s v="Aug"/>
  </r>
  <r>
    <n v="1008"/>
    <d v="2026-08-23T00:00:00"/>
    <n v="2026"/>
    <x v="2"/>
    <n v="8"/>
    <x v="7"/>
    <x v="3"/>
    <x v="4"/>
    <x v="1"/>
    <s v="Business"/>
    <x v="2"/>
    <s v="Travel Backpack 35L"/>
    <n v="10"/>
    <n v="164.55"/>
    <n v="0.1"/>
    <n v="88.23"/>
    <n v="1480.95"/>
    <n v="882.30000000000007"/>
    <n v="598.65"/>
    <n v="0.40423376886458012"/>
    <n v="2026"/>
    <s v="Q3"/>
    <n v="8"/>
    <s v="Aug"/>
  </r>
  <r>
    <n v="1083"/>
    <d v="2026-08-23T00:00:00"/>
    <n v="2026"/>
    <x v="2"/>
    <n v="8"/>
    <x v="7"/>
    <x v="0"/>
    <x v="15"/>
    <x v="2"/>
    <s v="New"/>
    <x v="0"/>
    <s v="Compact Repair Kit"/>
    <n v="1"/>
    <n v="39.590000000000003"/>
    <n v="0"/>
    <n v="16.899999999999999"/>
    <n v="39.590000000000003"/>
    <n v="16.899999999999999"/>
    <n v="22.690000000000005"/>
    <n v="0.57312452639555456"/>
    <n v="2026"/>
    <s v="Q3"/>
    <n v="8"/>
    <s v="Aug"/>
  </r>
  <r>
    <n v="1553"/>
    <d v="2026-08-23T00:00:00"/>
    <n v="2026"/>
    <x v="2"/>
    <n v="8"/>
    <x v="7"/>
    <x v="2"/>
    <x v="2"/>
    <x v="1"/>
    <s v="Business"/>
    <x v="4"/>
    <s v="Training Mat"/>
    <n v="5"/>
    <n v="51.62"/>
    <n v="0.15"/>
    <n v="22.6"/>
    <n v="219.38499999999996"/>
    <n v="113"/>
    <n v="106.38499999999996"/>
    <n v="0.48492376415889865"/>
    <n v="2026"/>
    <s v="Q3"/>
    <n v="8"/>
    <s v="Aug"/>
  </r>
  <r>
    <n v="1579"/>
    <d v="2026-08-23T00:00:00"/>
    <n v="2026"/>
    <x v="2"/>
    <n v="8"/>
    <x v="7"/>
    <x v="3"/>
    <x v="7"/>
    <x v="2"/>
    <s v="Returning"/>
    <x v="1"/>
    <s v="Hiking Daypack 20L"/>
    <n v="3"/>
    <n v="90.71"/>
    <n v="0"/>
    <n v="45.57"/>
    <n v="272.13"/>
    <n v="136.71"/>
    <n v="135.41999999999999"/>
    <n v="0.49762980928232825"/>
    <n v="2026"/>
    <s v="Q3"/>
    <n v="8"/>
    <s v="Aug"/>
  </r>
  <r>
    <n v="1732"/>
    <d v="2026-08-23T00:00:00"/>
    <n v="2026"/>
    <x v="2"/>
    <n v="8"/>
    <x v="7"/>
    <x v="1"/>
    <x v="1"/>
    <x v="2"/>
    <s v="New"/>
    <x v="0"/>
    <s v="Compact Repair Kit"/>
    <n v="4"/>
    <n v="41.09"/>
    <n v="0"/>
    <n v="17"/>
    <n v="164.36"/>
    <n v="68"/>
    <n v="96.360000000000014"/>
    <n v="0.58627403261134103"/>
    <n v="2026"/>
    <s v="Q3"/>
    <n v="8"/>
    <s v="Aug"/>
  </r>
  <r>
    <n v="2083"/>
    <d v="2026-08-23T00:00:00"/>
    <n v="2026"/>
    <x v="2"/>
    <n v="8"/>
    <x v="7"/>
    <x v="1"/>
    <x v="14"/>
    <x v="0"/>
    <s v="New"/>
    <x v="1"/>
    <s v="Hiking Daypack 20L"/>
    <n v="1"/>
    <n v="91.37"/>
    <n v="0"/>
    <n v="46.73"/>
    <n v="91.37"/>
    <n v="46.73"/>
    <n v="44.640000000000008"/>
    <n v="0.48856298566269024"/>
    <n v="2026"/>
    <s v="Q3"/>
    <n v="8"/>
    <s v="Aug"/>
  </r>
  <r>
    <n v="2176"/>
    <d v="2026-08-23T00:00:00"/>
    <n v="2026"/>
    <x v="2"/>
    <n v="8"/>
    <x v="7"/>
    <x v="1"/>
    <x v="11"/>
    <x v="0"/>
    <s v="New"/>
    <x v="2"/>
    <s v="Packing Cube Set"/>
    <n v="1"/>
    <n v="46.92"/>
    <n v="0"/>
    <n v="18.3"/>
    <n v="46.92"/>
    <n v="18.3"/>
    <n v="28.62"/>
    <n v="0.60997442455242967"/>
    <n v="2026"/>
    <s v="Q3"/>
    <n v="8"/>
    <s v="Aug"/>
  </r>
  <r>
    <n v="2723"/>
    <d v="2026-08-23T00:00:00"/>
    <n v="2026"/>
    <x v="2"/>
    <n v="8"/>
    <x v="7"/>
    <x v="0"/>
    <x v="0"/>
    <x v="0"/>
    <s v="New"/>
    <x v="0"/>
    <s v="Cycling Pack 12L"/>
    <n v="1"/>
    <n v="100.29"/>
    <n v="0.05"/>
    <n v="49.82"/>
    <n v="95.275500000000008"/>
    <n v="49.82"/>
    <n v="45.455500000000008"/>
    <n v="0.47709537079312103"/>
    <n v="2026"/>
    <s v="Q3"/>
    <n v="8"/>
    <s v="Aug"/>
  </r>
  <r>
    <n v="3299"/>
    <d v="2026-08-23T00:00:00"/>
    <n v="2026"/>
    <x v="2"/>
    <n v="8"/>
    <x v="7"/>
    <x v="0"/>
    <x v="9"/>
    <x v="0"/>
    <s v="New"/>
    <x v="1"/>
    <s v="Trail Boots"/>
    <n v="1"/>
    <n v="147.11000000000001"/>
    <n v="0.15"/>
    <n v="79.599999999999994"/>
    <n v="125.04350000000001"/>
    <n v="79.599999999999994"/>
    <n v="45.443500000000014"/>
    <n v="0.36342152930780097"/>
    <n v="2026"/>
    <s v="Q3"/>
    <n v="8"/>
    <s v="Aug"/>
  </r>
  <r>
    <n v="3398"/>
    <d v="2026-08-23T00:00:00"/>
    <n v="2026"/>
    <x v="2"/>
    <n v="8"/>
    <x v="7"/>
    <x v="1"/>
    <x v="12"/>
    <x v="0"/>
    <s v="New"/>
    <x v="1"/>
    <s v="Summit Backpack 45L"/>
    <n v="2"/>
    <n v="156.44999999999999"/>
    <n v="0"/>
    <n v="80.13"/>
    <n v="312.89999999999998"/>
    <n v="160.26"/>
    <n v="152.63999999999999"/>
    <n v="0.487823585810163"/>
    <n v="2026"/>
    <s v="Q3"/>
    <n v="8"/>
    <s v="Aug"/>
  </r>
  <r>
    <n v="4012"/>
    <d v="2026-08-23T00:00:00"/>
    <n v="2026"/>
    <x v="2"/>
    <n v="8"/>
    <x v="7"/>
    <x v="1"/>
    <x v="14"/>
    <x v="0"/>
    <s v="New"/>
    <x v="1"/>
    <s v="Trekking Poles"/>
    <n v="2"/>
    <n v="72.97"/>
    <n v="0"/>
    <n v="33.25"/>
    <n v="145.94"/>
    <n v="66.5"/>
    <n v="79.44"/>
    <n v="0.54433328765245992"/>
    <n v="2026"/>
    <s v="Q3"/>
    <n v="8"/>
    <s v="Aug"/>
  </r>
  <r>
    <n v="4064"/>
    <d v="2026-08-23T00:00:00"/>
    <n v="2026"/>
    <x v="2"/>
    <n v="8"/>
    <x v="7"/>
    <x v="3"/>
    <x v="7"/>
    <x v="3"/>
    <s v="Returning"/>
    <x v="4"/>
    <s v="Training Mat"/>
    <n v="2"/>
    <n v="51.63"/>
    <n v="0"/>
    <n v="21.39"/>
    <n v="103.26"/>
    <n v="42.78"/>
    <n v="60.480000000000004"/>
    <n v="0.58570598489250436"/>
    <n v="2026"/>
    <s v="Q3"/>
    <n v="8"/>
    <s v="Aug"/>
  </r>
  <r>
    <n v="4671"/>
    <d v="2026-08-23T00:00:00"/>
    <n v="2026"/>
    <x v="2"/>
    <n v="8"/>
    <x v="7"/>
    <x v="1"/>
    <x v="12"/>
    <x v="1"/>
    <s v="Returning"/>
    <x v="0"/>
    <s v="Cycling Pack 12L"/>
    <n v="8"/>
    <n v="100.06"/>
    <n v="0.05"/>
    <n v="49.39"/>
    <n v="760.45600000000002"/>
    <n v="395.12"/>
    <n v="365.33600000000001"/>
    <n v="0.48041701295012468"/>
    <n v="2026"/>
    <s v="Q3"/>
    <n v="8"/>
    <s v="Aug"/>
  </r>
  <r>
    <n v="1914"/>
    <d v="2026-08-24T00:00:00"/>
    <n v="2026"/>
    <x v="2"/>
    <n v="8"/>
    <x v="7"/>
    <x v="3"/>
    <x v="8"/>
    <x v="2"/>
    <s v="Returning"/>
    <x v="3"/>
    <s v="Portable Camp Stove"/>
    <n v="4"/>
    <n v="83.2"/>
    <n v="0"/>
    <n v="39.99"/>
    <n v="332.8"/>
    <n v="159.96"/>
    <n v="172.84"/>
    <n v="0.5193509615384615"/>
    <n v="2026"/>
    <s v="Q3"/>
    <n v="8"/>
    <s v="Aug"/>
  </r>
  <r>
    <n v="1973"/>
    <d v="2026-08-24T00:00:00"/>
    <n v="2026"/>
    <x v="2"/>
    <n v="8"/>
    <x v="7"/>
    <x v="0"/>
    <x v="0"/>
    <x v="0"/>
    <s v="New"/>
    <x v="4"/>
    <s v="Training Mat"/>
    <n v="3"/>
    <n v="51.29"/>
    <n v="0"/>
    <n v="22.08"/>
    <n v="153.87"/>
    <n v="66.239999999999995"/>
    <n v="87.63000000000001"/>
    <n v="0.56950672645739919"/>
    <n v="2026"/>
    <s v="Q3"/>
    <n v="8"/>
    <s v="Aug"/>
  </r>
  <r>
    <n v="2564"/>
    <d v="2026-08-24T00:00:00"/>
    <n v="2026"/>
    <x v="2"/>
    <n v="8"/>
    <x v="7"/>
    <x v="2"/>
    <x v="3"/>
    <x v="0"/>
    <s v="Returning"/>
    <x v="3"/>
    <s v="Trail Tent 2P"/>
    <n v="1"/>
    <n v="200.2"/>
    <n v="0"/>
    <n v="103.38"/>
    <n v="200.2"/>
    <n v="103.38"/>
    <n v="96.82"/>
    <n v="0.48361638361638359"/>
    <n v="2026"/>
    <s v="Q3"/>
    <n v="8"/>
    <s v="Aug"/>
  </r>
  <r>
    <n v="2791"/>
    <d v="2026-08-24T00:00:00"/>
    <n v="2026"/>
    <x v="2"/>
    <n v="8"/>
    <x v="7"/>
    <x v="0"/>
    <x v="15"/>
    <x v="2"/>
    <s v="Business"/>
    <x v="4"/>
    <s v="Recovery Roller"/>
    <n v="2"/>
    <n v="36.869999999999997"/>
    <n v="0"/>
    <n v="13.71"/>
    <n v="73.739999999999995"/>
    <n v="27.42"/>
    <n v="46.319999999999993"/>
    <n v="0.62815296989422287"/>
    <n v="2026"/>
    <s v="Q3"/>
    <n v="8"/>
    <s v="Aug"/>
  </r>
  <r>
    <n v="3559"/>
    <d v="2026-08-24T00:00:00"/>
    <n v="2026"/>
    <x v="2"/>
    <n v="8"/>
    <x v="7"/>
    <x v="3"/>
    <x v="8"/>
    <x v="0"/>
    <s v="Returning"/>
    <x v="4"/>
    <s v="Recovery Roller"/>
    <n v="1"/>
    <n v="36.28"/>
    <n v="0.1"/>
    <n v="14.16"/>
    <n v="32.652000000000001"/>
    <n v="14.16"/>
    <n v="18.492000000000001"/>
    <n v="0.56633590591694227"/>
    <n v="2026"/>
    <s v="Q3"/>
    <n v="8"/>
    <s v="Aug"/>
  </r>
  <r>
    <n v="3839"/>
    <d v="2026-08-24T00:00:00"/>
    <n v="2026"/>
    <x v="2"/>
    <n v="8"/>
    <x v="7"/>
    <x v="0"/>
    <x v="15"/>
    <x v="3"/>
    <s v="Returning"/>
    <x v="1"/>
    <s v="Hiking Daypack 20L"/>
    <n v="2"/>
    <n v="93.88"/>
    <n v="0.05"/>
    <n v="46.57"/>
    <n v="178.37199999999999"/>
    <n v="93.14"/>
    <n v="85.231999999999985"/>
    <n v="0.47783284371986628"/>
    <n v="2026"/>
    <s v="Q3"/>
    <n v="8"/>
    <s v="Aug"/>
  </r>
  <r>
    <n v="4133"/>
    <d v="2026-08-24T00:00:00"/>
    <n v="2026"/>
    <x v="2"/>
    <n v="8"/>
    <x v="7"/>
    <x v="3"/>
    <x v="4"/>
    <x v="0"/>
    <s v="New"/>
    <x v="3"/>
    <s v="Trail Tent 2P"/>
    <n v="1"/>
    <n v="192.67"/>
    <n v="0.05"/>
    <n v="101.04"/>
    <n v="183.03649999999999"/>
    <n v="101.04"/>
    <n v="81.996499999999983"/>
    <n v="0.44797895501716867"/>
    <n v="2026"/>
    <s v="Q3"/>
    <n v="8"/>
    <s v="Aug"/>
  </r>
  <r>
    <n v="4765"/>
    <d v="2026-08-24T00:00:00"/>
    <n v="2026"/>
    <x v="2"/>
    <n v="8"/>
    <x v="7"/>
    <x v="0"/>
    <x v="15"/>
    <x v="0"/>
    <s v="New"/>
    <x v="0"/>
    <s v="Commuter Helmet"/>
    <n v="1"/>
    <n v="80.099999999999994"/>
    <n v="0.05"/>
    <n v="43.49"/>
    <n v="76.094999999999985"/>
    <n v="43.49"/>
    <n v="32.604999999999983"/>
    <n v="0.42847756094355727"/>
    <n v="2026"/>
    <s v="Q3"/>
    <n v="8"/>
    <s v="Aug"/>
  </r>
  <r>
    <n v="1868"/>
    <d v="2026-08-25T00:00:00"/>
    <n v="2026"/>
    <x v="2"/>
    <n v="8"/>
    <x v="7"/>
    <x v="3"/>
    <x v="8"/>
    <x v="3"/>
    <s v="Returning"/>
    <x v="1"/>
    <s v="Trail Boots"/>
    <n v="1"/>
    <n v="145.02000000000001"/>
    <n v="0"/>
    <n v="78.959999999999994"/>
    <n v="145.02000000000001"/>
    <n v="78.959999999999994"/>
    <n v="66.060000000000016"/>
    <n v="0.4555233760860572"/>
    <n v="2026"/>
    <s v="Q3"/>
    <n v="8"/>
    <s v="Aug"/>
  </r>
  <r>
    <n v="987"/>
    <d v="2026-08-26T00:00:00"/>
    <n v="2026"/>
    <x v="2"/>
    <n v="8"/>
    <x v="7"/>
    <x v="1"/>
    <x v="11"/>
    <x v="3"/>
    <s v="Returning"/>
    <x v="2"/>
    <s v="Insulated Bottle"/>
    <n v="1"/>
    <n v="37"/>
    <n v="0.15"/>
    <n v="13.68"/>
    <n v="31.45"/>
    <n v="13.68"/>
    <n v="17.77"/>
    <n v="0.56502384737678857"/>
    <n v="2026"/>
    <s v="Q3"/>
    <n v="8"/>
    <s v="Aug"/>
  </r>
  <r>
    <n v="2503"/>
    <d v="2026-08-26T00:00:00"/>
    <n v="2026"/>
    <x v="2"/>
    <n v="8"/>
    <x v="7"/>
    <x v="1"/>
    <x v="6"/>
    <x v="0"/>
    <s v="Returning"/>
    <x v="0"/>
    <s v="Trail Bike Light"/>
    <n v="2"/>
    <n v="50.02"/>
    <n v="0"/>
    <n v="21.99"/>
    <n v="100.04"/>
    <n v="43.98"/>
    <n v="56.060000000000009"/>
    <n v="0.56037584966013598"/>
    <n v="2026"/>
    <s v="Q3"/>
    <n v="8"/>
    <s v="Aug"/>
  </r>
  <r>
    <n v="4928"/>
    <d v="2026-08-26T00:00:00"/>
    <n v="2026"/>
    <x v="2"/>
    <n v="8"/>
    <x v="7"/>
    <x v="1"/>
    <x v="11"/>
    <x v="2"/>
    <s v="Returning"/>
    <x v="4"/>
    <s v="Recovery Roller"/>
    <n v="2"/>
    <n v="35.950000000000003"/>
    <n v="0.05"/>
    <n v="13.93"/>
    <n v="68.305000000000007"/>
    <n v="27.86"/>
    <n v="40.445000000000007"/>
    <n v="0.59212356342873884"/>
    <n v="2026"/>
    <s v="Q3"/>
    <n v="8"/>
    <s v="Aug"/>
  </r>
  <r>
    <n v="852"/>
    <d v="2026-08-27T00:00:00"/>
    <n v="2026"/>
    <x v="2"/>
    <n v="8"/>
    <x v="7"/>
    <x v="0"/>
    <x v="9"/>
    <x v="0"/>
    <s v="New"/>
    <x v="2"/>
    <s v="Packing Cube Set"/>
    <n v="3"/>
    <n v="45.84"/>
    <n v="0.15"/>
    <n v="17.899999999999999"/>
    <n v="116.89200000000001"/>
    <n v="53.699999999999996"/>
    <n v="63.192000000000014"/>
    <n v="0.54060158094651478"/>
    <n v="2026"/>
    <s v="Q3"/>
    <n v="8"/>
    <s v="Aug"/>
  </r>
  <r>
    <n v="2188"/>
    <d v="2026-08-27T00:00:00"/>
    <n v="2026"/>
    <x v="2"/>
    <n v="8"/>
    <x v="7"/>
    <x v="1"/>
    <x v="6"/>
    <x v="0"/>
    <s v="New"/>
    <x v="3"/>
    <s v="Portable Camp Stove"/>
    <n v="1"/>
    <n v="83.23"/>
    <n v="0.1"/>
    <n v="40.229999999999997"/>
    <n v="74.907000000000011"/>
    <n v="40.229999999999997"/>
    <n v="34.677000000000014"/>
    <n v="0.46293403820737727"/>
    <n v="2026"/>
    <s v="Q3"/>
    <n v="8"/>
    <s v="Aug"/>
  </r>
  <r>
    <n v="2574"/>
    <d v="2026-08-27T00:00:00"/>
    <n v="2026"/>
    <x v="2"/>
    <n v="8"/>
    <x v="7"/>
    <x v="0"/>
    <x v="9"/>
    <x v="2"/>
    <s v="New"/>
    <x v="0"/>
    <s v="Cycling Pack 12L"/>
    <n v="1"/>
    <n v="104.33"/>
    <n v="0.1"/>
    <n v="49.86"/>
    <n v="93.897000000000006"/>
    <n v="49.86"/>
    <n v="44.037000000000006"/>
    <n v="0.46899261957251032"/>
    <n v="2026"/>
    <s v="Q3"/>
    <n v="8"/>
    <s v="Aug"/>
  </r>
  <r>
    <n v="2942"/>
    <d v="2026-08-27T00:00:00"/>
    <n v="2026"/>
    <x v="2"/>
    <n v="8"/>
    <x v="7"/>
    <x v="1"/>
    <x v="6"/>
    <x v="0"/>
    <s v="New"/>
    <x v="1"/>
    <s v="Summit Backpack 45L"/>
    <n v="1"/>
    <n v="156.94999999999999"/>
    <n v="0"/>
    <n v="80.41"/>
    <n v="156.94999999999999"/>
    <n v="80.41"/>
    <n v="76.539999999999992"/>
    <n v="0.48767123287671232"/>
    <n v="2026"/>
    <s v="Q3"/>
    <n v="8"/>
    <s v="Aug"/>
  </r>
  <r>
    <n v="3211"/>
    <d v="2026-08-27T00:00:00"/>
    <n v="2026"/>
    <x v="2"/>
    <n v="8"/>
    <x v="7"/>
    <x v="1"/>
    <x v="14"/>
    <x v="2"/>
    <s v="Business"/>
    <x v="0"/>
    <s v="Compact Repair Kit"/>
    <n v="3"/>
    <n v="41.33"/>
    <n v="0.05"/>
    <n v="17"/>
    <n v="117.79049999999999"/>
    <n v="51"/>
    <n v="66.790499999999994"/>
    <n v="0.56702790123142355"/>
    <n v="2026"/>
    <s v="Q3"/>
    <n v="8"/>
    <s v="Aug"/>
  </r>
  <r>
    <n v="3306"/>
    <d v="2026-08-27T00:00:00"/>
    <n v="2026"/>
    <x v="2"/>
    <n v="8"/>
    <x v="7"/>
    <x v="0"/>
    <x v="15"/>
    <x v="0"/>
    <s v="Business"/>
    <x v="2"/>
    <s v="Insulated Bottle"/>
    <n v="1"/>
    <n v="35.590000000000003"/>
    <n v="0"/>
    <n v="13.66"/>
    <n v="35.590000000000003"/>
    <n v="13.66"/>
    <n v="21.930000000000003"/>
    <n v="0.61618432143860635"/>
    <n v="2026"/>
    <s v="Q3"/>
    <n v="8"/>
    <s v="Aug"/>
  </r>
  <r>
    <n v="3837"/>
    <d v="2026-08-27T00:00:00"/>
    <n v="2026"/>
    <x v="2"/>
    <n v="8"/>
    <x v="7"/>
    <x v="3"/>
    <x v="8"/>
    <x v="0"/>
    <s v="Returning"/>
    <x v="3"/>
    <s v="Alpine Tent 4P"/>
    <n v="2"/>
    <n v="335.87"/>
    <n v="0.1"/>
    <n v="196.54"/>
    <n v="604.56600000000003"/>
    <n v="393.08"/>
    <n v="211.48600000000005"/>
    <n v="0.34981457773014035"/>
    <n v="2026"/>
    <s v="Q3"/>
    <n v="8"/>
    <s v="Aug"/>
  </r>
  <r>
    <n v="4169"/>
    <d v="2026-08-27T00:00:00"/>
    <n v="2026"/>
    <x v="2"/>
    <n v="8"/>
    <x v="7"/>
    <x v="3"/>
    <x v="13"/>
    <x v="0"/>
    <s v="New"/>
    <x v="4"/>
    <s v="Training Mat"/>
    <n v="1"/>
    <n v="50.7"/>
    <n v="0.05"/>
    <n v="21.65"/>
    <n v="48.164999999999999"/>
    <n v="21.65"/>
    <n v="26.515000000000001"/>
    <n v="0.55050347762898377"/>
    <n v="2026"/>
    <s v="Q3"/>
    <n v="8"/>
    <s v="Aug"/>
  </r>
  <r>
    <n v="4452"/>
    <d v="2026-08-27T00:00:00"/>
    <n v="2026"/>
    <x v="2"/>
    <n v="8"/>
    <x v="7"/>
    <x v="2"/>
    <x v="2"/>
    <x v="3"/>
    <s v="New"/>
    <x v="1"/>
    <s v="Summit Backpack 45L"/>
    <n v="3"/>
    <n v="152.76"/>
    <n v="0.1"/>
    <n v="77.36"/>
    <n v="412.452"/>
    <n v="232.07999999999998"/>
    <n v="180.37200000000001"/>
    <n v="0.43731634226528182"/>
    <n v="2026"/>
    <s v="Q3"/>
    <n v="8"/>
    <s v="Aug"/>
  </r>
  <r>
    <n v="4740"/>
    <d v="2026-08-27T00:00:00"/>
    <n v="2026"/>
    <x v="2"/>
    <n v="8"/>
    <x v="7"/>
    <x v="0"/>
    <x v="15"/>
    <x v="1"/>
    <s v="Returning"/>
    <x v="1"/>
    <s v="Trekking Poles"/>
    <n v="5"/>
    <n v="72.78"/>
    <n v="0.1"/>
    <n v="33.25"/>
    <n v="327.51"/>
    <n v="166.25"/>
    <n v="161.26"/>
    <n v="0.49238191200268694"/>
    <n v="2026"/>
    <s v="Q3"/>
    <n v="8"/>
    <s v="Aug"/>
  </r>
  <r>
    <n v="5000"/>
    <d v="2026-08-27T00:00:00"/>
    <n v="2026"/>
    <x v="2"/>
    <n v="8"/>
    <x v="7"/>
    <x v="1"/>
    <x v="12"/>
    <x v="3"/>
    <s v="New"/>
    <x v="2"/>
    <s v="Insulated Bottle"/>
    <n v="2"/>
    <n v="37"/>
    <n v="0"/>
    <n v="13.83"/>
    <n v="74"/>
    <n v="27.66"/>
    <n v="46.34"/>
    <n v="0.62621621621621626"/>
    <n v="2026"/>
    <s v="Q3"/>
    <n v="8"/>
    <s v="Aug"/>
  </r>
  <r>
    <n v="5058"/>
    <d v="2026-08-27T00:00:00"/>
    <n v="2026"/>
    <x v="2"/>
    <n v="8"/>
    <x v="7"/>
    <x v="1"/>
    <x v="11"/>
    <x v="1"/>
    <s v="Business"/>
    <x v="0"/>
    <s v="Compact Repair Kit"/>
    <n v="6"/>
    <n v="41.33"/>
    <n v="0.2"/>
    <n v="17.02"/>
    <n v="198.38400000000001"/>
    <n v="102.12"/>
    <n v="96.26400000000001"/>
    <n v="0.48524074522138883"/>
    <n v="2026"/>
    <s v="Q3"/>
    <n v="8"/>
    <s v="Aug"/>
  </r>
  <r>
    <n v="496"/>
    <d v="2026-08-28T00:00:00"/>
    <n v="2026"/>
    <x v="2"/>
    <n v="8"/>
    <x v="7"/>
    <x v="0"/>
    <x v="15"/>
    <x v="2"/>
    <s v="Returning"/>
    <x v="4"/>
    <s v="Recovery Roller"/>
    <n v="1"/>
    <n v="37.020000000000003"/>
    <n v="0"/>
    <n v="13.64"/>
    <n v="37.020000000000003"/>
    <n v="13.64"/>
    <n v="23.380000000000003"/>
    <n v="0.63155051323608857"/>
    <n v="2026"/>
    <s v="Q3"/>
    <n v="8"/>
    <s v="Aug"/>
  </r>
  <r>
    <n v="1343"/>
    <d v="2026-08-28T00:00:00"/>
    <n v="2026"/>
    <x v="2"/>
    <n v="8"/>
    <x v="7"/>
    <x v="3"/>
    <x v="8"/>
    <x v="0"/>
    <s v="New"/>
    <x v="3"/>
    <s v="Portable Camp Stove"/>
    <n v="1"/>
    <n v="81.06"/>
    <n v="0"/>
    <n v="38.43"/>
    <n v="81.06"/>
    <n v="38.43"/>
    <n v="42.63"/>
    <n v="0.52590673575129532"/>
    <n v="2026"/>
    <s v="Q3"/>
    <n v="8"/>
    <s v="Aug"/>
  </r>
  <r>
    <n v="1455"/>
    <d v="2026-08-28T00:00:00"/>
    <n v="2026"/>
    <x v="2"/>
    <n v="8"/>
    <x v="7"/>
    <x v="2"/>
    <x v="2"/>
    <x v="0"/>
    <s v="New"/>
    <x v="0"/>
    <s v="Trail Bike Light"/>
    <n v="2"/>
    <n v="51.91"/>
    <n v="0"/>
    <n v="21.94"/>
    <n v="103.82"/>
    <n v="43.88"/>
    <n v="59.939999999999991"/>
    <n v="0.57734540550953573"/>
    <n v="2026"/>
    <s v="Q3"/>
    <n v="8"/>
    <s v="Aug"/>
  </r>
  <r>
    <n v="1632"/>
    <d v="2026-08-28T00:00:00"/>
    <n v="2026"/>
    <x v="2"/>
    <n v="8"/>
    <x v="7"/>
    <x v="3"/>
    <x v="7"/>
    <x v="3"/>
    <s v="New"/>
    <x v="2"/>
    <s v="Insulated Bottle"/>
    <n v="1"/>
    <n v="35.700000000000003"/>
    <n v="0.05"/>
    <n v="13.45"/>
    <n v="33.914999999999999"/>
    <n v="13.45"/>
    <n v="20.465"/>
    <n v="0.60342031549461894"/>
    <n v="2026"/>
    <s v="Q3"/>
    <n v="8"/>
    <s v="Aug"/>
  </r>
  <r>
    <n v="1817"/>
    <d v="2026-08-28T00:00:00"/>
    <n v="2026"/>
    <x v="2"/>
    <n v="8"/>
    <x v="7"/>
    <x v="0"/>
    <x v="9"/>
    <x v="2"/>
    <s v="New"/>
    <x v="4"/>
    <s v="Recovery Roller"/>
    <n v="1"/>
    <n v="36.590000000000003"/>
    <n v="0.05"/>
    <n v="14.15"/>
    <n v="34.7605"/>
    <n v="14.15"/>
    <n v="20.610500000000002"/>
    <n v="0.59292875534011313"/>
    <n v="2026"/>
    <s v="Q3"/>
    <n v="8"/>
    <s v="Aug"/>
  </r>
  <r>
    <n v="2993"/>
    <d v="2026-08-28T00:00:00"/>
    <n v="2026"/>
    <x v="2"/>
    <n v="8"/>
    <x v="7"/>
    <x v="1"/>
    <x v="12"/>
    <x v="1"/>
    <s v="Business"/>
    <x v="2"/>
    <s v="Insulated Bottle"/>
    <n v="3"/>
    <n v="35.520000000000003"/>
    <n v="0.1"/>
    <n v="13.78"/>
    <n v="95.904000000000011"/>
    <n v="41.339999999999996"/>
    <n v="54.564000000000014"/>
    <n v="0.56894394394394399"/>
    <n v="2026"/>
    <s v="Q3"/>
    <n v="8"/>
    <s v="Aug"/>
  </r>
  <r>
    <n v="4676"/>
    <d v="2026-08-28T00:00:00"/>
    <n v="2026"/>
    <x v="2"/>
    <n v="8"/>
    <x v="7"/>
    <x v="3"/>
    <x v="13"/>
    <x v="2"/>
    <s v="New"/>
    <x v="0"/>
    <s v="Commuter Helmet"/>
    <n v="2"/>
    <n v="81.88"/>
    <n v="0.1"/>
    <n v="42.87"/>
    <n v="147.38399999999999"/>
    <n v="85.74"/>
    <n v="61.643999999999991"/>
    <n v="0.41825435596808336"/>
    <n v="2026"/>
    <s v="Q3"/>
    <n v="8"/>
    <s v="Aug"/>
  </r>
  <r>
    <n v="5105"/>
    <d v="2026-08-28T00:00:00"/>
    <n v="2026"/>
    <x v="2"/>
    <n v="8"/>
    <x v="7"/>
    <x v="3"/>
    <x v="7"/>
    <x v="0"/>
    <s v="Business"/>
    <x v="2"/>
    <s v="Packing Cube Set"/>
    <n v="4"/>
    <n v="46.54"/>
    <n v="0"/>
    <n v="18.86"/>
    <n v="186.16"/>
    <n v="75.44"/>
    <n v="110.72"/>
    <n v="0.5947571981091534"/>
    <n v="2026"/>
    <s v="Q3"/>
    <n v="8"/>
    <s v="Aug"/>
  </r>
  <r>
    <n v="223"/>
    <d v="2026-08-29T00:00:00"/>
    <n v="2026"/>
    <x v="2"/>
    <n v="8"/>
    <x v="7"/>
    <x v="2"/>
    <x v="2"/>
    <x v="2"/>
    <s v="Returning"/>
    <x v="4"/>
    <s v="Training Mat"/>
    <n v="1"/>
    <n v="49.79"/>
    <n v="0"/>
    <n v="21.43"/>
    <n v="49.79"/>
    <n v="21.43"/>
    <n v="28.36"/>
    <n v="0.56959228760795344"/>
    <n v="2026"/>
    <s v="Q3"/>
    <n v="8"/>
    <s v="Aug"/>
  </r>
  <r>
    <n v="1023"/>
    <d v="2026-08-29T00:00:00"/>
    <n v="2026"/>
    <x v="2"/>
    <n v="8"/>
    <x v="7"/>
    <x v="2"/>
    <x v="3"/>
    <x v="0"/>
    <s v="New"/>
    <x v="1"/>
    <s v="Hiking Daypack 20L"/>
    <n v="6"/>
    <n v="90.19"/>
    <n v="0"/>
    <n v="45.61"/>
    <n v="541.14"/>
    <n v="273.65999999999997"/>
    <n v="267.48"/>
    <n v="0.4942898325756736"/>
    <n v="2026"/>
    <s v="Q3"/>
    <n v="8"/>
    <s v="Aug"/>
  </r>
  <r>
    <n v="1694"/>
    <d v="2026-08-29T00:00:00"/>
    <n v="2026"/>
    <x v="2"/>
    <n v="8"/>
    <x v="7"/>
    <x v="1"/>
    <x v="12"/>
    <x v="0"/>
    <s v="New"/>
    <x v="1"/>
    <s v="Trekking Poles"/>
    <n v="1"/>
    <n v="70.38"/>
    <n v="0.15"/>
    <n v="32.64"/>
    <n v="59.822999999999993"/>
    <n v="32.64"/>
    <n v="27.182999999999993"/>
    <n v="0.45439045183290699"/>
    <n v="2026"/>
    <s v="Q3"/>
    <n v="8"/>
    <s v="Aug"/>
  </r>
  <r>
    <n v="2006"/>
    <d v="2026-08-29T00:00:00"/>
    <n v="2026"/>
    <x v="2"/>
    <n v="8"/>
    <x v="7"/>
    <x v="3"/>
    <x v="13"/>
    <x v="0"/>
    <s v="New"/>
    <x v="2"/>
    <s v="Packing Cube Set"/>
    <n v="1"/>
    <n v="46.43"/>
    <n v="0"/>
    <n v="18.2"/>
    <n v="46.43"/>
    <n v="18.2"/>
    <n v="28.23"/>
    <n v="0.60801206116734874"/>
    <n v="2026"/>
    <s v="Q3"/>
    <n v="8"/>
    <s v="Aug"/>
  </r>
  <r>
    <n v="3026"/>
    <d v="2026-08-29T00:00:00"/>
    <n v="2026"/>
    <x v="2"/>
    <n v="8"/>
    <x v="7"/>
    <x v="0"/>
    <x v="0"/>
    <x v="0"/>
    <s v="New"/>
    <x v="3"/>
    <s v="Trail Tent 2P"/>
    <n v="1"/>
    <n v="194.75"/>
    <n v="0.05"/>
    <n v="105.94"/>
    <n v="185.01249999999999"/>
    <n v="105.94"/>
    <n v="79.072499999999991"/>
    <n v="0.42739004121343149"/>
    <n v="2026"/>
    <s v="Q3"/>
    <n v="8"/>
    <s v="Aug"/>
  </r>
  <r>
    <n v="3057"/>
    <d v="2026-08-29T00:00:00"/>
    <n v="2026"/>
    <x v="2"/>
    <n v="8"/>
    <x v="7"/>
    <x v="1"/>
    <x v="14"/>
    <x v="2"/>
    <s v="Returning"/>
    <x v="1"/>
    <s v="Trail Boots"/>
    <n v="2"/>
    <n v="142.16"/>
    <n v="0"/>
    <n v="79.36"/>
    <n v="284.32"/>
    <n v="158.72"/>
    <n v="125.6"/>
    <n v="0.44175576814856499"/>
    <n v="2026"/>
    <s v="Q3"/>
    <n v="8"/>
    <s v="Aug"/>
  </r>
  <r>
    <n v="3112"/>
    <d v="2026-08-29T00:00:00"/>
    <n v="2026"/>
    <x v="2"/>
    <n v="8"/>
    <x v="7"/>
    <x v="3"/>
    <x v="8"/>
    <x v="0"/>
    <s v="Business"/>
    <x v="2"/>
    <s v="Packing Cube Set"/>
    <n v="2"/>
    <n v="47.69"/>
    <n v="0.05"/>
    <n v="18.8"/>
    <n v="90.61099999999999"/>
    <n v="37.6"/>
    <n v="53.010999999999989"/>
    <n v="0.58503934400900548"/>
    <n v="2026"/>
    <s v="Q3"/>
    <n v="8"/>
    <s v="Aug"/>
  </r>
  <r>
    <n v="3137"/>
    <d v="2026-08-29T00:00:00"/>
    <n v="2026"/>
    <x v="2"/>
    <n v="8"/>
    <x v="7"/>
    <x v="2"/>
    <x v="5"/>
    <x v="2"/>
    <s v="New"/>
    <x v="2"/>
    <s v="Travel Backpack 35L"/>
    <n v="3"/>
    <n v="164.51"/>
    <n v="0"/>
    <n v="86.76"/>
    <n v="493.53"/>
    <n v="260.28000000000003"/>
    <n v="233.24999999999994"/>
    <n v="0.47261564646526039"/>
    <n v="2026"/>
    <s v="Q3"/>
    <n v="8"/>
    <s v="Aug"/>
  </r>
  <r>
    <n v="3983"/>
    <d v="2026-08-29T00:00:00"/>
    <n v="2026"/>
    <x v="2"/>
    <n v="8"/>
    <x v="7"/>
    <x v="2"/>
    <x v="2"/>
    <x v="3"/>
    <s v="Business"/>
    <x v="3"/>
    <s v="Trail Tent 2P"/>
    <n v="2"/>
    <n v="194.71"/>
    <n v="0.1"/>
    <n v="105.57"/>
    <n v="350.47800000000001"/>
    <n v="211.14"/>
    <n v="139.33800000000002"/>
    <n v="0.39756561039494637"/>
    <n v="2026"/>
    <s v="Q3"/>
    <n v="8"/>
    <s v="Aug"/>
  </r>
  <r>
    <n v="4016"/>
    <d v="2026-08-29T00:00:00"/>
    <n v="2026"/>
    <x v="2"/>
    <n v="8"/>
    <x v="7"/>
    <x v="3"/>
    <x v="13"/>
    <x v="1"/>
    <s v="Business"/>
    <x v="1"/>
    <s v="Trail Boots"/>
    <n v="5"/>
    <n v="145.24"/>
    <n v="0.15"/>
    <n v="77.69"/>
    <n v="617.27"/>
    <n v="388.45"/>
    <n v="228.82"/>
    <n v="0.37069677774717708"/>
    <n v="2026"/>
    <s v="Q3"/>
    <n v="8"/>
    <s v="Aug"/>
  </r>
  <r>
    <n v="4340"/>
    <d v="2026-08-29T00:00:00"/>
    <n v="2026"/>
    <x v="2"/>
    <n v="8"/>
    <x v="7"/>
    <x v="3"/>
    <x v="8"/>
    <x v="0"/>
    <s v="New"/>
    <x v="2"/>
    <s v="Insulated Bottle"/>
    <n v="2"/>
    <n v="35.6"/>
    <n v="0.15"/>
    <n v="13.67"/>
    <n v="60.52"/>
    <n v="27.34"/>
    <n v="33.180000000000007"/>
    <n v="0.54824851288830145"/>
    <n v="2026"/>
    <s v="Q3"/>
    <n v="8"/>
    <s v="Aug"/>
  </r>
  <r>
    <n v="4640"/>
    <d v="2026-08-29T00:00:00"/>
    <n v="2026"/>
    <x v="2"/>
    <n v="8"/>
    <x v="7"/>
    <x v="0"/>
    <x v="15"/>
    <x v="0"/>
    <s v="New"/>
    <x v="4"/>
    <s v="Resistance Band Set"/>
    <n v="2"/>
    <n v="41.05"/>
    <n v="0.05"/>
    <n v="14.47"/>
    <n v="77.99499999999999"/>
    <n v="28.94"/>
    <n v="49.054999999999993"/>
    <n v="0.62895057375472785"/>
    <n v="2026"/>
    <s v="Q3"/>
    <n v="8"/>
    <s v="Aug"/>
  </r>
  <r>
    <n v="4733"/>
    <d v="2026-08-29T00:00:00"/>
    <n v="2026"/>
    <x v="2"/>
    <n v="8"/>
    <x v="7"/>
    <x v="2"/>
    <x v="2"/>
    <x v="0"/>
    <s v="New"/>
    <x v="1"/>
    <s v="Summit Backpack 45L"/>
    <n v="2"/>
    <n v="153.63999999999999"/>
    <n v="0.05"/>
    <n v="77.709999999999994"/>
    <n v="291.91599999999994"/>
    <n v="155.41999999999999"/>
    <n v="136.49599999999995"/>
    <n v="0.46758656599843784"/>
    <n v="2026"/>
    <s v="Q3"/>
    <n v="8"/>
    <s v="Aug"/>
  </r>
  <r>
    <n v="4827"/>
    <d v="2026-08-29T00:00:00"/>
    <n v="2026"/>
    <x v="2"/>
    <n v="8"/>
    <x v="7"/>
    <x v="2"/>
    <x v="2"/>
    <x v="0"/>
    <s v="Returning"/>
    <x v="2"/>
    <s v="Insulated Bottle"/>
    <n v="5"/>
    <n v="36.700000000000003"/>
    <n v="0"/>
    <n v="13.45"/>
    <n v="183.5"/>
    <n v="67.25"/>
    <n v="116.25"/>
    <n v="0.63351498637602177"/>
    <n v="2026"/>
    <s v="Q3"/>
    <n v="8"/>
    <s v="Aug"/>
  </r>
  <r>
    <n v="5180"/>
    <d v="2026-08-29T00:00:00"/>
    <n v="2026"/>
    <x v="2"/>
    <n v="8"/>
    <x v="7"/>
    <x v="0"/>
    <x v="15"/>
    <x v="1"/>
    <s v="Business"/>
    <x v="3"/>
    <s v="Compact Sleeping Bag"/>
    <n v="8"/>
    <n v="124"/>
    <n v="0.1"/>
    <n v="61.85"/>
    <n v="892.80000000000007"/>
    <n v="494.8"/>
    <n v="398.00000000000006"/>
    <n v="0.44578853046594985"/>
    <n v="2026"/>
    <s v="Q3"/>
    <n v="8"/>
    <s v="Aug"/>
  </r>
  <r>
    <n v="121"/>
    <d v="2026-08-30T00:00:00"/>
    <n v="2026"/>
    <x v="2"/>
    <n v="8"/>
    <x v="7"/>
    <x v="1"/>
    <x v="1"/>
    <x v="3"/>
    <s v="New"/>
    <x v="0"/>
    <s v="Commuter Helmet"/>
    <n v="1"/>
    <n v="81.23"/>
    <n v="0.1"/>
    <n v="42.65"/>
    <n v="73.106999999999999"/>
    <n v="42.65"/>
    <n v="30.457000000000001"/>
    <n v="0.41660853269864723"/>
    <n v="2026"/>
    <s v="Q3"/>
    <n v="8"/>
    <s v="Aug"/>
  </r>
  <r>
    <n v="618"/>
    <d v="2026-08-30T00:00:00"/>
    <n v="2026"/>
    <x v="2"/>
    <n v="8"/>
    <x v="7"/>
    <x v="1"/>
    <x v="12"/>
    <x v="0"/>
    <s v="Business"/>
    <x v="0"/>
    <s v="Compact Repair Kit"/>
    <n v="2"/>
    <n v="41.06"/>
    <n v="0.05"/>
    <n v="16.559999999999999"/>
    <n v="78.013999999999996"/>
    <n v="33.119999999999997"/>
    <n v="44.893999999999998"/>
    <n v="0.5754608147255621"/>
    <n v="2026"/>
    <s v="Q3"/>
    <n v="8"/>
    <s v="Aug"/>
  </r>
  <r>
    <n v="2860"/>
    <d v="2026-08-30T00:00:00"/>
    <n v="2026"/>
    <x v="2"/>
    <n v="8"/>
    <x v="7"/>
    <x v="3"/>
    <x v="7"/>
    <x v="3"/>
    <s v="Returning"/>
    <x v="1"/>
    <s v="Trail Boots"/>
    <n v="1"/>
    <n v="143.49"/>
    <n v="0.1"/>
    <n v="80.72"/>
    <n v="129.14100000000002"/>
    <n v="80.72"/>
    <n v="48.421000000000021"/>
    <n v="0.3749467636149636"/>
    <n v="2026"/>
    <s v="Q3"/>
    <n v="8"/>
    <s v="Aug"/>
  </r>
  <r>
    <n v="3768"/>
    <d v="2026-08-30T00:00:00"/>
    <n v="2026"/>
    <x v="2"/>
    <n v="8"/>
    <x v="7"/>
    <x v="2"/>
    <x v="3"/>
    <x v="2"/>
    <s v="New"/>
    <x v="1"/>
    <s v="Trail Boots"/>
    <n v="1"/>
    <n v="143.38"/>
    <n v="0"/>
    <n v="78.37"/>
    <n v="143.38"/>
    <n v="78.37"/>
    <n v="65.009999999999991"/>
    <n v="0.45341051750592826"/>
    <n v="2026"/>
    <s v="Q3"/>
    <n v="8"/>
    <s v="Aug"/>
  </r>
  <r>
    <n v="3987"/>
    <d v="2026-08-30T00:00:00"/>
    <n v="2026"/>
    <x v="2"/>
    <n v="8"/>
    <x v="7"/>
    <x v="1"/>
    <x v="12"/>
    <x v="3"/>
    <s v="Business"/>
    <x v="1"/>
    <s v="Trail Boots"/>
    <n v="1"/>
    <n v="144.54"/>
    <n v="0"/>
    <n v="78.77"/>
    <n v="144.54"/>
    <n v="78.77"/>
    <n v="65.77"/>
    <n v="0.45502974955029751"/>
    <n v="2026"/>
    <s v="Q3"/>
    <n v="8"/>
    <s v="Aug"/>
  </r>
  <r>
    <n v="4990"/>
    <d v="2026-08-30T00:00:00"/>
    <n v="2026"/>
    <x v="2"/>
    <n v="8"/>
    <x v="7"/>
    <x v="3"/>
    <x v="8"/>
    <x v="3"/>
    <s v="Returning"/>
    <x v="4"/>
    <s v="Resistance Band Set"/>
    <n v="1"/>
    <n v="40.92"/>
    <n v="0.1"/>
    <n v="14.94"/>
    <n v="36.828000000000003"/>
    <n v="14.94"/>
    <n v="21.888000000000005"/>
    <n v="0.59433040078201382"/>
    <n v="2026"/>
    <s v="Q3"/>
    <n v="8"/>
    <s v="Aug"/>
  </r>
  <r>
    <n v="348"/>
    <d v="2026-08-31T00:00:00"/>
    <n v="2026"/>
    <x v="2"/>
    <n v="8"/>
    <x v="7"/>
    <x v="1"/>
    <x v="12"/>
    <x v="1"/>
    <s v="Business"/>
    <x v="1"/>
    <s v="Summit Backpack 45L"/>
    <n v="5"/>
    <n v="151.21"/>
    <n v="0.15"/>
    <n v="77.12"/>
    <n v="642.64250000000004"/>
    <n v="385.6"/>
    <n v="257.04250000000002"/>
    <n v="0.39997743691087967"/>
    <n v="2026"/>
    <s v="Q3"/>
    <n v="8"/>
    <s v="Aug"/>
  </r>
  <r>
    <n v="1642"/>
    <d v="2026-08-31T00:00:00"/>
    <n v="2026"/>
    <x v="2"/>
    <n v="8"/>
    <x v="7"/>
    <x v="3"/>
    <x v="8"/>
    <x v="3"/>
    <s v="New"/>
    <x v="4"/>
    <s v="Resistance Band Set"/>
    <n v="1"/>
    <n v="40.770000000000003"/>
    <n v="0"/>
    <n v="15.13"/>
    <n v="40.770000000000003"/>
    <n v="15.13"/>
    <n v="25.64"/>
    <n v="0.62889379445670834"/>
    <n v="2026"/>
    <s v="Q3"/>
    <n v="8"/>
    <s v="Aug"/>
  </r>
  <r>
    <n v="2146"/>
    <d v="2026-08-31T00:00:00"/>
    <n v="2026"/>
    <x v="2"/>
    <n v="8"/>
    <x v="7"/>
    <x v="0"/>
    <x v="0"/>
    <x v="3"/>
    <s v="New"/>
    <x v="4"/>
    <s v="Recovery Roller"/>
    <n v="1"/>
    <n v="35.47"/>
    <n v="0.05"/>
    <n v="14.1"/>
    <n v="33.6965"/>
    <n v="14.1"/>
    <n v="19.596499999999999"/>
    <n v="0.58155891561438122"/>
    <n v="2026"/>
    <s v="Q3"/>
    <n v="8"/>
    <s v="Aug"/>
  </r>
  <r>
    <n v="2629"/>
    <d v="2026-08-31T00:00:00"/>
    <n v="2026"/>
    <x v="2"/>
    <n v="8"/>
    <x v="7"/>
    <x v="3"/>
    <x v="8"/>
    <x v="0"/>
    <s v="Returning"/>
    <x v="0"/>
    <s v="Commuter Helmet"/>
    <n v="1"/>
    <n v="81.72"/>
    <n v="0"/>
    <n v="42.38"/>
    <n v="81.72"/>
    <n v="42.38"/>
    <n v="39.339999999999996"/>
    <n v="0.48139990210474787"/>
    <n v="2026"/>
    <s v="Q3"/>
    <n v="8"/>
    <s v="Aug"/>
  </r>
  <r>
    <n v="2870"/>
    <d v="2026-08-31T00:00:00"/>
    <n v="2026"/>
    <x v="2"/>
    <n v="8"/>
    <x v="7"/>
    <x v="3"/>
    <x v="7"/>
    <x v="0"/>
    <s v="New"/>
    <x v="2"/>
    <s v="Packing Cube Set"/>
    <n v="1"/>
    <n v="45.84"/>
    <n v="0"/>
    <n v="17.84"/>
    <n v="45.84"/>
    <n v="17.84"/>
    <n v="28.000000000000004"/>
    <n v="0.61082024432809778"/>
    <n v="2026"/>
    <s v="Q3"/>
    <n v="8"/>
    <s v="Aug"/>
  </r>
  <r>
    <n v="2975"/>
    <d v="2026-08-31T00:00:00"/>
    <n v="2026"/>
    <x v="2"/>
    <n v="8"/>
    <x v="7"/>
    <x v="1"/>
    <x v="12"/>
    <x v="0"/>
    <s v="New"/>
    <x v="2"/>
    <s v="Packing Cube Set"/>
    <n v="1"/>
    <n v="46.59"/>
    <n v="0"/>
    <n v="18.47"/>
    <n v="46.59"/>
    <n v="18.47"/>
    <n v="28.120000000000005"/>
    <n v="0.60356299635114841"/>
    <n v="2026"/>
    <s v="Q3"/>
    <n v="8"/>
    <s v="Aug"/>
  </r>
  <r>
    <n v="3163"/>
    <d v="2026-08-31T00:00:00"/>
    <n v="2026"/>
    <x v="2"/>
    <n v="8"/>
    <x v="7"/>
    <x v="0"/>
    <x v="15"/>
    <x v="2"/>
    <s v="Business"/>
    <x v="1"/>
    <s v="Trekking Poles"/>
    <n v="1"/>
    <n v="69.959999999999994"/>
    <n v="0"/>
    <n v="32.340000000000003"/>
    <n v="69.959999999999994"/>
    <n v="32.340000000000003"/>
    <n v="37.61999999999999"/>
    <n v="0.53773584905660365"/>
    <n v="2026"/>
    <s v="Q3"/>
    <n v="8"/>
    <s v="Aug"/>
  </r>
  <r>
    <n v="94"/>
    <d v="2026-09-01T00:00:00"/>
    <n v="2026"/>
    <x v="2"/>
    <n v="9"/>
    <x v="8"/>
    <x v="1"/>
    <x v="6"/>
    <x v="2"/>
    <s v="Returning"/>
    <x v="0"/>
    <s v="Trail Bike Light"/>
    <n v="5"/>
    <n v="50.76"/>
    <n v="0"/>
    <n v="22.89"/>
    <n v="253.79999999999998"/>
    <n v="114.45"/>
    <n v="139.34999999999997"/>
    <n v="0.54905437352245856"/>
    <n v="2026"/>
    <s v="Q3"/>
    <n v="9"/>
    <s v="Sep"/>
  </r>
  <r>
    <n v="271"/>
    <d v="2026-09-01T00:00:00"/>
    <n v="2026"/>
    <x v="2"/>
    <n v="9"/>
    <x v="8"/>
    <x v="1"/>
    <x v="12"/>
    <x v="3"/>
    <s v="Returning"/>
    <x v="1"/>
    <s v="Hiking Daypack 20L"/>
    <n v="1"/>
    <n v="94.29"/>
    <n v="0.1"/>
    <n v="45.12"/>
    <n v="84.861000000000004"/>
    <n v="45.12"/>
    <n v="39.741000000000007"/>
    <n v="0.46830699614663984"/>
    <n v="2026"/>
    <s v="Q3"/>
    <n v="9"/>
    <s v="Sep"/>
  </r>
  <r>
    <n v="1481"/>
    <d v="2026-09-01T00:00:00"/>
    <n v="2026"/>
    <x v="2"/>
    <n v="9"/>
    <x v="8"/>
    <x v="1"/>
    <x v="12"/>
    <x v="1"/>
    <s v="Business"/>
    <x v="0"/>
    <s v="Commuter Helmet"/>
    <n v="6"/>
    <n v="81.430000000000007"/>
    <n v="0.05"/>
    <n v="42.24"/>
    <n v="464.15100000000001"/>
    <n v="253.44"/>
    <n v="210.71100000000001"/>
    <n v="0.45397079829624415"/>
    <n v="2026"/>
    <s v="Q3"/>
    <n v="9"/>
    <s v="Sep"/>
  </r>
  <r>
    <n v="1663"/>
    <d v="2026-09-01T00:00:00"/>
    <n v="2026"/>
    <x v="2"/>
    <n v="9"/>
    <x v="8"/>
    <x v="2"/>
    <x v="5"/>
    <x v="0"/>
    <s v="Returning"/>
    <x v="2"/>
    <s v="Packing Cube Set"/>
    <n v="1"/>
    <n v="45.54"/>
    <n v="0.1"/>
    <n v="18.440000000000001"/>
    <n v="40.985999999999997"/>
    <n v="18.440000000000001"/>
    <n v="22.545999999999996"/>
    <n v="0.5500902747279558"/>
    <n v="2026"/>
    <s v="Q3"/>
    <n v="9"/>
    <s v="Sep"/>
  </r>
  <r>
    <n v="2866"/>
    <d v="2026-09-01T00:00:00"/>
    <n v="2026"/>
    <x v="2"/>
    <n v="9"/>
    <x v="8"/>
    <x v="0"/>
    <x v="15"/>
    <x v="3"/>
    <s v="Returning"/>
    <x v="1"/>
    <s v="Summit Backpack 45L"/>
    <n v="2"/>
    <n v="156.63999999999999"/>
    <n v="0.1"/>
    <n v="80.09"/>
    <n v="281.952"/>
    <n v="160.18"/>
    <n v="121.77199999999999"/>
    <n v="0.43188911587787987"/>
    <n v="2026"/>
    <s v="Q3"/>
    <n v="9"/>
    <s v="Sep"/>
  </r>
  <r>
    <n v="3288"/>
    <d v="2026-09-01T00:00:00"/>
    <n v="2026"/>
    <x v="2"/>
    <n v="9"/>
    <x v="8"/>
    <x v="3"/>
    <x v="7"/>
    <x v="3"/>
    <s v="Business"/>
    <x v="1"/>
    <s v="Trekking Poles"/>
    <n v="1"/>
    <n v="72.81"/>
    <n v="0"/>
    <n v="32.299999999999997"/>
    <n v="72.81"/>
    <n v="32.299999999999997"/>
    <n v="40.510000000000005"/>
    <n v="0.55637961818431536"/>
    <n v="2026"/>
    <s v="Q3"/>
    <n v="9"/>
    <s v="Sep"/>
  </r>
  <r>
    <n v="3426"/>
    <d v="2026-09-01T00:00:00"/>
    <n v="2026"/>
    <x v="2"/>
    <n v="9"/>
    <x v="8"/>
    <x v="1"/>
    <x v="11"/>
    <x v="2"/>
    <s v="New"/>
    <x v="3"/>
    <s v="Portable Camp Stove"/>
    <n v="6"/>
    <n v="80.319999999999993"/>
    <n v="0"/>
    <n v="38.42"/>
    <n v="481.91999999999996"/>
    <n v="230.52"/>
    <n v="251.39999999999995"/>
    <n v="0.52166334661354574"/>
    <n v="2026"/>
    <s v="Q3"/>
    <n v="9"/>
    <s v="Sep"/>
  </r>
  <r>
    <n v="4826"/>
    <d v="2026-09-01T00:00:00"/>
    <n v="2026"/>
    <x v="2"/>
    <n v="9"/>
    <x v="8"/>
    <x v="3"/>
    <x v="13"/>
    <x v="2"/>
    <s v="Returning"/>
    <x v="2"/>
    <s v="Travel Backpack 35L"/>
    <n v="5"/>
    <n v="166.81"/>
    <n v="0.05"/>
    <n v="89.24"/>
    <n v="792.34749999999997"/>
    <n v="446.2"/>
    <n v="346.14749999999998"/>
    <n v="0.43686324497774021"/>
    <n v="2026"/>
    <s v="Q3"/>
    <n v="9"/>
    <s v="Sep"/>
  </r>
  <r>
    <n v="662"/>
    <d v="2026-09-02T00:00:00"/>
    <n v="2026"/>
    <x v="2"/>
    <n v="9"/>
    <x v="8"/>
    <x v="3"/>
    <x v="13"/>
    <x v="0"/>
    <s v="New"/>
    <x v="4"/>
    <s v="Resistance Band Set"/>
    <n v="1"/>
    <n v="40.56"/>
    <n v="0.15"/>
    <n v="14.28"/>
    <n v="34.475999999999999"/>
    <n v="14.28"/>
    <n v="20.195999999999998"/>
    <n v="0.58579881656804733"/>
    <n v="2026"/>
    <s v="Q3"/>
    <n v="9"/>
    <s v="Sep"/>
  </r>
  <r>
    <n v="1393"/>
    <d v="2026-09-02T00:00:00"/>
    <n v="2026"/>
    <x v="2"/>
    <n v="9"/>
    <x v="8"/>
    <x v="2"/>
    <x v="16"/>
    <x v="0"/>
    <s v="Returning"/>
    <x v="2"/>
    <s v="Travel Backpack 35L"/>
    <n v="2"/>
    <n v="162.4"/>
    <n v="0.1"/>
    <n v="88.04"/>
    <n v="292.32"/>
    <n v="176.08"/>
    <n v="116.23999999999998"/>
    <n v="0.39764641488779412"/>
    <n v="2026"/>
    <s v="Q3"/>
    <n v="9"/>
    <s v="Sep"/>
  </r>
  <r>
    <n v="1568"/>
    <d v="2026-09-02T00:00:00"/>
    <n v="2026"/>
    <x v="2"/>
    <n v="9"/>
    <x v="8"/>
    <x v="0"/>
    <x v="15"/>
    <x v="2"/>
    <s v="Returning"/>
    <x v="4"/>
    <s v="Weighted Vest"/>
    <n v="5"/>
    <n v="123.09"/>
    <n v="0"/>
    <n v="70.3"/>
    <n v="615.45000000000005"/>
    <n v="351.5"/>
    <n v="263.95000000000005"/>
    <n v="0.42887318222438869"/>
    <n v="2026"/>
    <s v="Q3"/>
    <n v="9"/>
    <s v="Sep"/>
  </r>
  <r>
    <n v="2428"/>
    <d v="2026-09-02T00:00:00"/>
    <n v="2026"/>
    <x v="2"/>
    <n v="9"/>
    <x v="8"/>
    <x v="1"/>
    <x v="6"/>
    <x v="3"/>
    <s v="New"/>
    <x v="2"/>
    <s v="Insulated Bottle"/>
    <n v="1"/>
    <n v="36.69"/>
    <n v="0"/>
    <n v="13.92"/>
    <n v="36.69"/>
    <n v="13.92"/>
    <n v="22.769999999999996"/>
    <n v="0.6206050695012264"/>
    <n v="2026"/>
    <s v="Q3"/>
    <n v="9"/>
    <s v="Sep"/>
  </r>
  <r>
    <n v="2890"/>
    <d v="2026-09-02T00:00:00"/>
    <n v="2026"/>
    <x v="2"/>
    <n v="9"/>
    <x v="8"/>
    <x v="2"/>
    <x v="3"/>
    <x v="0"/>
    <s v="Business"/>
    <x v="2"/>
    <s v="Carry-On Duffel"/>
    <n v="4"/>
    <n v="130.43"/>
    <n v="0"/>
    <n v="66.849999999999994"/>
    <n v="521.72"/>
    <n v="267.39999999999998"/>
    <n v="254.32000000000005"/>
    <n v="0.48746454036648018"/>
    <n v="2026"/>
    <s v="Q3"/>
    <n v="9"/>
    <s v="Sep"/>
  </r>
  <r>
    <n v="2108"/>
    <d v="2026-09-03T00:00:00"/>
    <n v="2026"/>
    <x v="2"/>
    <n v="9"/>
    <x v="8"/>
    <x v="1"/>
    <x v="11"/>
    <x v="0"/>
    <s v="Returning"/>
    <x v="1"/>
    <s v="Trail Boots"/>
    <n v="1"/>
    <n v="146.13999999999999"/>
    <n v="0"/>
    <n v="81.040000000000006"/>
    <n v="146.13999999999999"/>
    <n v="81.040000000000006"/>
    <n v="65.09999999999998"/>
    <n v="0.44546325441357593"/>
    <n v="2026"/>
    <s v="Q3"/>
    <n v="9"/>
    <s v="Sep"/>
  </r>
  <r>
    <n v="2340"/>
    <d v="2026-09-03T00:00:00"/>
    <n v="2026"/>
    <x v="2"/>
    <n v="9"/>
    <x v="8"/>
    <x v="1"/>
    <x v="14"/>
    <x v="2"/>
    <s v="New"/>
    <x v="3"/>
    <s v="Alpine Tent 4P"/>
    <n v="4"/>
    <n v="332.93"/>
    <n v="0"/>
    <n v="193.56"/>
    <n v="1331.72"/>
    <n v="774.24"/>
    <n v="557.48"/>
    <n v="0.41861652599645571"/>
    <n v="2026"/>
    <s v="Q3"/>
    <n v="9"/>
    <s v="Sep"/>
  </r>
  <r>
    <n v="3078"/>
    <d v="2026-09-03T00:00:00"/>
    <n v="2026"/>
    <x v="2"/>
    <n v="9"/>
    <x v="8"/>
    <x v="1"/>
    <x v="14"/>
    <x v="2"/>
    <s v="Business"/>
    <x v="3"/>
    <s v="Compact Sleeping Bag"/>
    <n v="4"/>
    <n v="122.43"/>
    <n v="0"/>
    <n v="61.5"/>
    <n v="489.72"/>
    <n v="246"/>
    <n v="243.72000000000003"/>
    <n v="0.49767213918157316"/>
    <n v="2026"/>
    <s v="Q3"/>
    <n v="9"/>
    <s v="Sep"/>
  </r>
  <r>
    <n v="3575"/>
    <d v="2026-09-03T00:00:00"/>
    <n v="2026"/>
    <x v="2"/>
    <n v="9"/>
    <x v="8"/>
    <x v="2"/>
    <x v="2"/>
    <x v="3"/>
    <s v="Returning"/>
    <x v="0"/>
    <s v="Commuter Helmet"/>
    <n v="3"/>
    <n v="81.12"/>
    <n v="0.1"/>
    <n v="41.78"/>
    <n v="219.02400000000003"/>
    <n v="125.34"/>
    <n v="93.684000000000026"/>
    <n v="0.42773394696471628"/>
    <n v="2026"/>
    <s v="Q3"/>
    <n v="9"/>
    <s v="Sep"/>
  </r>
  <r>
    <n v="3700"/>
    <d v="2026-09-03T00:00:00"/>
    <n v="2026"/>
    <x v="2"/>
    <n v="9"/>
    <x v="8"/>
    <x v="1"/>
    <x v="14"/>
    <x v="0"/>
    <s v="Returning"/>
    <x v="2"/>
    <s v="Travel Backpack 35L"/>
    <n v="1"/>
    <n v="168.54"/>
    <n v="0.05"/>
    <n v="87.82"/>
    <n v="160.11299999999997"/>
    <n v="87.82"/>
    <n v="72.292999999999978"/>
    <n v="0.45151236938911887"/>
    <n v="2026"/>
    <s v="Q3"/>
    <n v="9"/>
    <s v="Sep"/>
  </r>
  <r>
    <n v="3762"/>
    <d v="2026-09-03T00:00:00"/>
    <n v="2026"/>
    <x v="2"/>
    <n v="9"/>
    <x v="8"/>
    <x v="0"/>
    <x v="0"/>
    <x v="2"/>
    <s v="New"/>
    <x v="0"/>
    <s v="Compact Repair Kit"/>
    <n v="4"/>
    <n v="39.61"/>
    <n v="0.1"/>
    <n v="16.829999999999998"/>
    <n v="142.596"/>
    <n v="67.319999999999993"/>
    <n v="75.27600000000001"/>
    <n v="0.52789699570815452"/>
    <n v="2026"/>
    <s v="Q3"/>
    <n v="9"/>
    <s v="Sep"/>
  </r>
  <r>
    <n v="2790"/>
    <d v="2026-09-04T00:00:00"/>
    <n v="2026"/>
    <x v="2"/>
    <n v="9"/>
    <x v="8"/>
    <x v="3"/>
    <x v="8"/>
    <x v="0"/>
    <s v="Returning"/>
    <x v="4"/>
    <s v="Resistance Band Set"/>
    <n v="1"/>
    <n v="39.85"/>
    <n v="0.1"/>
    <n v="14.96"/>
    <n v="35.865000000000002"/>
    <n v="14.96"/>
    <n v="20.905000000000001"/>
    <n v="0.58288024536456151"/>
    <n v="2026"/>
    <s v="Q3"/>
    <n v="9"/>
    <s v="Sep"/>
  </r>
  <r>
    <n v="4149"/>
    <d v="2026-09-04T00:00:00"/>
    <n v="2026"/>
    <x v="2"/>
    <n v="9"/>
    <x v="8"/>
    <x v="3"/>
    <x v="8"/>
    <x v="0"/>
    <s v="New"/>
    <x v="4"/>
    <s v="Resistance Band Set"/>
    <n v="1"/>
    <n v="40.51"/>
    <n v="0.05"/>
    <n v="14.7"/>
    <n v="38.484499999999997"/>
    <n v="14.7"/>
    <n v="23.784499999999998"/>
    <n v="0.6180280372617547"/>
    <n v="2026"/>
    <s v="Q3"/>
    <n v="9"/>
    <s v="Sep"/>
  </r>
  <r>
    <n v="1955"/>
    <d v="2026-09-05T00:00:00"/>
    <n v="2026"/>
    <x v="2"/>
    <n v="9"/>
    <x v="8"/>
    <x v="1"/>
    <x v="12"/>
    <x v="0"/>
    <s v="Returning"/>
    <x v="3"/>
    <s v="Compact Sleeping Bag"/>
    <n v="1"/>
    <n v="121.59"/>
    <n v="0"/>
    <n v="62.44"/>
    <n v="121.59"/>
    <n v="62.44"/>
    <n v="59.150000000000006"/>
    <n v="0.4864709268854347"/>
    <n v="2026"/>
    <s v="Q3"/>
    <n v="9"/>
    <s v="Sep"/>
  </r>
  <r>
    <n v="2077"/>
    <d v="2026-09-05T00:00:00"/>
    <n v="2026"/>
    <x v="2"/>
    <n v="9"/>
    <x v="8"/>
    <x v="3"/>
    <x v="8"/>
    <x v="1"/>
    <s v="Business"/>
    <x v="1"/>
    <s v="Summit Backpack 45L"/>
    <n v="4"/>
    <n v="152.99"/>
    <n v="0.15"/>
    <n v="77.12"/>
    <n v="520.16600000000005"/>
    <n v="308.48"/>
    <n v="211.68600000000004"/>
    <n v="0.40695854784818697"/>
    <n v="2026"/>
    <s v="Q3"/>
    <n v="9"/>
    <s v="Sep"/>
  </r>
  <r>
    <n v="2879"/>
    <d v="2026-09-05T00:00:00"/>
    <n v="2026"/>
    <x v="2"/>
    <n v="9"/>
    <x v="8"/>
    <x v="2"/>
    <x v="10"/>
    <x v="0"/>
    <s v="Business"/>
    <x v="2"/>
    <s v="Insulated Bottle"/>
    <n v="3"/>
    <n v="36.19"/>
    <n v="0.1"/>
    <n v="13.97"/>
    <n v="97.712999999999994"/>
    <n v="41.910000000000004"/>
    <n v="55.80299999999999"/>
    <n v="0.57109084768659235"/>
    <n v="2026"/>
    <s v="Q3"/>
    <n v="9"/>
    <s v="Sep"/>
  </r>
  <r>
    <n v="3353"/>
    <d v="2026-09-05T00:00:00"/>
    <n v="2026"/>
    <x v="2"/>
    <n v="9"/>
    <x v="8"/>
    <x v="2"/>
    <x v="16"/>
    <x v="2"/>
    <s v="New"/>
    <x v="1"/>
    <s v="Trail Boots"/>
    <n v="2"/>
    <n v="142.44"/>
    <n v="0"/>
    <n v="77.33"/>
    <n v="284.88"/>
    <n v="154.66"/>
    <n v="130.22"/>
    <n v="0.45710474585790506"/>
    <n v="2026"/>
    <s v="Q3"/>
    <n v="9"/>
    <s v="Sep"/>
  </r>
  <r>
    <n v="3514"/>
    <d v="2026-09-05T00:00:00"/>
    <n v="2026"/>
    <x v="2"/>
    <n v="9"/>
    <x v="8"/>
    <x v="1"/>
    <x v="6"/>
    <x v="0"/>
    <s v="New"/>
    <x v="2"/>
    <s v="Carry-On Duffel"/>
    <n v="2"/>
    <n v="133.81"/>
    <n v="0"/>
    <n v="66.78"/>
    <n v="267.62"/>
    <n v="133.56"/>
    <n v="134.06"/>
    <n v="0.5009341603766535"/>
    <n v="2026"/>
    <s v="Q3"/>
    <n v="9"/>
    <s v="Sep"/>
  </r>
  <r>
    <n v="3964"/>
    <d v="2026-09-05T00:00:00"/>
    <n v="2026"/>
    <x v="2"/>
    <n v="9"/>
    <x v="8"/>
    <x v="1"/>
    <x v="12"/>
    <x v="2"/>
    <s v="New"/>
    <x v="4"/>
    <s v="Resistance Band Set"/>
    <n v="2"/>
    <n v="40.49"/>
    <n v="0.15"/>
    <n v="14.32"/>
    <n v="68.832999999999998"/>
    <n v="28.64"/>
    <n v="40.192999999999998"/>
    <n v="0.58392050324698908"/>
    <n v="2026"/>
    <s v="Q3"/>
    <n v="9"/>
    <s v="Sep"/>
  </r>
  <r>
    <n v="4599"/>
    <d v="2026-09-05T00:00:00"/>
    <n v="2026"/>
    <x v="2"/>
    <n v="9"/>
    <x v="8"/>
    <x v="2"/>
    <x v="2"/>
    <x v="0"/>
    <s v="Business"/>
    <x v="3"/>
    <s v="Trail Tent 2P"/>
    <n v="4"/>
    <n v="198.1"/>
    <n v="0"/>
    <n v="101.61"/>
    <n v="792.4"/>
    <n v="406.44"/>
    <n v="385.96"/>
    <n v="0.48707723372034323"/>
    <n v="2026"/>
    <s v="Q3"/>
    <n v="9"/>
    <s v="Sep"/>
  </r>
  <r>
    <n v="5030"/>
    <d v="2026-09-05T00:00:00"/>
    <n v="2026"/>
    <x v="2"/>
    <n v="9"/>
    <x v="8"/>
    <x v="1"/>
    <x v="12"/>
    <x v="2"/>
    <s v="New"/>
    <x v="0"/>
    <s v="Commuter Helmet"/>
    <n v="1"/>
    <n v="83.73"/>
    <n v="0.15"/>
    <n v="43.34"/>
    <n v="71.170500000000004"/>
    <n v="43.34"/>
    <n v="27.830500000000001"/>
    <n v="0.39103982689457006"/>
    <n v="2026"/>
    <s v="Q3"/>
    <n v="9"/>
    <s v="Sep"/>
  </r>
  <r>
    <n v="1593"/>
    <d v="2026-09-06T00:00:00"/>
    <n v="2026"/>
    <x v="2"/>
    <n v="9"/>
    <x v="8"/>
    <x v="1"/>
    <x v="14"/>
    <x v="2"/>
    <s v="New"/>
    <x v="3"/>
    <s v="Trail Tent 2P"/>
    <n v="2"/>
    <n v="194.92"/>
    <n v="0"/>
    <n v="102.66"/>
    <n v="389.84"/>
    <n v="205.32"/>
    <n v="184.51999999999998"/>
    <n v="0.47332238867227577"/>
    <n v="2026"/>
    <s v="Q3"/>
    <n v="9"/>
    <s v="Sep"/>
  </r>
  <r>
    <n v="1818"/>
    <d v="2026-09-06T00:00:00"/>
    <n v="2026"/>
    <x v="2"/>
    <n v="9"/>
    <x v="8"/>
    <x v="1"/>
    <x v="12"/>
    <x v="2"/>
    <s v="New"/>
    <x v="2"/>
    <s v="Travel Backpack 35L"/>
    <n v="1"/>
    <n v="161.03"/>
    <n v="0"/>
    <n v="89.86"/>
    <n v="161.03"/>
    <n v="89.86"/>
    <n v="71.17"/>
    <n v="0.44196733527914056"/>
    <n v="2026"/>
    <s v="Q3"/>
    <n v="9"/>
    <s v="Sep"/>
  </r>
  <r>
    <n v="2370"/>
    <d v="2026-09-06T00:00:00"/>
    <n v="2026"/>
    <x v="2"/>
    <n v="9"/>
    <x v="8"/>
    <x v="3"/>
    <x v="4"/>
    <x v="3"/>
    <s v="New"/>
    <x v="4"/>
    <s v="Recovery Roller"/>
    <n v="1"/>
    <n v="35.68"/>
    <n v="0.05"/>
    <n v="13.76"/>
    <n v="33.896000000000001"/>
    <n v="13.76"/>
    <n v="20.136000000000003"/>
    <n v="0.59405239556289835"/>
    <n v="2026"/>
    <s v="Q3"/>
    <n v="9"/>
    <s v="Sep"/>
  </r>
  <r>
    <n v="2726"/>
    <d v="2026-09-06T00:00:00"/>
    <n v="2026"/>
    <x v="2"/>
    <n v="9"/>
    <x v="8"/>
    <x v="1"/>
    <x v="6"/>
    <x v="0"/>
    <s v="New"/>
    <x v="0"/>
    <s v="Compact Repair Kit"/>
    <n v="1"/>
    <n v="39.68"/>
    <n v="0.05"/>
    <n v="16.63"/>
    <n v="37.695999999999998"/>
    <n v="16.63"/>
    <n v="21.065999999999999"/>
    <n v="0.55883913412563668"/>
    <n v="2026"/>
    <s v="Q3"/>
    <n v="9"/>
    <s v="Sep"/>
  </r>
  <r>
    <n v="2755"/>
    <d v="2026-09-06T00:00:00"/>
    <n v="2026"/>
    <x v="2"/>
    <n v="9"/>
    <x v="8"/>
    <x v="2"/>
    <x v="10"/>
    <x v="0"/>
    <s v="New"/>
    <x v="1"/>
    <s v="Trail Boots"/>
    <n v="3"/>
    <n v="146.22"/>
    <n v="0"/>
    <n v="80.13"/>
    <n v="438.65999999999997"/>
    <n v="240.39"/>
    <n v="198.26999999999998"/>
    <n v="0.4519901518260156"/>
    <n v="2026"/>
    <s v="Q3"/>
    <n v="9"/>
    <s v="Sep"/>
  </r>
  <r>
    <n v="3187"/>
    <d v="2026-09-06T00:00:00"/>
    <n v="2026"/>
    <x v="2"/>
    <n v="9"/>
    <x v="8"/>
    <x v="3"/>
    <x v="7"/>
    <x v="2"/>
    <s v="Returning"/>
    <x v="1"/>
    <s v="Trekking Poles"/>
    <n v="1"/>
    <n v="71.680000000000007"/>
    <n v="0"/>
    <n v="31.87"/>
    <n v="71.680000000000007"/>
    <n v="31.87"/>
    <n v="39.81"/>
    <n v="0.5553850446428571"/>
    <n v="2026"/>
    <s v="Q3"/>
    <n v="9"/>
    <s v="Sep"/>
  </r>
  <r>
    <n v="3471"/>
    <d v="2026-09-06T00:00:00"/>
    <n v="2026"/>
    <x v="2"/>
    <n v="9"/>
    <x v="8"/>
    <x v="2"/>
    <x v="10"/>
    <x v="3"/>
    <s v="New"/>
    <x v="4"/>
    <s v="Training Mat"/>
    <n v="2"/>
    <n v="51.77"/>
    <n v="0"/>
    <n v="21.46"/>
    <n v="103.54"/>
    <n v="42.92"/>
    <n v="60.620000000000005"/>
    <n v="0.58547421286459345"/>
    <n v="2026"/>
    <s v="Q3"/>
    <n v="9"/>
    <s v="Sep"/>
  </r>
  <r>
    <n v="3529"/>
    <d v="2026-09-06T00:00:00"/>
    <n v="2026"/>
    <x v="2"/>
    <n v="9"/>
    <x v="8"/>
    <x v="2"/>
    <x v="5"/>
    <x v="1"/>
    <s v="Returning"/>
    <x v="4"/>
    <s v="Resistance Band Set"/>
    <n v="4"/>
    <n v="39.4"/>
    <n v="0.15"/>
    <n v="14.95"/>
    <n v="133.95999999999998"/>
    <n v="59.8"/>
    <n v="74.159999999999982"/>
    <n v="0.55359808898178553"/>
    <n v="2026"/>
    <s v="Q3"/>
    <n v="9"/>
    <s v="Sep"/>
  </r>
  <r>
    <n v="3549"/>
    <d v="2026-09-06T00:00:00"/>
    <n v="2026"/>
    <x v="2"/>
    <n v="9"/>
    <x v="8"/>
    <x v="3"/>
    <x v="8"/>
    <x v="0"/>
    <s v="New"/>
    <x v="2"/>
    <s v="Packing Cube Set"/>
    <n v="1"/>
    <n v="47.17"/>
    <n v="0"/>
    <n v="18.64"/>
    <n v="47.17"/>
    <n v="18.64"/>
    <n v="28.53"/>
    <n v="0.60483358066567738"/>
    <n v="2026"/>
    <s v="Q3"/>
    <n v="9"/>
    <s v="Sep"/>
  </r>
  <r>
    <n v="4003"/>
    <d v="2026-09-06T00:00:00"/>
    <n v="2026"/>
    <x v="2"/>
    <n v="9"/>
    <x v="8"/>
    <x v="3"/>
    <x v="4"/>
    <x v="3"/>
    <s v="Returning"/>
    <x v="4"/>
    <s v="Training Mat"/>
    <n v="2"/>
    <n v="50.41"/>
    <n v="0.1"/>
    <n v="22.05"/>
    <n v="90.738"/>
    <n v="44.1"/>
    <n v="46.637999999999998"/>
    <n v="0.51398532037294187"/>
    <n v="2026"/>
    <s v="Q3"/>
    <n v="9"/>
    <s v="Sep"/>
  </r>
  <r>
    <n v="4613"/>
    <d v="2026-09-06T00:00:00"/>
    <n v="2026"/>
    <x v="2"/>
    <n v="9"/>
    <x v="8"/>
    <x v="3"/>
    <x v="13"/>
    <x v="0"/>
    <s v="Business"/>
    <x v="0"/>
    <s v="Commuter Helmet"/>
    <n v="4"/>
    <n v="80.38"/>
    <n v="0.1"/>
    <n v="42.55"/>
    <n v="289.36799999999999"/>
    <n v="170.2"/>
    <n v="119.16800000000001"/>
    <n v="0.41182162505874875"/>
    <n v="2026"/>
    <s v="Q3"/>
    <n v="9"/>
    <s v="Sep"/>
  </r>
  <r>
    <n v="75"/>
    <d v="2026-09-07T00:00:00"/>
    <n v="2026"/>
    <x v="2"/>
    <n v="9"/>
    <x v="8"/>
    <x v="0"/>
    <x v="0"/>
    <x v="0"/>
    <s v="Business"/>
    <x v="4"/>
    <s v="Resistance Band Set"/>
    <n v="2"/>
    <n v="40.78"/>
    <n v="0"/>
    <n v="15.04"/>
    <n v="81.56"/>
    <n v="30.08"/>
    <n v="51.480000000000004"/>
    <n v="0.63119176066699367"/>
    <n v="2026"/>
    <s v="Q3"/>
    <n v="9"/>
    <s v="Sep"/>
  </r>
  <r>
    <n v="601"/>
    <d v="2026-09-07T00:00:00"/>
    <n v="2026"/>
    <x v="2"/>
    <n v="9"/>
    <x v="8"/>
    <x v="1"/>
    <x v="12"/>
    <x v="0"/>
    <s v="Returning"/>
    <x v="1"/>
    <s v="Trail Boots"/>
    <n v="1"/>
    <n v="141.69"/>
    <n v="0"/>
    <n v="80.34"/>
    <n v="141.69"/>
    <n v="80.34"/>
    <n v="61.349999999999994"/>
    <n v="0.43298750793986868"/>
    <n v="2026"/>
    <s v="Q3"/>
    <n v="9"/>
    <s v="Sep"/>
  </r>
  <r>
    <n v="1617"/>
    <d v="2026-09-07T00:00:00"/>
    <n v="2026"/>
    <x v="2"/>
    <n v="9"/>
    <x v="8"/>
    <x v="3"/>
    <x v="8"/>
    <x v="0"/>
    <s v="New"/>
    <x v="3"/>
    <s v="Portable Camp Stove"/>
    <n v="1"/>
    <n v="83.28"/>
    <n v="0.1"/>
    <n v="39.75"/>
    <n v="74.951999999999998"/>
    <n v="39.75"/>
    <n v="35.201999999999998"/>
    <n v="0.46966058277297468"/>
    <n v="2026"/>
    <s v="Q3"/>
    <n v="9"/>
    <s v="Sep"/>
  </r>
  <r>
    <n v="2305"/>
    <d v="2026-09-07T00:00:00"/>
    <n v="2026"/>
    <x v="2"/>
    <n v="9"/>
    <x v="8"/>
    <x v="3"/>
    <x v="7"/>
    <x v="3"/>
    <s v="Returning"/>
    <x v="3"/>
    <s v="Portable Camp Stove"/>
    <n v="2"/>
    <n v="82.43"/>
    <n v="0"/>
    <n v="40.51"/>
    <n v="164.86"/>
    <n v="81.02"/>
    <n v="83.840000000000018"/>
    <n v="0.50855271139148372"/>
    <n v="2026"/>
    <s v="Q3"/>
    <n v="9"/>
    <s v="Sep"/>
  </r>
  <r>
    <n v="2344"/>
    <d v="2026-09-07T00:00:00"/>
    <n v="2026"/>
    <x v="2"/>
    <n v="9"/>
    <x v="8"/>
    <x v="0"/>
    <x v="15"/>
    <x v="3"/>
    <s v="New"/>
    <x v="4"/>
    <s v="Recovery Roller"/>
    <n v="4"/>
    <n v="36.380000000000003"/>
    <n v="0"/>
    <n v="14.16"/>
    <n v="145.52000000000001"/>
    <n v="56.64"/>
    <n v="88.88000000000001"/>
    <n v="0.61077515118196812"/>
    <n v="2026"/>
    <s v="Q3"/>
    <n v="9"/>
    <s v="Sep"/>
  </r>
  <r>
    <n v="2601"/>
    <d v="2026-09-07T00:00:00"/>
    <n v="2026"/>
    <x v="2"/>
    <n v="9"/>
    <x v="8"/>
    <x v="1"/>
    <x v="11"/>
    <x v="0"/>
    <s v="New"/>
    <x v="0"/>
    <s v="Commuter Helmet"/>
    <n v="1"/>
    <n v="82.86"/>
    <n v="0"/>
    <n v="43.33"/>
    <n v="82.86"/>
    <n v="43.33"/>
    <n v="39.53"/>
    <n v="0.47706975621530295"/>
    <n v="2026"/>
    <s v="Q3"/>
    <n v="9"/>
    <s v="Sep"/>
  </r>
  <r>
    <n v="2831"/>
    <d v="2026-09-07T00:00:00"/>
    <n v="2026"/>
    <x v="2"/>
    <n v="9"/>
    <x v="8"/>
    <x v="0"/>
    <x v="9"/>
    <x v="0"/>
    <s v="New"/>
    <x v="2"/>
    <s v="Packing Cube Set"/>
    <n v="1"/>
    <n v="46.44"/>
    <n v="0.05"/>
    <n v="17.88"/>
    <n v="44.117999999999995"/>
    <n v="17.88"/>
    <n v="26.237999999999996"/>
    <n v="0.59472324221406225"/>
    <n v="2026"/>
    <s v="Q3"/>
    <n v="9"/>
    <s v="Sep"/>
  </r>
  <r>
    <n v="2845"/>
    <d v="2026-09-07T00:00:00"/>
    <n v="2026"/>
    <x v="2"/>
    <n v="9"/>
    <x v="8"/>
    <x v="0"/>
    <x v="0"/>
    <x v="1"/>
    <s v="Business"/>
    <x v="2"/>
    <s v="Carry-On Duffel"/>
    <n v="4"/>
    <n v="133.26"/>
    <n v="0.1"/>
    <n v="68.77"/>
    <n v="479.73599999999999"/>
    <n v="275.08"/>
    <n v="204.65600000000001"/>
    <n v="0.42660129738022579"/>
    <n v="2026"/>
    <s v="Q3"/>
    <n v="9"/>
    <s v="Sep"/>
  </r>
  <r>
    <n v="3679"/>
    <d v="2026-09-07T00:00:00"/>
    <n v="2026"/>
    <x v="2"/>
    <n v="9"/>
    <x v="8"/>
    <x v="1"/>
    <x v="12"/>
    <x v="3"/>
    <s v="New"/>
    <x v="1"/>
    <s v="Trail Boots"/>
    <n v="1"/>
    <n v="147.36000000000001"/>
    <n v="0"/>
    <n v="81.599999999999994"/>
    <n v="147.36000000000001"/>
    <n v="81.599999999999994"/>
    <n v="65.760000000000019"/>
    <n v="0.44625407166123787"/>
    <n v="2026"/>
    <s v="Q3"/>
    <n v="9"/>
    <s v="Sep"/>
  </r>
  <r>
    <n v="3828"/>
    <d v="2026-09-07T00:00:00"/>
    <n v="2026"/>
    <x v="2"/>
    <n v="9"/>
    <x v="8"/>
    <x v="0"/>
    <x v="0"/>
    <x v="0"/>
    <s v="New"/>
    <x v="2"/>
    <s v="Travel Backpack 35L"/>
    <n v="2"/>
    <n v="166.13"/>
    <n v="0.15"/>
    <n v="86.71"/>
    <n v="282.42099999999999"/>
    <n v="173.42"/>
    <n v="109.001"/>
    <n v="0.38595217777714835"/>
    <n v="2026"/>
    <s v="Q3"/>
    <n v="9"/>
    <s v="Sep"/>
  </r>
  <r>
    <n v="4226"/>
    <d v="2026-09-07T00:00:00"/>
    <n v="2026"/>
    <x v="2"/>
    <n v="9"/>
    <x v="8"/>
    <x v="2"/>
    <x v="3"/>
    <x v="0"/>
    <s v="New"/>
    <x v="4"/>
    <s v="Training Mat"/>
    <n v="1"/>
    <n v="51.74"/>
    <n v="0"/>
    <n v="22.45"/>
    <n v="51.74"/>
    <n v="22.45"/>
    <n v="29.290000000000003"/>
    <n v="0.56609972941631237"/>
    <n v="2026"/>
    <s v="Q3"/>
    <n v="9"/>
    <s v="Sep"/>
  </r>
  <r>
    <n v="58"/>
    <d v="2026-09-08T00:00:00"/>
    <n v="2026"/>
    <x v="2"/>
    <n v="9"/>
    <x v="8"/>
    <x v="0"/>
    <x v="0"/>
    <x v="2"/>
    <s v="Returning"/>
    <x v="1"/>
    <s v="Trekking Poles"/>
    <n v="1"/>
    <n v="71.7"/>
    <n v="0"/>
    <n v="32"/>
    <n v="71.7"/>
    <n v="32"/>
    <n v="39.700000000000003"/>
    <n v="0.55369595536959559"/>
    <n v="2026"/>
    <s v="Q3"/>
    <n v="9"/>
    <s v="Sep"/>
  </r>
  <r>
    <n v="1224"/>
    <d v="2026-09-08T00:00:00"/>
    <n v="2026"/>
    <x v="2"/>
    <n v="9"/>
    <x v="8"/>
    <x v="2"/>
    <x v="2"/>
    <x v="0"/>
    <s v="Returning"/>
    <x v="0"/>
    <s v="Compact Repair Kit"/>
    <n v="2"/>
    <n v="39.409999999999997"/>
    <n v="0.05"/>
    <n v="17.12"/>
    <n v="74.878999999999991"/>
    <n v="34.24"/>
    <n v="40.638999999999989"/>
    <n v="0.54272893601677363"/>
    <n v="2026"/>
    <s v="Q3"/>
    <n v="9"/>
    <s v="Sep"/>
  </r>
  <r>
    <n v="4345"/>
    <d v="2026-09-08T00:00:00"/>
    <n v="2026"/>
    <x v="2"/>
    <n v="9"/>
    <x v="8"/>
    <x v="0"/>
    <x v="9"/>
    <x v="0"/>
    <s v="New"/>
    <x v="3"/>
    <s v="Alpine Tent 4P"/>
    <n v="2"/>
    <n v="345.33"/>
    <n v="0"/>
    <n v="198.22"/>
    <n v="690.66"/>
    <n v="396.44"/>
    <n v="294.21999999999997"/>
    <n v="0.42599832044710856"/>
    <n v="2026"/>
    <s v="Q3"/>
    <n v="9"/>
    <s v="Sep"/>
  </r>
  <r>
    <n v="1069"/>
    <d v="2026-09-09T00:00:00"/>
    <n v="2026"/>
    <x v="2"/>
    <n v="9"/>
    <x v="8"/>
    <x v="3"/>
    <x v="13"/>
    <x v="0"/>
    <s v="Returning"/>
    <x v="1"/>
    <s v="Trail Boots"/>
    <n v="1"/>
    <n v="145.33000000000001"/>
    <n v="0.1"/>
    <n v="80.97"/>
    <n v="130.79700000000003"/>
    <n v="80.97"/>
    <n v="49.827000000000027"/>
    <n v="0.3809491043372556"/>
    <n v="2026"/>
    <s v="Q3"/>
    <n v="9"/>
    <s v="Sep"/>
  </r>
  <r>
    <n v="1489"/>
    <d v="2026-09-09T00:00:00"/>
    <n v="2026"/>
    <x v="2"/>
    <n v="9"/>
    <x v="8"/>
    <x v="0"/>
    <x v="0"/>
    <x v="0"/>
    <s v="Returning"/>
    <x v="0"/>
    <s v="Trail Bike Light"/>
    <n v="3"/>
    <n v="50.03"/>
    <n v="0.1"/>
    <n v="22.89"/>
    <n v="135.08100000000002"/>
    <n v="68.67"/>
    <n v="66.411000000000016"/>
    <n v="0.49163835032313952"/>
    <n v="2026"/>
    <s v="Q3"/>
    <n v="9"/>
    <s v="Sep"/>
  </r>
  <r>
    <n v="2045"/>
    <d v="2026-09-09T00:00:00"/>
    <n v="2026"/>
    <x v="2"/>
    <n v="9"/>
    <x v="8"/>
    <x v="1"/>
    <x v="1"/>
    <x v="3"/>
    <s v="Returning"/>
    <x v="2"/>
    <s v="Insulated Bottle"/>
    <n v="1"/>
    <n v="35.68"/>
    <n v="0.05"/>
    <n v="13.37"/>
    <n v="33.896000000000001"/>
    <n v="13.37"/>
    <n v="20.526000000000003"/>
    <n v="0.60555817795610112"/>
    <n v="2026"/>
    <s v="Q3"/>
    <n v="9"/>
    <s v="Sep"/>
  </r>
  <r>
    <n v="2610"/>
    <d v="2026-09-09T00:00:00"/>
    <n v="2026"/>
    <x v="2"/>
    <n v="9"/>
    <x v="8"/>
    <x v="3"/>
    <x v="8"/>
    <x v="0"/>
    <s v="Returning"/>
    <x v="3"/>
    <s v="Alpine Tent 4P"/>
    <n v="1"/>
    <n v="341.87"/>
    <n v="0.1"/>
    <n v="190.66"/>
    <n v="307.68299999999999"/>
    <n v="190.66"/>
    <n v="117.023"/>
    <n v="0.38033625517171893"/>
    <n v="2026"/>
    <s v="Q3"/>
    <n v="9"/>
    <s v="Sep"/>
  </r>
  <r>
    <n v="4210"/>
    <d v="2026-09-09T00:00:00"/>
    <n v="2026"/>
    <x v="2"/>
    <n v="9"/>
    <x v="8"/>
    <x v="1"/>
    <x v="6"/>
    <x v="0"/>
    <s v="Returning"/>
    <x v="2"/>
    <s v="Travel Backpack 35L"/>
    <n v="1"/>
    <n v="164.6"/>
    <n v="0"/>
    <n v="87.21"/>
    <n v="164.6"/>
    <n v="87.21"/>
    <n v="77.39"/>
    <n v="0.47017010935601461"/>
    <n v="2026"/>
    <s v="Q3"/>
    <n v="9"/>
    <s v="Sep"/>
  </r>
  <r>
    <n v="4584"/>
    <d v="2026-09-09T00:00:00"/>
    <n v="2026"/>
    <x v="2"/>
    <n v="9"/>
    <x v="8"/>
    <x v="3"/>
    <x v="8"/>
    <x v="0"/>
    <s v="Returning"/>
    <x v="4"/>
    <s v="Resistance Band Set"/>
    <n v="2"/>
    <n v="41.24"/>
    <n v="0"/>
    <n v="14.46"/>
    <n v="82.48"/>
    <n v="28.92"/>
    <n v="53.56"/>
    <n v="0.64936954413191073"/>
    <n v="2026"/>
    <s v="Q3"/>
    <n v="9"/>
    <s v="Sep"/>
  </r>
  <r>
    <n v="44"/>
    <d v="2026-09-10T00:00:00"/>
    <n v="2026"/>
    <x v="2"/>
    <n v="9"/>
    <x v="8"/>
    <x v="2"/>
    <x v="10"/>
    <x v="2"/>
    <s v="New"/>
    <x v="0"/>
    <s v="Compact Repair Kit"/>
    <n v="1"/>
    <n v="40.1"/>
    <n v="0"/>
    <n v="16.920000000000002"/>
    <n v="40.1"/>
    <n v="16.920000000000002"/>
    <n v="23.18"/>
    <n v="0.57805486284289276"/>
    <n v="2026"/>
    <s v="Q3"/>
    <n v="9"/>
    <s v="Sep"/>
  </r>
  <r>
    <n v="97"/>
    <d v="2026-09-10T00:00:00"/>
    <n v="2026"/>
    <x v="2"/>
    <n v="9"/>
    <x v="8"/>
    <x v="1"/>
    <x v="6"/>
    <x v="0"/>
    <s v="New"/>
    <x v="3"/>
    <s v="Portable Camp Stove"/>
    <n v="2"/>
    <n v="80.239999999999995"/>
    <n v="0"/>
    <n v="40.5"/>
    <n v="160.47999999999999"/>
    <n v="81"/>
    <n v="79.47999999999999"/>
    <n v="0.49526420737786636"/>
    <n v="2026"/>
    <s v="Q3"/>
    <n v="9"/>
    <s v="Sep"/>
  </r>
  <r>
    <n v="1015"/>
    <d v="2026-09-10T00:00:00"/>
    <n v="2026"/>
    <x v="2"/>
    <n v="9"/>
    <x v="8"/>
    <x v="2"/>
    <x v="3"/>
    <x v="0"/>
    <s v="New"/>
    <x v="1"/>
    <s v="Summit Backpack 45L"/>
    <n v="4"/>
    <n v="151.01"/>
    <n v="0"/>
    <n v="80.569999999999993"/>
    <n v="604.04"/>
    <n v="322.27999999999997"/>
    <n v="281.76"/>
    <n v="0.46645917488908023"/>
    <n v="2026"/>
    <s v="Q3"/>
    <n v="9"/>
    <s v="Sep"/>
  </r>
  <r>
    <n v="1128"/>
    <d v="2026-09-10T00:00:00"/>
    <n v="2026"/>
    <x v="2"/>
    <n v="9"/>
    <x v="8"/>
    <x v="0"/>
    <x v="15"/>
    <x v="3"/>
    <s v="Returning"/>
    <x v="0"/>
    <s v="Trail Bike Light"/>
    <n v="1"/>
    <n v="51.32"/>
    <n v="0.1"/>
    <n v="22.67"/>
    <n v="46.188000000000002"/>
    <n v="22.67"/>
    <n v="23.518000000000001"/>
    <n v="0.50917987356023209"/>
    <n v="2026"/>
    <s v="Q3"/>
    <n v="9"/>
    <s v="Sep"/>
  </r>
  <r>
    <n v="3548"/>
    <d v="2026-09-10T00:00:00"/>
    <n v="2026"/>
    <x v="2"/>
    <n v="9"/>
    <x v="8"/>
    <x v="3"/>
    <x v="7"/>
    <x v="2"/>
    <s v="Returning"/>
    <x v="1"/>
    <s v="Trekking Poles"/>
    <n v="2"/>
    <n v="72.61"/>
    <n v="0"/>
    <n v="32.68"/>
    <n v="145.22"/>
    <n v="65.36"/>
    <n v="79.86"/>
    <n v="0.54992425285773305"/>
    <n v="2026"/>
    <s v="Q3"/>
    <n v="9"/>
    <s v="Sep"/>
  </r>
  <r>
    <n v="242"/>
    <d v="2026-09-11T00:00:00"/>
    <n v="2026"/>
    <x v="2"/>
    <n v="9"/>
    <x v="8"/>
    <x v="3"/>
    <x v="13"/>
    <x v="3"/>
    <s v="Business"/>
    <x v="4"/>
    <s v="Resistance Band Set"/>
    <n v="5"/>
    <n v="40.94"/>
    <n v="0"/>
    <n v="14.78"/>
    <n v="204.7"/>
    <n v="73.899999999999991"/>
    <n v="130.80000000000001"/>
    <n v="0.6389838788470934"/>
    <n v="2026"/>
    <s v="Q3"/>
    <n v="9"/>
    <s v="Sep"/>
  </r>
  <r>
    <n v="784"/>
    <d v="2026-09-11T00:00:00"/>
    <n v="2026"/>
    <x v="2"/>
    <n v="9"/>
    <x v="8"/>
    <x v="2"/>
    <x v="16"/>
    <x v="3"/>
    <s v="New"/>
    <x v="0"/>
    <s v="Commuter Helmet"/>
    <n v="4"/>
    <n v="81.69"/>
    <n v="0"/>
    <n v="42.23"/>
    <n v="326.76"/>
    <n v="168.92"/>
    <n v="157.84"/>
    <n v="0.48304566042355246"/>
    <n v="2026"/>
    <s v="Q3"/>
    <n v="9"/>
    <s v="Sep"/>
  </r>
  <r>
    <n v="1535"/>
    <d v="2026-09-11T00:00:00"/>
    <n v="2026"/>
    <x v="2"/>
    <n v="9"/>
    <x v="8"/>
    <x v="0"/>
    <x v="15"/>
    <x v="2"/>
    <s v="New"/>
    <x v="0"/>
    <s v="Trail Bike Light"/>
    <n v="1"/>
    <n v="51.25"/>
    <n v="0.05"/>
    <n v="21.99"/>
    <n v="48.6875"/>
    <n v="21.99"/>
    <n v="26.697500000000002"/>
    <n v="0.54834403080872918"/>
    <n v="2026"/>
    <s v="Q3"/>
    <n v="9"/>
    <s v="Sep"/>
  </r>
  <r>
    <n v="1687"/>
    <d v="2026-09-11T00:00:00"/>
    <n v="2026"/>
    <x v="2"/>
    <n v="9"/>
    <x v="8"/>
    <x v="2"/>
    <x v="16"/>
    <x v="0"/>
    <s v="Returning"/>
    <x v="4"/>
    <s v="Training Mat"/>
    <n v="1"/>
    <n v="50.78"/>
    <n v="0.05"/>
    <n v="22.52"/>
    <n v="48.241"/>
    <n v="22.52"/>
    <n v="25.721"/>
    <n v="0.5331771729441761"/>
    <n v="2026"/>
    <s v="Q3"/>
    <n v="9"/>
    <s v="Sep"/>
  </r>
  <r>
    <n v="2162"/>
    <d v="2026-09-11T00:00:00"/>
    <n v="2026"/>
    <x v="2"/>
    <n v="9"/>
    <x v="8"/>
    <x v="1"/>
    <x v="1"/>
    <x v="0"/>
    <s v="New"/>
    <x v="2"/>
    <s v="Carry-On Duffel"/>
    <n v="1"/>
    <n v="133.31"/>
    <n v="0.05"/>
    <n v="67.790000000000006"/>
    <n v="126.64449999999999"/>
    <n v="67.790000000000006"/>
    <n v="58.854499999999987"/>
    <n v="0.46472211584395684"/>
    <n v="2026"/>
    <s v="Q3"/>
    <n v="9"/>
    <s v="Sep"/>
  </r>
  <r>
    <n v="2307"/>
    <d v="2026-09-11T00:00:00"/>
    <n v="2026"/>
    <x v="2"/>
    <n v="9"/>
    <x v="8"/>
    <x v="2"/>
    <x v="2"/>
    <x v="0"/>
    <s v="Returning"/>
    <x v="2"/>
    <s v="Travel Backpack 35L"/>
    <n v="1"/>
    <n v="162.06"/>
    <n v="0"/>
    <n v="86.95"/>
    <n v="162.06"/>
    <n v="86.95"/>
    <n v="75.11"/>
    <n v="0.4634703196347032"/>
    <n v="2026"/>
    <s v="Q3"/>
    <n v="9"/>
    <s v="Sep"/>
  </r>
  <r>
    <n v="3976"/>
    <d v="2026-09-11T00:00:00"/>
    <n v="2026"/>
    <x v="2"/>
    <n v="9"/>
    <x v="8"/>
    <x v="2"/>
    <x v="5"/>
    <x v="2"/>
    <s v="Returning"/>
    <x v="2"/>
    <s v="Insulated Bottle"/>
    <n v="2"/>
    <n v="37.03"/>
    <n v="0.1"/>
    <n v="13.46"/>
    <n v="66.654000000000011"/>
    <n v="26.92"/>
    <n v="39.734000000000009"/>
    <n v="0.59612326342004984"/>
    <n v="2026"/>
    <s v="Q3"/>
    <n v="9"/>
    <s v="Sep"/>
  </r>
  <r>
    <n v="5066"/>
    <d v="2026-09-11T00:00:00"/>
    <n v="2026"/>
    <x v="2"/>
    <n v="9"/>
    <x v="8"/>
    <x v="1"/>
    <x v="11"/>
    <x v="0"/>
    <s v="New"/>
    <x v="3"/>
    <s v="Alpine Tent 4P"/>
    <n v="1"/>
    <n v="338.01"/>
    <n v="0"/>
    <n v="190.89"/>
    <n v="338.01"/>
    <n v="190.89"/>
    <n v="147.12"/>
    <n v="0.43525339486997427"/>
    <n v="2026"/>
    <s v="Q3"/>
    <n v="9"/>
    <s v="Sep"/>
  </r>
  <r>
    <n v="78"/>
    <d v="2026-09-12T00:00:00"/>
    <n v="2026"/>
    <x v="2"/>
    <n v="9"/>
    <x v="8"/>
    <x v="3"/>
    <x v="13"/>
    <x v="0"/>
    <s v="New"/>
    <x v="4"/>
    <s v="Resistance Band Set"/>
    <n v="5"/>
    <n v="40.78"/>
    <n v="0.05"/>
    <n v="14.94"/>
    <n v="193.70499999999998"/>
    <n v="74.7"/>
    <n v="119.00499999999998"/>
    <n v="0.61436204537828132"/>
    <n v="2026"/>
    <s v="Q3"/>
    <n v="9"/>
    <s v="Sep"/>
  </r>
  <r>
    <n v="354"/>
    <d v="2026-09-12T00:00:00"/>
    <n v="2026"/>
    <x v="2"/>
    <n v="9"/>
    <x v="8"/>
    <x v="2"/>
    <x v="16"/>
    <x v="0"/>
    <s v="Returning"/>
    <x v="0"/>
    <s v="Trail Bike Light"/>
    <n v="4"/>
    <n v="51.47"/>
    <n v="0"/>
    <n v="21.9"/>
    <n v="205.88"/>
    <n v="87.6"/>
    <n v="118.28"/>
    <n v="0.57450942296483387"/>
    <n v="2026"/>
    <s v="Q3"/>
    <n v="9"/>
    <s v="Sep"/>
  </r>
  <r>
    <n v="1738"/>
    <d v="2026-09-12T00:00:00"/>
    <n v="2026"/>
    <x v="2"/>
    <n v="9"/>
    <x v="8"/>
    <x v="0"/>
    <x v="15"/>
    <x v="1"/>
    <s v="Business"/>
    <x v="1"/>
    <s v="Trail Boots"/>
    <n v="10"/>
    <n v="144.4"/>
    <n v="0.1"/>
    <n v="81.069999999999993"/>
    <n v="1299.6000000000001"/>
    <n v="810.69999999999993"/>
    <n v="488.9000000000002"/>
    <n v="0.37619267466912909"/>
    <n v="2026"/>
    <s v="Q3"/>
    <n v="9"/>
    <s v="Sep"/>
  </r>
  <r>
    <n v="1900"/>
    <d v="2026-09-12T00:00:00"/>
    <n v="2026"/>
    <x v="2"/>
    <n v="9"/>
    <x v="8"/>
    <x v="1"/>
    <x v="6"/>
    <x v="2"/>
    <s v="New"/>
    <x v="4"/>
    <s v="Training Mat"/>
    <n v="1"/>
    <n v="51.34"/>
    <n v="0.1"/>
    <n v="22.63"/>
    <n v="46.206000000000003"/>
    <n v="22.63"/>
    <n v="23.576000000000004"/>
    <n v="0.51023676578799293"/>
    <n v="2026"/>
    <s v="Q3"/>
    <n v="9"/>
    <s v="Sep"/>
  </r>
  <r>
    <n v="3375"/>
    <d v="2026-09-12T00:00:00"/>
    <n v="2026"/>
    <x v="2"/>
    <n v="9"/>
    <x v="8"/>
    <x v="1"/>
    <x v="1"/>
    <x v="1"/>
    <s v="Returning"/>
    <x v="2"/>
    <s v="Packing Cube Set"/>
    <n v="6"/>
    <n v="47.72"/>
    <n v="0.1"/>
    <n v="18.41"/>
    <n v="257.68799999999999"/>
    <n v="110.46000000000001"/>
    <n v="147.22799999999998"/>
    <n v="0.57134208810654741"/>
    <n v="2026"/>
    <s v="Q3"/>
    <n v="9"/>
    <s v="Sep"/>
  </r>
  <r>
    <n v="3567"/>
    <d v="2026-09-12T00:00:00"/>
    <n v="2026"/>
    <x v="2"/>
    <n v="9"/>
    <x v="8"/>
    <x v="1"/>
    <x v="11"/>
    <x v="0"/>
    <s v="Business"/>
    <x v="3"/>
    <s v="Portable Camp Stove"/>
    <n v="1"/>
    <n v="81.489999999999995"/>
    <n v="0.1"/>
    <n v="38.83"/>
    <n v="73.340999999999994"/>
    <n v="38.83"/>
    <n v="34.510999999999996"/>
    <n v="0.47055535103148305"/>
    <n v="2026"/>
    <s v="Q3"/>
    <n v="9"/>
    <s v="Sep"/>
  </r>
  <r>
    <n v="4106"/>
    <d v="2026-09-12T00:00:00"/>
    <n v="2026"/>
    <x v="2"/>
    <n v="9"/>
    <x v="8"/>
    <x v="1"/>
    <x v="6"/>
    <x v="2"/>
    <s v="Returning"/>
    <x v="0"/>
    <s v="Compact Repair Kit"/>
    <n v="2"/>
    <n v="39.700000000000003"/>
    <n v="0"/>
    <n v="16.32"/>
    <n v="79.400000000000006"/>
    <n v="32.64"/>
    <n v="46.760000000000005"/>
    <n v="0.58891687657430736"/>
    <n v="2026"/>
    <s v="Q3"/>
    <n v="9"/>
    <s v="Sep"/>
  </r>
  <r>
    <n v="4293"/>
    <d v="2026-09-12T00:00:00"/>
    <n v="2026"/>
    <x v="2"/>
    <n v="9"/>
    <x v="8"/>
    <x v="1"/>
    <x v="12"/>
    <x v="1"/>
    <s v="New"/>
    <x v="3"/>
    <s v="Alpine Tent 4P"/>
    <n v="4"/>
    <n v="344.67"/>
    <n v="0.1"/>
    <n v="195.35"/>
    <n v="1240.8120000000001"/>
    <n v="781.4"/>
    <n v="459.41200000000015"/>
    <n v="0.37025109363868186"/>
    <n v="2026"/>
    <s v="Q3"/>
    <n v="9"/>
    <s v="Sep"/>
  </r>
  <r>
    <n v="4859"/>
    <d v="2026-09-12T00:00:00"/>
    <n v="2026"/>
    <x v="2"/>
    <n v="9"/>
    <x v="8"/>
    <x v="0"/>
    <x v="0"/>
    <x v="0"/>
    <s v="Returning"/>
    <x v="0"/>
    <s v="Commuter Helmet"/>
    <n v="1"/>
    <n v="80.39"/>
    <n v="0"/>
    <n v="42.85"/>
    <n v="80.39"/>
    <n v="42.85"/>
    <n v="37.54"/>
    <n v="0.46697350416718497"/>
    <n v="2026"/>
    <s v="Q3"/>
    <n v="9"/>
    <s v="Sep"/>
  </r>
  <r>
    <n v="770"/>
    <d v="2026-09-13T00:00:00"/>
    <n v="2026"/>
    <x v="2"/>
    <n v="9"/>
    <x v="8"/>
    <x v="2"/>
    <x v="3"/>
    <x v="2"/>
    <s v="Returning"/>
    <x v="1"/>
    <s v="Trail Boots"/>
    <n v="1"/>
    <n v="143.66999999999999"/>
    <n v="0.1"/>
    <n v="79.89"/>
    <n v="129.303"/>
    <n v="79.89"/>
    <n v="49.412999999999997"/>
    <n v="0.38214890605786406"/>
    <n v="2026"/>
    <s v="Q3"/>
    <n v="9"/>
    <s v="Sep"/>
  </r>
  <r>
    <n v="1375"/>
    <d v="2026-09-13T00:00:00"/>
    <n v="2026"/>
    <x v="2"/>
    <n v="9"/>
    <x v="8"/>
    <x v="1"/>
    <x v="12"/>
    <x v="2"/>
    <s v="Returning"/>
    <x v="2"/>
    <s v="Insulated Bottle"/>
    <n v="1"/>
    <n v="35.86"/>
    <n v="0"/>
    <n v="13.33"/>
    <n v="35.86"/>
    <n v="13.33"/>
    <n v="22.53"/>
    <n v="0.62827663134411604"/>
    <n v="2026"/>
    <s v="Q3"/>
    <n v="9"/>
    <s v="Sep"/>
  </r>
  <r>
    <n v="2063"/>
    <d v="2026-09-13T00:00:00"/>
    <n v="2026"/>
    <x v="2"/>
    <n v="9"/>
    <x v="8"/>
    <x v="1"/>
    <x v="14"/>
    <x v="2"/>
    <s v="Returning"/>
    <x v="2"/>
    <s v="Carry-On Duffel"/>
    <n v="3"/>
    <n v="130.28"/>
    <n v="0.1"/>
    <n v="65.33"/>
    <n v="351.75600000000003"/>
    <n v="195.99"/>
    <n v="155.76600000000002"/>
    <n v="0.44282400300208102"/>
    <n v="2026"/>
    <s v="Q3"/>
    <n v="9"/>
    <s v="Sep"/>
  </r>
  <r>
    <n v="2563"/>
    <d v="2026-09-13T00:00:00"/>
    <n v="2026"/>
    <x v="2"/>
    <n v="9"/>
    <x v="8"/>
    <x v="1"/>
    <x v="6"/>
    <x v="3"/>
    <s v="Returning"/>
    <x v="1"/>
    <s v="Summit Backpack 45L"/>
    <n v="1"/>
    <n v="157.88999999999999"/>
    <n v="0.1"/>
    <n v="78.209999999999994"/>
    <n v="142.101"/>
    <n v="78.209999999999994"/>
    <n v="63.891000000000005"/>
    <n v="0.44961682183798851"/>
    <n v="2026"/>
    <s v="Q3"/>
    <n v="9"/>
    <s v="Sep"/>
  </r>
  <r>
    <n v="2786"/>
    <d v="2026-09-13T00:00:00"/>
    <n v="2026"/>
    <x v="2"/>
    <n v="9"/>
    <x v="8"/>
    <x v="3"/>
    <x v="8"/>
    <x v="0"/>
    <s v="New"/>
    <x v="4"/>
    <s v="Resistance Band Set"/>
    <n v="2"/>
    <n v="40.83"/>
    <n v="0"/>
    <n v="14.56"/>
    <n v="81.66"/>
    <n v="29.12"/>
    <n v="52.539999999999992"/>
    <n v="0.64339946118050451"/>
    <n v="2026"/>
    <s v="Q3"/>
    <n v="9"/>
    <s v="Sep"/>
  </r>
  <r>
    <n v="3269"/>
    <d v="2026-09-13T00:00:00"/>
    <n v="2026"/>
    <x v="2"/>
    <n v="9"/>
    <x v="8"/>
    <x v="2"/>
    <x v="16"/>
    <x v="2"/>
    <s v="New"/>
    <x v="4"/>
    <s v="Recovery Roller"/>
    <n v="2"/>
    <n v="37.119999999999997"/>
    <n v="0"/>
    <n v="14.26"/>
    <n v="74.239999999999995"/>
    <n v="28.52"/>
    <n v="45.72"/>
    <n v="0.61584051724137934"/>
    <n v="2026"/>
    <s v="Q3"/>
    <n v="9"/>
    <s v="Sep"/>
  </r>
  <r>
    <n v="3346"/>
    <d v="2026-09-13T00:00:00"/>
    <n v="2026"/>
    <x v="2"/>
    <n v="9"/>
    <x v="8"/>
    <x v="3"/>
    <x v="8"/>
    <x v="0"/>
    <s v="Returning"/>
    <x v="3"/>
    <s v="Compact Sleeping Bag"/>
    <n v="2"/>
    <n v="124.04"/>
    <n v="0.05"/>
    <n v="59.29"/>
    <n v="235.67599999999999"/>
    <n v="118.58"/>
    <n v="117.09599999999999"/>
    <n v="0.49685160983723414"/>
    <n v="2026"/>
    <s v="Q3"/>
    <n v="9"/>
    <s v="Sep"/>
  </r>
  <r>
    <n v="4097"/>
    <d v="2026-09-13T00:00:00"/>
    <n v="2026"/>
    <x v="2"/>
    <n v="9"/>
    <x v="8"/>
    <x v="1"/>
    <x v="12"/>
    <x v="0"/>
    <s v="Returning"/>
    <x v="1"/>
    <s v="Trail Boots"/>
    <n v="1"/>
    <n v="142.36000000000001"/>
    <n v="0"/>
    <n v="78.3"/>
    <n v="142.36000000000001"/>
    <n v="78.3"/>
    <n v="64.060000000000016"/>
    <n v="0.44998595110986239"/>
    <n v="2026"/>
    <s v="Q3"/>
    <n v="9"/>
    <s v="Sep"/>
  </r>
  <r>
    <n v="4208"/>
    <d v="2026-09-13T00:00:00"/>
    <n v="2026"/>
    <x v="2"/>
    <n v="9"/>
    <x v="8"/>
    <x v="1"/>
    <x v="12"/>
    <x v="1"/>
    <s v="Business"/>
    <x v="0"/>
    <s v="Cycling Pack 12L"/>
    <n v="6"/>
    <n v="104.11"/>
    <n v="0.1"/>
    <n v="49"/>
    <n v="562.19399999999996"/>
    <n v="294"/>
    <n v="268.19399999999996"/>
    <n v="0.47704884790659446"/>
    <n v="2026"/>
    <s v="Q3"/>
    <n v="9"/>
    <s v="Sep"/>
  </r>
  <r>
    <n v="4606"/>
    <d v="2026-09-13T00:00:00"/>
    <n v="2026"/>
    <x v="2"/>
    <n v="9"/>
    <x v="8"/>
    <x v="3"/>
    <x v="8"/>
    <x v="0"/>
    <s v="Business"/>
    <x v="3"/>
    <s v="Alpine Tent 4P"/>
    <n v="1"/>
    <n v="335.02"/>
    <n v="0.05"/>
    <n v="198.44"/>
    <n v="318.26899999999995"/>
    <n v="198.44"/>
    <n v="119.82899999999995"/>
    <n v="0.3765022669502841"/>
    <n v="2026"/>
    <s v="Q3"/>
    <n v="9"/>
    <s v="Sep"/>
  </r>
  <r>
    <n v="222"/>
    <d v="2026-09-14T00:00:00"/>
    <n v="2026"/>
    <x v="2"/>
    <n v="9"/>
    <x v="8"/>
    <x v="1"/>
    <x v="12"/>
    <x v="0"/>
    <s v="Returning"/>
    <x v="0"/>
    <s v="Trail Bike Light"/>
    <n v="2"/>
    <n v="49.69"/>
    <n v="0.05"/>
    <n v="22.55"/>
    <n v="94.410999999999987"/>
    <n v="45.1"/>
    <n v="49.310999999999986"/>
    <n v="0.52230142674052804"/>
    <n v="2026"/>
    <s v="Q3"/>
    <n v="9"/>
    <s v="Sep"/>
  </r>
  <r>
    <n v="241"/>
    <d v="2026-09-14T00:00:00"/>
    <n v="2026"/>
    <x v="2"/>
    <n v="9"/>
    <x v="8"/>
    <x v="2"/>
    <x v="5"/>
    <x v="0"/>
    <s v="Returning"/>
    <x v="0"/>
    <s v="Trail Bike Light"/>
    <n v="4"/>
    <n v="50.5"/>
    <n v="0"/>
    <n v="23.02"/>
    <n v="202"/>
    <n v="92.08"/>
    <n v="109.92"/>
    <n v="0.5441584158415842"/>
    <n v="2026"/>
    <s v="Q3"/>
    <n v="9"/>
    <s v="Sep"/>
  </r>
  <r>
    <n v="753"/>
    <d v="2026-09-14T00:00:00"/>
    <n v="2026"/>
    <x v="2"/>
    <n v="9"/>
    <x v="8"/>
    <x v="3"/>
    <x v="4"/>
    <x v="2"/>
    <s v="Returning"/>
    <x v="2"/>
    <s v="Packing Cube Set"/>
    <n v="1"/>
    <n v="47.55"/>
    <n v="0.05"/>
    <n v="18.350000000000001"/>
    <n v="45.172499999999992"/>
    <n v="18.350000000000001"/>
    <n v="26.822499999999991"/>
    <n v="0.5937794011843488"/>
    <n v="2026"/>
    <s v="Q3"/>
    <n v="9"/>
    <s v="Sep"/>
  </r>
  <r>
    <n v="2530"/>
    <d v="2026-09-14T00:00:00"/>
    <n v="2026"/>
    <x v="2"/>
    <n v="9"/>
    <x v="8"/>
    <x v="3"/>
    <x v="7"/>
    <x v="0"/>
    <s v="New"/>
    <x v="2"/>
    <s v="Packing Cube Set"/>
    <n v="6"/>
    <n v="46.16"/>
    <n v="0.1"/>
    <n v="18.39"/>
    <n v="249.26399999999998"/>
    <n v="110.34"/>
    <n v="138.92399999999998"/>
    <n v="0.55733679953783932"/>
    <n v="2026"/>
    <s v="Q3"/>
    <n v="9"/>
    <s v="Sep"/>
  </r>
  <r>
    <n v="572"/>
    <d v="2026-09-15T00:00:00"/>
    <n v="2026"/>
    <x v="2"/>
    <n v="9"/>
    <x v="8"/>
    <x v="0"/>
    <x v="15"/>
    <x v="2"/>
    <s v="Returning"/>
    <x v="2"/>
    <s v="Carry-On Duffel"/>
    <n v="2"/>
    <n v="135.79"/>
    <n v="0.05"/>
    <n v="66.53"/>
    <n v="258.00099999999998"/>
    <n v="133.06"/>
    <n v="124.94099999999997"/>
    <n v="0.48426556486215167"/>
    <n v="2026"/>
    <s v="Q3"/>
    <n v="9"/>
    <s v="Sep"/>
  </r>
  <r>
    <n v="874"/>
    <d v="2026-09-15T00:00:00"/>
    <n v="2026"/>
    <x v="2"/>
    <n v="9"/>
    <x v="8"/>
    <x v="0"/>
    <x v="15"/>
    <x v="0"/>
    <s v="Returning"/>
    <x v="1"/>
    <s v="Trail Boots"/>
    <n v="2"/>
    <n v="141.91999999999999"/>
    <n v="0"/>
    <n v="79.900000000000006"/>
    <n v="283.83999999999997"/>
    <n v="159.80000000000001"/>
    <n v="124.03999999999996"/>
    <n v="0.43700676437429531"/>
    <n v="2026"/>
    <s v="Q3"/>
    <n v="9"/>
    <s v="Sep"/>
  </r>
  <r>
    <n v="937"/>
    <d v="2026-09-15T00:00:00"/>
    <n v="2026"/>
    <x v="2"/>
    <n v="9"/>
    <x v="8"/>
    <x v="3"/>
    <x v="4"/>
    <x v="3"/>
    <s v="Business"/>
    <x v="1"/>
    <s v="Trail Boots"/>
    <n v="1"/>
    <n v="146.41"/>
    <n v="0.15"/>
    <n v="80.87"/>
    <n v="124.4485"/>
    <n v="80.87"/>
    <n v="43.578499999999991"/>
    <n v="0.35017296311325563"/>
    <n v="2026"/>
    <s v="Q3"/>
    <n v="9"/>
    <s v="Sep"/>
  </r>
  <r>
    <n v="1229"/>
    <d v="2026-09-15T00:00:00"/>
    <n v="2026"/>
    <x v="2"/>
    <n v="9"/>
    <x v="8"/>
    <x v="1"/>
    <x v="1"/>
    <x v="3"/>
    <s v="New"/>
    <x v="0"/>
    <s v="Compact Repair Kit"/>
    <n v="5"/>
    <n v="40.17"/>
    <n v="0"/>
    <n v="16.27"/>
    <n v="200.85000000000002"/>
    <n v="81.349999999999994"/>
    <n v="119.50000000000003"/>
    <n v="0.59497137167040082"/>
    <n v="2026"/>
    <s v="Q3"/>
    <n v="9"/>
    <s v="Sep"/>
  </r>
  <r>
    <n v="2186"/>
    <d v="2026-09-15T00:00:00"/>
    <n v="2026"/>
    <x v="2"/>
    <n v="9"/>
    <x v="8"/>
    <x v="2"/>
    <x v="2"/>
    <x v="0"/>
    <s v="Returning"/>
    <x v="1"/>
    <s v="Hiking Daypack 20L"/>
    <n v="2"/>
    <n v="91.6"/>
    <n v="0"/>
    <n v="46.54"/>
    <n v="183.2"/>
    <n v="93.08"/>
    <n v="90.11999999999999"/>
    <n v="0.49192139737991264"/>
    <n v="2026"/>
    <s v="Q3"/>
    <n v="9"/>
    <s v="Sep"/>
  </r>
  <r>
    <n v="2922"/>
    <d v="2026-09-15T00:00:00"/>
    <n v="2026"/>
    <x v="2"/>
    <n v="9"/>
    <x v="8"/>
    <x v="2"/>
    <x v="2"/>
    <x v="0"/>
    <s v="New"/>
    <x v="4"/>
    <s v="Weighted Vest"/>
    <n v="4"/>
    <n v="121.47"/>
    <n v="0.05"/>
    <n v="67.650000000000006"/>
    <n v="461.58599999999996"/>
    <n v="270.60000000000002"/>
    <n v="190.98599999999993"/>
    <n v="0.41376038268058379"/>
    <n v="2026"/>
    <s v="Q3"/>
    <n v="9"/>
    <s v="Sep"/>
  </r>
  <r>
    <n v="3140"/>
    <d v="2026-09-15T00:00:00"/>
    <n v="2026"/>
    <x v="2"/>
    <n v="9"/>
    <x v="8"/>
    <x v="1"/>
    <x v="12"/>
    <x v="3"/>
    <s v="New"/>
    <x v="3"/>
    <s v="Compact Sleeping Bag"/>
    <n v="2"/>
    <n v="122.69"/>
    <n v="0"/>
    <n v="61.4"/>
    <n v="245.38"/>
    <n v="122.8"/>
    <n v="122.58"/>
    <n v="0.49955171570625151"/>
    <n v="2026"/>
    <s v="Q3"/>
    <n v="9"/>
    <s v="Sep"/>
  </r>
  <r>
    <n v="3369"/>
    <d v="2026-09-15T00:00:00"/>
    <n v="2026"/>
    <x v="2"/>
    <n v="9"/>
    <x v="8"/>
    <x v="1"/>
    <x v="12"/>
    <x v="3"/>
    <s v="New"/>
    <x v="2"/>
    <s v="Packing Cube Set"/>
    <n v="1"/>
    <n v="45.59"/>
    <n v="0"/>
    <n v="18.28"/>
    <n v="45.59"/>
    <n v="18.28"/>
    <n v="27.310000000000002"/>
    <n v="0.59903487606931349"/>
    <n v="2026"/>
    <s v="Q3"/>
    <n v="9"/>
    <s v="Sep"/>
  </r>
  <r>
    <n v="4865"/>
    <d v="2026-09-15T00:00:00"/>
    <n v="2026"/>
    <x v="2"/>
    <n v="9"/>
    <x v="8"/>
    <x v="3"/>
    <x v="4"/>
    <x v="0"/>
    <s v="Returning"/>
    <x v="0"/>
    <s v="Commuter Helmet"/>
    <n v="1"/>
    <n v="83.8"/>
    <n v="0"/>
    <n v="42.23"/>
    <n v="83.8"/>
    <n v="42.23"/>
    <n v="41.57"/>
    <n v="0.49606205250596663"/>
    <n v="2026"/>
    <s v="Q3"/>
    <n v="9"/>
    <s v="Sep"/>
  </r>
  <r>
    <n v="103"/>
    <d v="2026-09-16T00:00:00"/>
    <n v="2026"/>
    <x v="2"/>
    <n v="9"/>
    <x v="8"/>
    <x v="2"/>
    <x v="3"/>
    <x v="0"/>
    <s v="New"/>
    <x v="2"/>
    <s v="Carry-On Duffel"/>
    <n v="1"/>
    <n v="132.58000000000001"/>
    <n v="0.15"/>
    <n v="67.62"/>
    <n v="112.69300000000001"/>
    <n v="67.62"/>
    <n v="45.073000000000008"/>
    <n v="0.39996273060438536"/>
    <n v="2026"/>
    <s v="Q3"/>
    <n v="9"/>
    <s v="Sep"/>
  </r>
  <r>
    <n v="4500"/>
    <d v="2026-09-16T00:00:00"/>
    <n v="2026"/>
    <x v="2"/>
    <n v="9"/>
    <x v="8"/>
    <x v="3"/>
    <x v="8"/>
    <x v="0"/>
    <s v="New"/>
    <x v="3"/>
    <s v="Compact Sleeping Bag"/>
    <n v="2"/>
    <n v="122.12"/>
    <n v="0.05"/>
    <n v="61.76"/>
    <n v="232.02799999999999"/>
    <n v="123.52"/>
    <n v="108.508"/>
    <n v="0.46765045597945076"/>
    <n v="2026"/>
    <s v="Q3"/>
    <n v="9"/>
    <s v="Sep"/>
  </r>
  <r>
    <n v="5093"/>
    <d v="2026-09-16T00:00:00"/>
    <n v="2026"/>
    <x v="2"/>
    <n v="9"/>
    <x v="8"/>
    <x v="0"/>
    <x v="0"/>
    <x v="1"/>
    <s v="Business"/>
    <x v="1"/>
    <s v="Trail Boots"/>
    <n v="3"/>
    <n v="140.47"/>
    <n v="0.15"/>
    <n v="81.739999999999995"/>
    <n v="358.19849999999997"/>
    <n v="245.21999999999997"/>
    <n v="112.9785"/>
    <n v="0.31540751845694498"/>
    <n v="2026"/>
    <s v="Q3"/>
    <n v="9"/>
    <s v="Sep"/>
  </r>
  <r>
    <n v="5147"/>
    <d v="2026-09-16T00:00:00"/>
    <n v="2026"/>
    <x v="2"/>
    <n v="9"/>
    <x v="8"/>
    <x v="3"/>
    <x v="13"/>
    <x v="0"/>
    <s v="New"/>
    <x v="1"/>
    <s v="Trail Boots"/>
    <n v="2"/>
    <n v="145.35"/>
    <n v="0.05"/>
    <n v="78.39"/>
    <n v="276.16499999999996"/>
    <n v="156.78"/>
    <n v="119.38499999999996"/>
    <n v="0.4322959100537721"/>
    <n v="2026"/>
    <s v="Q3"/>
    <n v="9"/>
    <s v="Sep"/>
  </r>
  <r>
    <n v="365"/>
    <d v="2026-09-17T00:00:00"/>
    <n v="2026"/>
    <x v="2"/>
    <n v="9"/>
    <x v="8"/>
    <x v="3"/>
    <x v="8"/>
    <x v="3"/>
    <s v="Returning"/>
    <x v="3"/>
    <s v="Compact Sleeping Bag"/>
    <n v="2"/>
    <n v="121.25"/>
    <n v="0"/>
    <n v="61.5"/>
    <n v="242.5"/>
    <n v="123"/>
    <n v="119.5"/>
    <n v="0.4927835051546392"/>
    <n v="2026"/>
    <s v="Q3"/>
    <n v="9"/>
    <s v="Sep"/>
  </r>
  <r>
    <n v="494"/>
    <d v="2026-09-17T00:00:00"/>
    <n v="2026"/>
    <x v="2"/>
    <n v="9"/>
    <x v="8"/>
    <x v="3"/>
    <x v="4"/>
    <x v="0"/>
    <s v="New"/>
    <x v="2"/>
    <s v="Insulated Bottle"/>
    <n v="1"/>
    <n v="35.94"/>
    <n v="0.1"/>
    <n v="13.19"/>
    <n v="32.345999999999997"/>
    <n v="13.19"/>
    <n v="19.155999999999999"/>
    <n v="0.59222160390774747"/>
    <n v="2026"/>
    <s v="Q3"/>
    <n v="9"/>
    <s v="Sep"/>
  </r>
  <r>
    <n v="665"/>
    <d v="2026-09-17T00:00:00"/>
    <n v="2026"/>
    <x v="2"/>
    <n v="9"/>
    <x v="8"/>
    <x v="1"/>
    <x v="14"/>
    <x v="0"/>
    <s v="New"/>
    <x v="0"/>
    <s v="Cycling Pack 12L"/>
    <n v="1"/>
    <n v="101.18"/>
    <n v="0.1"/>
    <n v="49.38"/>
    <n v="91.062000000000012"/>
    <n v="49.38"/>
    <n v="41.682000000000009"/>
    <n v="0.45773209461685449"/>
    <n v="2026"/>
    <s v="Q3"/>
    <n v="9"/>
    <s v="Sep"/>
  </r>
  <r>
    <n v="2067"/>
    <d v="2026-09-17T00:00:00"/>
    <n v="2026"/>
    <x v="2"/>
    <n v="9"/>
    <x v="8"/>
    <x v="3"/>
    <x v="7"/>
    <x v="2"/>
    <s v="New"/>
    <x v="0"/>
    <s v="Commuter Helmet"/>
    <n v="2"/>
    <n v="82.47"/>
    <n v="0"/>
    <n v="42.49"/>
    <n v="164.94"/>
    <n v="84.98"/>
    <n v="79.959999999999994"/>
    <n v="0.48478234509518608"/>
    <n v="2026"/>
    <s v="Q3"/>
    <n v="9"/>
    <s v="Sep"/>
  </r>
  <r>
    <n v="2648"/>
    <d v="2026-09-17T00:00:00"/>
    <n v="2026"/>
    <x v="2"/>
    <n v="9"/>
    <x v="8"/>
    <x v="2"/>
    <x v="16"/>
    <x v="3"/>
    <s v="New"/>
    <x v="4"/>
    <s v="Training Mat"/>
    <n v="1"/>
    <n v="50.47"/>
    <n v="0.05"/>
    <n v="22.27"/>
    <n v="47.946499999999993"/>
    <n v="22.27"/>
    <n v="25.676499999999994"/>
    <n v="0.53552396942425406"/>
    <n v="2026"/>
    <s v="Q3"/>
    <n v="9"/>
    <s v="Sep"/>
  </r>
  <r>
    <n v="3074"/>
    <d v="2026-09-17T00:00:00"/>
    <n v="2026"/>
    <x v="2"/>
    <n v="9"/>
    <x v="8"/>
    <x v="3"/>
    <x v="8"/>
    <x v="1"/>
    <s v="Business"/>
    <x v="3"/>
    <s v="Portable Camp Stove"/>
    <n v="5"/>
    <n v="82.63"/>
    <n v="0.15"/>
    <n v="38.630000000000003"/>
    <n v="351.17749999999995"/>
    <n v="193.15"/>
    <n v="158.02749999999995"/>
    <n v="0.44999323703824978"/>
    <n v="2026"/>
    <s v="Q3"/>
    <n v="9"/>
    <s v="Sep"/>
  </r>
  <r>
    <n v="259"/>
    <d v="2026-09-18T00:00:00"/>
    <n v="2026"/>
    <x v="2"/>
    <n v="9"/>
    <x v="8"/>
    <x v="3"/>
    <x v="8"/>
    <x v="2"/>
    <s v="Business"/>
    <x v="2"/>
    <s v="Travel Backpack 35L"/>
    <n v="4"/>
    <n v="168.48"/>
    <n v="0.1"/>
    <n v="89.85"/>
    <n v="606.52800000000002"/>
    <n v="359.4"/>
    <n v="247.12800000000004"/>
    <n v="0.4074469768914214"/>
    <n v="2026"/>
    <s v="Q3"/>
    <n v="9"/>
    <s v="Sep"/>
  </r>
  <r>
    <n v="997"/>
    <d v="2026-09-18T00:00:00"/>
    <n v="2026"/>
    <x v="2"/>
    <n v="9"/>
    <x v="8"/>
    <x v="1"/>
    <x v="11"/>
    <x v="3"/>
    <s v="Returning"/>
    <x v="3"/>
    <s v="Compact Sleeping Bag"/>
    <n v="2"/>
    <n v="121.82"/>
    <n v="0"/>
    <n v="61.92"/>
    <n v="243.64"/>
    <n v="123.84"/>
    <n v="119.79999999999998"/>
    <n v="0.49170907896897059"/>
    <n v="2026"/>
    <s v="Q3"/>
    <n v="9"/>
    <s v="Sep"/>
  </r>
  <r>
    <n v="2102"/>
    <d v="2026-09-18T00:00:00"/>
    <n v="2026"/>
    <x v="2"/>
    <n v="9"/>
    <x v="8"/>
    <x v="0"/>
    <x v="15"/>
    <x v="2"/>
    <s v="Returning"/>
    <x v="0"/>
    <s v="Trail Bike Light"/>
    <n v="1"/>
    <n v="50.02"/>
    <n v="0.1"/>
    <n v="22.47"/>
    <n v="45.018000000000001"/>
    <n v="22.47"/>
    <n v="22.548000000000002"/>
    <n v="0.50086632013861121"/>
    <n v="2026"/>
    <s v="Q3"/>
    <n v="9"/>
    <s v="Sep"/>
  </r>
  <r>
    <n v="2452"/>
    <d v="2026-09-18T00:00:00"/>
    <n v="2026"/>
    <x v="2"/>
    <n v="9"/>
    <x v="8"/>
    <x v="2"/>
    <x v="5"/>
    <x v="0"/>
    <s v="New"/>
    <x v="4"/>
    <s v="Training Mat"/>
    <n v="1"/>
    <n v="50.17"/>
    <n v="0.1"/>
    <n v="21.99"/>
    <n v="45.153000000000006"/>
    <n v="21.99"/>
    <n v="23.163000000000007"/>
    <n v="0.51298917015480705"/>
    <n v="2026"/>
    <s v="Q3"/>
    <n v="9"/>
    <s v="Sep"/>
  </r>
  <r>
    <n v="2761"/>
    <d v="2026-09-18T00:00:00"/>
    <n v="2026"/>
    <x v="2"/>
    <n v="9"/>
    <x v="8"/>
    <x v="0"/>
    <x v="15"/>
    <x v="1"/>
    <s v="Business"/>
    <x v="3"/>
    <s v="Compact Sleeping Bag"/>
    <n v="5"/>
    <n v="124.51"/>
    <n v="0.1"/>
    <n v="60.29"/>
    <n v="560.29500000000007"/>
    <n v="301.45"/>
    <n v="258.84500000000008"/>
    <n v="0.46197984990049895"/>
    <n v="2026"/>
    <s v="Q3"/>
    <n v="9"/>
    <s v="Sep"/>
  </r>
  <r>
    <n v="3993"/>
    <d v="2026-09-18T00:00:00"/>
    <n v="2026"/>
    <x v="2"/>
    <n v="9"/>
    <x v="8"/>
    <x v="1"/>
    <x v="12"/>
    <x v="3"/>
    <s v="Returning"/>
    <x v="1"/>
    <s v="Summit Backpack 45L"/>
    <n v="1"/>
    <n v="153.68"/>
    <n v="0.05"/>
    <n v="77.42"/>
    <n v="145.99600000000001"/>
    <n v="77.42"/>
    <n v="68.576000000000008"/>
    <n v="0.46971149894517661"/>
    <n v="2026"/>
    <s v="Q3"/>
    <n v="9"/>
    <s v="Sep"/>
  </r>
  <r>
    <n v="4343"/>
    <d v="2026-09-18T00:00:00"/>
    <n v="2026"/>
    <x v="2"/>
    <n v="9"/>
    <x v="8"/>
    <x v="1"/>
    <x v="12"/>
    <x v="3"/>
    <s v="New"/>
    <x v="3"/>
    <s v="Compact Sleeping Bag"/>
    <n v="2"/>
    <n v="121.37"/>
    <n v="0.05"/>
    <n v="60.13"/>
    <n v="230.60300000000001"/>
    <n v="120.26"/>
    <n v="110.343"/>
    <n v="0.47849767782726155"/>
    <n v="2026"/>
    <s v="Q3"/>
    <n v="9"/>
    <s v="Sep"/>
  </r>
  <r>
    <n v="4429"/>
    <d v="2026-09-18T00:00:00"/>
    <n v="2026"/>
    <x v="2"/>
    <n v="9"/>
    <x v="8"/>
    <x v="0"/>
    <x v="15"/>
    <x v="0"/>
    <s v="Business"/>
    <x v="1"/>
    <s v="Trail Boots"/>
    <n v="2"/>
    <n v="145.1"/>
    <n v="0.1"/>
    <n v="77.62"/>
    <n v="261.18"/>
    <n v="155.24"/>
    <n v="105.94"/>
    <n v="0.40562064476606169"/>
    <n v="2026"/>
    <s v="Q3"/>
    <n v="9"/>
    <s v="Sep"/>
  </r>
  <r>
    <n v="4824"/>
    <d v="2026-09-18T00:00:00"/>
    <n v="2026"/>
    <x v="2"/>
    <n v="9"/>
    <x v="8"/>
    <x v="3"/>
    <x v="8"/>
    <x v="0"/>
    <s v="Returning"/>
    <x v="4"/>
    <s v="Recovery Roller"/>
    <n v="1"/>
    <n v="36.729999999999997"/>
    <n v="0.05"/>
    <n v="14.11"/>
    <n v="34.893499999999996"/>
    <n v="14.11"/>
    <n v="20.783499999999997"/>
    <n v="0.59562669265049362"/>
    <n v="2026"/>
    <s v="Q3"/>
    <n v="9"/>
    <s v="Sep"/>
  </r>
  <r>
    <n v="4881"/>
    <d v="2026-09-18T00:00:00"/>
    <n v="2026"/>
    <x v="2"/>
    <n v="9"/>
    <x v="8"/>
    <x v="2"/>
    <x v="2"/>
    <x v="0"/>
    <s v="Business"/>
    <x v="2"/>
    <s v="Carry-On Duffel"/>
    <n v="4"/>
    <n v="134.15"/>
    <n v="0.05"/>
    <n v="65.58"/>
    <n v="509.77"/>
    <n v="262.32"/>
    <n v="247.45"/>
    <n v="0.48541499107440611"/>
    <n v="2026"/>
    <s v="Q3"/>
    <n v="9"/>
    <s v="Sep"/>
  </r>
  <r>
    <n v="5138"/>
    <d v="2026-09-18T00:00:00"/>
    <n v="2026"/>
    <x v="2"/>
    <n v="9"/>
    <x v="8"/>
    <x v="0"/>
    <x v="0"/>
    <x v="1"/>
    <s v="Business"/>
    <x v="1"/>
    <s v="Hiking Daypack 20L"/>
    <n v="8"/>
    <n v="94.21"/>
    <n v="0.1"/>
    <n v="45.05"/>
    <n v="678.31200000000001"/>
    <n v="360.4"/>
    <n v="317.91200000000003"/>
    <n v="0.46868107891353833"/>
    <n v="2026"/>
    <s v="Q3"/>
    <n v="9"/>
    <s v="Sep"/>
  </r>
  <r>
    <n v="1214"/>
    <d v="2026-09-19T00:00:00"/>
    <n v="2026"/>
    <x v="2"/>
    <n v="9"/>
    <x v="8"/>
    <x v="0"/>
    <x v="15"/>
    <x v="2"/>
    <s v="Returning"/>
    <x v="3"/>
    <s v="Trail Tent 2P"/>
    <n v="1"/>
    <n v="198.29"/>
    <n v="0.05"/>
    <n v="106.24"/>
    <n v="188.37549999999999"/>
    <n v="106.24"/>
    <n v="82.135499999999993"/>
    <n v="0.436020076920831"/>
    <n v="2026"/>
    <s v="Q3"/>
    <n v="9"/>
    <s v="Sep"/>
  </r>
  <r>
    <n v="1346"/>
    <d v="2026-09-19T00:00:00"/>
    <n v="2026"/>
    <x v="2"/>
    <n v="9"/>
    <x v="8"/>
    <x v="1"/>
    <x v="14"/>
    <x v="3"/>
    <s v="Returning"/>
    <x v="2"/>
    <s v="Travel Backpack 35L"/>
    <n v="3"/>
    <n v="166.21"/>
    <n v="0.05"/>
    <n v="85.03"/>
    <n v="473.69849999999997"/>
    <n v="255.09"/>
    <n v="218.60849999999996"/>
    <n v="0.4614929116304991"/>
    <n v="2026"/>
    <s v="Q3"/>
    <n v="9"/>
    <s v="Sep"/>
  </r>
  <r>
    <n v="1361"/>
    <d v="2026-09-19T00:00:00"/>
    <n v="2026"/>
    <x v="2"/>
    <n v="9"/>
    <x v="8"/>
    <x v="1"/>
    <x v="6"/>
    <x v="3"/>
    <s v="New"/>
    <x v="0"/>
    <s v="Compact Repair Kit"/>
    <n v="1"/>
    <n v="40.700000000000003"/>
    <n v="0.05"/>
    <n v="16.43"/>
    <n v="38.664999999999999"/>
    <n v="16.43"/>
    <n v="22.234999999999999"/>
    <n v="0.57506789085736454"/>
    <n v="2026"/>
    <s v="Q3"/>
    <n v="9"/>
    <s v="Sep"/>
  </r>
  <r>
    <n v="2728"/>
    <d v="2026-09-19T00:00:00"/>
    <n v="2026"/>
    <x v="2"/>
    <n v="9"/>
    <x v="8"/>
    <x v="0"/>
    <x v="15"/>
    <x v="0"/>
    <s v="New"/>
    <x v="1"/>
    <s v="Summit Backpack 45L"/>
    <n v="3"/>
    <n v="153.5"/>
    <n v="0"/>
    <n v="80.819999999999993"/>
    <n v="460.5"/>
    <n v="242.45999999999998"/>
    <n v="218.04000000000002"/>
    <n v="0.47348534201954401"/>
    <n v="2026"/>
    <s v="Q3"/>
    <n v="9"/>
    <s v="Sep"/>
  </r>
  <r>
    <n v="2788"/>
    <d v="2026-09-19T00:00:00"/>
    <n v="2026"/>
    <x v="2"/>
    <n v="9"/>
    <x v="8"/>
    <x v="1"/>
    <x v="12"/>
    <x v="3"/>
    <s v="New"/>
    <x v="1"/>
    <s v="Trekking Poles"/>
    <n v="1"/>
    <n v="70.430000000000007"/>
    <n v="0"/>
    <n v="31.51"/>
    <n v="70.430000000000007"/>
    <n v="31.51"/>
    <n v="38.92"/>
    <n v="0.55260542382507449"/>
    <n v="2026"/>
    <s v="Q3"/>
    <n v="9"/>
    <s v="Sep"/>
  </r>
  <r>
    <n v="2932"/>
    <d v="2026-09-19T00:00:00"/>
    <n v="2026"/>
    <x v="2"/>
    <n v="9"/>
    <x v="8"/>
    <x v="0"/>
    <x v="15"/>
    <x v="2"/>
    <s v="Business"/>
    <x v="0"/>
    <s v="Trail Bike Light"/>
    <n v="4"/>
    <n v="49.93"/>
    <n v="0"/>
    <n v="22.99"/>
    <n v="199.72"/>
    <n v="91.96"/>
    <n v="107.76"/>
    <n v="0.53955537752853999"/>
    <n v="2026"/>
    <s v="Q3"/>
    <n v="9"/>
    <s v="Sep"/>
  </r>
  <r>
    <n v="3399"/>
    <d v="2026-09-19T00:00:00"/>
    <n v="2026"/>
    <x v="2"/>
    <n v="9"/>
    <x v="8"/>
    <x v="1"/>
    <x v="12"/>
    <x v="2"/>
    <s v="Returning"/>
    <x v="0"/>
    <s v="Trail Bike Light"/>
    <n v="1"/>
    <n v="50.18"/>
    <n v="0"/>
    <n v="22.92"/>
    <n v="50.18"/>
    <n v="22.92"/>
    <n v="27.259999999999998"/>
    <n v="0.54324432044639293"/>
    <n v="2026"/>
    <s v="Q3"/>
    <n v="9"/>
    <s v="Sep"/>
  </r>
  <r>
    <n v="3588"/>
    <d v="2026-09-19T00:00:00"/>
    <n v="2026"/>
    <x v="2"/>
    <n v="9"/>
    <x v="8"/>
    <x v="3"/>
    <x v="13"/>
    <x v="2"/>
    <s v="New"/>
    <x v="2"/>
    <s v="Travel Backpack 35L"/>
    <n v="2"/>
    <n v="164.01"/>
    <n v="0.15"/>
    <n v="87.14"/>
    <n v="278.81699999999995"/>
    <n v="174.28"/>
    <n v="104.53699999999995"/>
    <n v="0.37493050997607741"/>
    <n v="2026"/>
    <s v="Q3"/>
    <n v="9"/>
    <s v="Sep"/>
  </r>
  <r>
    <n v="3603"/>
    <d v="2026-09-19T00:00:00"/>
    <n v="2026"/>
    <x v="2"/>
    <n v="9"/>
    <x v="8"/>
    <x v="1"/>
    <x v="14"/>
    <x v="3"/>
    <s v="Returning"/>
    <x v="0"/>
    <s v="Commuter Helmet"/>
    <n v="2"/>
    <n v="83.77"/>
    <n v="0"/>
    <n v="43.32"/>
    <n v="167.54"/>
    <n v="86.64"/>
    <n v="80.899999999999991"/>
    <n v="0.4828697624447893"/>
    <n v="2026"/>
    <s v="Q3"/>
    <n v="9"/>
    <s v="Sep"/>
  </r>
  <r>
    <n v="3845"/>
    <d v="2026-09-19T00:00:00"/>
    <n v="2026"/>
    <x v="2"/>
    <n v="9"/>
    <x v="8"/>
    <x v="3"/>
    <x v="8"/>
    <x v="0"/>
    <s v="New"/>
    <x v="3"/>
    <s v="Portable Camp Stove"/>
    <n v="1"/>
    <n v="81.84"/>
    <n v="0"/>
    <n v="38.5"/>
    <n v="81.84"/>
    <n v="38.5"/>
    <n v="43.34"/>
    <n v="0.52956989247311825"/>
    <n v="2026"/>
    <s v="Q3"/>
    <n v="9"/>
    <s v="Sep"/>
  </r>
  <r>
    <n v="4191"/>
    <d v="2026-09-19T00:00:00"/>
    <n v="2026"/>
    <x v="2"/>
    <n v="9"/>
    <x v="8"/>
    <x v="2"/>
    <x v="5"/>
    <x v="3"/>
    <s v="Returning"/>
    <x v="4"/>
    <s v="Resistance Band Set"/>
    <n v="1"/>
    <n v="40.32"/>
    <n v="0.15"/>
    <n v="14.39"/>
    <n v="34.271999999999998"/>
    <n v="14.39"/>
    <n v="19.881999999999998"/>
    <n v="0.58012371615312786"/>
    <n v="2026"/>
    <s v="Q3"/>
    <n v="9"/>
    <s v="Sep"/>
  </r>
  <r>
    <n v="4269"/>
    <d v="2026-09-19T00:00:00"/>
    <n v="2026"/>
    <x v="2"/>
    <n v="9"/>
    <x v="8"/>
    <x v="2"/>
    <x v="16"/>
    <x v="1"/>
    <s v="Business"/>
    <x v="1"/>
    <s v="Summit Backpack 45L"/>
    <n v="4"/>
    <n v="155.84"/>
    <n v="0.05"/>
    <n v="80.790000000000006"/>
    <n v="592.19200000000001"/>
    <n v="323.16000000000003"/>
    <n v="269.03199999999998"/>
    <n v="0.45429860585755966"/>
    <n v="2026"/>
    <s v="Q3"/>
    <n v="9"/>
    <s v="Sep"/>
  </r>
  <r>
    <n v="5"/>
    <d v="2026-09-20T00:00:00"/>
    <n v="2026"/>
    <x v="2"/>
    <n v="9"/>
    <x v="8"/>
    <x v="1"/>
    <x v="6"/>
    <x v="0"/>
    <s v="Business"/>
    <x v="4"/>
    <s v="Training Mat"/>
    <n v="1"/>
    <n v="51.83"/>
    <n v="0"/>
    <n v="21.9"/>
    <n v="51.83"/>
    <n v="21.9"/>
    <n v="29.93"/>
    <n v="0.57746478873239437"/>
    <n v="2026"/>
    <s v="Q3"/>
    <n v="9"/>
    <s v="Sep"/>
  </r>
  <r>
    <n v="210"/>
    <d v="2026-09-20T00:00:00"/>
    <n v="2026"/>
    <x v="2"/>
    <n v="9"/>
    <x v="8"/>
    <x v="2"/>
    <x v="3"/>
    <x v="2"/>
    <s v="Returning"/>
    <x v="3"/>
    <s v="Trail Tent 2P"/>
    <n v="1"/>
    <n v="190.77"/>
    <n v="0.05"/>
    <n v="104.69"/>
    <n v="181.23150000000001"/>
    <n v="104.69"/>
    <n v="76.541500000000013"/>
    <n v="0.42234103894742364"/>
    <n v="2026"/>
    <s v="Q3"/>
    <n v="9"/>
    <s v="Sep"/>
  </r>
  <r>
    <n v="462"/>
    <d v="2026-09-20T00:00:00"/>
    <n v="2026"/>
    <x v="2"/>
    <n v="9"/>
    <x v="8"/>
    <x v="1"/>
    <x v="12"/>
    <x v="2"/>
    <s v="New"/>
    <x v="0"/>
    <s v="Compact Repair Kit"/>
    <n v="2"/>
    <n v="40.049999999999997"/>
    <n v="0.05"/>
    <n v="16.97"/>
    <n v="76.094999999999985"/>
    <n v="33.94"/>
    <n v="42.154999999999987"/>
    <n v="0.55397857940731976"/>
    <n v="2026"/>
    <s v="Q3"/>
    <n v="9"/>
    <s v="Sep"/>
  </r>
  <r>
    <n v="725"/>
    <d v="2026-09-20T00:00:00"/>
    <n v="2026"/>
    <x v="2"/>
    <n v="9"/>
    <x v="8"/>
    <x v="1"/>
    <x v="12"/>
    <x v="0"/>
    <s v="New"/>
    <x v="0"/>
    <s v="Commuter Helmet"/>
    <n v="1"/>
    <n v="82.08"/>
    <n v="0.05"/>
    <n v="43.18"/>
    <n v="77.975999999999999"/>
    <n v="43.18"/>
    <n v="34.795999999999999"/>
    <n v="0.44623986867754178"/>
    <n v="2026"/>
    <s v="Q3"/>
    <n v="9"/>
    <s v="Sep"/>
  </r>
  <r>
    <n v="918"/>
    <d v="2026-09-20T00:00:00"/>
    <n v="2026"/>
    <x v="2"/>
    <n v="9"/>
    <x v="8"/>
    <x v="0"/>
    <x v="15"/>
    <x v="0"/>
    <s v="Returning"/>
    <x v="0"/>
    <s v="Trail Bike Light"/>
    <n v="1"/>
    <n v="50.3"/>
    <n v="0.05"/>
    <n v="22.14"/>
    <n v="47.784999999999997"/>
    <n v="22.14"/>
    <n v="25.644999999999996"/>
    <n v="0.53667468870984614"/>
    <n v="2026"/>
    <s v="Q3"/>
    <n v="9"/>
    <s v="Sep"/>
  </r>
  <r>
    <n v="1442"/>
    <d v="2026-09-20T00:00:00"/>
    <n v="2026"/>
    <x v="2"/>
    <n v="9"/>
    <x v="8"/>
    <x v="2"/>
    <x v="16"/>
    <x v="0"/>
    <s v="New"/>
    <x v="2"/>
    <s v="Packing Cube Set"/>
    <n v="1"/>
    <n v="47.68"/>
    <n v="0.1"/>
    <n v="18.03"/>
    <n v="42.911999999999999"/>
    <n v="18.03"/>
    <n v="24.881999999999998"/>
    <n v="0.57983780760626391"/>
    <n v="2026"/>
    <s v="Q3"/>
    <n v="9"/>
    <s v="Sep"/>
  </r>
  <r>
    <n v="4290"/>
    <d v="2026-09-20T00:00:00"/>
    <n v="2026"/>
    <x v="2"/>
    <n v="9"/>
    <x v="8"/>
    <x v="2"/>
    <x v="2"/>
    <x v="2"/>
    <s v="Returning"/>
    <x v="0"/>
    <s v="Trail Bike Light"/>
    <n v="2"/>
    <n v="51.48"/>
    <n v="0.05"/>
    <n v="22.38"/>
    <n v="97.811999999999983"/>
    <n v="44.76"/>
    <n v="53.051999999999985"/>
    <n v="0.54238743712427917"/>
    <n v="2026"/>
    <s v="Q3"/>
    <n v="9"/>
    <s v="Sep"/>
  </r>
  <r>
    <n v="4666"/>
    <d v="2026-09-20T00:00:00"/>
    <n v="2026"/>
    <x v="2"/>
    <n v="9"/>
    <x v="8"/>
    <x v="2"/>
    <x v="3"/>
    <x v="0"/>
    <s v="Business"/>
    <x v="4"/>
    <s v="Weighted Vest"/>
    <n v="2"/>
    <n v="123.73"/>
    <n v="0"/>
    <n v="68.459999999999994"/>
    <n v="247.46"/>
    <n v="136.91999999999999"/>
    <n v="110.54000000000002"/>
    <n v="0.44669845631617239"/>
    <n v="2026"/>
    <s v="Q3"/>
    <n v="9"/>
    <s v="Sep"/>
  </r>
  <r>
    <n v="234"/>
    <d v="2026-09-21T00:00:00"/>
    <n v="2026"/>
    <x v="2"/>
    <n v="9"/>
    <x v="8"/>
    <x v="2"/>
    <x v="5"/>
    <x v="0"/>
    <s v="Business"/>
    <x v="1"/>
    <s v="Trail Boots"/>
    <n v="2"/>
    <n v="146.81"/>
    <n v="0"/>
    <n v="79.72"/>
    <n v="293.62"/>
    <n v="159.44"/>
    <n v="134.18"/>
    <n v="0.45698521899053202"/>
    <n v="2026"/>
    <s v="Q3"/>
    <n v="9"/>
    <s v="Sep"/>
  </r>
  <r>
    <n v="802"/>
    <d v="2026-09-21T00:00:00"/>
    <n v="2026"/>
    <x v="2"/>
    <n v="9"/>
    <x v="8"/>
    <x v="1"/>
    <x v="12"/>
    <x v="2"/>
    <s v="Returning"/>
    <x v="2"/>
    <s v="Travel Backpack 35L"/>
    <n v="2"/>
    <n v="167.16"/>
    <n v="0"/>
    <n v="88.51"/>
    <n v="334.32"/>
    <n v="177.02"/>
    <n v="157.29999999999998"/>
    <n v="0.4705072983967456"/>
    <n v="2026"/>
    <s v="Q3"/>
    <n v="9"/>
    <s v="Sep"/>
  </r>
  <r>
    <n v="1942"/>
    <d v="2026-09-21T00:00:00"/>
    <n v="2026"/>
    <x v="2"/>
    <n v="9"/>
    <x v="8"/>
    <x v="2"/>
    <x v="2"/>
    <x v="0"/>
    <s v="New"/>
    <x v="0"/>
    <s v="Commuter Helmet"/>
    <n v="1"/>
    <n v="83.69"/>
    <n v="0"/>
    <n v="42.76"/>
    <n v="83.69"/>
    <n v="42.76"/>
    <n v="40.93"/>
    <n v="0.48906679412116144"/>
    <n v="2026"/>
    <s v="Q3"/>
    <n v="9"/>
    <s v="Sep"/>
  </r>
  <r>
    <n v="2200"/>
    <d v="2026-09-21T00:00:00"/>
    <n v="2026"/>
    <x v="2"/>
    <n v="9"/>
    <x v="8"/>
    <x v="0"/>
    <x v="0"/>
    <x v="0"/>
    <s v="New"/>
    <x v="0"/>
    <s v="Compact Repair Kit"/>
    <n v="1"/>
    <n v="40.4"/>
    <n v="0.15"/>
    <n v="16.47"/>
    <n v="34.339999999999996"/>
    <n v="16.47"/>
    <n v="17.869999999999997"/>
    <n v="0.52038439138031445"/>
    <n v="2026"/>
    <s v="Q3"/>
    <n v="9"/>
    <s v="Sep"/>
  </r>
  <r>
    <n v="2236"/>
    <d v="2026-09-21T00:00:00"/>
    <n v="2026"/>
    <x v="2"/>
    <n v="9"/>
    <x v="8"/>
    <x v="1"/>
    <x v="11"/>
    <x v="0"/>
    <s v="Returning"/>
    <x v="1"/>
    <s v="Trail Boots"/>
    <n v="3"/>
    <n v="143.31"/>
    <n v="0"/>
    <n v="81.36"/>
    <n v="429.93"/>
    <n v="244.07999999999998"/>
    <n v="185.85000000000002"/>
    <n v="0.43227967343521045"/>
    <n v="2026"/>
    <s v="Q3"/>
    <n v="9"/>
    <s v="Sep"/>
  </r>
  <r>
    <n v="4041"/>
    <d v="2026-09-21T00:00:00"/>
    <n v="2026"/>
    <x v="2"/>
    <n v="9"/>
    <x v="8"/>
    <x v="1"/>
    <x v="11"/>
    <x v="1"/>
    <s v="Returning"/>
    <x v="4"/>
    <s v="Training Mat"/>
    <n v="15"/>
    <n v="51.1"/>
    <n v="0.1"/>
    <n v="21.9"/>
    <n v="689.85"/>
    <n v="328.5"/>
    <n v="361.35"/>
    <n v="0.52380952380952384"/>
    <n v="2026"/>
    <s v="Q3"/>
    <n v="9"/>
    <s v="Sep"/>
  </r>
  <r>
    <n v="4435"/>
    <d v="2026-09-21T00:00:00"/>
    <n v="2026"/>
    <x v="2"/>
    <n v="9"/>
    <x v="8"/>
    <x v="3"/>
    <x v="13"/>
    <x v="3"/>
    <s v="New"/>
    <x v="1"/>
    <s v="Trail Boots"/>
    <n v="1"/>
    <n v="146.33000000000001"/>
    <n v="0"/>
    <n v="80.05"/>
    <n v="146.33000000000001"/>
    <n v="80.05"/>
    <n v="66.280000000000015"/>
    <n v="0.45294881432378875"/>
    <n v="2026"/>
    <s v="Q3"/>
    <n v="9"/>
    <s v="Sep"/>
  </r>
  <r>
    <n v="305"/>
    <d v="2026-09-22T00:00:00"/>
    <n v="2026"/>
    <x v="2"/>
    <n v="9"/>
    <x v="8"/>
    <x v="3"/>
    <x v="8"/>
    <x v="0"/>
    <s v="Returning"/>
    <x v="2"/>
    <s v="Carry-On Duffel"/>
    <n v="1"/>
    <n v="130.69999999999999"/>
    <n v="0.05"/>
    <n v="68.23"/>
    <n v="124.16499999999998"/>
    <n v="68.23"/>
    <n v="55.934999999999974"/>
    <n v="0.45048926831232622"/>
    <n v="2026"/>
    <s v="Q3"/>
    <n v="9"/>
    <s v="Sep"/>
  </r>
  <r>
    <n v="808"/>
    <d v="2026-09-22T00:00:00"/>
    <n v="2026"/>
    <x v="2"/>
    <n v="9"/>
    <x v="8"/>
    <x v="1"/>
    <x v="12"/>
    <x v="1"/>
    <s v="Business"/>
    <x v="4"/>
    <s v="Resistance Band Set"/>
    <n v="8"/>
    <n v="39.630000000000003"/>
    <n v="0.15"/>
    <n v="14.61"/>
    <n v="269.48400000000004"/>
    <n v="116.88"/>
    <n v="152.60400000000004"/>
    <n v="0.56628222825844954"/>
    <n v="2026"/>
    <s v="Q3"/>
    <n v="9"/>
    <s v="Sep"/>
  </r>
  <r>
    <n v="1029"/>
    <d v="2026-09-22T00:00:00"/>
    <n v="2026"/>
    <x v="2"/>
    <n v="9"/>
    <x v="8"/>
    <x v="1"/>
    <x v="6"/>
    <x v="0"/>
    <s v="Returning"/>
    <x v="2"/>
    <s v="Carry-On Duffel"/>
    <n v="1"/>
    <n v="132.36000000000001"/>
    <n v="0.05"/>
    <n v="66.63"/>
    <n v="125.742"/>
    <n v="66.63"/>
    <n v="59.112000000000009"/>
    <n v="0.47010545402490822"/>
    <n v="2026"/>
    <s v="Q3"/>
    <n v="9"/>
    <s v="Sep"/>
  </r>
  <r>
    <n v="1721"/>
    <d v="2026-09-22T00:00:00"/>
    <n v="2026"/>
    <x v="2"/>
    <n v="9"/>
    <x v="8"/>
    <x v="3"/>
    <x v="7"/>
    <x v="0"/>
    <s v="Business"/>
    <x v="1"/>
    <s v="Summit Backpack 45L"/>
    <n v="1"/>
    <n v="156.81"/>
    <n v="0"/>
    <n v="78.2"/>
    <n v="156.81"/>
    <n v="78.2"/>
    <n v="78.61"/>
    <n v="0.50130731458452904"/>
    <n v="2026"/>
    <s v="Q3"/>
    <n v="9"/>
    <s v="Sep"/>
  </r>
  <r>
    <n v="2425"/>
    <d v="2026-09-22T00:00:00"/>
    <n v="2026"/>
    <x v="2"/>
    <n v="9"/>
    <x v="8"/>
    <x v="3"/>
    <x v="8"/>
    <x v="3"/>
    <s v="New"/>
    <x v="2"/>
    <s v="Carry-On Duffel"/>
    <n v="3"/>
    <n v="134.52000000000001"/>
    <n v="0.05"/>
    <n v="65.19"/>
    <n v="383.38200000000006"/>
    <n v="195.57"/>
    <n v="187.81200000000007"/>
    <n v="0.48988215409174152"/>
    <n v="2026"/>
    <s v="Q3"/>
    <n v="9"/>
    <s v="Sep"/>
  </r>
  <r>
    <n v="3322"/>
    <d v="2026-09-22T00:00:00"/>
    <n v="2026"/>
    <x v="2"/>
    <n v="9"/>
    <x v="8"/>
    <x v="3"/>
    <x v="8"/>
    <x v="0"/>
    <s v="Returning"/>
    <x v="3"/>
    <s v="Compact Sleeping Bag"/>
    <n v="1"/>
    <n v="124.51"/>
    <n v="0"/>
    <n v="59.97"/>
    <n v="124.51"/>
    <n v="59.97"/>
    <n v="64.540000000000006"/>
    <n v="0.51835193960324477"/>
    <n v="2026"/>
    <s v="Q3"/>
    <n v="9"/>
    <s v="Sep"/>
  </r>
  <r>
    <n v="3821"/>
    <d v="2026-09-22T00:00:00"/>
    <n v="2026"/>
    <x v="2"/>
    <n v="9"/>
    <x v="8"/>
    <x v="2"/>
    <x v="3"/>
    <x v="0"/>
    <s v="Returning"/>
    <x v="1"/>
    <s v="Trail Boots"/>
    <n v="1"/>
    <n v="141"/>
    <n v="0"/>
    <n v="79.010000000000005"/>
    <n v="141"/>
    <n v="79.010000000000005"/>
    <n v="61.989999999999995"/>
    <n v="0.43964539007092196"/>
    <n v="2026"/>
    <s v="Q3"/>
    <n v="9"/>
    <s v="Sep"/>
  </r>
  <r>
    <n v="3899"/>
    <d v="2026-09-22T00:00:00"/>
    <n v="2026"/>
    <x v="2"/>
    <n v="9"/>
    <x v="8"/>
    <x v="3"/>
    <x v="4"/>
    <x v="1"/>
    <s v="Returning"/>
    <x v="3"/>
    <s v="Compact Sleeping Bag"/>
    <n v="6"/>
    <n v="121.7"/>
    <n v="0.15"/>
    <n v="61.26"/>
    <n v="620.67000000000007"/>
    <n v="367.56"/>
    <n v="253.11000000000007"/>
    <n v="0.40780124703948967"/>
    <n v="2026"/>
    <s v="Q3"/>
    <n v="9"/>
    <s v="Sep"/>
  </r>
  <r>
    <n v="4807"/>
    <d v="2026-09-22T00:00:00"/>
    <n v="2026"/>
    <x v="2"/>
    <n v="9"/>
    <x v="8"/>
    <x v="3"/>
    <x v="7"/>
    <x v="1"/>
    <s v="Business"/>
    <x v="0"/>
    <s v="Cycling Pack 12L"/>
    <n v="4"/>
    <n v="103.86"/>
    <n v="0.1"/>
    <n v="50.12"/>
    <n v="373.89600000000002"/>
    <n v="200.48"/>
    <n v="173.41600000000003"/>
    <n v="0.46380811776536796"/>
    <n v="2026"/>
    <s v="Q3"/>
    <n v="9"/>
    <s v="Sep"/>
  </r>
  <r>
    <n v="30"/>
    <d v="2026-09-23T00:00:00"/>
    <n v="2026"/>
    <x v="2"/>
    <n v="9"/>
    <x v="8"/>
    <x v="2"/>
    <x v="5"/>
    <x v="3"/>
    <s v="Returning"/>
    <x v="1"/>
    <s v="Hiking Daypack 20L"/>
    <n v="2"/>
    <n v="93.82"/>
    <n v="0.05"/>
    <n v="45.57"/>
    <n v="178.25799999999998"/>
    <n v="91.14"/>
    <n v="87.117999999999981"/>
    <n v="0.48871859888476249"/>
    <n v="2026"/>
    <s v="Q3"/>
    <n v="9"/>
    <s v="Sep"/>
  </r>
  <r>
    <n v="3027"/>
    <d v="2026-09-23T00:00:00"/>
    <n v="2026"/>
    <x v="2"/>
    <n v="9"/>
    <x v="8"/>
    <x v="3"/>
    <x v="8"/>
    <x v="1"/>
    <s v="Business"/>
    <x v="1"/>
    <s v="Summit Backpack 45L"/>
    <n v="8"/>
    <n v="155.13999999999999"/>
    <n v="0.1"/>
    <n v="76.87"/>
    <n v="1117.008"/>
    <n v="614.96"/>
    <n v="502.048"/>
    <n v="0.44945783736553363"/>
    <n v="2026"/>
    <s v="Q3"/>
    <n v="9"/>
    <s v="Sep"/>
  </r>
  <r>
    <n v="3690"/>
    <d v="2026-09-23T00:00:00"/>
    <n v="2026"/>
    <x v="2"/>
    <n v="9"/>
    <x v="8"/>
    <x v="3"/>
    <x v="8"/>
    <x v="0"/>
    <s v="Returning"/>
    <x v="1"/>
    <s v="Hiking Daypack 20L"/>
    <n v="3"/>
    <n v="92.14"/>
    <n v="0.05"/>
    <n v="45.25"/>
    <n v="262.59899999999999"/>
    <n v="135.75"/>
    <n v="126.84899999999999"/>
    <n v="0.48305210606285626"/>
    <n v="2026"/>
    <s v="Q3"/>
    <n v="9"/>
    <s v="Sep"/>
  </r>
  <r>
    <n v="600"/>
    <d v="2026-09-24T00:00:00"/>
    <n v="2026"/>
    <x v="2"/>
    <n v="9"/>
    <x v="8"/>
    <x v="1"/>
    <x v="12"/>
    <x v="2"/>
    <s v="Returning"/>
    <x v="0"/>
    <s v="Compact Repair Kit"/>
    <n v="6"/>
    <n v="39.880000000000003"/>
    <n v="0.05"/>
    <n v="16.79"/>
    <n v="227.31600000000003"/>
    <n v="100.74"/>
    <n v="126.57600000000004"/>
    <n v="0.5568283798764716"/>
    <n v="2026"/>
    <s v="Q3"/>
    <n v="9"/>
    <s v="Sep"/>
  </r>
  <r>
    <n v="1931"/>
    <d v="2026-09-24T00:00:00"/>
    <n v="2026"/>
    <x v="2"/>
    <n v="9"/>
    <x v="8"/>
    <x v="2"/>
    <x v="16"/>
    <x v="0"/>
    <s v="Returning"/>
    <x v="2"/>
    <s v="Insulated Bottle"/>
    <n v="4"/>
    <n v="35.700000000000003"/>
    <n v="0"/>
    <n v="13.91"/>
    <n v="142.80000000000001"/>
    <n v="55.64"/>
    <n v="87.160000000000011"/>
    <n v="0.61036414565826336"/>
    <n v="2026"/>
    <s v="Q3"/>
    <n v="9"/>
    <s v="Sep"/>
  </r>
  <r>
    <n v="2124"/>
    <d v="2026-09-24T00:00:00"/>
    <n v="2026"/>
    <x v="2"/>
    <n v="9"/>
    <x v="8"/>
    <x v="3"/>
    <x v="8"/>
    <x v="2"/>
    <s v="New"/>
    <x v="0"/>
    <s v="Cycling Pack 12L"/>
    <n v="6"/>
    <n v="104.16"/>
    <n v="0"/>
    <n v="51.76"/>
    <n v="624.96"/>
    <n v="310.56"/>
    <n v="314.40000000000003"/>
    <n v="0.50307219662058378"/>
    <n v="2026"/>
    <s v="Q3"/>
    <n v="9"/>
    <s v="Sep"/>
  </r>
  <r>
    <n v="2789"/>
    <d v="2026-09-24T00:00:00"/>
    <n v="2026"/>
    <x v="2"/>
    <n v="9"/>
    <x v="8"/>
    <x v="2"/>
    <x v="16"/>
    <x v="0"/>
    <s v="New"/>
    <x v="1"/>
    <s v="Trail Boots"/>
    <n v="5"/>
    <n v="147.21"/>
    <n v="0.05"/>
    <n v="79.14"/>
    <n v="699.24750000000006"/>
    <n v="395.7"/>
    <n v="303.54750000000007"/>
    <n v="0.43410594961011667"/>
    <n v="2026"/>
    <s v="Q3"/>
    <n v="9"/>
    <s v="Sep"/>
  </r>
  <r>
    <n v="2921"/>
    <d v="2026-09-24T00:00:00"/>
    <n v="2026"/>
    <x v="2"/>
    <n v="9"/>
    <x v="8"/>
    <x v="0"/>
    <x v="0"/>
    <x v="0"/>
    <s v="New"/>
    <x v="3"/>
    <s v="Trail Tent 2P"/>
    <n v="3"/>
    <n v="195.68"/>
    <n v="0.05"/>
    <n v="102.16"/>
    <n v="557.68799999999999"/>
    <n v="306.48"/>
    <n v="251.20799999999997"/>
    <n v="0.45044541033696256"/>
    <n v="2026"/>
    <s v="Q3"/>
    <n v="9"/>
    <s v="Sep"/>
  </r>
  <r>
    <n v="3108"/>
    <d v="2026-09-24T00:00:00"/>
    <n v="2026"/>
    <x v="2"/>
    <n v="9"/>
    <x v="8"/>
    <x v="1"/>
    <x v="11"/>
    <x v="1"/>
    <s v="Business"/>
    <x v="1"/>
    <s v="Hiking Daypack 20L"/>
    <n v="5"/>
    <n v="90.05"/>
    <n v="0.15"/>
    <n v="44.12"/>
    <n v="382.71249999999998"/>
    <n v="220.6"/>
    <n v="162.11249999999998"/>
    <n v="0.42358820263252439"/>
    <n v="2026"/>
    <s v="Q3"/>
    <n v="9"/>
    <s v="Sep"/>
  </r>
  <r>
    <n v="3226"/>
    <d v="2026-09-24T00:00:00"/>
    <n v="2026"/>
    <x v="2"/>
    <n v="9"/>
    <x v="8"/>
    <x v="3"/>
    <x v="13"/>
    <x v="3"/>
    <s v="Returning"/>
    <x v="3"/>
    <s v="Alpine Tent 4P"/>
    <n v="1"/>
    <n v="345.48"/>
    <n v="0"/>
    <n v="196.31"/>
    <n v="345.48"/>
    <n v="196.31"/>
    <n v="149.17000000000002"/>
    <n v="0.43177607965728843"/>
    <n v="2026"/>
    <s v="Q3"/>
    <n v="9"/>
    <s v="Sep"/>
  </r>
  <r>
    <n v="3286"/>
    <d v="2026-09-24T00:00:00"/>
    <n v="2026"/>
    <x v="2"/>
    <n v="9"/>
    <x v="8"/>
    <x v="3"/>
    <x v="4"/>
    <x v="0"/>
    <s v="New"/>
    <x v="2"/>
    <s v="Packing Cube Set"/>
    <n v="1"/>
    <n v="46.23"/>
    <n v="0.1"/>
    <n v="18.34"/>
    <n v="41.606999999999999"/>
    <n v="18.34"/>
    <n v="23.266999999999999"/>
    <n v="0.55920878698295962"/>
    <n v="2026"/>
    <s v="Q3"/>
    <n v="9"/>
    <s v="Sep"/>
  </r>
  <r>
    <n v="4510"/>
    <d v="2026-09-24T00:00:00"/>
    <n v="2026"/>
    <x v="2"/>
    <n v="9"/>
    <x v="8"/>
    <x v="0"/>
    <x v="0"/>
    <x v="3"/>
    <s v="Returning"/>
    <x v="3"/>
    <s v="Portable Camp Stove"/>
    <n v="3"/>
    <n v="82.38"/>
    <n v="0.15"/>
    <n v="39.020000000000003"/>
    <n v="210.06899999999999"/>
    <n v="117.06"/>
    <n v="93.008999999999986"/>
    <n v="0.44275452351370259"/>
    <n v="2026"/>
    <s v="Q3"/>
    <n v="9"/>
    <s v="Sep"/>
  </r>
  <r>
    <n v="2069"/>
    <d v="2026-09-25T00:00:00"/>
    <n v="2026"/>
    <x v="2"/>
    <n v="9"/>
    <x v="8"/>
    <x v="3"/>
    <x v="7"/>
    <x v="0"/>
    <s v="New"/>
    <x v="3"/>
    <s v="Alpine Tent 4P"/>
    <n v="1"/>
    <n v="344.79"/>
    <n v="0"/>
    <n v="189.63"/>
    <n v="344.79"/>
    <n v="189.63"/>
    <n v="155.16000000000003"/>
    <n v="0.45001305142260511"/>
    <n v="2026"/>
    <s v="Q3"/>
    <n v="9"/>
    <s v="Sep"/>
  </r>
  <r>
    <n v="95"/>
    <d v="2026-09-26T00:00:00"/>
    <n v="2026"/>
    <x v="2"/>
    <n v="9"/>
    <x v="8"/>
    <x v="0"/>
    <x v="0"/>
    <x v="3"/>
    <s v="Returning"/>
    <x v="1"/>
    <s v="Trekking Poles"/>
    <n v="1"/>
    <n v="73.06"/>
    <n v="0.05"/>
    <n v="31.42"/>
    <n v="69.406999999999996"/>
    <n v="31.42"/>
    <n v="37.986999999999995"/>
    <n v="0.54730790842422228"/>
    <n v="2026"/>
    <s v="Q3"/>
    <n v="9"/>
    <s v="Sep"/>
  </r>
  <r>
    <n v="160"/>
    <d v="2026-09-26T00:00:00"/>
    <n v="2026"/>
    <x v="2"/>
    <n v="9"/>
    <x v="8"/>
    <x v="3"/>
    <x v="8"/>
    <x v="0"/>
    <s v="Returning"/>
    <x v="3"/>
    <s v="Portable Camp Stove"/>
    <n v="1"/>
    <n v="81.58"/>
    <n v="0.1"/>
    <n v="38.89"/>
    <n v="73.421999999999997"/>
    <n v="38.89"/>
    <n v="34.531999999999996"/>
    <n v="0.47032224673803491"/>
    <n v="2026"/>
    <s v="Q3"/>
    <n v="9"/>
    <s v="Sep"/>
  </r>
  <r>
    <n v="407"/>
    <d v="2026-09-26T00:00:00"/>
    <n v="2026"/>
    <x v="2"/>
    <n v="9"/>
    <x v="8"/>
    <x v="1"/>
    <x v="12"/>
    <x v="1"/>
    <s v="Returning"/>
    <x v="4"/>
    <s v="Training Mat"/>
    <n v="6"/>
    <n v="49.87"/>
    <n v="0.1"/>
    <n v="21.75"/>
    <n v="269.298"/>
    <n v="130.5"/>
    <n v="138.798"/>
    <n v="0.51540672414945521"/>
    <n v="2026"/>
    <s v="Q3"/>
    <n v="9"/>
    <s v="Sep"/>
  </r>
  <r>
    <n v="1395"/>
    <d v="2026-09-26T00:00:00"/>
    <n v="2026"/>
    <x v="2"/>
    <n v="9"/>
    <x v="8"/>
    <x v="2"/>
    <x v="3"/>
    <x v="0"/>
    <s v="New"/>
    <x v="0"/>
    <s v="Compact Repair Kit"/>
    <n v="2"/>
    <n v="39.81"/>
    <n v="0.05"/>
    <n v="16.87"/>
    <n v="75.638999999999996"/>
    <n v="33.74"/>
    <n v="41.898999999999994"/>
    <n v="0.55393381721069812"/>
    <n v="2026"/>
    <s v="Q3"/>
    <n v="9"/>
    <s v="Sep"/>
  </r>
  <r>
    <n v="2085"/>
    <d v="2026-09-26T00:00:00"/>
    <n v="2026"/>
    <x v="2"/>
    <n v="9"/>
    <x v="8"/>
    <x v="2"/>
    <x v="2"/>
    <x v="0"/>
    <s v="Returning"/>
    <x v="3"/>
    <s v="Trail Tent 2P"/>
    <n v="3"/>
    <n v="191.46"/>
    <n v="0"/>
    <n v="104.06"/>
    <n v="574.38"/>
    <n v="312.18"/>
    <n v="262.2"/>
    <n v="0.45649221769560222"/>
    <n v="2026"/>
    <s v="Q3"/>
    <n v="9"/>
    <s v="Sep"/>
  </r>
  <r>
    <n v="3124"/>
    <d v="2026-09-26T00:00:00"/>
    <n v="2026"/>
    <x v="2"/>
    <n v="9"/>
    <x v="8"/>
    <x v="2"/>
    <x v="5"/>
    <x v="0"/>
    <s v="Returning"/>
    <x v="2"/>
    <s v="Packing Cube Set"/>
    <n v="3"/>
    <n v="46.48"/>
    <n v="0.05"/>
    <n v="18.82"/>
    <n v="132.46799999999999"/>
    <n v="56.46"/>
    <n v="76.007999999999981"/>
    <n v="0.57378385723344494"/>
    <n v="2026"/>
    <s v="Q3"/>
    <n v="9"/>
    <s v="Sep"/>
  </r>
  <r>
    <n v="3216"/>
    <d v="2026-09-26T00:00:00"/>
    <n v="2026"/>
    <x v="2"/>
    <n v="9"/>
    <x v="8"/>
    <x v="1"/>
    <x v="12"/>
    <x v="2"/>
    <s v="Returning"/>
    <x v="2"/>
    <s v="Insulated Bottle"/>
    <n v="2"/>
    <n v="35.44"/>
    <n v="0.1"/>
    <n v="13.2"/>
    <n v="63.791999999999994"/>
    <n v="26.4"/>
    <n v="37.391999999999996"/>
    <n v="0.58615500376222718"/>
    <n v="2026"/>
    <s v="Q3"/>
    <n v="9"/>
    <s v="Sep"/>
  </r>
  <r>
    <n v="3743"/>
    <d v="2026-09-26T00:00:00"/>
    <n v="2026"/>
    <x v="2"/>
    <n v="9"/>
    <x v="8"/>
    <x v="2"/>
    <x v="2"/>
    <x v="0"/>
    <s v="New"/>
    <x v="4"/>
    <s v="Recovery Roller"/>
    <n v="4"/>
    <n v="36.159999999999997"/>
    <n v="0.05"/>
    <n v="13.68"/>
    <n v="137.40799999999999"/>
    <n v="54.72"/>
    <n v="82.687999999999988"/>
    <n v="0.60176991150442471"/>
    <n v="2026"/>
    <s v="Q3"/>
    <n v="9"/>
    <s v="Sep"/>
  </r>
  <r>
    <n v="3788"/>
    <d v="2026-09-26T00:00:00"/>
    <n v="2026"/>
    <x v="2"/>
    <n v="9"/>
    <x v="8"/>
    <x v="3"/>
    <x v="8"/>
    <x v="0"/>
    <s v="Returning"/>
    <x v="4"/>
    <s v="Recovery Roller"/>
    <n v="2"/>
    <n v="35.93"/>
    <n v="0"/>
    <n v="13.91"/>
    <n v="71.86"/>
    <n v="27.82"/>
    <n v="44.04"/>
    <n v="0.6128583356526579"/>
    <n v="2026"/>
    <s v="Q3"/>
    <n v="9"/>
    <s v="Sep"/>
  </r>
  <r>
    <n v="4883"/>
    <d v="2026-09-26T00:00:00"/>
    <n v="2026"/>
    <x v="2"/>
    <n v="9"/>
    <x v="8"/>
    <x v="3"/>
    <x v="8"/>
    <x v="0"/>
    <s v="Business"/>
    <x v="3"/>
    <s v="Trail Tent 2P"/>
    <n v="1"/>
    <n v="199.7"/>
    <n v="0"/>
    <n v="103.77"/>
    <n v="199.7"/>
    <n v="103.77"/>
    <n v="95.929999999999993"/>
    <n v="0.4803705558337506"/>
    <n v="2026"/>
    <s v="Q3"/>
    <n v="9"/>
    <s v="Sep"/>
  </r>
  <r>
    <n v="1577"/>
    <d v="2026-09-27T00:00:00"/>
    <n v="2026"/>
    <x v="2"/>
    <n v="9"/>
    <x v="8"/>
    <x v="3"/>
    <x v="4"/>
    <x v="0"/>
    <s v="New"/>
    <x v="1"/>
    <s v="Summit Backpack 45L"/>
    <n v="4"/>
    <n v="154.28"/>
    <n v="0.05"/>
    <n v="78.180000000000007"/>
    <n v="586.26400000000001"/>
    <n v="312.72000000000003"/>
    <n v="273.54399999999998"/>
    <n v="0.46658843115047144"/>
    <n v="2026"/>
    <s v="Q3"/>
    <n v="9"/>
    <s v="Sep"/>
  </r>
  <r>
    <n v="2310"/>
    <d v="2026-09-27T00:00:00"/>
    <n v="2026"/>
    <x v="2"/>
    <n v="9"/>
    <x v="8"/>
    <x v="0"/>
    <x v="15"/>
    <x v="0"/>
    <s v="Returning"/>
    <x v="2"/>
    <s v="Travel Backpack 35L"/>
    <n v="1"/>
    <n v="165.44"/>
    <n v="0"/>
    <n v="88.25"/>
    <n v="165.44"/>
    <n v="88.25"/>
    <n v="77.19"/>
    <n v="0.46657398452611215"/>
    <n v="2026"/>
    <s v="Q3"/>
    <n v="9"/>
    <s v="Sep"/>
  </r>
  <r>
    <n v="2383"/>
    <d v="2026-09-27T00:00:00"/>
    <n v="2026"/>
    <x v="2"/>
    <n v="9"/>
    <x v="8"/>
    <x v="3"/>
    <x v="7"/>
    <x v="0"/>
    <s v="Returning"/>
    <x v="2"/>
    <s v="Carry-On Duffel"/>
    <n v="2"/>
    <n v="130.29"/>
    <n v="0.1"/>
    <n v="67.97"/>
    <n v="234.52199999999999"/>
    <n v="135.94"/>
    <n v="98.581999999999994"/>
    <n v="0.42035288800197845"/>
    <n v="2026"/>
    <s v="Q3"/>
    <n v="9"/>
    <s v="Sep"/>
  </r>
  <r>
    <n v="2803"/>
    <d v="2026-09-27T00:00:00"/>
    <n v="2026"/>
    <x v="2"/>
    <n v="9"/>
    <x v="8"/>
    <x v="1"/>
    <x v="12"/>
    <x v="0"/>
    <s v="Returning"/>
    <x v="4"/>
    <s v="Recovery Roller"/>
    <n v="3"/>
    <n v="36.909999999999997"/>
    <n v="0.05"/>
    <n v="13.7"/>
    <n v="105.19349999999999"/>
    <n v="41.099999999999994"/>
    <n v="64.093499999999992"/>
    <n v="0.60929144861612172"/>
    <n v="2026"/>
    <s v="Q3"/>
    <n v="9"/>
    <s v="Sep"/>
  </r>
  <r>
    <n v="4199"/>
    <d v="2026-09-27T00:00:00"/>
    <n v="2026"/>
    <x v="2"/>
    <n v="9"/>
    <x v="8"/>
    <x v="2"/>
    <x v="5"/>
    <x v="3"/>
    <s v="Business"/>
    <x v="0"/>
    <s v="Trail Bike Light"/>
    <n v="1"/>
    <n v="50.02"/>
    <n v="0"/>
    <n v="22.65"/>
    <n v="50.02"/>
    <n v="22.65"/>
    <n v="27.370000000000005"/>
    <n v="0.54718112754898052"/>
    <n v="2026"/>
    <s v="Q3"/>
    <n v="9"/>
    <s v="Sep"/>
  </r>
  <r>
    <n v="4517"/>
    <d v="2026-09-27T00:00:00"/>
    <n v="2026"/>
    <x v="2"/>
    <n v="9"/>
    <x v="8"/>
    <x v="1"/>
    <x v="12"/>
    <x v="0"/>
    <s v="Returning"/>
    <x v="3"/>
    <s v="Portable Camp Stove"/>
    <n v="1"/>
    <n v="83.32"/>
    <n v="0.05"/>
    <n v="38.93"/>
    <n v="79.153999999999996"/>
    <n v="38.93"/>
    <n v="40.223999999999997"/>
    <n v="0.50817393940925282"/>
    <n v="2026"/>
    <s v="Q3"/>
    <n v="9"/>
    <s v="Sep"/>
  </r>
  <r>
    <n v="80"/>
    <d v="2026-09-28T00:00:00"/>
    <n v="2026"/>
    <x v="2"/>
    <n v="9"/>
    <x v="8"/>
    <x v="0"/>
    <x v="15"/>
    <x v="1"/>
    <s v="Business"/>
    <x v="1"/>
    <s v="Trekking Poles"/>
    <n v="10"/>
    <n v="71.040000000000006"/>
    <n v="0.2"/>
    <n v="31.7"/>
    <n v="568.32000000000005"/>
    <n v="317"/>
    <n v="251.32000000000005"/>
    <n v="0.4422156531531532"/>
    <n v="2026"/>
    <s v="Q3"/>
    <n v="9"/>
    <s v="Sep"/>
  </r>
  <r>
    <n v="370"/>
    <d v="2026-09-28T00:00:00"/>
    <n v="2026"/>
    <x v="2"/>
    <n v="9"/>
    <x v="8"/>
    <x v="3"/>
    <x v="7"/>
    <x v="2"/>
    <s v="Returning"/>
    <x v="0"/>
    <s v="Compact Repair Kit"/>
    <n v="2"/>
    <n v="40.83"/>
    <n v="0"/>
    <n v="16.850000000000001"/>
    <n v="81.66"/>
    <n v="33.700000000000003"/>
    <n v="47.959999999999994"/>
    <n v="0.58731325006122947"/>
    <n v="2026"/>
    <s v="Q3"/>
    <n v="9"/>
    <s v="Sep"/>
  </r>
  <r>
    <n v="417"/>
    <d v="2026-09-28T00:00:00"/>
    <n v="2026"/>
    <x v="2"/>
    <n v="9"/>
    <x v="8"/>
    <x v="1"/>
    <x v="14"/>
    <x v="3"/>
    <s v="Returning"/>
    <x v="3"/>
    <s v="Compact Sleeping Bag"/>
    <n v="1"/>
    <n v="121.64"/>
    <n v="0.15"/>
    <n v="61.56"/>
    <n v="103.39399999999999"/>
    <n v="61.56"/>
    <n v="41.833999999999989"/>
    <n v="0.40460761746329565"/>
    <n v="2026"/>
    <s v="Q3"/>
    <n v="9"/>
    <s v="Sep"/>
  </r>
  <r>
    <n v="437"/>
    <d v="2026-09-28T00:00:00"/>
    <n v="2026"/>
    <x v="2"/>
    <n v="9"/>
    <x v="8"/>
    <x v="1"/>
    <x v="1"/>
    <x v="2"/>
    <s v="New"/>
    <x v="2"/>
    <s v="Travel Backpack 35L"/>
    <n v="1"/>
    <n v="164.7"/>
    <n v="0"/>
    <n v="86.02"/>
    <n v="164.7"/>
    <n v="86.02"/>
    <n v="78.679999999999993"/>
    <n v="0.47771706132361869"/>
    <n v="2026"/>
    <s v="Q3"/>
    <n v="9"/>
    <s v="Sep"/>
  </r>
  <r>
    <n v="790"/>
    <d v="2026-09-28T00:00:00"/>
    <n v="2026"/>
    <x v="2"/>
    <n v="9"/>
    <x v="8"/>
    <x v="3"/>
    <x v="7"/>
    <x v="3"/>
    <s v="New"/>
    <x v="3"/>
    <s v="Trail Tent 2P"/>
    <n v="1"/>
    <n v="199.09"/>
    <n v="0.05"/>
    <n v="106.57"/>
    <n v="189.13550000000001"/>
    <n v="106.57"/>
    <n v="82.565500000000014"/>
    <n v="0.43654152710622812"/>
    <n v="2026"/>
    <s v="Q3"/>
    <n v="9"/>
    <s v="Sep"/>
  </r>
  <r>
    <n v="1151"/>
    <d v="2026-09-28T00:00:00"/>
    <n v="2026"/>
    <x v="2"/>
    <n v="9"/>
    <x v="8"/>
    <x v="0"/>
    <x v="0"/>
    <x v="3"/>
    <s v="Returning"/>
    <x v="0"/>
    <s v="Commuter Helmet"/>
    <n v="1"/>
    <n v="81.48"/>
    <n v="0"/>
    <n v="41.47"/>
    <n v="81.48"/>
    <n v="41.47"/>
    <n v="40.010000000000005"/>
    <n v="0.4910407461953854"/>
    <n v="2026"/>
    <s v="Q3"/>
    <n v="9"/>
    <s v="Sep"/>
  </r>
  <r>
    <n v="1331"/>
    <d v="2026-09-28T00:00:00"/>
    <n v="2026"/>
    <x v="2"/>
    <n v="9"/>
    <x v="8"/>
    <x v="0"/>
    <x v="0"/>
    <x v="0"/>
    <s v="New"/>
    <x v="4"/>
    <s v="Resistance Band Set"/>
    <n v="3"/>
    <n v="39.450000000000003"/>
    <n v="0.05"/>
    <n v="15.1"/>
    <n v="112.4325"/>
    <n v="45.3"/>
    <n v="67.132500000000007"/>
    <n v="0.59709158828630515"/>
    <n v="2026"/>
    <s v="Q3"/>
    <n v="9"/>
    <s v="Sep"/>
  </r>
  <r>
    <n v="2388"/>
    <d v="2026-09-28T00:00:00"/>
    <n v="2026"/>
    <x v="2"/>
    <n v="9"/>
    <x v="8"/>
    <x v="3"/>
    <x v="8"/>
    <x v="0"/>
    <s v="Returning"/>
    <x v="1"/>
    <s v="Hiking Daypack 20L"/>
    <n v="3"/>
    <n v="93.22"/>
    <n v="0"/>
    <n v="46.75"/>
    <n v="279.65999999999997"/>
    <n v="140.25"/>
    <n v="139.40999999999997"/>
    <n v="0.49849817635700489"/>
    <n v="2026"/>
    <s v="Q3"/>
    <n v="9"/>
    <s v="Sep"/>
  </r>
  <r>
    <n v="2795"/>
    <d v="2026-09-28T00:00:00"/>
    <n v="2026"/>
    <x v="2"/>
    <n v="9"/>
    <x v="8"/>
    <x v="1"/>
    <x v="12"/>
    <x v="0"/>
    <s v="New"/>
    <x v="1"/>
    <s v="Trail Boots"/>
    <n v="3"/>
    <n v="142.19"/>
    <n v="0.05"/>
    <n v="78.37"/>
    <n v="405.24149999999997"/>
    <n v="235.11"/>
    <n v="170.13149999999996"/>
    <n v="0.41982743623246871"/>
    <n v="2026"/>
    <s v="Q3"/>
    <n v="9"/>
    <s v="Sep"/>
  </r>
  <r>
    <n v="2840"/>
    <d v="2026-09-28T00:00:00"/>
    <n v="2026"/>
    <x v="2"/>
    <n v="9"/>
    <x v="8"/>
    <x v="0"/>
    <x v="0"/>
    <x v="0"/>
    <s v="Returning"/>
    <x v="1"/>
    <s v="Summit Backpack 45L"/>
    <n v="2"/>
    <n v="151.69999999999999"/>
    <n v="0"/>
    <n v="77.19"/>
    <n v="303.39999999999998"/>
    <n v="154.38"/>
    <n v="149.01999999999998"/>
    <n v="0.49116677653263019"/>
    <n v="2026"/>
    <s v="Q3"/>
    <n v="9"/>
    <s v="Sep"/>
  </r>
  <r>
    <n v="2863"/>
    <d v="2026-09-28T00:00:00"/>
    <n v="2026"/>
    <x v="2"/>
    <n v="9"/>
    <x v="8"/>
    <x v="2"/>
    <x v="2"/>
    <x v="2"/>
    <s v="New"/>
    <x v="2"/>
    <s v="Carry-On Duffel"/>
    <n v="1"/>
    <n v="133.85"/>
    <n v="0.05"/>
    <n v="66.41"/>
    <n v="127.15749999999998"/>
    <n v="66.41"/>
    <n v="60.747499999999988"/>
    <n v="0.47773430588050247"/>
    <n v="2026"/>
    <s v="Q3"/>
    <n v="9"/>
    <s v="Sep"/>
  </r>
  <r>
    <n v="4522"/>
    <d v="2026-09-28T00:00:00"/>
    <n v="2026"/>
    <x v="2"/>
    <n v="9"/>
    <x v="8"/>
    <x v="3"/>
    <x v="13"/>
    <x v="3"/>
    <s v="Business"/>
    <x v="3"/>
    <s v="Compact Sleeping Bag"/>
    <n v="6"/>
    <n v="125.62"/>
    <n v="0"/>
    <n v="61.34"/>
    <n v="753.72"/>
    <n v="368.04"/>
    <n v="385.68"/>
    <n v="0.51170195828689702"/>
    <n v="2026"/>
    <s v="Q3"/>
    <n v="9"/>
    <s v="Sep"/>
  </r>
  <r>
    <n v="5200"/>
    <d v="2026-09-28T00:00:00"/>
    <n v="2026"/>
    <x v="2"/>
    <n v="9"/>
    <x v="8"/>
    <x v="1"/>
    <x v="12"/>
    <x v="0"/>
    <s v="New"/>
    <x v="3"/>
    <s v="Trail Tent 2P"/>
    <n v="3"/>
    <n v="196.87"/>
    <n v="0.1"/>
    <n v="105.93"/>
    <n v="531.54899999999998"/>
    <n v="317.79000000000002"/>
    <n v="213.75899999999996"/>
    <n v="0.40214354650276823"/>
    <n v="2026"/>
    <s v="Q3"/>
    <n v="9"/>
    <s v="Sep"/>
  </r>
  <r>
    <n v="452"/>
    <d v="2026-09-29T00:00:00"/>
    <n v="2026"/>
    <x v="2"/>
    <n v="9"/>
    <x v="8"/>
    <x v="1"/>
    <x v="1"/>
    <x v="0"/>
    <s v="Returning"/>
    <x v="2"/>
    <s v="Insulated Bottle"/>
    <n v="4"/>
    <n v="36.869999999999997"/>
    <n v="0"/>
    <n v="13.43"/>
    <n v="147.47999999999999"/>
    <n v="53.72"/>
    <n v="93.759999999999991"/>
    <n v="0.63574721996202876"/>
    <n v="2026"/>
    <s v="Q3"/>
    <n v="9"/>
    <s v="Sep"/>
  </r>
  <r>
    <n v="871"/>
    <d v="2026-09-29T00:00:00"/>
    <n v="2026"/>
    <x v="2"/>
    <n v="9"/>
    <x v="8"/>
    <x v="1"/>
    <x v="12"/>
    <x v="0"/>
    <s v="New"/>
    <x v="2"/>
    <s v="Packing Cube Set"/>
    <n v="1"/>
    <n v="47.37"/>
    <n v="0"/>
    <n v="18.2"/>
    <n v="47.37"/>
    <n v="18.2"/>
    <n v="29.169999999999998"/>
    <n v="0.61579058475828585"/>
    <n v="2026"/>
    <s v="Q3"/>
    <n v="9"/>
    <s v="Sep"/>
  </r>
  <r>
    <n v="922"/>
    <d v="2026-09-29T00:00:00"/>
    <n v="2026"/>
    <x v="2"/>
    <n v="9"/>
    <x v="8"/>
    <x v="3"/>
    <x v="8"/>
    <x v="3"/>
    <s v="Business"/>
    <x v="1"/>
    <s v="Trail Boots"/>
    <n v="1"/>
    <n v="145.62"/>
    <n v="0.05"/>
    <n v="80.25"/>
    <n v="138.339"/>
    <n v="80.25"/>
    <n v="58.088999999999999"/>
    <n v="0.41990328107041397"/>
    <n v="2026"/>
    <s v="Q3"/>
    <n v="9"/>
    <s v="Sep"/>
  </r>
  <r>
    <n v="1491"/>
    <d v="2026-09-29T00:00:00"/>
    <n v="2026"/>
    <x v="2"/>
    <n v="9"/>
    <x v="8"/>
    <x v="3"/>
    <x v="8"/>
    <x v="2"/>
    <s v="New"/>
    <x v="4"/>
    <s v="Recovery Roller"/>
    <n v="2"/>
    <n v="36.1"/>
    <n v="0.05"/>
    <n v="13.71"/>
    <n v="68.59"/>
    <n v="27.42"/>
    <n v="41.17"/>
    <n v="0.60023327015599937"/>
    <n v="2026"/>
    <s v="Q3"/>
    <n v="9"/>
    <s v="Sep"/>
  </r>
  <r>
    <n v="1548"/>
    <d v="2026-09-29T00:00:00"/>
    <n v="2026"/>
    <x v="2"/>
    <n v="9"/>
    <x v="8"/>
    <x v="0"/>
    <x v="9"/>
    <x v="2"/>
    <s v="Returning"/>
    <x v="1"/>
    <s v="Trekking Poles"/>
    <n v="2"/>
    <n v="73"/>
    <n v="0.05"/>
    <n v="31.41"/>
    <n v="138.69999999999999"/>
    <n v="62.82"/>
    <n v="75.88"/>
    <n v="0.54708002883922136"/>
    <n v="2026"/>
    <s v="Q3"/>
    <n v="9"/>
    <s v="Sep"/>
  </r>
  <r>
    <n v="2299"/>
    <d v="2026-09-29T00:00:00"/>
    <n v="2026"/>
    <x v="2"/>
    <n v="9"/>
    <x v="8"/>
    <x v="1"/>
    <x v="11"/>
    <x v="0"/>
    <s v="New"/>
    <x v="2"/>
    <s v="Insulated Bottle"/>
    <n v="2"/>
    <n v="36.93"/>
    <n v="0.1"/>
    <n v="13.4"/>
    <n v="66.474000000000004"/>
    <n v="26.8"/>
    <n v="39.674000000000007"/>
    <n v="0.59683485272437353"/>
    <n v="2026"/>
    <s v="Q3"/>
    <n v="9"/>
    <s v="Sep"/>
  </r>
  <r>
    <n v="3051"/>
    <d v="2026-09-29T00:00:00"/>
    <n v="2026"/>
    <x v="2"/>
    <n v="9"/>
    <x v="8"/>
    <x v="1"/>
    <x v="14"/>
    <x v="0"/>
    <s v="New"/>
    <x v="4"/>
    <s v="Training Mat"/>
    <n v="2"/>
    <n v="51.52"/>
    <n v="0"/>
    <n v="21.47"/>
    <n v="103.04"/>
    <n v="42.94"/>
    <n v="60.100000000000009"/>
    <n v="0.58326863354037273"/>
    <n v="2026"/>
    <s v="Q3"/>
    <n v="9"/>
    <s v="Sep"/>
  </r>
  <r>
    <n v="4018"/>
    <d v="2026-09-29T00:00:00"/>
    <n v="2026"/>
    <x v="2"/>
    <n v="9"/>
    <x v="8"/>
    <x v="1"/>
    <x v="6"/>
    <x v="0"/>
    <s v="New"/>
    <x v="4"/>
    <s v="Training Mat"/>
    <n v="1"/>
    <n v="50.42"/>
    <n v="0"/>
    <n v="21.68"/>
    <n v="50.42"/>
    <n v="21.68"/>
    <n v="28.740000000000002"/>
    <n v="0.57001190003966684"/>
    <n v="2026"/>
    <s v="Q3"/>
    <n v="9"/>
    <s v="Sep"/>
  </r>
  <r>
    <n v="4118"/>
    <d v="2026-09-29T00:00:00"/>
    <n v="2026"/>
    <x v="2"/>
    <n v="9"/>
    <x v="8"/>
    <x v="1"/>
    <x v="14"/>
    <x v="1"/>
    <s v="Returning"/>
    <x v="1"/>
    <s v="Summit Backpack 45L"/>
    <n v="10"/>
    <n v="157.79"/>
    <n v="0.1"/>
    <n v="77.900000000000006"/>
    <n v="1420.11"/>
    <n v="779"/>
    <n v="641.1099999999999"/>
    <n v="0.4514509439409623"/>
    <n v="2026"/>
    <s v="Q3"/>
    <n v="9"/>
    <s v="Sep"/>
  </r>
  <r>
    <n v="4251"/>
    <d v="2026-09-29T00:00:00"/>
    <n v="2026"/>
    <x v="2"/>
    <n v="9"/>
    <x v="8"/>
    <x v="1"/>
    <x v="11"/>
    <x v="0"/>
    <s v="Returning"/>
    <x v="0"/>
    <s v="Compact Repair Kit"/>
    <n v="1"/>
    <n v="40.409999999999997"/>
    <n v="0.15"/>
    <n v="16.3"/>
    <n v="34.348499999999994"/>
    <n v="16.3"/>
    <n v="18.048499999999994"/>
    <n v="0.52545234871974023"/>
    <n v="2026"/>
    <s v="Q3"/>
    <n v="9"/>
    <s v="Sep"/>
  </r>
  <r>
    <n v="4557"/>
    <d v="2026-09-29T00:00:00"/>
    <n v="2026"/>
    <x v="2"/>
    <n v="9"/>
    <x v="8"/>
    <x v="3"/>
    <x v="8"/>
    <x v="0"/>
    <s v="New"/>
    <x v="0"/>
    <s v="Trail Bike Light"/>
    <n v="2"/>
    <n v="50.17"/>
    <n v="0.05"/>
    <n v="22.83"/>
    <n v="95.322999999999993"/>
    <n v="45.66"/>
    <n v="49.662999999999997"/>
    <n v="0.52099703114673268"/>
    <n v="2026"/>
    <s v="Q3"/>
    <n v="9"/>
    <s v="Sep"/>
  </r>
  <r>
    <n v="4811"/>
    <d v="2026-09-29T00:00:00"/>
    <n v="2026"/>
    <x v="2"/>
    <n v="9"/>
    <x v="8"/>
    <x v="1"/>
    <x v="14"/>
    <x v="0"/>
    <s v="New"/>
    <x v="1"/>
    <s v="Summit Backpack 45L"/>
    <n v="1"/>
    <n v="155.55000000000001"/>
    <n v="0.1"/>
    <n v="79.2"/>
    <n v="139.995"/>
    <n v="79.2"/>
    <n v="60.795000000000002"/>
    <n v="0.43426550948248149"/>
    <n v="2026"/>
    <s v="Q3"/>
    <n v="9"/>
    <s v="Sep"/>
  </r>
  <r>
    <n v="306"/>
    <d v="2026-09-30T00:00:00"/>
    <n v="2026"/>
    <x v="2"/>
    <n v="9"/>
    <x v="8"/>
    <x v="2"/>
    <x v="10"/>
    <x v="2"/>
    <s v="Business"/>
    <x v="0"/>
    <s v="Trail Bike Light"/>
    <n v="1"/>
    <n v="51.81"/>
    <n v="0.1"/>
    <n v="22.65"/>
    <n v="46.629000000000005"/>
    <n v="22.65"/>
    <n v="23.979000000000006"/>
    <n v="0.51425078813613856"/>
    <n v="2026"/>
    <s v="Q3"/>
    <n v="9"/>
    <s v="Sep"/>
  </r>
  <r>
    <n v="1158"/>
    <d v="2026-09-30T00:00:00"/>
    <n v="2026"/>
    <x v="2"/>
    <n v="9"/>
    <x v="8"/>
    <x v="0"/>
    <x v="9"/>
    <x v="2"/>
    <s v="Returning"/>
    <x v="4"/>
    <s v="Resistance Band Set"/>
    <n v="1"/>
    <n v="40.61"/>
    <n v="0.1"/>
    <n v="14.28"/>
    <n v="36.548999999999999"/>
    <n v="14.28"/>
    <n v="22.268999999999998"/>
    <n v="0.60929163588607071"/>
    <n v="2026"/>
    <s v="Q3"/>
    <n v="9"/>
    <s v="Sep"/>
  </r>
  <r>
    <n v="1639"/>
    <d v="2026-09-30T00:00:00"/>
    <n v="2026"/>
    <x v="2"/>
    <n v="9"/>
    <x v="8"/>
    <x v="2"/>
    <x v="2"/>
    <x v="2"/>
    <s v="Business"/>
    <x v="1"/>
    <s v="Trail Boots"/>
    <n v="1"/>
    <n v="140.78"/>
    <n v="0.05"/>
    <n v="80.8"/>
    <n v="133.74099999999999"/>
    <n v="80.8"/>
    <n v="52.940999999999988"/>
    <n v="0.39584719719457756"/>
    <n v="2026"/>
    <s v="Q3"/>
    <n v="9"/>
    <s v="Sep"/>
  </r>
  <r>
    <n v="2247"/>
    <d v="2026-09-30T00:00:00"/>
    <n v="2026"/>
    <x v="2"/>
    <n v="9"/>
    <x v="8"/>
    <x v="1"/>
    <x v="6"/>
    <x v="2"/>
    <s v="Business"/>
    <x v="2"/>
    <s v="Travel Backpack 35L"/>
    <n v="1"/>
    <n v="163.13999999999999"/>
    <n v="0"/>
    <n v="87.53"/>
    <n v="163.13999999999999"/>
    <n v="87.53"/>
    <n v="75.609999999999985"/>
    <n v="0.4634669608924849"/>
    <n v="2026"/>
    <s v="Q3"/>
    <n v="9"/>
    <s v="Sep"/>
  </r>
  <r>
    <n v="3119"/>
    <d v="2026-09-30T00:00:00"/>
    <n v="2026"/>
    <x v="2"/>
    <n v="9"/>
    <x v="8"/>
    <x v="3"/>
    <x v="4"/>
    <x v="2"/>
    <s v="Returning"/>
    <x v="1"/>
    <s v="Trekking Poles"/>
    <n v="1"/>
    <n v="70.91"/>
    <n v="0"/>
    <n v="31.73"/>
    <n v="70.91"/>
    <n v="31.73"/>
    <n v="39.179999999999993"/>
    <n v="0.55253137780284856"/>
    <n v="2026"/>
    <s v="Q3"/>
    <n v="9"/>
    <s v="Sep"/>
  </r>
  <r>
    <n v="3267"/>
    <d v="2026-09-30T00:00:00"/>
    <n v="2026"/>
    <x v="2"/>
    <n v="9"/>
    <x v="8"/>
    <x v="3"/>
    <x v="13"/>
    <x v="3"/>
    <s v="Returning"/>
    <x v="0"/>
    <s v="Commuter Helmet"/>
    <n v="2"/>
    <n v="81.99"/>
    <n v="0"/>
    <n v="43.95"/>
    <n v="163.98"/>
    <n v="87.9"/>
    <n v="76.079999999999984"/>
    <n v="0.46395901939260881"/>
    <n v="2026"/>
    <s v="Q3"/>
    <n v="9"/>
    <s v="Sep"/>
  </r>
  <r>
    <n v="3382"/>
    <d v="2026-09-30T00:00:00"/>
    <n v="2026"/>
    <x v="2"/>
    <n v="9"/>
    <x v="8"/>
    <x v="3"/>
    <x v="4"/>
    <x v="3"/>
    <s v="New"/>
    <x v="0"/>
    <s v="Commuter Helmet"/>
    <n v="2"/>
    <n v="81.13"/>
    <n v="0"/>
    <n v="43.7"/>
    <n v="162.26"/>
    <n v="87.4"/>
    <n v="74.859999999999985"/>
    <n v="0.46135831381733017"/>
    <n v="2026"/>
    <s v="Q3"/>
    <n v="9"/>
    <s v="Sep"/>
  </r>
  <r>
    <n v="3814"/>
    <d v="2026-09-30T00:00:00"/>
    <n v="2026"/>
    <x v="2"/>
    <n v="9"/>
    <x v="8"/>
    <x v="1"/>
    <x v="12"/>
    <x v="1"/>
    <s v="Returning"/>
    <x v="1"/>
    <s v="Trail Boots"/>
    <n v="5"/>
    <n v="141.08000000000001"/>
    <n v="0.05"/>
    <n v="78.23"/>
    <n v="670.13000000000011"/>
    <n v="391.15000000000003"/>
    <n v="278.98000000000008"/>
    <n v="0.4163072836613792"/>
    <n v="2026"/>
    <s v="Q3"/>
    <n v="9"/>
    <s v="Sep"/>
  </r>
  <r>
    <n v="3818"/>
    <d v="2026-09-30T00:00:00"/>
    <n v="2026"/>
    <x v="2"/>
    <n v="9"/>
    <x v="8"/>
    <x v="0"/>
    <x v="15"/>
    <x v="0"/>
    <s v="Returning"/>
    <x v="2"/>
    <s v="Insulated Bottle"/>
    <n v="5"/>
    <n v="36.18"/>
    <n v="0"/>
    <n v="13.66"/>
    <n v="180.9"/>
    <n v="68.3"/>
    <n v="112.60000000000001"/>
    <n v="0.62244333886124936"/>
    <n v="2026"/>
    <s v="Q3"/>
    <n v="9"/>
    <s v="Sep"/>
  </r>
  <r>
    <n v="4347"/>
    <d v="2026-09-30T00:00:00"/>
    <n v="2026"/>
    <x v="2"/>
    <n v="9"/>
    <x v="8"/>
    <x v="3"/>
    <x v="13"/>
    <x v="3"/>
    <s v="New"/>
    <x v="0"/>
    <s v="Commuter Helmet"/>
    <n v="1"/>
    <n v="81.06"/>
    <n v="0.05"/>
    <n v="43.54"/>
    <n v="77.007000000000005"/>
    <n v="43.54"/>
    <n v="33.467000000000006"/>
    <n v="0.434596854831379"/>
    <n v="2026"/>
    <s v="Q3"/>
    <n v="9"/>
    <s v="Sep"/>
  </r>
  <r>
    <n v="4646"/>
    <d v="2026-09-30T00:00:00"/>
    <n v="2026"/>
    <x v="2"/>
    <n v="9"/>
    <x v="8"/>
    <x v="2"/>
    <x v="3"/>
    <x v="0"/>
    <s v="Business"/>
    <x v="4"/>
    <s v="Training Mat"/>
    <n v="1"/>
    <n v="49.51"/>
    <n v="0.15"/>
    <n v="21.4"/>
    <n v="42.083499999999994"/>
    <n v="21.4"/>
    <n v="20.683499999999995"/>
    <n v="0.49148716242707946"/>
    <n v="2026"/>
    <s v="Q3"/>
    <n v="9"/>
    <s v="Sep"/>
  </r>
  <r>
    <n v="5102"/>
    <d v="2026-09-30T00:00:00"/>
    <n v="2026"/>
    <x v="2"/>
    <n v="9"/>
    <x v="8"/>
    <x v="1"/>
    <x v="14"/>
    <x v="0"/>
    <s v="New"/>
    <x v="3"/>
    <s v="Trail Tent 2P"/>
    <n v="1"/>
    <n v="196.74"/>
    <n v="0.15"/>
    <n v="102.01"/>
    <n v="167.22900000000001"/>
    <n v="102.01"/>
    <n v="65.219000000000008"/>
    <n v="0.38999814625453721"/>
    <n v="2026"/>
    <s v="Q3"/>
    <n v="9"/>
    <s v="Sep"/>
  </r>
  <r>
    <n v="5152"/>
    <d v="2026-09-30T00:00:00"/>
    <n v="2026"/>
    <x v="2"/>
    <n v="9"/>
    <x v="8"/>
    <x v="3"/>
    <x v="13"/>
    <x v="0"/>
    <s v="New"/>
    <x v="1"/>
    <s v="Hiking Daypack 20L"/>
    <n v="2"/>
    <n v="91.78"/>
    <n v="0.1"/>
    <n v="45.51"/>
    <n v="165.20400000000001"/>
    <n v="91.02"/>
    <n v="74.184000000000012"/>
    <n v="0.44904481731677204"/>
    <n v="2026"/>
    <s v="Q3"/>
    <n v="9"/>
    <s v="Sep"/>
  </r>
  <r>
    <n v="151"/>
    <d v="2026-10-01T00:00:00"/>
    <n v="2026"/>
    <x v="3"/>
    <n v="10"/>
    <x v="9"/>
    <x v="2"/>
    <x v="10"/>
    <x v="0"/>
    <s v="New"/>
    <x v="1"/>
    <s v="Trail Boots"/>
    <n v="5"/>
    <n v="146.69"/>
    <n v="0"/>
    <n v="79"/>
    <n v="733.45"/>
    <n v="395"/>
    <n v="338.45000000000005"/>
    <n v="0.46144931488172342"/>
    <n v="2026"/>
    <s v="Q4"/>
    <n v="10"/>
    <s v="Oct"/>
  </r>
  <r>
    <n v="1292"/>
    <d v="2026-10-01T00:00:00"/>
    <n v="2026"/>
    <x v="3"/>
    <n v="10"/>
    <x v="9"/>
    <x v="0"/>
    <x v="9"/>
    <x v="2"/>
    <s v="New"/>
    <x v="3"/>
    <s v="Portable Camp Stove"/>
    <n v="1"/>
    <n v="79.81"/>
    <n v="0"/>
    <n v="39.08"/>
    <n v="79.81"/>
    <n v="39.08"/>
    <n v="40.730000000000004"/>
    <n v="0.5103370504949255"/>
    <n v="2026"/>
    <s v="Q4"/>
    <n v="10"/>
    <s v="Oct"/>
  </r>
  <r>
    <n v="1862"/>
    <d v="2026-10-01T00:00:00"/>
    <n v="2026"/>
    <x v="3"/>
    <n v="10"/>
    <x v="9"/>
    <x v="3"/>
    <x v="8"/>
    <x v="0"/>
    <s v="New"/>
    <x v="3"/>
    <s v="Compact Sleeping Bag"/>
    <n v="5"/>
    <n v="121.63"/>
    <n v="0.05"/>
    <n v="61.7"/>
    <n v="577.74249999999995"/>
    <n v="308.5"/>
    <n v="269.24249999999995"/>
    <n v="0.46602508903187834"/>
    <n v="2026"/>
    <s v="Q4"/>
    <n v="10"/>
    <s v="Oct"/>
  </r>
  <r>
    <n v="2569"/>
    <d v="2026-10-01T00:00:00"/>
    <n v="2026"/>
    <x v="3"/>
    <n v="10"/>
    <x v="9"/>
    <x v="3"/>
    <x v="13"/>
    <x v="1"/>
    <s v="Business"/>
    <x v="0"/>
    <s v="Trail Bike Light"/>
    <n v="10"/>
    <n v="50.42"/>
    <n v="0.05"/>
    <n v="22.5"/>
    <n v="478.99"/>
    <n v="225"/>
    <n v="253.99"/>
    <n v="0.53026159210004387"/>
    <n v="2026"/>
    <s v="Q4"/>
    <n v="10"/>
    <s v="Oct"/>
  </r>
  <r>
    <n v="3333"/>
    <d v="2026-10-01T00:00:00"/>
    <n v="2026"/>
    <x v="3"/>
    <n v="10"/>
    <x v="9"/>
    <x v="2"/>
    <x v="5"/>
    <x v="0"/>
    <s v="New"/>
    <x v="3"/>
    <s v="Portable Camp Stove"/>
    <n v="3"/>
    <n v="80.67"/>
    <n v="0"/>
    <n v="39.94"/>
    <n v="242.01"/>
    <n v="119.82"/>
    <n v="122.19"/>
    <n v="0.50489649188050079"/>
    <n v="2026"/>
    <s v="Q4"/>
    <n v="10"/>
    <s v="Oct"/>
  </r>
  <r>
    <n v="3830"/>
    <d v="2026-10-01T00:00:00"/>
    <n v="2026"/>
    <x v="3"/>
    <n v="10"/>
    <x v="9"/>
    <x v="3"/>
    <x v="13"/>
    <x v="0"/>
    <s v="Business"/>
    <x v="1"/>
    <s v="Summit Backpack 45L"/>
    <n v="2"/>
    <n v="152.12"/>
    <n v="0"/>
    <n v="79.53"/>
    <n v="304.24"/>
    <n v="159.06"/>
    <n v="145.18"/>
    <n v="0.47718906126742044"/>
    <n v="2026"/>
    <s v="Q4"/>
    <n v="10"/>
    <s v="Oct"/>
  </r>
  <r>
    <n v="4868"/>
    <d v="2026-10-01T00:00:00"/>
    <n v="2026"/>
    <x v="3"/>
    <n v="10"/>
    <x v="9"/>
    <x v="2"/>
    <x v="5"/>
    <x v="1"/>
    <s v="New"/>
    <x v="3"/>
    <s v="Portable Camp Stove"/>
    <n v="4"/>
    <n v="82.54"/>
    <n v="0.15"/>
    <n v="39.74"/>
    <n v="280.63600000000002"/>
    <n v="158.96"/>
    <n v="121.67600000000002"/>
    <n v="0.43357231431462823"/>
    <n v="2026"/>
    <s v="Q4"/>
    <n v="10"/>
    <s v="Oct"/>
  </r>
  <r>
    <n v="2250"/>
    <d v="2026-10-02T00:00:00"/>
    <n v="2026"/>
    <x v="3"/>
    <n v="10"/>
    <x v="9"/>
    <x v="3"/>
    <x v="13"/>
    <x v="2"/>
    <s v="Returning"/>
    <x v="0"/>
    <s v="Trail Bike Light"/>
    <n v="2"/>
    <n v="50.43"/>
    <n v="0"/>
    <n v="23.04"/>
    <n v="100.86"/>
    <n v="46.08"/>
    <n v="54.78"/>
    <n v="0.54312908982748365"/>
    <n v="2026"/>
    <s v="Q4"/>
    <n v="10"/>
    <s v="Oct"/>
  </r>
  <r>
    <n v="2516"/>
    <d v="2026-10-02T00:00:00"/>
    <n v="2026"/>
    <x v="3"/>
    <n v="10"/>
    <x v="9"/>
    <x v="2"/>
    <x v="10"/>
    <x v="0"/>
    <s v="New"/>
    <x v="3"/>
    <s v="Trail Tent 2P"/>
    <n v="2"/>
    <n v="198.57"/>
    <n v="0.15"/>
    <n v="101.08"/>
    <n v="337.56899999999996"/>
    <n v="202.16"/>
    <n v="135.40899999999996"/>
    <n v="0.4011298430839324"/>
    <n v="2026"/>
    <s v="Q4"/>
    <n v="10"/>
    <s v="Oct"/>
  </r>
  <r>
    <n v="809"/>
    <d v="2026-10-03T00:00:00"/>
    <n v="2026"/>
    <x v="3"/>
    <n v="10"/>
    <x v="9"/>
    <x v="3"/>
    <x v="8"/>
    <x v="0"/>
    <s v="New"/>
    <x v="4"/>
    <s v="Resistance Band Set"/>
    <n v="2"/>
    <n v="41.06"/>
    <n v="0.05"/>
    <n v="14.54"/>
    <n v="78.013999999999996"/>
    <n v="29.08"/>
    <n v="48.933999999999997"/>
    <n v="0.62724639167328944"/>
    <n v="2026"/>
    <s v="Q4"/>
    <n v="10"/>
    <s v="Oct"/>
  </r>
  <r>
    <n v="1852"/>
    <d v="2026-10-03T00:00:00"/>
    <n v="2026"/>
    <x v="3"/>
    <n v="10"/>
    <x v="9"/>
    <x v="1"/>
    <x v="12"/>
    <x v="1"/>
    <s v="Business"/>
    <x v="2"/>
    <s v="Travel Backpack 35L"/>
    <n v="4"/>
    <n v="162.19"/>
    <n v="0.15"/>
    <n v="89.81"/>
    <n v="551.44600000000003"/>
    <n v="359.24"/>
    <n v="192.20600000000002"/>
    <n v="0.34854908730863948"/>
    <n v="2026"/>
    <s v="Q4"/>
    <n v="10"/>
    <s v="Oct"/>
  </r>
  <r>
    <n v="3627"/>
    <d v="2026-10-03T00:00:00"/>
    <n v="2026"/>
    <x v="3"/>
    <n v="10"/>
    <x v="9"/>
    <x v="3"/>
    <x v="4"/>
    <x v="2"/>
    <s v="New"/>
    <x v="3"/>
    <s v="Trail Tent 2P"/>
    <n v="2"/>
    <n v="192.99"/>
    <n v="0"/>
    <n v="101.73"/>
    <n v="385.98"/>
    <n v="203.46"/>
    <n v="182.52"/>
    <n v="0.47287424218871443"/>
    <n v="2026"/>
    <s v="Q4"/>
    <n v="10"/>
    <s v="Oct"/>
  </r>
  <r>
    <n v="4135"/>
    <d v="2026-10-03T00:00:00"/>
    <n v="2026"/>
    <x v="3"/>
    <n v="10"/>
    <x v="9"/>
    <x v="0"/>
    <x v="15"/>
    <x v="0"/>
    <s v="New"/>
    <x v="1"/>
    <s v="Trail Boots"/>
    <n v="3"/>
    <n v="142.33000000000001"/>
    <n v="0.1"/>
    <n v="79.19"/>
    <n v="384.291"/>
    <n v="237.57"/>
    <n v="146.721"/>
    <n v="0.3817966072585619"/>
    <n v="2026"/>
    <s v="Q4"/>
    <n v="10"/>
    <s v="Oct"/>
  </r>
  <r>
    <n v="4138"/>
    <d v="2026-10-03T00:00:00"/>
    <n v="2026"/>
    <x v="3"/>
    <n v="10"/>
    <x v="9"/>
    <x v="1"/>
    <x v="11"/>
    <x v="2"/>
    <s v="Business"/>
    <x v="1"/>
    <s v="Trail Boots"/>
    <n v="4"/>
    <n v="143.63"/>
    <n v="0"/>
    <n v="80.510000000000005"/>
    <n v="574.52"/>
    <n v="322.04000000000002"/>
    <n v="252.47999999999996"/>
    <n v="0.43946250783262542"/>
    <n v="2026"/>
    <s v="Q4"/>
    <n v="10"/>
    <s v="Oct"/>
  </r>
  <r>
    <n v="4286"/>
    <d v="2026-10-03T00:00:00"/>
    <n v="2026"/>
    <x v="3"/>
    <n v="10"/>
    <x v="9"/>
    <x v="1"/>
    <x v="6"/>
    <x v="2"/>
    <s v="Returning"/>
    <x v="3"/>
    <s v="Alpine Tent 4P"/>
    <n v="4"/>
    <n v="341.95"/>
    <n v="0.05"/>
    <n v="199.9"/>
    <n v="1299.4099999999999"/>
    <n v="799.6"/>
    <n v="499.80999999999983"/>
    <n v="0.38464379987840625"/>
    <n v="2026"/>
    <s v="Q4"/>
    <n v="10"/>
    <s v="Oct"/>
  </r>
  <r>
    <n v="4371"/>
    <d v="2026-10-03T00:00:00"/>
    <n v="2026"/>
    <x v="3"/>
    <n v="10"/>
    <x v="9"/>
    <x v="1"/>
    <x v="6"/>
    <x v="0"/>
    <s v="Returning"/>
    <x v="4"/>
    <s v="Weighted Vest"/>
    <n v="1"/>
    <n v="123.81"/>
    <n v="0"/>
    <n v="68.72"/>
    <n v="123.81"/>
    <n v="68.72"/>
    <n v="55.09"/>
    <n v="0.44495598093853489"/>
    <n v="2026"/>
    <s v="Q4"/>
    <n v="10"/>
    <s v="Oct"/>
  </r>
  <r>
    <n v="905"/>
    <d v="2026-10-04T00:00:00"/>
    <n v="2026"/>
    <x v="3"/>
    <n v="10"/>
    <x v="9"/>
    <x v="2"/>
    <x v="3"/>
    <x v="0"/>
    <s v="New"/>
    <x v="1"/>
    <s v="Trail Boots"/>
    <n v="1"/>
    <n v="146.1"/>
    <n v="0"/>
    <n v="79.739999999999995"/>
    <n v="146.1"/>
    <n v="79.739999999999995"/>
    <n v="66.36"/>
    <n v="0.45420944558521564"/>
    <n v="2026"/>
    <s v="Q4"/>
    <n v="10"/>
    <s v="Oct"/>
  </r>
  <r>
    <n v="1415"/>
    <d v="2026-10-04T00:00:00"/>
    <n v="2026"/>
    <x v="3"/>
    <n v="10"/>
    <x v="9"/>
    <x v="1"/>
    <x v="11"/>
    <x v="3"/>
    <s v="Returning"/>
    <x v="2"/>
    <s v="Travel Backpack 35L"/>
    <n v="1"/>
    <n v="161.07"/>
    <n v="0.05"/>
    <n v="89.81"/>
    <n v="153.01649999999998"/>
    <n v="89.81"/>
    <n v="63.206499999999977"/>
    <n v="0.41306983233834249"/>
    <n v="2026"/>
    <s v="Q4"/>
    <n v="10"/>
    <s v="Oct"/>
  </r>
  <r>
    <n v="2205"/>
    <d v="2026-10-04T00:00:00"/>
    <n v="2026"/>
    <x v="3"/>
    <n v="10"/>
    <x v="9"/>
    <x v="3"/>
    <x v="13"/>
    <x v="0"/>
    <s v="New"/>
    <x v="1"/>
    <s v="Hiking Daypack 20L"/>
    <n v="5"/>
    <n v="90.12"/>
    <n v="0"/>
    <n v="46.67"/>
    <n v="450.6"/>
    <n v="233.35000000000002"/>
    <n v="217.25"/>
    <n v="0.48213493120284062"/>
    <n v="2026"/>
    <s v="Q4"/>
    <n v="10"/>
    <s v="Oct"/>
  </r>
  <r>
    <n v="2374"/>
    <d v="2026-10-04T00:00:00"/>
    <n v="2026"/>
    <x v="3"/>
    <n v="10"/>
    <x v="9"/>
    <x v="3"/>
    <x v="13"/>
    <x v="3"/>
    <s v="Returning"/>
    <x v="1"/>
    <s v="Trekking Poles"/>
    <n v="1"/>
    <n v="70.400000000000006"/>
    <n v="0"/>
    <n v="32.43"/>
    <n v="70.400000000000006"/>
    <n v="32.43"/>
    <n v="37.970000000000006"/>
    <n v="0.53934659090909098"/>
    <n v="2026"/>
    <s v="Q4"/>
    <n v="10"/>
    <s v="Oct"/>
  </r>
  <r>
    <n v="4840"/>
    <d v="2026-10-04T00:00:00"/>
    <n v="2026"/>
    <x v="3"/>
    <n v="10"/>
    <x v="9"/>
    <x v="1"/>
    <x v="12"/>
    <x v="1"/>
    <s v="Business"/>
    <x v="3"/>
    <s v="Trail Tent 2P"/>
    <n v="6"/>
    <n v="191.08"/>
    <n v="0.1"/>
    <n v="102.93"/>
    <n v="1031.8320000000001"/>
    <n v="617.58000000000004"/>
    <n v="414.25200000000007"/>
    <n v="0.40147233270532412"/>
    <n v="2026"/>
    <s v="Q4"/>
    <n v="10"/>
    <s v="Oct"/>
  </r>
  <r>
    <n v="4984"/>
    <d v="2026-10-04T00:00:00"/>
    <n v="2026"/>
    <x v="3"/>
    <n v="10"/>
    <x v="9"/>
    <x v="2"/>
    <x v="16"/>
    <x v="0"/>
    <s v="Returning"/>
    <x v="4"/>
    <s v="Recovery Roller"/>
    <n v="1"/>
    <n v="36.590000000000003"/>
    <n v="0"/>
    <n v="13.62"/>
    <n v="36.590000000000003"/>
    <n v="13.62"/>
    <n v="22.970000000000006"/>
    <n v="0.62776714949439749"/>
    <n v="2026"/>
    <s v="Q4"/>
    <n v="10"/>
    <s v="Oct"/>
  </r>
  <r>
    <n v="641"/>
    <d v="2026-10-05T00:00:00"/>
    <n v="2026"/>
    <x v="3"/>
    <n v="10"/>
    <x v="9"/>
    <x v="1"/>
    <x v="11"/>
    <x v="2"/>
    <s v="Returning"/>
    <x v="3"/>
    <s v="Compact Sleeping Bag"/>
    <n v="2"/>
    <n v="125.38"/>
    <n v="0.05"/>
    <n v="59.12"/>
    <n v="238.22199999999998"/>
    <n v="118.24"/>
    <n v="119.98199999999999"/>
    <n v="0.5036562534106841"/>
    <n v="2026"/>
    <s v="Q4"/>
    <n v="10"/>
    <s v="Oct"/>
  </r>
  <r>
    <n v="1358"/>
    <d v="2026-10-05T00:00:00"/>
    <n v="2026"/>
    <x v="3"/>
    <n v="10"/>
    <x v="9"/>
    <x v="0"/>
    <x v="0"/>
    <x v="0"/>
    <s v="New"/>
    <x v="2"/>
    <s v="Insulated Bottle"/>
    <n v="1"/>
    <n v="35.71"/>
    <n v="0"/>
    <n v="13.3"/>
    <n v="35.71"/>
    <n v="13.3"/>
    <n v="22.41"/>
    <n v="0.62755530663679637"/>
    <n v="2026"/>
    <s v="Q4"/>
    <n v="10"/>
    <s v="Oct"/>
  </r>
  <r>
    <n v="3904"/>
    <d v="2026-10-05T00:00:00"/>
    <n v="2026"/>
    <x v="3"/>
    <n v="10"/>
    <x v="9"/>
    <x v="1"/>
    <x v="6"/>
    <x v="0"/>
    <s v="Returning"/>
    <x v="2"/>
    <s v="Packing Cube Set"/>
    <n v="2"/>
    <n v="46.72"/>
    <n v="0"/>
    <n v="18.39"/>
    <n v="93.44"/>
    <n v="36.78"/>
    <n v="56.66"/>
    <n v="0.60637842465753422"/>
    <n v="2026"/>
    <s v="Q4"/>
    <n v="10"/>
    <s v="Oct"/>
  </r>
  <r>
    <n v="4336"/>
    <d v="2026-10-05T00:00:00"/>
    <n v="2026"/>
    <x v="3"/>
    <n v="10"/>
    <x v="9"/>
    <x v="0"/>
    <x v="15"/>
    <x v="3"/>
    <s v="Returning"/>
    <x v="1"/>
    <s v="Trail Boots"/>
    <n v="1"/>
    <n v="143.16999999999999"/>
    <n v="0.05"/>
    <n v="81.290000000000006"/>
    <n v="136.01149999999998"/>
    <n v="81.290000000000006"/>
    <n v="54.721499999999978"/>
    <n v="0.40232995004098904"/>
    <n v="2026"/>
    <s v="Q4"/>
    <n v="10"/>
    <s v="Oct"/>
  </r>
  <r>
    <n v="4705"/>
    <d v="2026-10-05T00:00:00"/>
    <n v="2026"/>
    <x v="3"/>
    <n v="10"/>
    <x v="9"/>
    <x v="0"/>
    <x v="0"/>
    <x v="2"/>
    <s v="Returning"/>
    <x v="3"/>
    <s v="Compact Sleeping Bag"/>
    <n v="1"/>
    <n v="125.88"/>
    <n v="0"/>
    <n v="62.46"/>
    <n v="125.88"/>
    <n v="62.46"/>
    <n v="63.419999999999995"/>
    <n v="0.50381315538608196"/>
    <n v="2026"/>
    <s v="Q4"/>
    <n v="10"/>
    <s v="Oct"/>
  </r>
  <r>
    <n v="1094"/>
    <d v="2026-10-06T00:00:00"/>
    <n v="2026"/>
    <x v="3"/>
    <n v="10"/>
    <x v="9"/>
    <x v="3"/>
    <x v="4"/>
    <x v="0"/>
    <s v="New"/>
    <x v="4"/>
    <s v="Weighted Vest"/>
    <n v="2"/>
    <n v="121.81"/>
    <n v="0.05"/>
    <n v="67.72"/>
    <n v="231.43899999999999"/>
    <n v="135.44"/>
    <n v="95.998999999999995"/>
    <n v="0.41479180259161158"/>
    <n v="2026"/>
    <s v="Q4"/>
    <n v="10"/>
    <s v="Oct"/>
  </r>
  <r>
    <n v="3926"/>
    <d v="2026-10-06T00:00:00"/>
    <n v="2026"/>
    <x v="3"/>
    <n v="10"/>
    <x v="9"/>
    <x v="2"/>
    <x v="5"/>
    <x v="0"/>
    <s v="Business"/>
    <x v="1"/>
    <s v="Summit Backpack 45L"/>
    <n v="6"/>
    <n v="154.93"/>
    <n v="0.05"/>
    <n v="79.430000000000007"/>
    <n v="883.101"/>
    <n v="476.58000000000004"/>
    <n v="406.52099999999996"/>
    <n v="0.46033352923391546"/>
    <n v="2026"/>
    <s v="Q4"/>
    <n v="10"/>
    <s v="Oct"/>
  </r>
  <r>
    <n v="524"/>
    <d v="2026-10-07T00:00:00"/>
    <n v="2026"/>
    <x v="3"/>
    <n v="10"/>
    <x v="9"/>
    <x v="3"/>
    <x v="8"/>
    <x v="2"/>
    <s v="New"/>
    <x v="0"/>
    <s v="Cycling Pack 12L"/>
    <n v="2"/>
    <n v="101.1"/>
    <n v="0.15"/>
    <n v="51.61"/>
    <n v="171.86999999999998"/>
    <n v="103.22"/>
    <n v="68.649999999999977"/>
    <n v="0.39942980159422814"/>
    <n v="2026"/>
    <s v="Q4"/>
    <n v="10"/>
    <s v="Oct"/>
  </r>
  <r>
    <n v="2277"/>
    <d v="2026-10-07T00:00:00"/>
    <n v="2026"/>
    <x v="3"/>
    <n v="10"/>
    <x v="9"/>
    <x v="0"/>
    <x v="0"/>
    <x v="0"/>
    <s v="New"/>
    <x v="0"/>
    <s v="Cycling Pack 12L"/>
    <n v="2"/>
    <n v="105"/>
    <n v="0"/>
    <n v="50.3"/>
    <n v="210"/>
    <n v="100.6"/>
    <n v="109.4"/>
    <n v="0.52095238095238094"/>
    <n v="2026"/>
    <s v="Q4"/>
    <n v="10"/>
    <s v="Oct"/>
  </r>
  <r>
    <n v="2442"/>
    <d v="2026-10-07T00:00:00"/>
    <n v="2026"/>
    <x v="3"/>
    <n v="10"/>
    <x v="9"/>
    <x v="2"/>
    <x v="2"/>
    <x v="1"/>
    <s v="Business"/>
    <x v="1"/>
    <s v="Summit Backpack 45L"/>
    <n v="4"/>
    <n v="157.12"/>
    <n v="0.15"/>
    <n v="77.98"/>
    <n v="534.20799999999997"/>
    <n v="311.92"/>
    <n v="222.28799999999995"/>
    <n v="0.41610758356295668"/>
    <n v="2026"/>
    <s v="Q4"/>
    <n v="10"/>
    <s v="Oct"/>
  </r>
  <r>
    <n v="2809"/>
    <d v="2026-10-07T00:00:00"/>
    <n v="2026"/>
    <x v="3"/>
    <n v="10"/>
    <x v="9"/>
    <x v="3"/>
    <x v="8"/>
    <x v="0"/>
    <s v="Returning"/>
    <x v="1"/>
    <s v="Trekking Poles"/>
    <n v="3"/>
    <n v="70.239999999999995"/>
    <n v="0.05"/>
    <n v="31.96"/>
    <n v="200.18399999999997"/>
    <n v="95.88"/>
    <n v="104.30399999999997"/>
    <n v="0.5210406426087999"/>
    <n v="2026"/>
    <s v="Q4"/>
    <n v="10"/>
    <s v="Oct"/>
  </r>
  <r>
    <n v="2946"/>
    <d v="2026-10-07T00:00:00"/>
    <n v="2026"/>
    <x v="3"/>
    <n v="10"/>
    <x v="9"/>
    <x v="2"/>
    <x v="16"/>
    <x v="0"/>
    <s v="Returning"/>
    <x v="0"/>
    <s v="Cycling Pack 12L"/>
    <n v="1"/>
    <n v="103.48"/>
    <n v="0.1"/>
    <n v="51.33"/>
    <n v="93.132000000000005"/>
    <n v="51.33"/>
    <n v="41.802000000000007"/>
    <n v="0.4488467980930293"/>
    <n v="2026"/>
    <s v="Q4"/>
    <n v="10"/>
    <s v="Oct"/>
  </r>
  <r>
    <n v="4147"/>
    <d v="2026-10-07T00:00:00"/>
    <n v="2026"/>
    <x v="3"/>
    <n v="10"/>
    <x v="9"/>
    <x v="1"/>
    <x v="12"/>
    <x v="2"/>
    <s v="Returning"/>
    <x v="0"/>
    <s v="Compact Repair Kit"/>
    <n v="3"/>
    <n v="40.770000000000003"/>
    <n v="0.05"/>
    <n v="16.68"/>
    <n v="116.19449999999999"/>
    <n v="50.04"/>
    <n v="66.154499999999985"/>
    <n v="0.56934278300608021"/>
    <n v="2026"/>
    <s v="Q4"/>
    <n v="10"/>
    <s v="Oct"/>
  </r>
  <r>
    <n v="4164"/>
    <d v="2026-10-07T00:00:00"/>
    <n v="2026"/>
    <x v="3"/>
    <n v="10"/>
    <x v="9"/>
    <x v="0"/>
    <x v="9"/>
    <x v="2"/>
    <s v="New"/>
    <x v="1"/>
    <s v="Trail Boots"/>
    <n v="2"/>
    <n v="143.41999999999999"/>
    <n v="0"/>
    <n v="81.44"/>
    <n v="286.83999999999997"/>
    <n v="162.88"/>
    <n v="123.95999999999998"/>
    <n v="0.43215730023706594"/>
    <n v="2026"/>
    <s v="Q4"/>
    <n v="10"/>
    <s v="Oct"/>
  </r>
  <r>
    <n v="4275"/>
    <d v="2026-10-07T00:00:00"/>
    <n v="2026"/>
    <x v="3"/>
    <n v="10"/>
    <x v="9"/>
    <x v="3"/>
    <x v="7"/>
    <x v="3"/>
    <s v="Returning"/>
    <x v="0"/>
    <s v="Trail Bike Light"/>
    <n v="1"/>
    <n v="49.56"/>
    <n v="0.05"/>
    <n v="22.88"/>
    <n v="47.082000000000001"/>
    <n v="22.88"/>
    <n v="24.202000000000002"/>
    <n v="0.51403933562720361"/>
    <n v="2026"/>
    <s v="Q4"/>
    <n v="10"/>
    <s v="Oct"/>
  </r>
  <r>
    <n v="5062"/>
    <d v="2026-10-07T00:00:00"/>
    <n v="2026"/>
    <x v="3"/>
    <n v="10"/>
    <x v="9"/>
    <x v="1"/>
    <x v="12"/>
    <x v="0"/>
    <s v="Returning"/>
    <x v="2"/>
    <s v="Carry-On Duffel"/>
    <n v="4"/>
    <n v="131.05000000000001"/>
    <n v="0"/>
    <n v="67.37"/>
    <n v="524.20000000000005"/>
    <n v="269.48"/>
    <n v="254.72000000000003"/>
    <n v="0.48592140404425793"/>
    <n v="2026"/>
    <s v="Q4"/>
    <n v="10"/>
    <s v="Oct"/>
  </r>
  <r>
    <n v="1126"/>
    <d v="2026-10-08T00:00:00"/>
    <n v="2026"/>
    <x v="3"/>
    <n v="10"/>
    <x v="9"/>
    <x v="0"/>
    <x v="9"/>
    <x v="0"/>
    <s v="Business"/>
    <x v="0"/>
    <s v="Trail Bike Light"/>
    <n v="1"/>
    <n v="51.35"/>
    <n v="0"/>
    <n v="22.98"/>
    <n v="51.35"/>
    <n v="22.98"/>
    <n v="28.37"/>
    <n v="0.55248296007789677"/>
    <n v="2026"/>
    <s v="Q4"/>
    <n v="10"/>
    <s v="Oct"/>
  </r>
  <r>
    <n v="1865"/>
    <d v="2026-10-08T00:00:00"/>
    <n v="2026"/>
    <x v="3"/>
    <n v="10"/>
    <x v="9"/>
    <x v="3"/>
    <x v="8"/>
    <x v="0"/>
    <s v="Returning"/>
    <x v="4"/>
    <s v="Resistance Band Set"/>
    <n v="1"/>
    <n v="39.659999999999997"/>
    <n v="0"/>
    <n v="14.39"/>
    <n v="39.659999999999997"/>
    <n v="14.39"/>
    <n v="25.269999999999996"/>
    <n v="0.63716591023701463"/>
    <n v="2026"/>
    <s v="Q4"/>
    <n v="10"/>
    <s v="Oct"/>
  </r>
  <r>
    <n v="2471"/>
    <d v="2026-10-08T00:00:00"/>
    <n v="2026"/>
    <x v="3"/>
    <n v="10"/>
    <x v="9"/>
    <x v="3"/>
    <x v="13"/>
    <x v="2"/>
    <s v="New"/>
    <x v="4"/>
    <s v="Resistance Band Set"/>
    <n v="1"/>
    <n v="39.79"/>
    <n v="0"/>
    <n v="14.76"/>
    <n v="39.79"/>
    <n v="14.76"/>
    <n v="25.03"/>
    <n v="0.62905252576024129"/>
    <n v="2026"/>
    <s v="Q4"/>
    <n v="10"/>
    <s v="Oct"/>
  </r>
  <r>
    <n v="3208"/>
    <d v="2026-10-08T00:00:00"/>
    <n v="2026"/>
    <x v="3"/>
    <n v="10"/>
    <x v="9"/>
    <x v="2"/>
    <x v="10"/>
    <x v="1"/>
    <s v="New"/>
    <x v="0"/>
    <s v="Compact Repair Kit"/>
    <n v="6"/>
    <n v="41.27"/>
    <n v="0.1"/>
    <n v="16.61"/>
    <n v="222.858"/>
    <n v="99.66"/>
    <n v="123.19800000000001"/>
    <n v="0.55280941227149127"/>
    <n v="2026"/>
    <s v="Q4"/>
    <n v="10"/>
    <s v="Oct"/>
  </r>
  <r>
    <n v="4285"/>
    <d v="2026-10-08T00:00:00"/>
    <n v="2026"/>
    <x v="3"/>
    <n v="10"/>
    <x v="9"/>
    <x v="3"/>
    <x v="4"/>
    <x v="0"/>
    <s v="Returning"/>
    <x v="1"/>
    <s v="Hiking Daypack 20L"/>
    <n v="1"/>
    <n v="93.39"/>
    <n v="0"/>
    <n v="45.98"/>
    <n v="93.39"/>
    <n v="45.98"/>
    <n v="47.410000000000004"/>
    <n v="0.50765606595995294"/>
    <n v="2026"/>
    <s v="Q4"/>
    <n v="10"/>
    <s v="Oct"/>
  </r>
  <r>
    <n v="261"/>
    <d v="2026-10-09T00:00:00"/>
    <n v="2026"/>
    <x v="3"/>
    <n v="10"/>
    <x v="9"/>
    <x v="2"/>
    <x v="3"/>
    <x v="0"/>
    <s v="Business"/>
    <x v="3"/>
    <s v="Alpine Tent 4P"/>
    <n v="1"/>
    <n v="336.56"/>
    <n v="0"/>
    <n v="189.74"/>
    <n v="336.56"/>
    <n v="189.74"/>
    <n v="146.82"/>
    <n v="0.43623722367482765"/>
    <n v="2026"/>
    <s v="Q4"/>
    <n v="10"/>
    <s v="Oct"/>
  </r>
  <r>
    <n v="291"/>
    <d v="2026-10-09T00:00:00"/>
    <n v="2026"/>
    <x v="3"/>
    <n v="10"/>
    <x v="9"/>
    <x v="2"/>
    <x v="2"/>
    <x v="0"/>
    <s v="New"/>
    <x v="2"/>
    <s v="Carry-On Duffel"/>
    <n v="2"/>
    <n v="132.47999999999999"/>
    <n v="0.1"/>
    <n v="67.48"/>
    <n v="238.464"/>
    <n v="134.96"/>
    <n v="103.50399999999999"/>
    <n v="0.43404455179817497"/>
    <n v="2026"/>
    <s v="Q4"/>
    <n v="10"/>
    <s v="Oct"/>
  </r>
  <r>
    <n v="670"/>
    <d v="2026-10-09T00:00:00"/>
    <n v="2026"/>
    <x v="3"/>
    <n v="10"/>
    <x v="9"/>
    <x v="1"/>
    <x v="14"/>
    <x v="2"/>
    <s v="Returning"/>
    <x v="1"/>
    <s v="Hiking Daypack 20L"/>
    <n v="1"/>
    <n v="92.59"/>
    <n v="0"/>
    <n v="44.46"/>
    <n v="92.59"/>
    <n v="44.46"/>
    <n v="48.13"/>
    <n v="0.51981855491953777"/>
    <n v="2026"/>
    <s v="Q4"/>
    <n v="10"/>
    <s v="Oct"/>
  </r>
  <r>
    <n v="1306"/>
    <d v="2026-10-09T00:00:00"/>
    <n v="2026"/>
    <x v="3"/>
    <n v="10"/>
    <x v="9"/>
    <x v="3"/>
    <x v="8"/>
    <x v="2"/>
    <s v="Business"/>
    <x v="4"/>
    <s v="Recovery Roller"/>
    <n v="1"/>
    <n v="35.450000000000003"/>
    <n v="0.05"/>
    <n v="14.23"/>
    <n v="33.677500000000002"/>
    <n v="14.23"/>
    <n v="19.447500000000002"/>
    <n v="0.57746269764679681"/>
    <n v="2026"/>
    <s v="Q4"/>
    <n v="10"/>
    <s v="Oct"/>
  </r>
  <r>
    <n v="2400"/>
    <d v="2026-10-09T00:00:00"/>
    <n v="2026"/>
    <x v="3"/>
    <n v="10"/>
    <x v="9"/>
    <x v="2"/>
    <x v="2"/>
    <x v="0"/>
    <s v="New"/>
    <x v="1"/>
    <s v="Hiking Daypack 20L"/>
    <n v="2"/>
    <n v="93.83"/>
    <n v="0.1"/>
    <n v="44.27"/>
    <n v="168.89400000000001"/>
    <n v="88.54"/>
    <n v="80.353999999999999"/>
    <n v="0.47576586498040191"/>
    <n v="2026"/>
    <s v="Q4"/>
    <n v="10"/>
    <s v="Oct"/>
  </r>
  <r>
    <n v="3816"/>
    <d v="2026-10-09T00:00:00"/>
    <n v="2026"/>
    <x v="3"/>
    <n v="10"/>
    <x v="9"/>
    <x v="1"/>
    <x v="12"/>
    <x v="0"/>
    <s v="New"/>
    <x v="4"/>
    <s v="Recovery Roller"/>
    <n v="1"/>
    <n v="36.32"/>
    <n v="0"/>
    <n v="13.6"/>
    <n v="36.32"/>
    <n v="13.6"/>
    <n v="22.72"/>
    <n v="0.62555066079295152"/>
    <n v="2026"/>
    <s v="Q4"/>
    <n v="10"/>
    <s v="Oct"/>
  </r>
  <r>
    <n v="4038"/>
    <d v="2026-10-09T00:00:00"/>
    <n v="2026"/>
    <x v="3"/>
    <n v="10"/>
    <x v="9"/>
    <x v="0"/>
    <x v="15"/>
    <x v="0"/>
    <s v="Returning"/>
    <x v="4"/>
    <s v="Weighted Vest"/>
    <n v="2"/>
    <n v="125.56"/>
    <n v="0.1"/>
    <n v="67.260000000000005"/>
    <n v="226.00800000000001"/>
    <n v="134.52000000000001"/>
    <n v="91.488"/>
    <n v="0.40479983009450993"/>
    <n v="2026"/>
    <s v="Q4"/>
    <n v="10"/>
    <s v="Oct"/>
  </r>
  <r>
    <n v="4686"/>
    <d v="2026-10-09T00:00:00"/>
    <n v="2026"/>
    <x v="3"/>
    <n v="10"/>
    <x v="9"/>
    <x v="0"/>
    <x v="15"/>
    <x v="3"/>
    <s v="New"/>
    <x v="3"/>
    <s v="Compact Sleeping Bag"/>
    <n v="2"/>
    <n v="124.91"/>
    <n v="0"/>
    <n v="60.33"/>
    <n v="249.82"/>
    <n v="120.66"/>
    <n v="129.16"/>
    <n v="0.51701224881914976"/>
    <n v="2026"/>
    <s v="Q4"/>
    <n v="10"/>
    <s v="Oct"/>
  </r>
  <r>
    <n v="5076"/>
    <d v="2026-10-09T00:00:00"/>
    <n v="2026"/>
    <x v="3"/>
    <n v="10"/>
    <x v="9"/>
    <x v="1"/>
    <x v="12"/>
    <x v="0"/>
    <s v="New"/>
    <x v="3"/>
    <s v="Trail Tent 2P"/>
    <n v="1"/>
    <n v="199.32"/>
    <n v="0"/>
    <n v="103.83"/>
    <n v="199.32"/>
    <n v="103.83"/>
    <n v="95.49"/>
    <n v="0.4790788681517158"/>
    <n v="2026"/>
    <s v="Q4"/>
    <n v="10"/>
    <s v="Oct"/>
  </r>
  <r>
    <n v="1339"/>
    <d v="2026-10-10T00:00:00"/>
    <n v="2026"/>
    <x v="3"/>
    <n v="10"/>
    <x v="9"/>
    <x v="1"/>
    <x v="11"/>
    <x v="0"/>
    <s v="Returning"/>
    <x v="3"/>
    <s v="Alpine Tent 4P"/>
    <n v="4"/>
    <n v="337.38"/>
    <n v="0.05"/>
    <n v="194.94"/>
    <n v="1282.0439999999999"/>
    <n v="779.76"/>
    <n v="502.28399999999988"/>
    <n v="0.39178374533167343"/>
    <n v="2026"/>
    <s v="Q4"/>
    <n v="10"/>
    <s v="Oct"/>
  </r>
  <r>
    <n v="1884"/>
    <d v="2026-10-10T00:00:00"/>
    <n v="2026"/>
    <x v="3"/>
    <n v="10"/>
    <x v="9"/>
    <x v="2"/>
    <x v="2"/>
    <x v="0"/>
    <s v="Business"/>
    <x v="3"/>
    <s v="Portable Camp Stove"/>
    <n v="3"/>
    <n v="82.18"/>
    <n v="0.1"/>
    <n v="39.82"/>
    <n v="221.88600000000002"/>
    <n v="119.46000000000001"/>
    <n v="102.42600000000002"/>
    <n v="0.46161542413671885"/>
    <n v="2026"/>
    <s v="Q4"/>
    <n v="10"/>
    <s v="Oct"/>
  </r>
  <r>
    <n v="3568"/>
    <d v="2026-10-10T00:00:00"/>
    <n v="2026"/>
    <x v="3"/>
    <n v="10"/>
    <x v="9"/>
    <x v="0"/>
    <x v="15"/>
    <x v="1"/>
    <s v="New"/>
    <x v="1"/>
    <s v="Trekking Poles"/>
    <n v="15"/>
    <n v="70.25"/>
    <n v="0.1"/>
    <n v="32.19"/>
    <n v="948.375"/>
    <n v="482.84999999999997"/>
    <n v="465.52500000000003"/>
    <n v="0.49086595492289448"/>
    <n v="2026"/>
    <s v="Q4"/>
    <n v="10"/>
    <s v="Oct"/>
  </r>
  <r>
    <n v="4171"/>
    <d v="2026-10-10T00:00:00"/>
    <n v="2026"/>
    <x v="3"/>
    <n v="10"/>
    <x v="9"/>
    <x v="3"/>
    <x v="7"/>
    <x v="2"/>
    <s v="New"/>
    <x v="2"/>
    <s v="Insulated Bottle"/>
    <n v="2"/>
    <n v="35.36"/>
    <n v="0"/>
    <n v="13.49"/>
    <n v="70.72"/>
    <n v="26.98"/>
    <n v="43.739999999999995"/>
    <n v="0.61849547511312208"/>
    <n v="2026"/>
    <s v="Q4"/>
    <n v="10"/>
    <s v="Oct"/>
  </r>
  <r>
    <n v="4477"/>
    <d v="2026-10-10T00:00:00"/>
    <n v="2026"/>
    <x v="3"/>
    <n v="10"/>
    <x v="9"/>
    <x v="2"/>
    <x v="5"/>
    <x v="2"/>
    <s v="New"/>
    <x v="2"/>
    <s v="Packing Cube Set"/>
    <n v="1"/>
    <n v="46.01"/>
    <n v="0"/>
    <n v="18.239999999999998"/>
    <n v="46.01"/>
    <n v="18.239999999999998"/>
    <n v="27.77"/>
    <n v="0.6035644425124973"/>
    <n v="2026"/>
    <s v="Q4"/>
    <n v="10"/>
    <s v="Oct"/>
  </r>
  <r>
    <n v="3368"/>
    <d v="2026-10-11T00:00:00"/>
    <n v="2026"/>
    <x v="3"/>
    <n v="10"/>
    <x v="9"/>
    <x v="0"/>
    <x v="9"/>
    <x v="0"/>
    <s v="Returning"/>
    <x v="1"/>
    <s v="Hiking Daypack 20L"/>
    <n v="1"/>
    <n v="89.88"/>
    <n v="0"/>
    <n v="46.15"/>
    <n v="89.88"/>
    <n v="46.15"/>
    <n v="43.73"/>
    <n v="0.48653760569648419"/>
    <n v="2026"/>
    <s v="Q4"/>
    <n v="10"/>
    <s v="Oct"/>
  </r>
  <r>
    <n v="3566"/>
    <d v="2026-10-11T00:00:00"/>
    <n v="2026"/>
    <x v="3"/>
    <n v="10"/>
    <x v="9"/>
    <x v="1"/>
    <x v="12"/>
    <x v="0"/>
    <s v="New"/>
    <x v="4"/>
    <s v="Resistance Band Set"/>
    <n v="1"/>
    <n v="41.33"/>
    <n v="0"/>
    <n v="14.47"/>
    <n v="41.33"/>
    <n v="14.47"/>
    <n v="26.86"/>
    <n v="0.6498911202516332"/>
    <n v="2026"/>
    <s v="Q4"/>
    <n v="10"/>
    <s v="Oct"/>
  </r>
  <r>
    <n v="4420"/>
    <d v="2026-10-11T00:00:00"/>
    <n v="2026"/>
    <x v="3"/>
    <n v="10"/>
    <x v="9"/>
    <x v="2"/>
    <x v="5"/>
    <x v="1"/>
    <s v="Business"/>
    <x v="0"/>
    <s v="Compact Repair Kit"/>
    <n v="15"/>
    <n v="40.78"/>
    <n v="0.15"/>
    <n v="17.07"/>
    <n v="519.94500000000005"/>
    <n v="256.05"/>
    <n v="263.89500000000004"/>
    <n v="0.5075440671609498"/>
    <n v="2026"/>
    <s v="Q4"/>
    <n v="10"/>
    <s v="Oct"/>
  </r>
  <r>
    <n v="513"/>
    <d v="2026-10-12T00:00:00"/>
    <n v="2026"/>
    <x v="3"/>
    <n v="10"/>
    <x v="9"/>
    <x v="3"/>
    <x v="7"/>
    <x v="0"/>
    <s v="Business"/>
    <x v="2"/>
    <s v="Travel Backpack 35L"/>
    <n v="1"/>
    <n v="163.87"/>
    <n v="0"/>
    <n v="85.76"/>
    <n v="163.87"/>
    <n v="85.76"/>
    <n v="78.11"/>
    <n v="0.47665832672240188"/>
    <n v="2026"/>
    <s v="Q4"/>
    <n v="10"/>
    <s v="Oct"/>
  </r>
  <r>
    <n v="786"/>
    <d v="2026-10-12T00:00:00"/>
    <n v="2026"/>
    <x v="3"/>
    <n v="10"/>
    <x v="9"/>
    <x v="2"/>
    <x v="3"/>
    <x v="0"/>
    <s v="New"/>
    <x v="4"/>
    <s v="Recovery Roller"/>
    <n v="1"/>
    <n v="35.39"/>
    <n v="0.05"/>
    <n v="13.68"/>
    <n v="33.6205"/>
    <n v="13.68"/>
    <n v="19.9405"/>
    <n v="0.59310539700480358"/>
    <n v="2026"/>
    <s v="Q4"/>
    <n v="10"/>
    <s v="Oct"/>
  </r>
  <r>
    <n v="3771"/>
    <d v="2026-10-12T00:00:00"/>
    <n v="2026"/>
    <x v="3"/>
    <n v="10"/>
    <x v="9"/>
    <x v="2"/>
    <x v="3"/>
    <x v="0"/>
    <s v="Business"/>
    <x v="3"/>
    <s v="Portable Camp Stove"/>
    <n v="2"/>
    <n v="80.2"/>
    <n v="0"/>
    <n v="39.590000000000003"/>
    <n v="160.4"/>
    <n v="79.180000000000007"/>
    <n v="81.22"/>
    <n v="0.50635910224438896"/>
    <n v="2026"/>
    <s v="Q4"/>
    <n v="10"/>
    <s v="Oct"/>
  </r>
  <r>
    <n v="3910"/>
    <d v="2026-10-12T00:00:00"/>
    <n v="2026"/>
    <x v="3"/>
    <n v="10"/>
    <x v="9"/>
    <x v="2"/>
    <x v="2"/>
    <x v="0"/>
    <s v="Business"/>
    <x v="0"/>
    <s v="Compact Repair Kit"/>
    <n v="3"/>
    <n v="41.09"/>
    <n v="0"/>
    <n v="17.18"/>
    <n v="123.27000000000001"/>
    <n v="51.54"/>
    <n v="71.730000000000018"/>
    <n v="0.58189340472134354"/>
    <n v="2026"/>
    <s v="Q4"/>
    <n v="10"/>
    <s v="Oct"/>
  </r>
  <r>
    <n v="330"/>
    <d v="2026-10-13T00:00:00"/>
    <n v="2026"/>
    <x v="3"/>
    <n v="10"/>
    <x v="9"/>
    <x v="1"/>
    <x v="12"/>
    <x v="1"/>
    <s v="Business"/>
    <x v="2"/>
    <s v="Insulated Bottle"/>
    <n v="5"/>
    <n v="36.97"/>
    <n v="0.15"/>
    <n v="13.93"/>
    <n v="157.1225"/>
    <n v="69.650000000000006"/>
    <n v="87.472499999999997"/>
    <n v="0.55671530175500006"/>
    <n v="2026"/>
    <s v="Q4"/>
    <n v="10"/>
    <s v="Oct"/>
  </r>
  <r>
    <n v="707"/>
    <d v="2026-10-13T00:00:00"/>
    <n v="2026"/>
    <x v="3"/>
    <n v="10"/>
    <x v="9"/>
    <x v="2"/>
    <x v="5"/>
    <x v="2"/>
    <s v="New"/>
    <x v="2"/>
    <s v="Insulated Bottle"/>
    <n v="4"/>
    <n v="35.880000000000003"/>
    <n v="0.05"/>
    <n v="13.45"/>
    <n v="136.34399999999999"/>
    <n v="53.8"/>
    <n v="82.543999999999997"/>
    <n v="0.60540984568444522"/>
    <n v="2026"/>
    <s v="Q4"/>
    <n v="10"/>
    <s v="Oct"/>
  </r>
  <r>
    <n v="989"/>
    <d v="2026-10-13T00:00:00"/>
    <n v="2026"/>
    <x v="3"/>
    <n v="10"/>
    <x v="9"/>
    <x v="1"/>
    <x v="11"/>
    <x v="0"/>
    <s v="Returning"/>
    <x v="0"/>
    <s v="Compact Repair Kit"/>
    <n v="3"/>
    <n v="40.42"/>
    <n v="0"/>
    <n v="16.79"/>
    <n v="121.26"/>
    <n v="50.37"/>
    <n v="70.890000000000015"/>
    <n v="0.58461157842652167"/>
    <n v="2026"/>
    <s v="Q4"/>
    <n v="10"/>
    <s v="Oct"/>
  </r>
  <r>
    <n v="1904"/>
    <d v="2026-10-13T00:00:00"/>
    <n v="2026"/>
    <x v="3"/>
    <n v="10"/>
    <x v="9"/>
    <x v="3"/>
    <x v="8"/>
    <x v="2"/>
    <s v="Returning"/>
    <x v="0"/>
    <s v="Trail Bike Light"/>
    <n v="1"/>
    <n v="50.34"/>
    <n v="0.15"/>
    <n v="22.56"/>
    <n v="42.789000000000001"/>
    <n v="22.56"/>
    <n v="20.229000000000003"/>
    <n v="0.47276169108883132"/>
    <n v="2026"/>
    <s v="Q4"/>
    <n v="10"/>
    <s v="Oct"/>
  </r>
  <r>
    <n v="2854"/>
    <d v="2026-10-13T00:00:00"/>
    <n v="2026"/>
    <x v="3"/>
    <n v="10"/>
    <x v="9"/>
    <x v="0"/>
    <x v="15"/>
    <x v="2"/>
    <s v="New"/>
    <x v="2"/>
    <s v="Insulated Bottle"/>
    <n v="3"/>
    <n v="36.049999999999997"/>
    <n v="0.1"/>
    <n v="13.87"/>
    <n v="97.334999999999994"/>
    <n v="41.61"/>
    <n v="55.724999999999994"/>
    <n v="0.57250732008013561"/>
    <n v="2026"/>
    <s v="Q4"/>
    <n v="10"/>
    <s v="Oct"/>
  </r>
  <r>
    <n v="3212"/>
    <d v="2026-10-13T00:00:00"/>
    <n v="2026"/>
    <x v="3"/>
    <n v="10"/>
    <x v="9"/>
    <x v="2"/>
    <x v="2"/>
    <x v="1"/>
    <s v="Returning"/>
    <x v="0"/>
    <s v="Compact Repair Kit"/>
    <n v="15"/>
    <n v="40"/>
    <n v="0.1"/>
    <n v="16.420000000000002"/>
    <n v="540"/>
    <n v="246.3"/>
    <n v="293.7"/>
    <n v="0.54388888888888887"/>
    <n v="2026"/>
    <s v="Q4"/>
    <n v="10"/>
    <s v="Oct"/>
  </r>
  <r>
    <n v="4479"/>
    <d v="2026-10-13T00:00:00"/>
    <n v="2026"/>
    <x v="3"/>
    <n v="10"/>
    <x v="9"/>
    <x v="3"/>
    <x v="7"/>
    <x v="2"/>
    <s v="Returning"/>
    <x v="1"/>
    <s v="Summit Backpack 45L"/>
    <n v="1"/>
    <n v="151.68"/>
    <n v="0.05"/>
    <n v="78.98"/>
    <n v="144.096"/>
    <n v="78.98"/>
    <n v="65.116"/>
    <n v="0.45189318232289583"/>
    <n v="2026"/>
    <s v="Q4"/>
    <n v="10"/>
    <s v="Oct"/>
  </r>
  <r>
    <n v="4574"/>
    <d v="2026-10-13T00:00:00"/>
    <n v="2026"/>
    <x v="3"/>
    <n v="10"/>
    <x v="9"/>
    <x v="1"/>
    <x v="14"/>
    <x v="0"/>
    <s v="Business"/>
    <x v="4"/>
    <s v="Recovery Roller"/>
    <n v="1"/>
    <n v="36.53"/>
    <n v="0"/>
    <n v="14.01"/>
    <n v="36.53"/>
    <n v="14.01"/>
    <n v="22.520000000000003"/>
    <n v="0.61647960580344929"/>
    <n v="2026"/>
    <s v="Q4"/>
    <n v="10"/>
    <s v="Oct"/>
  </r>
  <r>
    <n v="4815"/>
    <d v="2026-10-13T00:00:00"/>
    <n v="2026"/>
    <x v="3"/>
    <n v="10"/>
    <x v="9"/>
    <x v="0"/>
    <x v="0"/>
    <x v="2"/>
    <s v="Business"/>
    <x v="0"/>
    <s v="Compact Repair Kit"/>
    <n v="1"/>
    <n v="39.89"/>
    <n v="0.05"/>
    <n v="16.91"/>
    <n v="37.895499999999998"/>
    <n v="16.91"/>
    <n v="20.985499999999998"/>
    <n v="0.55377287540737019"/>
    <n v="2026"/>
    <s v="Q4"/>
    <n v="10"/>
    <s v="Oct"/>
  </r>
  <r>
    <n v="5027"/>
    <d v="2026-10-13T00:00:00"/>
    <n v="2026"/>
    <x v="3"/>
    <n v="10"/>
    <x v="9"/>
    <x v="2"/>
    <x v="10"/>
    <x v="0"/>
    <s v="New"/>
    <x v="1"/>
    <s v="Summit Backpack 45L"/>
    <n v="1"/>
    <n v="154.53"/>
    <n v="0"/>
    <n v="77.930000000000007"/>
    <n v="154.53"/>
    <n v="77.930000000000007"/>
    <n v="76.599999999999994"/>
    <n v="0.49569662848637802"/>
    <n v="2026"/>
    <s v="Q4"/>
    <n v="10"/>
    <s v="Oct"/>
  </r>
  <r>
    <n v="1794"/>
    <d v="2026-10-14T00:00:00"/>
    <n v="2026"/>
    <x v="3"/>
    <n v="10"/>
    <x v="9"/>
    <x v="3"/>
    <x v="8"/>
    <x v="3"/>
    <s v="Business"/>
    <x v="0"/>
    <s v="Trail Bike Light"/>
    <n v="2"/>
    <n v="50.64"/>
    <n v="0.05"/>
    <n v="22.28"/>
    <n v="96.215999999999994"/>
    <n v="44.56"/>
    <n v="51.655999999999992"/>
    <n v="0.53687536376486233"/>
    <n v="2026"/>
    <s v="Q4"/>
    <n v="10"/>
    <s v="Oct"/>
  </r>
  <r>
    <n v="1867"/>
    <d v="2026-10-14T00:00:00"/>
    <n v="2026"/>
    <x v="3"/>
    <n v="10"/>
    <x v="9"/>
    <x v="0"/>
    <x v="0"/>
    <x v="0"/>
    <s v="New"/>
    <x v="4"/>
    <s v="Resistance Band Set"/>
    <n v="3"/>
    <n v="40.880000000000003"/>
    <n v="0.05"/>
    <n v="14.59"/>
    <n v="116.50800000000001"/>
    <n v="43.769999999999996"/>
    <n v="72.738000000000014"/>
    <n v="0.62431764342362761"/>
    <n v="2026"/>
    <s v="Q4"/>
    <n v="10"/>
    <s v="Oct"/>
  </r>
  <r>
    <n v="2088"/>
    <d v="2026-10-14T00:00:00"/>
    <n v="2026"/>
    <x v="3"/>
    <n v="10"/>
    <x v="9"/>
    <x v="3"/>
    <x v="4"/>
    <x v="2"/>
    <s v="Returning"/>
    <x v="1"/>
    <s v="Trail Boots"/>
    <n v="1"/>
    <n v="141.77000000000001"/>
    <n v="0"/>
    <n v="78.48"/>
    <n v="141.77000000000001"/>
    <n v="78.48"/>
    <n v="63.290000000000006"/>
    <n v="0.44642731184312623"/>
    <n v="2026"/>
    <s v="Q4"/>
    <n v="10"/>
    <s v="Oct"/>
  </r>
  <r>
    <n v="2270"/>
    <d v="2026-10-14T00:00:00"/>
    <n v="2026"/>
    <x v="3"/>
    <n v="10"/>
    <x v="9"/>
    <x v="3"/>
    <x v="7"/>
    <x v="0"/>
    <s v="New"/>
    <x v="3"/>
    <s v="Trail Tent 2P"/>
    <n v="3"/>
    <n v="199.99"/>
    <n v="0.15"/>
    <n v="101.86"/>
    <n v="509.97450000000003"/>
    <n v="305.58"/>
    <n v="204.39450000000005"/>
    <n v="0.40079356909021929"/>
    <n v="2026"/>
    <s v="Q4"/>
    <n v="10"/>
    <s v="Oct"/>
  </r>
  <r>
    <n v="3789"/>
    <d v="2026-10-14T00:00:00"/>
    <n v="2026"/>
    <x v="3"/>
    <n v="10"/>
    <x v="9"/>
    <x v="3"/>
    <x v="4"/>
    <x v="3"/>
    <s v="New"/>
    <x v="0"/>
    <s v="Trail Bike Light"/>
    <n v="2"/>
    <n v="50.56"/>
    <n v="0"/>
    <n v="23.04"/>
    <n v="101.12"/>
    <n v="46.08"/>
    <n v="55.040000000000006"/>
    <n v="0.54430379746835444"/>
    <n v="2026"/>
    <s v="Q4"/>
    <n v="10"/>
    <s v="Oct"/>
  </r>
  <r>
    <n v="4323"/>
    <d v="2026-10-14T00:00:00"/>
    <n v="2026"/>
    <x v="3"/>
    <n v="10"/>
    <x v="9"/>
    <x v="3"/>
    <x v="7"/>
    <x v="0"/>
    <s v="New"/>
    <x v="2"/>
    <s v="Packing Cube Set"/>
    <n v="1"/>
    <n v="47.38"/>
    <n v="0"/>
    <n v="17.86"/>
    <n v="47.38"/>
    <n v="17.86"/>
    <n v="29.520000000000003"/>
    <n v="0.62304769945124527"/>
    <n v="2026"/>
    <s v="Q4"/>
    <n v="10"/>
    <s v="Oct"/>
  </r>
  <r>
    <n v="276"/>
    <d v="2026-10-15T00:00:00"/>
    <n v="2026"/>
    <x v="3"/>
    <n v="10"/>
    <x v="9"/>
    <x v="2"/>
    <x v="2"/>
    <x v="0"/>
    <s v="Business"/>
    <x v="1"/>
    <s v="Hiking Daypack 20L"/>
    <n v="1"/>
    <n v="92.74"/>
    <n v="0.15"/>
    <n v="44.52"/>
    <n v="78.828999999999994"/>
    <n v="44.52"/>
    <n v="34.30899999999999"/>
    <n v="0.43523322635070844"/>
    <n v="2026"/>
    <s v="Q4"/>
    <n v="10"/>
    <s v="Oct"/>
  </r>
  <r>
    <n v="791"/>
    <d v="2026-10-15T00:00:00"/>
    <n v="2026"/>
    <x v="3"/>
    <n v="10"/>
    <x v="9"/>
    <x v="3"/>
    <x v="13"/>
    <x v="2"/>
    <s v="Returning"/>
    <x v="0"/>
    <s v="Trail Bike Light"/>
    <n v="3"/>
    <n v="51.57"/>
    <n v="0.1"/>
    <n v="21.82"/>
    <n v="139.239"/>
    <n v="65.460000000000008"/>
    <n v="73.778999999999996"/>
    <n v="0.52987309589985565"/>
    <n v="2026"/>
    <s v="Q4"/>
    <n v="10"/>
    <s v="Oct"/>
  </r>
  <r>
    <n v="1033"/>
    <d v="2026-10-15T00:00:00"/>
    <n v="2026"/>
    <x v="3"/>
    <n v="10"/>
    <x v="9"/>
    <x v="1"/>
    <x v="12"/>
    <x v="0"/>
    <s v="New"/>
    <x v="1"/>
    <s v="Trekking Poles"/>
    <n v="1"/>
    <n v="70.47"/>
    <n v="0.1"/>
    <n v="31.52"/>
    <n v="63.423000000000002"/>
    <n v="31.52"/>
    <n v="31.903000000000002"/>
    <n v="0.50301940936253409"/>
    <n v="2026"/>
    <s v="Q4"/>
    <n v="10"/>
    <s v="Oct"/>
  </r>
  <r>
    <n v="1247"/>
    <d v="2026-10-15T00:00:00"/>
    <n v="2026"/>
    <x v="3"/>
    <n v="10"/>
    <x v="9"/>
    <x v="0"/>
    <x v="0"/>
    <x v="0"/>
    <s v="New"/>
    <x v="1"/>
    <s v="Trekking Poles"/>
    <n v="1"/>
    <n v="71.05"/>
    <n v="0"/>
    <n v="33.32"/>
    <n v="71.05"/>
    <n v="33.32"/>
    <n v="37.729999999999997"/>
    <n v="0.53103448275862064"/>
    <n v="2026"/>
    <s v="Q4"/>
    <n v="10"/>
    <s v="Oct"/>
  </r>
  <r>
    <n v="1321"/>
    <d v="2026-10-15T00:00:00"/>
    <n v="2026"/>
    <x v="3"/>
    <n v="10"/>
    <x v="9"/>
    <x v="3"/>
    <x v="13"/>
    <x v="2"/>
    <s v="Returning"/>
    <x v="0"/>
    <s v="Compact Repair Kit"/>
    <n v="3"/>
    <n v="39.83"/>
    <n v="0.1"/>
    <n v="16.93"/>
    <n v="107.541"/>
    <n v="50.79"/>
    <n v="56.750999999999998"/>
    <n v="0.52771501101905316"/>
    <n v="2026"/>
    <s v="Q4"/>
    <n v="10"/>
    <s v="Oct"/>
  </r>
  <r>
    <n v="2048"/>
    <d v="2026-10-15T00:00:00"/>
    <n v="2026"/>
    <x v="3"/>
    <n v="10"/>
    <x v="9"/>
    <x v="3"/>
    <x v="7"/>
    <x v="0"/>
    <s v="New"/>
    <x v="4"/>
    <s v="Training Mat"/>
    <n v="3"/>
    <n v="49.5"/>
    <n v="0.05"/>
    <n v="22"/>
    <n v="141.07499999999999"/>
    <n v="66"/>
    <n v="75.074999999999989"/>
    <n v="0.53216374269005839"/>
    <n v="2026"/>
    <s v="Q4"/>
    <n v="10"/>
    <s v="Oct"/>
  </r>
  <r>
    <n v="2082"/>
    <d v="2026-10-15T00:00:00"/>
    <n v="2026"/>
    <x v="3"/>
    <n v="10"/>
    <x v="9"/>
    <x v="1"/>
    <x v="6"/>
    <x v="3"/>
    <s v="New"/>
    <x v="1"/>
    <s v="Hiking Daypack 20L"/>
    <n v="1"/>
    <n v="91.99"/>
    <n v="0"/>
    <n v="44.86"/>
    <n v="91.99"/>
    <n v="44.86"/>
    <n v="47.129999999999995"/>
    <n v="0.51233829764104788"/>
    <n v="2026"/>
    <s v="Q4"/>
    <n v="10"/>
    <s v="Oct"/>
  </r>
  <r>
    <n v="2177"/>
    <d v="2026-10-15T00:00:00"/>
    <n v="2026"/>
    <x v="3"/>
    <n v="10"/>
    <x v="9"/>
    <x v="0"/>
    <x v="15"/>
    <x v="3"/>
    <s v="Returning"/>
    <x v="0"/>
    <s v="Commuter Helmet"/>
    <n v="1"/>
    <n v="79.78"/>
    <n v="0.05"/>
    <n v="41.59"/>
    <n v="75.790999999999997"/>
    <n v="41.59"/>
    <n v="34.200999999999993"/>
    <n v="0.45125410668812915"/>
    <n v="2026"/>
    <s v="Q4"/>
    <n v="10"/>
    <s v="Oct"/>
  </r>
  <r>
    <n v="3776"/>
    <d v="2026-10-15T00:00:00"/>
    <n v="2026"/>
    <x v="3"/>
    <n v="10"/>
    <x v="9"/>
    <x v="3"/>
    <x v="8"/>
    <x v="0"/>
    <s v="Returning"/>
    <x v="0"/>
    <s v="Commuter Helmet"/>
    <n v="1"/>
    <n v="82.97"/>
    <n v="0"/>
    <n v="43.09"/>
    <n v="82.97"/>
    <n v="43.09"/>
    <n v="39.879999999999995"/>
    <n v="0.48065565867180904"/>
    <n v="2026"/>
    <s v="Q4"/>
    <n v="10"/>
    <s v="Oct"/>
  </r>
  <r>
    <n v="4542"/>
    <d v="2026-10-15T00:00:00"/>
    <n v="2026"/>
    <x v="3"/>
    <n v="10"/>
    <x v="9"/>
    <x v="0"/>
    <x v="9"/>
    <x v="0"/>
    <s v="Business"/>
    <x v="0"/>
    <s v="Cycling Pack 12L"/>
    <n v="1"/>
    <n v="103.33"/>
    <n v="0"/>
    <n v="50.85"/>
    <n v="103.33"/>
    <n v="50.85"/>
    <n v="52.48"/>
    <n v="0.5078873512048776"/>
    <n v="2026"/>
    <s v="Q4"/>
    <n v="10"/>
    <s v="Oct"/>
  </r>
  <r>
    <n v="36"/>
    <d v="2026-10-16T00:00:00"/>
    <n v="2026"/>
    <x v="3"/>
    <n v="10"/>
    <x v="9"/>
    <x v="0"/>
    <x v="9"/>
    <x v="0"/>
    <s v="New"/>
    <x v="1"/>
    <s v="Trail Boots"/>
    <n v="3"/>
    <n v="142.54"/>
    <n v="0.05"/>
    <n v="81.599999999999994"/>
    <n v="406.23899999999998"/>
    <n v="244.79999999999998"/>
    <n v="161.43899999999999"/>
    <n v="0.39739906803630376"/>
    <n v="2026"/>
    <s v="Q4"/>
    <n v="10"/>
    <s v="Oct"/>
  </r>
  <r>
    <n v="64"/>
    <d v="2026-10-16T00:00:00"/>
    <n v="2026"/>
    <x v="3"/>
    <n v="10"/>
    <x v="9"/>
    <x v="2"/>
    <x v="16"/>
    <x v="0"/>
    <s v="New"/>
    <x v="1"/>
    <s v="Hiking Daypack 20L"/>
    <n v="3"/>
    <n v="92.14"/>
    <n v="0.1"/>
    <n v="46.43"/>
    <n v="248.77800000000002"/>
    <n v="139.29"/>
    <n v="109.48800000000003"/>
    <n v="0.44010322456165746"/>
    <n v="2026"/>
    <s v="Q4"/>
    <n v="10"/>
    <s v="Oct"/>
  </r>
  <r>
    <n v="529"/>
    <d v="2026-10-16T00:00:00"/>
    <n v="2026"/>
    <x v="3"/>
    <n v="10"/>
    <x v="9"/>
    <x v="3"/>
    <x v="7"/>
    <x v="2"/>
    <s v="Business"/>
    <x v="2"/>
    <s v="Travel Backpack 35L"/>
    <n v="2"/>
    <n v="165.23"/>
    <n v="0"/>
    <n v="88.87"/>
    <n v="330.46"/>
    <n v="177.74"/>
    <n v="152.71999999999997"/>
    <n v="0.46214367850874533"/>
    <n v="2026"/>
    <s v="Q4"/>
    <n v="10"/>
    <s v="Oct"/>
  </r>
  <r>
    <n v="1815"/>
    <d v="2026-10-16T00:00:00"/>
    <n v="2026"/>
    <x v="3"/>
    <n v="10"/>
    <x v="9"/>
    <x v="3"/>
    <x v="4"/>
    <x v="0"/>
    <s v="Business"/>
    <x v="4"/>
    <s v="Weighted Vest"/>
    <n v="1"/>
    <n v="121.92"/>
    <n v="0"/>
    <n v="71.02"/>
    <n v="121.92"/>
    <n v="71.02"/>
    <n v="50.900000000000006"/>
    <n v="0.41748687664042"/>
    <n v="2026"/>
    <s v="Q4"/>
    <n v="10"/>
    <s v="Oct"/>
  </r>
  <r>
    <n v="1820"/>
    <d v="2026-10-16T00:00:00"/>
    <n v="2026"/>
    <x v="3"/>
    <n v="10"/>
    <x v="9"/>
    <x v="1"/>
    <x v="1"/>
    <x v="0"/>
    <s v="Returning"/>
    <x v="2"/>
    <s v="Insulated Bottle"/>
    <n v="3"/>
    <n v="36.46"/>
    <n v="0.05"/>
    <n v="13.9"/>
    <n v="103.91099999999999"/>
    <n v="41.7"/>
    <n v="62.210999999999984"/>
    <n v="0.5986950370990558"/>
    <n v="2026"/>
    <s v="Q4"/>
    <n v="10"/>
    <s v="Oct"/>
  </r>
  <r>
    <n v="2028"/>
    <d v="2026-10-16T00:00:00"/>
    <n v="2026"/>
    <x v="3"/>
    <n v="10"/>
    <x v="9"/>
    <x v="3"/>
    <x v="4"/>
    <x v="2"/>
    <s v="Business"/>
    <x v="4"/>
    <s v="Training Mat"/>
    <n v="3"/>
    <n v="51.89"/>
    <n v="0.1"/>
    <n v="21.56"/>
    <n v="140.10300000000001"/>
    <n v="64.679999999999993"/>
    <n v="75.423000000000016"/>
    <n v="0.53833965011455864"/>
    <n v="2026"/>
    <s v="Q4"/>
    <n v="10"/>
    <s v="Oct"/>
  </r>
  <r>
    <n v="2741"/>
    <d v="2026-10-16T00:00:00"/>
    <n v="2026"/>
    <x v="3"/>
    <n v="10"/>
    <x v="9"/>
    <x v="3"/>
    <x v="4"/>
    <x v="0"/>
    <s v="Returning"/>
    <x v="4"/>
    <s v="Resistance Band Set"/>
    <n v="1"/>
    <n v="40.75"/>
    <n v="0"/>
    <n v="14.7"/>
    <n v="40.75"/>
    <n v="14.7"/>
    <n v="26.05"/>
    <n v="0.63926380368098157"/>
    <n v="2026"/>
    <s v="Q4"/>
    <n v="10"/>
    <s v="Oct"/>
  </r>
  <r>
    <n v="3602"/>
    <d v="2026-10-16T00:00:00"/>
    <n v="2026"/>
    <x v="3"/>
    <n v="10"/>
    <x v="9"/>
    <x v="2"/>
    <x v="5"/>
    <x v="1"/>
    <s v="Business"/>
    <x v="3"/>
    <s v="Alpine Tent 4P"/>
    <n v="4"/>
    <n v="345.13"/>
    <n v="0.05"/>
    <n v="200.02"/>
    <n v="1311.4939999999999"/>
    <n v="800.08"/>
    <n v="511.41399999999987"/>
    <n v="0.38994764749209671"/>
    <n v="2026"/>
    <s v="Q4"/>
    <n v="10"/>
    <s v="Oct"/>
  </r>
  <r>
    <n v="4116"/>
    <d v="2026-10-16T00:00:00"/>
    <n v="2026"/>
    <x v="3"/>
    <n v="10"/>
    <x v="9"/>
    <x v="1"/>
    <x v="6"/>
    <x v="2"/>
    <s v="New"/>
    <x v="2"/>
    <s v="Insulated Bottle"/>
    <n v="2"/>
    <n v="37.1"/>
    <n v="0"/>
    <n v="13.31"/>
    <n v="74.2"/>
    <n v="26.62"/>
    <n v="47.58"/>
    <n v="0.64123989218328836"/>
    <n v="2026"/>
    <s v="Q4"/>
    <n v="10"/>
    <s v="Oct"/>
  </r>
  <r>
    <n v="4197"/>
    <d v="2026-10-16T00:00:00"/>
    <n v="2026"/>
    <x v="3"/>
    <n v="10"/>
    <x v="9"/>
    <x v="3"/>
    <x v="7"/>
    <x v="3"/>
    <s v="New"/>
    <x v="1"/>
    <s v="Hiking Daypack 20L"/>
    <n v="3"/>
    <n v="94.19"/>
    <n v="0"/>
    <n v="44.89"/>
    <n v="282.57"/>
    <n v="134.67000000000002"/>
    <n v="147.89999999999998"/>
    <n v="0.52341012846374346"/>
    <n v="2026"/>
    <s v="Q4"/>
    <n v="10"/>
    <s v="Oct"/>
  </r>
  <r>
    <n v="360"/>
    <d v="2026-10-17T00:00:00"/>
    <n v="2026"/>
    <x v="3"/>
    <n v="10"/>
    <x v="9"/>
    <x v="3"/>
    <x v="8"/>
    <x v="0"/>
    <s v="Returning"/>
    <x v="3"/>
    <s v="Portable Camp Stove"/>
    <n v="2"/>
    <n v="82.52"/>
    <n v="0.05"/>
    <n v="38.61"/>
    <n v="156.78799999999998"/>
    <n v="77.22"/>
    <n v="79.567999999999984"/>
    <n v="0.50748781794525089"/>
    <n v="2026"/>
    <s v="Q4"/>
    <n v="10"/>
    <s v="Oct"/>
  </r>
  <r>
    <n v="427"/>
    <d v="2026-10-17T00:00:00"/>
    <n v="2026"/>
    <x v="3"/>
    <n v="10"/>
    <x v="9"/>
    <x v="3"/>
    <x v="13"/>
    <x v="0"/>
    <s v="Business"/>
    <x v="1"/>
    <s v="Summit Backpack 45L"/>
    <n v="1"/>
    <n v="155.16"/>
    <n v="0"/>
    <n v="78.84"/>
    <n v="155.16"/>
    <n v="78.84"/>
    <n v="76.319999999999993"/>
    <n v="0.49187935034802782"/>
    <n v="2026"/>
    <s v="Q4"/>
    <n v="10"/>
    <s v="Oct"/>
  </r>
  <r>
    <n v="1018"/>
    <d v="2026-10-17T00:00:00"/>
    <n v="2026"/>
    <x v="3"/>
    <n v="10"/>
    <x v="9"/>
    <x v="3"/>
    <x v="13"/>
    <x v="3"/>
    <s v="Returning"/>
    <x v="2"/>
    <s v="Packing Cube Set"/>
    <n v="1"/>
    <n v="46.36"/>
    <n v="0.05"/>
    <n v="18.399999999999999"/>
    <n v="44.041999999999994"/>
    <n v="18.399999999999999"/>
    <n v="25.641999999999996"/>
    <n v="0.58221697470596245"/>
    <n v="2026"/>
    <s v="Q4"/>
    <n v="10"/>
    <s v="Oct"/>
  </r>
  <r>
    <n v="1179"/>
    <d v="2026-10-17T00:00:00"/>
    <n v="2026"/>
    <x v="3"/>
    <n v="10"/>
    <x v="9"/>
    <x v="2"/>
    <x v="16"/>
    <x v="0"/>
    <s v="Business"/>
    <x v="0"/>
    <s v="Commuter Helmet"/>
    <n v="1"/>
    <n v="81.47"/>
    <n v="0"/>
    <n v="43.67"/>
    <n v="81.47"/>
    <n v="43.67"/>
    <n v="37.799999999999997"/>
    <n v="0.463974469129741"/>
    <n v="2026"/>
    <s v="Q4"/>
    <n v="10"/>
    <s v="Oct"/>
  </r>
  <r>
    <n v="2267"/>
    <d v="2026-10-17T00:00:00"/>
    <n v="2026"/>
    <x v="3"/>
    <n v="10"/>
    <x v="9"/>
    <x v="0"/>
    <x v="15"/>
    <x v="0"/>
    <s v="Returning"/>
    <x v="2"/>
    <s v="Carry-On Duffel"/>
    <n v="1"/>
    <n v="134.31"/>
    <n v="0.05"/>
    <n v="67.239999999999995"/>
    <n v="127.5945"/>
    <n v="67.239999999999995"/>
    <n v="60.354500000000002"/>
    <n v="0.47301803761133909"/>
    <n v="2026"/>
    <s v="Q4"/>
    <n v="10"/>
    <s v="Oct"/>
  </r>
  <r>
    <n v="2656"/>
    <d v="2026-10-17T00:00:00"/>
    <n v="2026"/>
    <x v="3"/>
    <n v="10"/>
    <x v="9"/>
    <x v="2"/>
    <x v="16"/>
    <x v="0"/>
    <s v="New"/>
    <x v="3"/>
    <s v="Compact Sleeping Bag"/>
    <n v="1"/>
    <n v="123.11"/>
    <n v="0"/>
    <n v="58.99"/>
    <n v="123.11"/>
    <n v="58.99"/>
    <n v="64.12"/>
    <n v="0.52083502558687356"/>
    <n v="2026"/>
    <s v="Q4"/>
    <n v="10"/>
    <s v="Oct"/>
  </r>
  <r>
    <n v="2867"/>
    <d v="2026-10-17T00:00:00"/>
    <n v="2026"/>
    <x v="3"/>
    <n v="10"/>
    <x v="9"/>
    <x v="1"/>
    <x v="6"/>
    <x v="0"/>
    <s v="New"/>
    <x v="3"/>
    <s v="Portable Camp Stove"/>
    <n v="1"/>
    <n v="81.239999999999995"/>
    <n v="0"/>
    <n v="38.65"/>
    <n v="81.239999999999995"/>
    <n v="38.65"/>
    <n v="42.589999999999996"/>
    <n v="0.52424913835548992"/>
    <n v="2026"/>
    <s v="Q4"/>
    <n v="10"/>
    <s v="Oct"/>
  </r>
  <r>
    <n v="3335"/>
    <d v="2026-10-17T00:00:00"/>
    <n v="2026"/>
    <x v="3"/>
    <n v="10"/>
    <x v="9"/>
    <x v="0"/>
    <x v="9"/>
    <x v="3"/>
    <s v="Returning"/>
    <x v="1"/>
    <s v="Trekking Poles"/>
    <n v="1"/>
    <n v="70.81"/>
    <n v="0.15"/>
    <n v="32.93"/>
    <n v="60.188499999999998"/>
    <n v="32.93"/>
    <n v="27.258499999999998"/>
    <n v="0.45288551799762411"/>
    <n v="2026"/>
    <s v="Q4"/>
    <n v="10"/>
    <s v="Oct"/>
  </r>
  <r>
    <n v="3770"/>
    <d v="2026-10-17T00:00:00"/>
    <n v="2026"/>
    <x v="3"/>
    <n v="10"/>
    <x v="9"/>
    <x v="3"/>
    <x v="13"/>
    <x v="0"/>
    <s v="Business"/>
    <x v="3"/>
    <s v="Trail Tent 2P"/>
    <n v="6"/>
    <n v="200.26"/>
    <n v="0"/>
    <n v="106.71"/>
    <n v="1201.56"/>
    <n v="640.26"/>
    <n v="561.29999999999995"/>
    <n v="0.46714271447118744"/>
    <n v="2026"/>
    <s v="Q4"/>
    <n v="10"/>
    <s v="Oct"/>
  </r>
  <r>
    <n v="4065"/>
    <d v="2026-10-17T00:00:00"/>
    <n v="2026"/>
    <x v="3"/>
    <n v="10"/>
    <x v="9"/>
    <x v="3"/>
    <x v="4"/>
    <x v="0"/>
    <s v="New"/>
    <x v="4"/>
    <s v="Recovery Roller"/>
    <n v="3"/>
    <n v="36.75"/>
    <n v="0.05"/>
    <n v="13.71"/>
    <n v="104.7375"/>
    <n v="41.13"/>
    <n v="63.607499999999995"/>
    <n v="0.60730397422126747"/>
    <n v="2026"/>
    <s v="Q4"/>
    <n v="10"/>
    <s v="Oct"/>
  </r>
  <r>
    <n v="4222"/>
    <d v="2026-10-17T00:00:00"/>
    <n v="2026"/>
    <x v="3"/>
    <n v="10"/>
    <x v="9"/>
    <x v="2"/>
    <x v="16"/>
    <x v="0"/>
    <s v="Returning"/>
    <x v="1"/>
    <s v="Hiking Daypack 20L"/>
    <n v="2"/>
    <n v="92.41"/>
    <n v="0.1"/>
    <n v="45.42"/>
    <n v="166.33799999999999"/>
    <n v="90.84"/>
    <n v="75.49799999999999"/>
    <n v="0.4538830573891714"/>
    <n v="2026"/>
    <s v="Q4"/>
    <n v="10"/>
    <s v="Oct"/>
  </r>
  <r>
    <n v="4304"/>
    <d v="2026-10-17T00:00:00"/>
    <n v="2026"/>
    <x v="3"/>
    <n v="10"/>
    <x v="9"/>
    <x v="1"/>
    <x v="14"/>
    <x v="2"/>
    <s v="New"/>
    <x v="4"/>
    <s v="Resistance Band Set"/>
    <n v="1"/>
    <n v="40.67"/>
    <n v="0"/>
    <n v="15.09"/>
    <n v="40.67"/>
    <n v="15.09"/>
    <n v="25.580000000000002"/>
    <n v="0.62896483894762722"/>
    <n v="2026"/>
    <s v="Q4"/>
    <n v="10"/>
    <s v="Oct"/>
  </r>
  <r>
    <n v="109"/>
    <d v="2026-10-18T00:00:00"/>
    <n v="2026"/>
    <x v="3"/>
    <n v="10"/>
    <x v="9"/>
    <x v="1"/>
    <x v="1"/>
    <x v="0"/>
    <s v="Returning"/>
    <x v="1"/>
    <s v="Hiking Daypack 20L"/>
    <n v="1"/>
    <n v="90.09"/>
    <n v="0"/>
    <n v="45.17"/>
    <n v="90.09"/>
    <n v="45.17"/>
    <n v="44.92"/>
    <n v="0.49861249861249862"/>
    <n v="2026"/>
    <s v="Q4"/>
    <n v="10"/>
    <s v="Oct"/>
  </r>
  <r>
    <n v="744"/>
    <d v="2026-10-18T00:00:00"/>
    <n v="2026"/>
    <x v="3"/>
    <n v="10"/>
    <x v="9"/>
    <x v="2"/>
    <x v="10"/>
    <x v="0"/>
    <s v="Returning"/>
    <x v="2"/>
    <s v="Insulated Bottle"/>
    <n v="1"/>
    <n v="36.83"/>
    <n v="0"/>
    <n v="13.64"/>
    <n v="36.83"/>
    <n v="13.64"/>
    <n v="23.189999999999998"/>
    <n v="0.62964974205810476"/>
    <n v="2026"/>
    <s v="Q4"/>
    <n v="10"/>
    <s v="Oct"/>
  </r>
  <r>
    <n v="960"/>
    <d v="2026-10-18T00:00:00"/>
    <n v="2026"/>
    <x v="3"/>
    <n v="10"/>
    <x v="9"/>
    <x v="1"/>
    <x v="12"/>
    <x v="3"/>
    <s v="Returning"/>
    <x v="3"/>
    <s v="Trail Tent 2P"/>
    <n v="5"/>
    <n v="196.37"/>
    <n v="0.05"/>
    <n v="103.51"/>
    <n v="932.75749999999994"/>
    <n v="517.55000000000007"/>
    <n v="415.20749999999987"/>
    <n v="0.44513981393877816"/>
    <n v="2026"/>
    <s v="Q4"/>
    <n v="10"/>
    <s v="Oct"/>
  </r>
  <r>
    <n v="1389"/>
    <d v="2026-10-18T00:00:00"/>
    <n v="2026"/>
    <x v="3"/>
    <n v="10"/>
    <x v="9"/>
    <x v="0"/>
    <x v="15"/>
    <x v="0"/>
    <s v="New"/>
    <x v="1"/>
    <s v="Hiking Daypack 20L"/>
    <n v="2"/>
    <n v="93.73"/>
    <n v="0"/>
    <n v="44.79"/>
    <n v="187.46"/>
    <n v="89.58"/>
    <n v="97.88000000000001"/>
    <n v="0.52213805611863873"/>
    <n v="2026"/>
    <s v="Q4"/>
    <n v="10"/>
    <s v="Oct"/>
  </r>
  <r>
    <n v="1493"/>
    <d v="2026-10-18T00:00:00"/>
    <n v="2026"/>
    <x v="3"/>
    <n v="10"/>
    <x v="9"/>
    <x v="2"/>
    <x v="10"/>
    <x v="0"/>
    <s v="Business"/>
    <x v="2"/>
    <s v="Insulated Bottle"/>
    <n v="1"/>
    <n v="36.46"/>
    <n v="0.05"/>
    <n v="13.35"/>
    <n v="34.637"/>
    <n v="13.35"/>
    <n v="21.286999999999999"/>
    <n v="0.61457401045125148"/>
    <n v="2026"/>
    <s v="Q4"/>
    <n v="10"/>
    <s v="Oct"/>
  </r>
  <r>
    <n v="1967"/>
    <d v="2026-10-18T00:00:00"/>
    <n v="2026"/>
    <x v="3"/>
    <n v="10"/>
    <x v="9"/>
    <x v="1"/>
    <x v="14"/>
    <x v="0"/>
    <s v="Returning"/>
    <x v="3"/>
    <s v="Compact Sleeping Bag"/>
    <n v="2"/>
    <n v="125.91"/>
    <n v="0"/>
    <n v="61.95"/>
    <n v="251.82"/>
    <n v="123.9"/>
    <n v="127.91999999999999"/>
    <n v="0.50798189182749576"/>
    <n v="2026"/>
    <s v="Q4"/>
    <n v="10"/>
    <s v="Oct"/>
  </r>
  <r>
    <n v="2132"/>
    <d v="2026-10-18T00:00:00"/>
    <n v="2026"/>
    <x v="3"/>
    <n v="10"/>
    <x v="9"/>
    <x v="3"/>
    <x v="8"/>
    <x v="2"/>
    <s v="New"/>
    <x v="1"/>
    <s v="Hiking Daypack 20L"/>
    <n v="1"/>
    <n v="92.56"/>
    <n v="0.1"/>
    <n v="44.23"/>
    <n v="83.304000000000002"/>
    <n v="44.23"/>
    <n v="39.074000000000005"/>
    <n v="0.46905310669355621"/>
    <n v="2026"/>
    <s v="Q4"/>
    <n v="10"/>
    <s v="Oct"/>
  </r>
  <r>
    <n v="2882"/>
    <d v="2026-10-18T00:00:00"/>
    <n v="2026"/>
    <x v="3"/>
    <n v="10"/>
    <x v="9"/>
    <x v="3"/>
    <x v="8"/>
    <x v="3"/>
    <s v="New"/>
    <x v="1"/>
    <s v="Trekking Poles"/>
    <n v="4"/>
    <n v="70.02"/>
    <n v="0"/>
    <n v="32.86"/>
    <n v="280.08"/>
    <n v="131.44"/>
    <n v="148.63999999999999"/>
    <n v="0.53070551271065403"/>
    <n v="2026"/>
    <s v="Q4"/>
    <n v="10"/>
    <s v="Oct"/>
  </r>
  <r>
    <n v="3345"/>
    <d v="2026-10-18T00:00:00"/>
    <n v="2026"/>
    <x v="3"/>
    <n v="10"/>
    <x v="9"/>
    <x v="0"/>
    <x v="15"/>
    <x v="0"/>
    <s v="Returning"/>
    <x v="0"/>
    <s v="Trail Bike Light"/>
    <n v="3"/>
    <n v="51.62"/>
    <n v="0.1"/>
    <n v="22.94"/>
    <n v="139.374"/>
    <n v="68.820000000000007"/>
    <n v="70.553999999999988"/>
    <n v="0.50622067243531788"/>
    <n v="2026"/>
    <s v="Q4"/>
    <n v="10"/>
    <s v="Oct"/>
  </r>
  <r>
    <n v="4089"/>
    <d v="2026-10-18T00:00:00"/>
    <n v="2026"/>
    <x v="3"/>
    <n v="10"/>
    <x v="9"/>
    <x v="2"/>
    <x v="2"/>
    <x v="0"/>
    <s v="New"/>
    <x v="3"/>
    <s v="Trail Tent 2P"/>
    <n v="1"/>
    <n v="196.39"/>
    <n v="0"/>
    <n v="104.66"/>
    <n v="196.39"/>
    <n v="104.66"/>
    <n v="91.72999999999999"/>
    <n v="0.46708080859514228"/>
    <n v="2026"/>
    <s v="Q4"/>
    <n v="10"/>
    <s v="Oct"/>
  </r>
  <r>
    <n v="4119"/>
    <d v="2026-10-18T00:00:00"/>
    <n v="2026"/>
    <x v="3"/>
    <n v="10"/>
    <x v="9"/>
    <x v="3"/>
    <x v="8"/>
    <x v="1"/>
    <s v="Business"/>
    <x v="4"/>
    <s v="Resistance Band Set"/>
    <n v="10"/>
    <n v="41.26"/>
    <n v="0.1"/>
    <n v="15.06"/>
    <n v="371.34"/>
    <n v="150.6"/>
    <n v="220.73999999999998"/>
    <n v="0.59444175149458711"/>
    <n v="2026"/>
    <s v="Q4"/>
    <n v="10"/>
    <s v="Oct"/>
  </r>
  <r>
    <n v="4968"/>
    <d v="2026-10-18T00:00:00"/>
    <n v="2026"/>
    <x v="3"/>
    <n v="10"/>
    <x v="9"/>
    <x v="2"/>
    <x v="3"/>
    <x v="3"/>
    <s v="New"/>
    <x v="2"/>
    <s v="Insulated Bottle"/>
    <n v="1"/>
    <n v="35.549999999999997"/>
    <n v="0.05"/>
    <n v="13.44"/>
    <n v="33.772499999999994"/>
    <n v="13.44"/>
    <n v="20.332499999999996"/>
    <n v="0.60204308238951809"/>
    <n v="2026"/>
    <s v="Q4"/>
    <n v="10"/>
    <s v="Oct"/>
  </r>
  <r>
    <n v="5197"/>
    <d v="2026-10-18T00:00:00"/>
    <n v="2026"/>
    <x v="3"/>
    <n v="10"/>
    <x v="9"/>
    <x v="3"/>
    <x v="8"/>
    <x v="0"/>
    <s v="New"/>
    <x v="0"/>
    <s v="Trail Bike Light"/>
    <n v="1"/>
    <n v="49.5"/>
    <n v="0"/>
    <n v="22.36"/>
    <n v="49.5"/>
    <n v="22.36"/>
    <n v="27.14"/>
    <n v="0.54828282828282826"/>
    <n v="2026"/>
    <s v="Q4"/>
    <n v="10"/>
    <s v="Oct"/>
  </r>
  <r>
    <n v="66"/>
    <d v="2026-10-19T00:00:00"/>
    <n v="2026"/>
    <x v="3"/>
    <n v="10"/>
    <x v="9"/>
    <x v="0"/>
    <x v="15"/>
    <x v="0"/>
    <s v="Business"/>
    <x v="3"/>
    <s v="Portable Camp Stove"/>
    <n v="1"/>
    <n v="80.58"/>
    <n v="0"/>
    <n v="40.43"/>
    <n v="80.58"/>
    <n v="40.43"/>
    <n v="40.15"/>
    <n v="0.49826259617771157"/>
    <n v="2026"/>
    <s v="Q4"/>
    <n v="10"/>
    <s v="Oct"/>
  </r>
  <r>
    <n v="585"/>
    <d v="2026-10-19T00:00:00"/>
    <n v="2026"/>
    <x v="3"/>
    <n v="10"/>
    <x v="9"/>
    <x v="2"/>
    <x v="5"/>
    <x v="2"/>
    <s v="Business"/>
    <x v="2"/>
    <s v="Travel Backpack 35L"/>
    <n v="2"/>
    <n v="161.59"/>
    <n v="0.05"/>
    <n v="89.57"/>
    <n v="307.02100000000002"/>
    <n v="179.14"/>
    <n v="127.88100000000003"/>
    <n v="0.41652199686666391"/>
    <n v="2026"/>
    <s v="Q4"/>
    <n v="10"/>
    <s v="Oct"/>
  </r>
  <r>
    <n v="856"/>
    <d v="2026-10-19T00:00:00"/>
    <n v="2026"/>
    <x v="3"/>
    <n v="10"/>
    <x v="9"/>
    <x v="3"/>
    <x v="8"/>
    <x v="0"/>
    <s v="Business"/>
    <x v="3"/>
    <s v="Portable Camp Stove"/>
    <n v="1"/>
    <n v="80.319999999999993"/>
    <n v="0"/>
    <n v="39.729999999999997"/>
    <n v="80.319999999999993"/>
    <n v="39.729999999999997"/>
    <n v="40.589999999999996"/>
    <n v="0.50535358565737054"/>
    <n v="2026"/>
    <s v="Q4"/>
    <n v="10"/>
    <s v="Oct"/>
  </r>
  <r>
    <n v="1793"/>
    <d v="2026-10-19T00:00:00"/>
    <n v="2026"/>
    <x v="3"/>
    <n v="10"/>
    <x v="9"/>
    <x v="0"/>
    <x v="9"/>
    <x v="3"/>
    <s v="New"/>
    <x v="2"/>
    <s v="Travel Backpack 35L"/>
    <n v="1"/>
    <n v="164.25"/>
    <n v="0"/>
    <n v="86.6"/>
    <n v="164.25"/>
    <n v="86.6"/>
    <n v="77.650000000000006"/>
    <n v="0.47275494672754947"/>
    <n v="2026"/>
    <s v="Q4"/>
    <n v="10"/>
    <s v="Oct"/>
  </r>
  <r>
    <n v="4763"/>
    <d v="2026-10-19T00:00:00"/>
    <n v="2026"/>
    <x v="3"/>
    <n v="10"/>
    <x v="9"/>
    <x v="3"/>
    <x v="8"/>
    <x v="3"/>
    <s v="New"/>
    <x v="0"/>
    <s v="Cycling Pack 12L"/>
    <n v="6"/>
    <n v="101.6"/>
    <n v="0"/>
    <n v="50.17"/>
    <n v="609.59999999999991"/>
    <n v="301.02"/>
    <n v="308.57999999999993"/>
    <n v="0.50620078740157481"/>
    <n v="2026"/>
    <s v="Q4"/>
    <n v="10"/>
    <s v="Oct"/>
  </r>
  <r>
    <n v="1716"/>
    <d v="2026-10-20T00:00:00"/>
    <n v="2026"/>
    <x v="3"/>
    <n v="10"/>
    <x v="9"/>
    <x v="0"/>
    <x v="0"/>
    <x v="2"/>
    <s v="Returning"/>
    <x v="4"/>
    <s v="Recovery Roller"/>
    <n v="5"/>
    <n v="35.99"/>
    <n v="0"/>
    <n v="14.19"/>
    <n v="179.95000000000002"/>
    <n v="70.95"/>
    <n v="109.00000000000001"/>
    <n v="0.60572381217004723"/>
    <n v="2026"/>
    <s v="Q4"/>
    <n v="10"/>
    <s v="Oct"/>
  </r>
  <r>
    <n v="1759"/>
    <d v="2026-10-20T00:00:00"/>
    <n v="2026"/>
    <x v="3"/>
    <n v="10"/>
    <x v="9"/>
    <x v="3"/>
    <x v="8"/>
    <x v="0"/>
    <s v="Returning"/>
    <x v="4"/>
    <s v="Recovery Roller"/>
    <n v="2"/>
    <n v="36.57"/>
    <n v="0.1"/>
    <n v="13.79"/>
    <n v="65.826000000000008"/>
    <n v="27.58"/>
    <n v="38.246000000000009"/>
    <n v="0.58101661957281325"/>
    <n v="2026"/>
    <s v="Q4"/>
    <n v="10"/>
    <s v="Oct"/>
  </r>
  <r>
    <n v="1811"/>
    <d v="2026-10-20T00:00:00"/>
    <n v="2026"/>
    <x v="3"/>
    <n v="10"/>
    <x v="9"/>
    <x v="1"/>
    <x v="6"/>
    <x v="0"/>
    <s v="New"/>
    <x v="0"/>
    <s v="Compact Repair Kit"/>
    <n v="1"/>
    <n v="40.99"/>
    <n v="0.1"/>
    <n v="17.16"/>
    <n v="36.891000000000005"/>
    <n v="17.16"/>
    <n v="19.731000000000005"/>
    <n v="0.5348458973733432"/>
    <n v="2026"/>
    <s v="Q4"/>
    <n v="10"/>
    <s v="Oct"/>
  </r>
  <r>
    <n v="2918"/>
    <d v="2026-10-20T00:00:00"/>
    <n v="2026"/>
    <x v="3"/>
    <n v="10"/>
    <x v="9"/>
    <x v="3"/>
    <x v="8"/>
    <x v="2"/>
    <s v="Returning"/>
    <x v="3"/>
    <s v="Portable Camp Stove"/>
    <n v="3"/>
    <n v="80.47"/>
    <n v="0"/>
    <n v="40.090000000000003"/>
    <n v="241.41"/>
    <n v="120.27000000000001"/>
    <n v="121.13999999999999"/>
    <n v="0.50180191375667949"/>
    <n v="2026"/>
    <s v="Q4"/>
    <n v="10"/>
    <s v="Oct"/>
  </r>
  <r>
    <n v="4150"/>
    <d v="2026-10-20T00:00:00"/>
    <n v="2026"/>
    <x v="3"/>
    <n v="10"/>
    <x v="9"/>
    <x v="3"/>
    <x v="13"/>
    <x v="2"/>
    <s v="Business"/>
    <x v="1"/>
    <s v="Trail Boots"/>
    <n v="5"/>
    <n v="140.32"/>
    <n v="0"/>
    <n v="80.08"/>
    <n v="701.59999999999991"/>
    <n v="400.4"/>
    <n v="301.19999999999993"/>
    <n v="0.4293044469783352"/>
    <n v="2026"/>
    <s v="Q4"/>
    <n v="10"/>
    <s v="Oct"/>
  </r>
  <r>
    <n v="4830"/>
    <d v="2026-10-20T00:00:00"/>
    <n v="2026"/>
    <x v="3"/>
    <n v="10"/>
    <x v="9"/>
    <x v="1"/>
    <x v="11"/>
    <x v="0"/>
    <s v="New"/>
    <x v="4"/>
    <s v="Weighted Vest"/>
    <n v="3"/>
    <n v="125.93"/>
    <n v="0.1"/>
    <n v="68.45"/>
    <n v="340.01100000000002"/>
    <n v="205.35000000000002"/>
    <n v="134.661"/>
    <n v="0.39604895135745605"/>
    <n v="2026"/>
    <s v="Q4"/>
    <n v="10"/>
    <s v="Oct"/>
  </r>
  <r>
    <n v="4698"/>
    <d v="2026-10-21T00:00:00"/>
    <n v="2026"/>
    <x v="3"/>
    <n v="10"/>
    <x v="9"/>
    <x v="3"/>
    <x v="8"/>
    <x v="0"/>
    <s v="Returning"/>
    <x v="1"/>
    <s v="Trail Boots"/>
    <n v="2"/>
    <n v="141.4"/>
    <n v="0.05"/>
    <n v="77.48"/>
    <n v="268.66000000000003"/>
    <n v="154.96"/>
    <n v="113.70000000000002"/>
    <n v="0.42321149408173903"/>
    <n v="2026"/>
    <s v="Q4"/>
    <n v="10"/>
    <s v="Oct"/>
  </r>
  <r>
    <n v="4846"/>
    <d v="2026-10-21T00:00:00"/>
    <n v="2026"/>
    <x v="3"/>
    <n v="10"/>
    <x v="9"/>
    <x v="0"/>
    <x v="0"/>
    <x v="1"/>
    <s v="Business"/>
    <x v="0"/>
    <s v="Trail Bike Light"/>
    <n v="8"/>
    <n v="51.91"/>
    <n v="0.05"/>
    <n v="22.99"/>
    <n v="394.51599999999996"/>
    <n v="183.92"/>
    <n v="210.59599999999998"/>
    <n v="0.53380851473704483"/>
    <n v="2026"/>
    <s v="Q4"/>
    <n v="10"/>
    <s v="Oct"/>
  </r>
  <r>
    <n v="5024"/>
    <d v="2026-10-21T00:00:00"/>
    <n v="2026"/>
    <x v="3"/>
    <n v="10"/>
    <x v="9"/>
    <x v="3"/>
    <x v="7"/>
    <x v="3"/>
    <s v="Returning"/>
    <x v="3"/>
    <s v="Trail Tent 2P"/>
    <n v="1"/>
    <n v="192.62"/>
    <n v="0"/>
    <n v="102.51"/>
    <n v="192.62"/>
    <n v="102.51"/>
    <n v="90.11"/>
    <n v="0.46781227286886096"/>
    <n v="2026"/>
    <s v="Q4"/>
    <n v="10"/>
    <s v="Oct"/>
  </r>
  <r>
    <n v="1157"/>
    <d v="2026-10-22T00:00:00"/>
    <n v="2026"/>
    <x v="3"/>
    <n v="10"/>
    <x v="9"/>
    <x v="3"/>
    <x v="4"/>
    <x v="0"/>
    <s v="New"/>
    <x v="0"/>
    <s v="Trail Bike Light"/>
    <n v="1"/>
    <n v="51.25"/>
    <n v="0"/>
    <n v="22.58"/>
    <n v="51.25"/>
    <n v="22.58"/>
    <n v="28.67"/>
    <n v="0.55941463414634152"/>
    <n v="2026"/>
    <s v="Q4"/>
    <n v="10"/>
    <s v="Oct"/>
  </r>
  <r>
    <n v="1427"/>
    <d v="2026-10-22T00:00:00"/>
    <n v="2026"/>
    <x v="3"/>
    <n v="10"/>
    <x v="9"/>
    <x v="3"/>
    <x v="4"/>
    <x v="2"/>
    <s v="New"/>
    <x v="2"/>
    <s v="Packing Cube Set"/>
    <n v="1"/>
    <n v="45.97"/>
    <n v="0.05"/>
    <n v="18.760000000000002"/>
    <n v="43.671499999999995"/>
    <n v="18.760000000000002"/>
    <n v="24.911499999999993"/>
    <n v="0.57042922729926826"/>
    <n v="2026"/>
    <s v="Q4"/>
    <n v="10"/>
    <s v="Oct"/>
  </r>
  <r>
    <n v="1622"/>
    <d v="2026-10-22T00:00:00"/>
    <n v="2026"/>
    <x v="3"/>
    <n v="10"/>
    <x v="9"/>
    <x v="2"/>
    <x v="2"/>
    <x v="3"/>
    <s v="Returning"/>
    <x v="3"/>
    <s v="Compact Sleeping Bag"/>
    <n v="1"/>
    <n v="123.29"/>
    <n v="0"/>
    <n v="59.48"/>
    <n v="123.29"/>
    <n v="59.48"/>
    <n v="63.810000000000009"/>
    <n v="0.51756022386243816"/>
    <n v="2026"/>
    <s v="Q4"/>
    <n v="10"/>
    <s v="Oct"/>
  </r>
  <r>
    <n v="1879"/>
    <d v="2026-10-22T00:00:00"/>
    <n v="2026"/>
    <x v="3"/>
    <n v="10"/>
    <x v="9"/>
    <x v="3"/>
    <x v="8"/>
    <x v="1"/>
    <s v="Business"/>
    <x v="2"/>
    <s v="Insulated Bottle"/>
    <n v="8"/>
    <n v="35.83"/>
    <n v="0.05"/>
    <n v="13.89"/>
    <n v="272.30799999999999"/>
    <n v="111.12"/>
    <n v="161.18799999999999"/>
    <n v="0.59193266448286497"/>
    <n v="2026"/>
    <s v="Q4"/>
    <n v="10"/>
    <s v="Oct"/>
  </r>
  <r>
    <n v="2483"/>
    <d v="2026-10-22T00:00:00"/>
    <n v="2026"/>
    <x v="3"/>
    <n v="10"/>
    <x v="9"/>
    <x v="0"/>
    <x v="0"/>
    <x v="0"/>
    <s v="New"/>
    <x v="3"/>
    <s v="Portable Camp Stove"/>
    <n v="1"/>
    <n v="80.56"/>
    <n v="0"/>
    <n v="39.53"/>
    <n v="80.56"/>
    <n v="39.53"/>
    <n v="41.03"/>
    <n v="0.5093098311817279"/>
    <n v="2026"/>
    <s v="Q4"/>
    <n v="10"/>
    <s v="Oct"/>
  </r>
  <r>
    <n v="4451"/>
    <d v="2026-10-22T00:00:00"/>
    <n v="2026"/>
    <x v="3"/>
    <n v="10"/>
    <x v="9"/>
    <x v="3"/>
    <x v="7"/>
    <x v="0"/>
    <s v="New"/>
    <x v="0"/>
    <s v="Compact Repair Kit"/>
    <n v="1"/>
    <n v="40.47"/>
    <n v="0.05"/>
    <n v="16.73"/>
    <n v="38.4465"/>
    <n v="16.73"/>
    <n v="21.7165"/>
    <n v="0.5648498562938109"/>
    <n v="2026"/>
    <s v="Q4"/>
    <n v="10"/>
    <s v="Oct"/>
  </r>
  <r>
    <n v="93"/>
    <d v="2026-10-23T00:00:00"/>
    <n v="2026"/>
    <x v="3"/>
    <n v="10"/>
    <x v="9"/>
    <x v="1"/>
    <x v="12"/>
    <x v="1"/>
    <s v="Business"/>
    <x v="2"/>
    <s v="Carry-On Duffel"/>
    <n v="15"/>
    <n v="133.52000000000001"/>
    <n v="0.2"/>
    <n v="66"/>
    <n v="1602.2400000000002"/>
    <n v="990"/>
    <n v="612.24000000000024"/>
    <n v="0.38211503894547644"/>
    <n v="2026"/>
    <s v="Q4"/>
    <n v="10"/>
    <s v="Oct"/>
  </r>
  <r>
    <n v="265"/>
    <d v="2026-10-23T00:00:00"/>
    <n v="2026"/>
    <x v="3"/>
    <n v="10"/>
    <x v="9"/>
    <x v="1"/>
    <x v="6"/>
    <x v="0"/>
    <s v="Returning"/>
    <x v="0"/>
    <s v="Commuter Helmet"/>
    <n v="1"/>
    <n v="82.28"/>
    <n v="0"/>
    <n v="42.08"/>
    <n v="82.28"/>
    <n v="42.08"/>
    <n v="40.200000000000003"/>
    <n v="0.48857559552746721"/>
    <n v="2026"/>
    <s v="Q4"/>
    <n v="10"/>
    <s v="Oct"/>
  </r>
  <r>
    <n v="555"/>
    <d v="2026-10-23T00:00:00"/>
    <n v="2026"/>
    <x v="3"/>
    <n v="10"/>
    <x v="9"/>
    <x v="1"/>
    <x v="11"/>
    <x v="0"/>
    <s v="New"/>
    <x v="2"/>
    <s v="Insulated Bottle"/>
    <n v="6"/>
    <n v="35.479999999999997"/>
    <n v="0"/>
    <n v="13.37"/>
    <n v="212.88"/>
    <n v="80.22"/>
    <n v="132.66"/>
    <n v="0.62316798196166856"/>
    <n v="2026"/>
    <s v="Q4"/>
    <n v="10"/>
    <s v="Oct"/>
  </r>
  <r>
    <n v="1993"/>
    <d v="2026-10-23T00:00:00"/>
    <n v="2026"/>
    <x v="3"/>
    <n v="10"/>
    <x v="9"/>
    <x v="2"/>
    <x v="3"/>
    <x v="2"/>
    <s v="New"/>
    <x v="1"/>
    <s v="Summit Backpack 45L"/>
    <n v="1"/>
    <n v="152.38"/>
    <n v="0.15"/>
    <n v="78.92"/>
    <n v="129.523"/>
    <n v="78.92"/>
    <n v="50.602999999999994"/>
    <n v="0.39068736826663986"/>
    <n v="2026"/>
    <s v="Q4"/>
    <n v="10"/>
    <s v="Oct"/>
  </r>
  <r>
    <n v="3116"/>
    <d v="2026-10-23T00:00:00"/>
    <n v="2026"/>
    <x v="3"/>
    <n v="10"/>
    <x v="9"/>
    <x v="1"/>
    <x v="1"/>
    <x v="3"/>
    <s v="New"/>
    <x v="1"/>
    <s v="Hiking Daypack 20L"/>
    <n v="1"/>
    <n v="93.64"/>
    <n v="0"/>
    <n v="44.34"/>
    <n v="93.64"/>
    <n v="44.34"/>
    <n v="49.3"/>
    <n v="0.52648440837249033"/>
    <n v="2026"/>
    <s v="Q4"/>
    <n v="10"/>
    <s v="Oct"/>
  </r>
  <r>
    <n v="3631"/>
    <d v="2026-10-23T00:00:00"/>
    <n v="2026"/>
    <x v="3"/>
    <n v="10"/>
    <x v="9"/>
    <x v="3"/>
    <x v="7"/>
    <x v="2"/>
    <s v="Returning"/>
    <x v="4"/>
    <s v="Weighted Vest"/>
    <n v="1"/>
    <n v="123.6"/>
    <n v="0"/>
    <n v="67.3"/>
    <n v="123.6"/>
    <n v="67.3"/>
    <n v="56.3"/>
    <n v="0.45550161812297735"/>
    <n v="2026"/>
    <s v="Q4"/>
    <n v="10"/>
    <s v="Oct"/>
  </r>
  <r>
    <n v="4216"/>
    <d v="2026-10-23T00:00:00"/>
    <n v="2026"/>
    <x v="3"/>
    <n v="10"/>
    <x v="9"/>
    <x v="1"/>
    <x v="1"/>
    <x v="0"/>
    <s v="New"/>
    <x v="4"/>
    <s v="Weighted Vest"/>
    <n v="3"/>
    <n v="124.6"/>
    <n v="0.05"/>
    <n v="69.12"/>
    <n v="355.10999999999996"/>
    <n v="207.36"/>
    <n v="147.74999999999994"/>
    <n v="0.41606826053898782"/>
    <n v="2026"/>
    <s v="Q4"/>
    <n v="10"/>
    <s v="Oct"/>
  </r>
  <r>
    <n v="4956"/>
    <d v="2026-10-23T00:00:00"/>
    <n v="2026"/>
    <x v="3"/>
    <n v="10"/>
    <x v="9"/>
    <x v="3"/>
    <x v="13"/>
    <x v="2"/>
    <s v="Business"/>
    <x v="1"/>
    <s v="Summit Backpack 45L"/>
    <n v="2"/>
    <n v="151.66"/>
    <n v="0"/>
    <n v="77.17"/>
    <n v="303.32"/>
    <n v="154.34"/>
    <n v="148.97999999999999"/>
    <n v="0.49116444678886984"/>
    <n v="2026"/>
    <s v="Q4"/>
    <n v="10"/>
    <s v="Oct"/>
  </r>
  <r>
    <n v="439"/>
    <d v="2026-10-24T00:00:00"/>
    <n v="2026"/>
    <x v="3"/>
    <n v="10"/>
    <x v="9"/>
    <x v="2"/>
    <x v="5"/>
    <x v="2"/>
    <s v="New"/>
    <x v="2"/>
    <s v="Insulated Bottle"/>
    <n v="1"/>
    <n v="36.76"/>
    <n v="0"/>
    <n v="13.18"/>
    <n v="36.76"/>
    <n v="13.18"/>
    <n v="23.58"/>
    <n v="0.64145810663764957"/>
    <n v="2026"/>
    <s v="Q4"/>
    <n v="10"/>
    <s v="Oct"/>
  </r>
  <r>
    <n v="1076"/>
    <d v="2026-10-24T00:00:00"/>
    <n v="2026"/>
    <x v="3"/>
    <n v="10"/>
    <x v="9"/>
    <x v="0"/>
    <x v="9"/>
    <x v="3"/>
    <s v="Returning"/>
    <x v="3"/>
    <s v="Trail Tent 2P"/>
    <n v="1"/>
    <n v="195.67"/>
    <n v="0"/>
    <n v="105.88"/>
    <n v="195.67"/>
    <n v="105.88"/>
    <n v="89.789999999999992"/>
    <n v="0.45888485715745897"/>
    <n v="2026"/>
    <s v="Q4"/>
    <n v="10"/>
    <s v="Oct"/>
  </r>
  <r>
    <n v="1130"/>
    <d v="2026-10-24T00:00:00"/>
    <n v="2026"/>
    <x v="3"/>
    <n v="10"/>
    <x v="9"/>
    <x v="0"/>
    <x v="15"/>
    <x v="2"/>
    <s v="Returning"/>
    <x v="0"/>
    <s v="Compact Repair Kit"/>
    <n v="1"/>
    <n v="40.83"/>
    <n v="0.1"/>
    <n v="16.54"/>
    <n v="36.747"/>
    <n v="16.54"/>
    <n v="20.207000000000001"/>
    <n v="0.54989522954254766"/>
    <n v="2026"/>
    <s v="Q4"/>
    <n v="10"/>
    <s v="Oct"/>
  </r>
  <r>
    <n v="2820"/>
    <d v="2026-10-24T00:00:00"/>
    <n v="2026"/>
    <x v="3"/>
    <n v="10"/>
    <x v="9"/>
    <x v="3"/>
    <x v="7"/>
    <x v="1"/>
    <s v="Business"/>
    <x v="1"/>
    <s v="Trekking Poles"/>
    <n v="6"/>
    <n v="72.73"/>
    <n v="0.05"/>
    <n v="32.700000000000003"/>
    <n v="414.56099999999998"/>
    <n v="196.20000000000002"/>
    <n v="218.36099999999996"/>
    <n v="0.52672827400551425"/>
    <n v="2026"/>
    <s v="Q4"/>
    <n v="10"/>
    <s v="Oct"/>
  </r>
  <r>
    <n v="4213"/>
    <d v="2026-10-24T00:00:00"/>
    <n v="2026"/>
    <x v="3"/>
    <n v="10"/>
    <x v="9"/>
    <x v="1"/>
    <x v="14"/>
    <x v="1"/>
    <s v="Business"/>
    <x v="3"/>
    <s v="Portable Camp Stove"/>
    <n v="4"/>
    <n v="81.23"/>
    <n v="0.1"/>
    <n v="38.96"/>
    <n v="292.428"/>
    <n v="155.84"/>
    <n v="136.58799999999999"/>
    <n v="0.46708249552026482"/>
    <n v="2026"/>
    <s v="Q4"/>
    <n v="10"/>
    <s v="Oct"/>
  </r>
  <r>
    <n v="4375"/>
    <d v="2026-10-24T00:00:00"/>
    <n v="2026"/>
    <x v="3"/>
    <n v="10"/>
    <x v="9"/>
    <x v="1"/>
    <x v="1"/>
    <x v="0"/>
    <s v="Business"/>
    <x v="2"/>
    <s v="Packing Cube Set"/>
    <n v="1"/>
    <n v="46.38"/>
    <n v="0.15"/>
    <n v="17.87"/>
    <n v="39.423000000000002"/>
    <n v="17.87"/>
    <n v="21.553000000000001"/>
    <n v="0.54671131065621592"/>
    <n v="2026"/>
    <s v="Q4"/>
    <n v="10"/>
    <s v="Oct"/>
  </r>
  <r>
    <n v="5072"/>
    <d v="2026-10-24T00:00:00"/>
    <n v="2026"/>
    <x v="3"/>
    <n v="10"/>
    <x v="9"/>
    <x v="3"/>
    <x v="7"/>
    <x v="1"/>
    <s v="Business"/>
    <x v="2"/>
    <s v="Packing Cube Set"/>
    <n v="5"/>
    <n v="45.9"/>
    <n v="0.1"/>
    <n v="17.940000000000001"/>
    <n v="206.55"/>
    <n v="89.7"/>
    <n v="116.85000000000001"/>
    <n v="0.56572258533042852"/>
    <n v="2026"/>
    <s v="Q4"/>
    <n v="10"/>
    <s v="Oct"/>
  </r>
  <r>
    <n v="310"/>
    <d v="2026-10-25T00:00:00"/>
    <n v="2026"/>
    <x v="3"/>
    <n v="10"/>
    <x v="9"/>
    <x v="1"/>
    <x v="12"/>
    <x v="0"/>
    <s v="Business"/>
    <x v="1"/>
    <s v="Trail Boots"/>
    <n v="5"/>
    <n v="144.04"/>
    <n v="0.1"/>
    <n v="78.069999999999993"/>
    <n v="648.17999999999995"/>
    <n v="390.34999999999997"/>
    <n v="257.83"/>
    <n v="0.39777530932765592"/>
    <n v="2026"/>
    <s v="Q4"/>
    <n v="10"/>
    <s v="Oct"/>
  </r>
  <r>
    <n v="317"/>
    <d v="2026-10-25T00:00:00"/>
    <n v="2026"/>
    <x v="3"/>
    <n v="10"/>
    <x v="9"/>
    <x v="2"/>
    <x v="10"/>
    <x v="3"/>
    <s v="New"/>
    <x v="0"/>
    <s v="Commuter Helmet"/>
    <n v="2"/>
    <n v="80.69"/>
    <n v="0.05"/>
    <n v="43.81"/>
    <n v="153.31099999999998"/>
    <n v="87.62"/>
    <n v="65.690999999999974"/>
    <n v="0.42848197454846676"/>
    <n v="2026"/>
    <s v="Q4"/>
    <n v="10"/>
    <s v="Oct"/>
  </r>
  <r>
    <n v="684"/>
    <d v="2026-10-25T00:00:00"/>
    <n v="2026"/>
    <x v="3"/>
    <n v="10"/>
    <x v="9"/>
    <x v="3"/>
    <x v="4"/>
    <x v="0"/>
    <s v="Business"/>
    <x v="3"/>
    <s v="Trail Tent 2P"/>
    <n v="1"/>
    <n v="191.91"/>
    <n v="0"/>
    <n v="101.89"/>
    <n v="191.91"/>
    <n v="101.89"/>
    <n v="90.02"/>
    <n v="0.46907404512531914"/>
    <n v="2026"/>
    <s v="Q4"/>
    <n v="10"/>
    <s v="Oct"/>
  </r>
  <r>
    <n v="1430"/>
    <d v="2026-10-25T00:00:00"/>
    <n v="2026"/>
    <x v="3"/>
    <n v="10"/>
    <x v="9"/>
    <x v="3"/>
    <x v="13"/>
    <x v="2"/>
    <s v="New"/>
    <x v="4"/>
    <s v="Recovery Roller"/>
    <n v="1"/>
    <n v="36.630000000000003"/>
    <n v="0.05"/>
    <n v="13.97"/>
    <n v="34.798500000000004"/>
    <n v="13.97"/>
    <n v="20.828500000000005"/>
    <n v="0.59854591433538806"/>
    <n v="2026"/>
    <s v="Q4"/>
    <n v="10"/>
    <s v="Oct"/>
  </r>
  <r>
    <n v="2049"/>
    <d v="2026-10-25T00:00:00"/>
    <n v="2026"/>
    <x v="3"/>
    <n v="10"/>
    <x v="9"/>
    <x v="3"/>
    <x v="4"/>
    <x v="1"/>
    <s v="Business"/>
    <x v="2"/>
    <s v="Insulated Bottle"/>
    <n v="6"/>
    <n v="35.380000000000003"/>
    <n v="0.05"/>
    <n v="13.9"/>
    <n v="201.66600000000003"/>
    <n v="83.4"/>
    <n v="118.26600000000002"/>
    <n v="0.58644491386748387"/>
    <n v="2026"/>
    <s v="Q4"/>
    <n v="10"/>
    <s v="Oct"/>
  </r>
  <r>
    <n v="2199"/>
    <d v="2026-10-25T00:00:00"/>
    <n v="2026"/>
    <x v="3"/>
    <n v="10"/>
    <x v="9"/>
    <x v="1"/>
    <x v="12"/>
    <x v="3"/>
    <s v="Returning"/>
    <x v="2"/>
    <s v="Carry-On Duffel"/>
    <n v="1"/>
    <n v="132.63"/>
    <n v="0.05"/>
    <n v="67.489999999999995"/>
    <n v="125.99849999999999"/>
    <n v="67.489999999999995"/>
    <n v="58.508499999999998"/>
    <n v="0.46435870268296847"/>
    <n v="2026"/>
    <s v="Q4"/>
    <n v="10"/>
    <s v="Oct"/>
  </r>
  <r>
    <n v="2954"/>
    <d v="2026-10-25T00:00:00"/>
    <n v="2026"/>
    <x v="3"/>
    <n v="10"/>
    <x v="9"/>
    <x v="3"/>
    <x v="4"/>
    <x v="0"/>
    <s v="New"/>
    <x v="1"/>
    <s v="Trekking Poles"/>
    <n v="1"/>
    <n v="71.17"/>
    <n v="0"/>
    <n v="32.57"/>
    <n v="71.17"/>
    <n v="32.57"/>
    <n v="38.6"/>
    <n v="0.54236335534635383"/>
    <n v="2026"/>
    <s v="Q4"/>
    <n v="10"/>
    <s v="Oct"/>
  </r>
  <r>
    <n v="3218"/>
    <d v="2026-10-25T00:00:00"/>
    <n v="2026"/>
    <x v="3"/>
    <n v="10"/>
    <x v="9"/>
    <x v="0"/>
    <x v="15"/>
    <x v="1"/>
    <s v="Business"/>
    <x v="2"/>
    <s v="Carry-On Duffel"/>
    <n v="6"/>
    <n v="132.08000000000001"/>
    <n v="0.1"/>
    <n v="67.61"/>
    <n v="713.23200000000008"/>
    <n v="405.65999999999997"/>
    <n v="307.57200000000012"/>
    <n v="0.43123696076451995"/>
    <n v="2026"/>
    <s v="Q4"/>
    <n v="10"/>
    <s v="Oct"/>
  </r>
  <r>
    <n v="3965"/>
    <d v="2026-10-25T00:00:00"/>
    <n v="2026"/>
    <x v="3"/>
    <n v="10"/>
    <x v="9"/>
    <x v="1"/>
    <x v="11"/>
    <x v="2"/>
    <s v="Returning"/>
    <x v="3"/>
    <s v="Portable Camp Stove"/>
    <n v="3"/>
    <n v="82.75"/>
    <n v="0.05"/>
    <n v="38.53"/>
    <n v="235.83749999999998"/>
    <n v="115.59"/>
    <n v="120.24749999999997"/>
    <n v="0.50987438384480832"/>
    <n v="2026"/>
    <s v="Q4"/>
    <n v="10"/>
    <s v="Oct"/>
  </r>
  <r>
    <n v="2278"/>
    <d v="2026-10-26T00:00:00"/>
    <n v="2026"/>
    <x v="3"/>
    <n v="10"/>
    <x v="9"/>
    <x v="0"/>
    <x v="15"/>
    <x v="0"/>
    <s v="Returning"/>
    <x v="4"/>
    <s v="Training Mat"/>
    <n v="5"/>
    <n v="51.5"/>
    <n v="0.1"/>
    <n v="21.38"/>
    <n v="231.75"/>
    <n v="106.89999999999999"/>
    <n v="124.85000000000001"/>
    <n v="0.53872707659115426"/>
    <n v="2026"/>
    <s v="Q4"/>
    <n v="10"/>
    <s v="Oct"/>
  </r>
  <r>
    <n v="3132"/>
    <d v="2026-10-26T00:00:00"/>
    <n v="2026"/>
    <x v="3"/>
    <n v="10"/>
    <x v="9"/>
    <x v="2"/>
    <x v="5"/>
    <x v="0"/>
    <s v="New"/>
    <x v="1"/>
    <s v="Trail Boots"/>
    <n v="3"/>
    <n v="140.49"/>
    <n v="0.05"/>
    <n v="77.45"/>
    <n v="400.3965"/>
    <n v="232.35000000000002"/>
    <n v="168.04649999999998"/>
    <n v="0.41970022215478903"/>
    <n v="2026"/>
    <s v="Q4"/>
    <n v="10"/>
    <s v="Oct"/>
  </r>
  <r>
    <n v="3144"/>
    <d v="2026-10-26T00:00:00"/>
    <n v="2026"/>
    <x v="3"/>
    <n v="10"/>
    <x v="9"/>
    <x v="2"/>
    <x v="2"/>
    <x v="3"/>
    <s v="New"/>
    <x v="4"/>
    <s v="Recovery Roller"/>
    <n v="4"/>
    <n v="36.200000000000003"/>
    <n v="0.15"/>
    <n v="13.53"/>
    <n v="123.08000000000001"/>
    <n v="54.12"/>
    <n v="68.960000000000008"/>
    <n v="0.56028599285017877"/>
    <n v="2026"/>
    <s v="Q4"/>
    <n v="10"/>
    <s v="Oct"/>
  </r>
  <r>
    <n v="3501"/>
    <d v="2026-10-26T00:00:00"/>
    <n v="2026"/>
    <x v="3"/>
    <n v="10"/>
    <x v="9"/>
    <x v="3"/>
    <x v="7"/>
    <x v="2"/>
    <s v="New"/>
    <x v="3"/>
    <s v="Compact Sleeping Bag"/>
    <n v="1"/>
    <n v="120.5"/>
    <n v="0.05"/>
    <n v="61.71"/>
    <n v="114.47499999999999"/>
    <n v="61.71"/>
    <n v="52.764999999999993"/>
    <n v="0.4609303341340904"/>
    <n v="2026"/>
    <s v="Q4"/>
    <n v="10"/>
    <s v="Oct"/>
  </r>
  <r>
    <n v="458"/>
    <d v="2026-10-27T00:00:00"/>
    <n v="2026"/>
    <x v="3"/>
    <n v="10"/>
    <x v="9"/>
    <x v="2"/>
    <x v="2"/>
    <x v="2"/>
    <s v="Business"/>
    <x v="0"/>
    <s v="Cycling Pack 12L"/>
    <n v="1"/>
    <n v="102.44"/>
    <n v="0.05"/>
    <n v="49.14"/>
    <n v="97.317999999999998"/>
    <n v="49.14"/>
    <n v="48.177999999999997"/>
    <n v="0.49505744055570394"/>
    <n v="2026"/>
    <s v="Q4"/>
    <n v="10"/>
    <s v="Oct"/>
  </r>
  <r>
    <n v="1065"/>
    <d v="2026-10-27T00:00:00"/>
    <n v="2026"/>
    <x v="3"/>
    <n v="10"/>
    <x v="9"/>
    <x v="2"/>
    <x v="5"/>
    <x v="0"/>
    <s v="New"/>
    <x v="4"/>
    <s v="Weighted Vest"/>
    <n v="6"/>
    <n v="121.58"/>
    <n v="0.15"/>
    <n v="68.86"/>
    <n v="620.05799999999999"/>
    <n v="413.15999999999997"/>
    <n v="206.89800000000002"/>
    <n v="0.33367523683268346"/>
    <n v="2026"/>
    <s v="Q4"/>
    <n v="10"/>
    <s v="Oct"/>
  </r>
  <r>
    <n v="1707"/>
    <d v="2026-10-27T00:00:00"/>
    <n v="2026"/>
    <x v="3"/>
    <n v="10"/>
    <x v="9"/>
    <x v="2"/>
    <x v="16"/>
    <x v="0"/>
    <s v="New"/>
    <x v="2"/>
    <s v="Insulated Bottle"/>
    <n v="2"/>
    <n v="35.36"/>
    <n v="0"/>
    <n v="13.33"/>
    <n v="70.72"/>
    <n v="26.66"/>
    <n v="44.06"/>
    <n v="0.62302036199095023"/>
    <n v="2026"/>
    <s v="Q4"/>
    <n v="10"/>
    <s v="Oct"/>
  </r>
  <r>
    <n v="1989"/>
    <d v="2026-10-27T00:00:00"/>
    <n v="2026"/>
    <x v="3"/>
    <n v="10"/>
    <x v="9"/>
    <x v="3"/>
    <x v="4"/>
    <x v="0"/>
    <s v="New"/>
    <x v="3"/>
    <s v="Alpine Tent 4P"/>
    <n v="2"/>
    <n v="335.73"/>
    <n v="0"/>
    <n v="199.44"/>
    <n v="671.46"/>
    <n v="398.88"/>
    <n v="272.58000000000004"/>
    <n v="0.4059512107943884"/>
    <n v="2026"/>
    <s v="Q4"/>
    <n v="10"/>
    <s v="Oct"/>
  </r>
  <r>
    <n v="2852"/>
    <d v="2026-10-27T00:00:00"/>
    <n v="2026"/>
    <x v="3"/>
    <n v="10"/>
    <x v="9"/>
    <x v="1"/>
    <x v="12"/>
    <x v="1"/>
    <s v="Business"/>
    <x v="1"/>
    <s v="Trail Boots"/>
    <n v="3"/>
    <n v="141.96"/>
    <n v="0.1"/>
    <n v="77.42"/>
    <n v="383.29200000000003"/>
    <n v="232.26"/>
    <n v="151.03200000000004"/>
    <n v="0.39403900942362485"/>
    <n v="2026"/>
    <s v="Q4"/>
    <n v="10"/>
    <s v="Oct"/>
  </r>
  <r>
    <n v="4762"/>
    <d v="2026-10-27T00:00:00"/>
    <n v="2026"/>
    <x v="3"/>
    <n v="10"/>
    <x v="9"/>
    <x v="1"/>
    <x v="12"/>
    <x v="3"/>
    <s v="New"/>
    <x v="4"/>
    <s v="Training Mat"/>
    <n v="2"/>
    <n v="51.76"/>
    <n v="0"/>
    <n v="21.64"/>
    <n v="103.52"/>
    <n v="43.28"/>
    <n v="60.239999999999995"/>
    <n v="0.58191653786707875"/>
    <n v="2026"/>
    <s v="Q4"/>
    <n v="10"/>
    <s v="Oct"/>
  </r>
  <r>
    <n v="4997"/>
    <d v="2026-10-27T00:00:00"/>
    <n v="2026"/>
    <x v="3"/>
    <n v="10"/>
    <x v="9"/>
    <x v="3"/>
    <x v="7"/>
    <x v="0"/>
    <s v="Returning"/>
    <x v="3"/>
    <s v="Trail Tent 2P"/>
    <n v="3"/>
    <n v="194.09"/>
    <n v="0.1"/>
    <n v="105.84"/>
    <n v="524.04300000000001"/>
    <n v="317.52"/>
    <n v="206.52300000000002"/>
    <n v="0.39409552269565667"/>
    <n v="2026"/>
    <s v="Q4"/>
    <n v="10"/>
    <s v="Oct"/>
  </r>
  <r>
    <n v="1238"/>
    <d v="2026-10-28T00:00:00"/>
    <n v="2026"/>
    <x v="3"/>
    <n v="10"/>
    <x v="9"/>
    <x v="1"/>
    <x v="12"/>
    <x v="0"/>
    <s v="Returning"/>
    <x v="3"/>
    <s v="Compact Sleeping Bag"/>
    <n v="1"/>
    <n v="125.39"/>
    <n v="0.05"/>
    <n v="61.19"/>
    <n v="119.12049999999999"/>
    <n v="61.19"/>
    <n v="57.930499999999995"/>
    <n v="0.48631847582909743"/>
    <n v="2026"/>
    <s v="Q4"/>
    <n v="10"/>
    <s v="Oct"/>
  </r>
  <r>
    <n v="2622"/>
    <d v="2026-10-28T00:00:00"/>
    <n v="2026"/>
    <x v="3"/>
    <n v="10"/>
    <x v="9"/>
    <x v="0"/>
    <x v="15"/>
    <x v="3"/>
    <s v="New"/>
    <x v="3"/>
    <s v="Portable Camp Stove"/>
    <n v="3"/>
    <n v="83.73"/>
    <n v="0.15"/>
    <n v="39.43"/>
    <n v="213.51149999999998"/>
    <n v="118.28999999999999"/>
    <n v="95.221499999999992"/>
    <n v="0.44597831966896395"/>
    <n v="2026"/>
    <s v="Q4"/>
    <n v="10"/>
    <s v="Oct"/>
  </r>
  <r>
    <n v="3106"/>
    <d v="2026-10-28T00:00:00"/>
    <n v="2026"/>
    <x v="3"/>
    <n v="10"/>
    <x v="9"/>
    <x v="3"/>
    <x v="8"/>
    <x v="3"/>
    <s v="Business"/>
    <x v="4"/>
    <s v="Recovery Roller"/>
    <n v="3"/>
    <n v="36.99"/>
    <n v="0.05"/>
    <n v="14.14"/>
    <n v="105.42149999999999"/>
    <n v="42.42"/>
    <n v="63.001499999999993"/>
    <n v="0.59761528720422297"/>
    <n v="2026"/>
    <s v="Q4"/>
    <n v="10"/>
    <s v="Oct"/>
  </r>
  <r>
    <n v="3274"/>
    <d v="2026-10-28T00:00:00"/>
    <n v="2026"/>
    <x v="3"/>
    <n v="10"/>
    <x v="9"/>
    <x v="3"/>
    <x v="7"/>
    <x v="3"/>
    <s v="New"/>
    <x v="4"/>
    <s v="Resistance Band Set"/>
    <n v="1"/>
    <n v="39.42"/>
    <n v="0"/>
    <n v="14.58"/>
    <n v="39.42"/>
    <n v="14.58"/>
    <n v="24.840000000000003"/>
    <n v="0.63013698630136994"/>
    <n v="2026"/>
    <s v="Q4"/>
    <n v="10"/>
    <s v="Oct"/>
  </r>
  <r>
    <n v="3542"/>
    <d v="2026-10-28T00:00:00"/>
    <n v="2026"/>
    <x v="3"/>
    <n v="10"/>
    <x v="9"/>
    <x v="3"/>
    <x v="4"/>
    <x v="0"/>
    <s v="New"/>
    <x v="0"/>
    <s v="Trail Bike Light"/>
    <n v="2"/>
    <n v="50.66"/>
    <n v="0"/>
    <n v="22.02"/>
    <n v="101.32"/>
    <n v="44.04"/>
    <n v="57.279999999999994"/>
    <n v="0.56533754441373862"/>
    <n v="2026"/>
    <s v="Q4"/>
    <n v="10"/>
    <s v="Oct"/>
  </r>
  <r>
    <n v="3704"/>
    <d v="2026-10-28T00:00:00"/>
    <n v="2026"/>
    <x v="3"/>
    <n v="10"/>
    <x v="9"/>
    <x v="1"/>
    <x v="12"/>
    <x v="0"/>
    <s v="Returning"/>
    <x v="1"/>
    <s v="Trekking Poles"/>
    <n v="4"/>
    <n v="71.959999999999994"/>
    <n v="0.1"/>
    <n v="31.51"/>
    <n v="259.05599999999998"/>
    <n v="126.04"/>
    <n v="133.01599999999996"/>
    <n v="0.51346427027360864"/>
    <n v="2026"/>
    <s v="Q4"/>
    <n v="10"/>
    <s v="Oct"/>
  </r>
  <r>
    <n v="4699"/>
    <d v="2026-10-28T00:00:00"/>
    <n v="2026"/>
    <x v="3"/>
    <n v="10"/>
    <x v="9"/>
    <x v="2"/>
    <x v="5"/>
    <x v="2"/>
    <s v="Returning"/>
    <x v="0"/>
    <s v="Trail Bike Light"/>
    <n v="1"/>
    <n v="49.72"/>
    <n v="0.05"/>
    <n v="22.5"/>
    <n v="47.233999999999995"/>
    <n v="22.5"/>
    <n v="24.733999999999995"/>
    <n v="0.52364821950290041"/>
    <n v="2026"/>
    <s v="Q4"/>
    <n v="10"/>
    <s v="Oct"/>
  </r>
  <r>
    <n v="1226"/>
    <d v="2026-10-29T00:00:00"/>
    <n v="2026"/>
    <x v="3"/>
    <n v="10"/>
    <x v="9"/>
    <x v="0"/>
    <x v="0"/>
    <x v="3"/>
    <s v="Returning"/>
    <x v="2"/>
    <s v="Insulated Bottle"/>
    <n v="1"/>
    <n v="36.58"/>
    <n v="0"/>
    <n v="13.5"/>
    <n v="36.58"/>
    <n v="13.5"/>
    <n v="23.08"/>
    <n v="0.63094587206123565"/>
    <n v="2026"/>
    <s v="Q4"/>
    <n v="10"/>
    <s v="Oct"/>
  </r>
  <r>
    <n v="1245"/>
    <d v="2026-10-29T00:00:00"/>
    <n v="2026"/>
    <x v="3"/>
    <n v="10"/>
    <x v="9"/>
    <x v="1"/>
    <x v="6"/>
    <x v="3"/>
    <s v="Returning"/>
    <x v="4"/>
    <s v="Resistance Band Set"/>
    <n v="2"/>
    <n v="41.06"/>
    <n v="0.05"/>
    <n v="15.07"/>
    <n v="78.013999999999996"/>
    <n v="30.14"/>
    <n v="47.873999999999995"/>
    <n v="0.6136590868305688"/>
    <n v="2026"/>
    <s v="Q4"/>
    <n v="10"/>
    <s v="Oct"/>
  </r>
  <r>
    <n v="1477"/>
    <d v="2026-10-29T00:00:00"/>
    <n v="2026"/>
    <x v="3"/>
    <n v="10"/>
    <x v="9"/>
    <x v="1"/>
    <x v="14"/>
    <x v="3"/>
    <s v="Returning"/>
    <x v="3"/>
    <s v="Compact Sleeping Bag"/>
    <n v="1"/>
    <n v="121.78"/>
    <n v="0.15"/>
    <n v="61.55"/>
    <n v="103.51300000000001"/>
    <n v="61.55"/>
    <n v="41.963000000000008"/>
    <n v="0.40538869513974096"/>
    <n v="2026"/>
    <s v="Q4"/>
    <n v="10"/>
    <s v="Oct"/>
  </r>
  <r>
    <n v="1575"/>
    <d v="2026-10-29T00:00:00"/>
    <n v="2026"/>
    <x v="3"/>
    <n v="10"/>
    <x v="9"/>
    <x v="3"/>
    <x v="7"/>
    <x v="1"/>
    <s v="Returning"/>
    <x v="2"/>
    <s v="Carry-On Duffel"/>
    <n v="5"/>
    <n v="130.68"/>
    <n v="0.2"/>
    <n v="67.209999999999994"/>
    <n v="522.72000000000014"/>
    <n v="336.04999999999995"/>
    <n v="186.67000000000019"/>
    <n v="0.35711279461279488"/>
    <n v="2026"/>
    <s v="Q4"/>
    <n v="10"/>
    <s v="Oct"/>
  </r>
  <r>
    <n v="2830"/>
    <d v="2026-10-29T00:00:00"/>
    <n v="2026"/>
    <x v="3"/>
    <n v="10"/>
    <x v="9"/>
    <x v="2"/>
    <x v="2"/>
    <x v="0"/>
    <s v="New"/>
    <x v="2"/>
    <s v="Travel Backpack 35L"/>
    <n v="1"/>
    <n v="161.94999999999999"/>
    <n v="0"/>
    <n v="86.61"/>
    <n v="161.94999999999999"/>
    <n v="86.61"/>
    <n v="75.339999999999989"/>
    <n v="0.46520531028095086"/>
    <n v="2026"/>
    <s v="Q4"/>
    <n v="10"/>
    <s v="Oct"/>
  </r>
  <r>
    <n v="2884"/>
    <d v="2026-10-29T00:00:00"/>
    <n v="2026"/>
    <x v="3"/>
    <n v="10"/>
    <x v="9"/>
    <x v="0"/>
    <x v="15"/>
    <x v="2"/>
    <s v="Returning"/>
    <x v="0"/>
    <s v="Commuter Helmet"/>
    <n v="2"/>
    <n v="83.6"/>
    <n v="0"/>
    <n v="43.01"/>
    <n v="167.2"/>
    <n v="86.02"/>
    <n v="81.179999999999993"/>
    <n v="0.48552631578947369"/>
    <n v="2026"/>
    <s v="Q4"/>
    <n v="10"/>
    <s v="Oct"/>
  </r>
  <r>
    <n v="3093"/>
    <d v="2026-10-29T00:00:00"/>
    <n v="2026"/>
    <x v="3"/>
    <n v="10"/>
    <x v="9"/>
    <x v="3"/>
    <x v="4"/>
    <x v="1"/>
    <s v="Business"/>
    <x v="3"/>
    <s v="Trail Tent 2P"/>
    <n v="3"/>
    <n v="194.19"/>
    <n v="0.15"/>
    <n v="104.22"/>
    <n v="495.18449999999996"/>
    <n v="312.65999999999997"/>
    <n v="182.52449999999999"/>
    <n v="0.36859897674503139"/>
    <n v="2026"/>
    <s v="Q4"/>
    <n v="10"/>
    <s v="Oct"/>
  </r>
  <r>
    <n v="3613"/>
    <d v="2026-10-29T00:00:00"/>
    <n v="2026"/>
    <x v="3"/>
    <n v="10"/>
    <x v="9"/>
    <x v="1"/>
    <x v="12"/>
    <x v="0"/>
    <s v="Returning"/>
    <x v="2"/>
    <s v="Travel Backpack 35L"/>
    <n v="3"/>
    <n v="167.41"/>
    <n v="0"/>
    <n v="85.33"/>
    <n v="502.23"/>
    <n v="255.99"/>
    <n v="246.24"/>
    <n v="0.49029329191804549"/>
    <n v="2026"/>
    <s v="Q4"/>
    <n v="10"/>
    <s v="Oct"/>
  </r>
  <r>
    <n v="4496"/>
    <d v="2026-10-29T00:00:00"/>
    <n v="2026"/>
    <x v="3"/>
    <n v="10"/>
    <x v="9"/>
    <x v="3"/>
    <x v="8"/>
    <x v="0"/>
    <s v="Returning"/>
    <x v="4"/>
    <s v="Resistance Band Set"/>
    <n v="2"/>
    <n v="40.83"/>
    <n v="0.1"/>
    <n v="14.91"/>
    <n v="73.494"/>
    <n v="29.82"/>
    <n v="43.673999999999999"/>
    <n v="0.59425259204833047"/>
    <n v="2026"/>
    <s v="Q4"/>
    <n v="10"/>
    <s v="Oct"/>
  </r>
  <r>
    <n v="5194"/>
    <d v="2026-10-29T00:00:00"/>
    <n v="2026"/>
    <x v="3"/>
    <n v="10"/>
    <x v="9"/>
    <x v="0"/>
    <x v="9"/>
    <x v="1"/>
    <s v="Business"/>
    <x v="3"/>
    <s v="Portable Camp Stove"/>
    <n v="12"/>
    <n v="80.84"/>
    <n v="0.1"/>
    <n v="38.39"/>
    <n v="873.072"/>
    <n v="460.68"/>
    <n v="412.392"/>
    <n v="0.4723459233602727"/>
    <n v="2026"/>
    <s v="Q4"/>
    <n v="10"/>
    <s v="Oct"/>
  </r>
  <r>
    <n v="339"/>
    <d v="2026-10-30T00:00:00"/>
    <n v="2026"/>
    <x v="3"/>
    <n v="10"/>
    <x v="9"/>
    <x v="3"/>
    <x v="13"/>
    <x v="0"/>
    <s v="Returning"/>
    <x v="0"/>
    <s v="Compact Repair Kit"/>
    <n v="1"/>
    <n v="39.65"/>
    <n v="0"/>
    <n v="16.38"/>
    <n v="39.65"/>
    <n v="16.38"/>
    <n v="23.27"/>
    <n v="0.58688524590163937"/>
    <n v="2026"/>
    <s v="Q4"/>
    <n v="10"/>
    <s v="Oct"/>
  </r>
  <r>
    <n v="1199"/>
    <d v="2026-10-30T00:00:00"/>
    <n v="2026"/>
    <x v="3"/>
    <n v="10"/>
    <x v="9"/>
    <x v="1"/>
    <x v="12"/>
    <x v="0"/>
    <s v="New"/>
    <x v="0"/>
    <s v="Cycling Pack 12L"/>
    <n v="1"/>
    <n v="102.47"/>
    <n v="0.1"/>
    <n v="49.75"/>
    <n v="92.222999999999999"/>
    <n v="49.75"/>
    <n v="42.472999999999999"/>
    <n v="0.46054671828068922"/>
    <n v="2026"/>
    <s v="Q4"/>
    <n v="10"/>
    <s v="Oct"/>
  </r>
  <r>
    <n v="1253"/>
    <d v="2026-10-30T00:00:00"/>
    <n v="2026"/>
    <x v="3"/>
    <n v="10"/>
    <x v="9"/>
    <x v="3"/>
    <x v="13"/>
    <x v="2"/>
    <s v="Business"/>
    <x v="4"/>
    <s v="Resistance Band Set"/>
    <n v="2"/>
    <n v="40.43"/>
    <n v="0"/>
    <n v="14.88"/>
    <n v="80.86"/>
    <n v="29.76"/>
    <n v="51.099999999999994"/>
    <n v="0.63195646796932969"/>
    <n v="2026"/>
    <s v="Q4"/>
    <n v="10"/>
    <s v="Oct"/>
  </r>
  <r>
    <n v="1407"/>
    <d v="2026-10-30T00:00:00"/>
    <n v="2026"/>
    <x v="3"/>
    <n v="10"/>
    <x v="9"/>
    <x v="3"/>
    <x v="8"/>
    <x v="2"/>
    <s v="Business"/>
    <x v="2"/>
    <s v="Insulated Bottle"/>
    <n v="2"/>
    <n v="35.880000000000003"/>
    <n v="0.05"/>
    <n v="13.52"/>
    <n v="68.171999999999997"/>
    <n v="27.04"/>
    <n v="41.131999999999998"/>
    <n v="0.60335621662852779"/>
    <n v="2026"/>
    <s v="Q4"/>
    <n v="10"/>
    <s v="Oct"/>
  </r>
  <r>
    <n v="2532"/>
    <d v="2026-10-30T00:00:00"/>
    <n v="2026"/>
    <x v="3"/>
    <n v="10"/>
    <x v="9"/>
    <x v="0"/>
    <x v="15"/>
    <x v="3"/>
    <s v="New"/>
    <x v="0"/>
    <s v="Commuter Helmet"/>
    <n v="1"/>
    <n v="80.400000000000006"/>
    <n v="0"/>
    <n v="43.34"/>
    <n v="80.400000000000006"/>
    <n v="43.34"/>
    <n v="37.06"/>
    <n v="0.46094527363184079"/>
    <n v="2026"/>
    <s v="Q4"/>
    <n v="10"/>
    <s v="Oct"/>
  </r>
  <r>
    <n v="307"/>
    <d v="2026-10-31T00:00:00"/>
    <n v="2026"/>
    <x v="3"/>
    <n v="10"/>
    <x v="9"/>
    <x v="3"/>
    <x v="8"/>
    <x v="0"/>
    <s v="Returning"/>
    <x v="4"/>
    <s v="Recovery Roller"/>
    <n v="1"/>
    <n v="37.08"/>
    <n v="0"/>
    <n v="13.62"/>
    <n v="37.08"/>
    <n v="13.62"/>
    <n v="23.46"/>
    <n v="0.63268608414239491"/>
    <n v="2026"/>
    <s v="Q4"/>
    <n v="10"/>
    <s v="Oct"/>
  </r>
  <r>
    <n v="3257"/>
    <d v="2026-10-31T00:00:00"/>
    <n v="2026"/>
    <x v="3"/>
    <n v="10"/>
    <x v="9"/>
    <x v="3"/>
    <x v="4"/>
    <x v="2"/>
    <s v="New"/>
    <x v="2"/>
    <s v="Travel Backpack 35L"/>
    <n v="6"/>
    <n v="165.92"/>
    <n v="0"/>
    <n v="87.55"/>
    <n v="995.52"/>
    <n v="525.29999999999995"/>
    <n v="470.22"/>
    <n v="0.4723360655737705"/>
    <n v="2026"/>
    <s v="Q4"/>
    <n v="10"/>
    <s v="Oct"/>
  </r>
  <r>
    <n v="3739"/>
    <d v="2026-10-31T00:00:00"/>
    <n v="2026"/>
    <x v="3"/>
    <n v="10"/>
    <x v="9"/>
    <x v="1"/>
    <x v="12"/>
    <x v="3"/>
    <s v="New"/>
    <x v="2"/>
    <s v="Carry-On Duffel"/>
    <n v="1"/>
    <n v="135.19"/>
    <n v="0"/>
    <n v="68.319999999999993"/>
    <n v="135.19"/>
    <n v="68.319999999999993"/>
    <n v="66.87"/>
    <n v="0.49463717730601381"/>
    <n v="2026"/>
    <s v="Q4"/>
    <n v="10"/>
    <s v="Oct"/>
  </r>
  <r>
    <n v="77"/>
    <d v="2026-11-01T00:00:00"/>
    <n v="2026"/>
    <x v="3"/>
    <n v="11"/>
    <x v="10"/>
    <x v="1"/>
    <x v="11"/>
    <x v="0"/>
    <s v="New"/>
    <x v="2"/>
    <s v="Carry-On Duffel"/>
    <n v="2"/>
    <n v="133.96"/>
    <n v="0.1"/>
    <n v="65.44"/>
    <n v="241.12800000000001"/>
    <n v="130.88"/>
    <n v="110.24800000000002"/>
    <n v="0.4572177432732823"/>
    <n v="2026"/>
    <s v="Q4"/>
    <n v="11"/>
    <s v="Nov"/>
  </r>
  <r>
    <n v="461"/>
    <d v="2026-11-01T00:00:00"/>
    <n v="2026"/>
    <x v="3"/>
    <n v="11"/>
    <x v="10"/>
    <x v="1"/>
    <x v="11"/>
    <x v="3"/>
    <s v="Business"/>
    <x v="0"/>
    <s v="Trail Bike Light"/>
    <n v="3"/>
    <n v="51.67"/>
    <n v="0.05"/>
    <n v="22.8"/>
    <n v="147.25949999999997"/>
    <n v="68.400000000000006"/>
    <n v="78.859499999999969"/>
    <n v="0.53551383781691497"/>
    <n v="2026"/>
    <s v="Q4"/>
    <n v="11"/>
    <s v="Nov"/>
  </r>
  <r>
    <n v="732"/>
    <d v="2026-11-01T00:00:00"/>
    <n v="2026"/>
    <x v="3"/>
    <n v="11"/>
    <x v="10"/>
    <x v="1"/>
    <x v="1"/>
    <x v="3"/>
    <s v="Returning"/>
    <x v="1"/>
    <s v="Summit Backpack 45L"/>
    <n v="1"/>
    <n v="150.46"/>
    <n v="0.15"/>
    <n v="78.39"/>
    <n v="127.89100000000001"/>
    <n v="78.39"/>
    <n v="49.501000000000005"/>
    <n v="0.38705616501552104"/>
    <n v="2026"/>
    <s v="Q4"/>
    <n v="11"/>
    <s v="Nov"/>
  </r>
  <r>
    <n v="919"/>
    <d v="2026-11-01T00:00:00"/>
    <n v="2026"/>
    <x v="3"/>
    <n v="11"/>
    <x v="10"/>
    <x v="3"/>
    <x v="13"/>
    <x v="0"/>
    <s v="New"/>
    <x v="0"/>
    <s v="Cycling Pack 12L"/>
    <n v="1"/>
    <n v="103.53"/>
    <n v="0.1"/>
    <n v="51.75"/>
    <n v="93.177000000000007"/>
    <n v="51.75"/>
    <n v="41.427000000000007"/>
    <n v="0.4446054283782479"/>
    <n v="2026"/>
    <s v="Q4"/>
    <n v="11"/>
    <s v="Nov"/>
  </r>
  <r>
    <n v="949"/>
    <d v="2026-11-01T00:00:00"/>
    <n v="2026"/>
    <x v="3"/>
    <n v="11"/>
    <x v="10"/>
    <x v="2"/>
    <x v="2"/>
    <x v="0"/>
    <s v="Returning"/>
    <x v="0"/>
    <s v="Cycling Pack 12L"/>
    <n v="4"/>
    <n v="103.33"/>
    <n v="0"/>
    <n v="49.15"/>
    <n v="413.32"/>
    <n v="196.6"/>
    <n v="216.72"/>
    <n v="0.5243394948224136"/>
    <n v="2026"/>
    <s v="Q4"/>
    <n v="11"/>
    <s v="Nov"/>
  </r>
  <r>
    <n v="1185"/>
    <d v="2026-11-01T00:00:00"/>
    <n v="2026"/>
    <x v="3"/>
    <n v="11"/>
    <x v="10"/>
    <x v="3"/>
    <x v="8"/>
    <x v="1"/>
    <s v="Business"/>
    <x v="2"/>
    <s v="Insulated Bottle"/>
    <n v="5"/>
    <n v="37.08"/>
    <n v="0.15"/>
    <n v="13.27"/>
    <n v="157.58999999999997"/>
    <n v="66.349999999999994"/>
    <n v="91.239999999999981"/>
    <n v="0.57897074687480166"/>
    <n v="2026"/>
    <s v="Q4"/>
    <n v="11"/>
    <s v="Nov"/>
  </r>
  <r>
    <n v="1248"/>
    <d v="2026-11-01T00:00:00"/>
    <n v="2026"/>
    <x v="3"/>
    <n v="11"/>
    <x v="10"/>
    <x v="0"/>
    <x v="0"/>
    <x v="1"/>
    <s v="Business"/>
    <x v="2"/>
    <s v="Carry-On Duffel"/>
    <n v="5"/>
    <n v="132.33000000000001"/>
    <n v="0.2"/>
    <n v="65.2"/>
    <n v="529.32000000000005"/>
    <n v="326"/>
    <n v="203.32000000000005"/>
    <n v="0.3841154689034989"/>
    <n v="2026"/>
    <s v="Q4"/>
    <n v="11"/>
    <s v="Nov"/>
  </r>
  <r>
    <n v="2129"/>
    <d v="2026-11-01T00:00:00"/>
    <n v="2026"/>
    <x v="3"/>
    <n v="11"/>
    <x v="10"/>
    <x v="3"/>
    <x v="13"/>
    <x v="2"/>
    <s v="New"/>
    <x v="0"/>
    <s v="Trail Bike Light"/>
    <n v="2"/>
    <n v="50.43"/>
    <n v="0"/>
    <n v="22.54"/>
    <n v="100.86"/>
    <n v="45.08"/>
    <n v="55.78"/>
    <n v="0.55304382312115807"/>
    <n v="2026"/>
    <s v="Q4"/>
    <n v="11"/>
    <s v="Nov"/>
  </r>
  <r>
    <n v="2850"/>
    <d v="2026-11-01T00:00:00"/>
    <n v="2026"/>
    <x v="3"/>
    <n v="11"/>
    <x v="10"/>
    <x v="2"/>
    <x v="2"/>
    <x v="1"/>
    <s v="Returning"/>
    <x v="4"/>
    <s v="Training Mat"/>
    <n v="3"/>
    <n v="50.05"/>
    <n v="0.15"/>
    <n v="22.36"/>
    <n v="127.62749999999998"/>
    <n v="67.08"/>
    <n v="60.547499999999985"/>
    <n v="0.47440794499618022"/>
    <n v="2026"/>
    <s v="Q4"/>
    <n v="11"/>
    <s v="Nov"/>
  </r>
  <r>
    <n v="3477"/>
    <d v="2026-11-01T00:00:00"/>
    <n v="2026"/>
    <x v="3"/>
    <n v="11"/>
    <x v="10"/>
    <x v="3"/>
    <x v="13"/>
    <x v="0"/>
    <s v="Returning"/>
    <x v="3"/>
    <s v="Trail Tent 2P"/>
    <n v="1"/>
    <n v="197.14"/>
    <n v="0.05"/>
    <n v="102.87"/>
    <n v="187.28299999999999"/>
    <n v="102.87"/>
    <n v="84.412999999999982"/>
    <n v="0.45072430492890431"/>
    <n v="2026"/>
    <s v="Q4"/>
    <n v="11"/>
    <s v="Nov"/>
  </r>
  <r>
    <n v="4673"/>
    <d v="2026-11-01T00:00:00"/>
    <n v="2026"/>
    <x v="3"/>
    <n v="11"/>
    <x v="10"/>
    <x v="0"/>
    <x v="0"/>
    <x v="1"/>
    <s v="Business"/>
    <x v="1"/>
    <s v="Trekking Poles"/>
    <n v="5"/>
    <n v="72.13"/>
    <n v="0.1"/>
    <n v="31.41"/>
    <n v="324.58499999999998"/>
    <n v="157.05000000000001"/>
    <n v="167.53499999999997"/>
    <n v="0.51615139331762094"/>
    <n v="2026"/>
    <s v="Q4"/>
    <n v="11"/>
    <s v="Nov"/>
  </r>
  <r>
    <n v="4679"/>
    <d v="2026-11-01T00:00:00"/>
    <n v="2026"/>
    <x v="3"/>
    <n v="11"/>
    <x v="10"/>
    <x v="1"/>
    <x v="12"/>
    <x v="1"/>
    <s v="Returning"/>
    <x v="3"/>
    <s v="Alpine Tent 4P"/>
    <n v="8"/>
    <n v="341.51"/>
    <n v="0.1"/>
    <n v="200.1"/>
    <n v="2458.8719999999998"/>
    <n v="1600.8"/>
    <n v="858.07199999999989"/>
    <n v="0.34896977150498276"/>
    <n v="2026"/>
    <s v="Q4"/>
    <n v="11"/>
    <s v="Nov"/>
  </r>
  <r>
    <n v="4809"/>
    <d v="2026-11-01T00:00:00"/>
    <n v="2026"/>
    <x v="3"/>
    <n v="11"/>
    <x v="10"/>
    <x v="1"/>
    <x v="11"/>
    <x v="0"/>
    <s v="New"/>
    <x v="2"/>
    <s v="Insulated Bottle"/>
    <n v="1"/>
    <n v="36.47"/>
    <n v="0.05"/>
    <n v="13.88"/>
    <n v="34.646499999999996"/>
    <n v="13.88"/>
    <n v="20.766499999999994"/>
    <n v="0.59938233299178834"/>
    <n v="2026"/>
    <s v="Q4"/>
    <n v="11"/>
    <s v="Nov"/>
  </r>
  <r>
    <n v="4849"/>
    <d v="2026-11-01T00:00:00"/>
    <n v="2026"/>
    <x v="3"/>
    <n v="11"/>
    <x v="10"/>
    <x v="0"/>
    <x v="0"/>
    <x v="0"/>
    <s v="New"/>
    <x v="2"/>
    <s v="Insulated Bottle"/>
    <n v="4"/>
    <n v="35.69"/>
    <n v="0.15"/>
    <n v="13.52"/>
    <n v="121.34599999999999"/>
    <n v="54.08"/>
    <n v="67.265999999999991"/>
    <n v="0.55433224004087478"/>
    <n v="2026"/>
    <s v="Q4"/>
    <n v="11"/>
    <s v="Nov"/>
  </r>
  <r>
    <n v="436"/>
    <d v="2026-11-02T00:00:00"/>
    <n v="2026"/>
    <x v="3"/>
    <n v="11"/>
    <x v="10"/>
    <x v="2"/>
    <x v="10"/>
    <x v="0"/>
    <s v="New"/>
    <x v="2"/>
    <s v="Insulated Bottle"/>
    <n v="2"/>
    <n v="35.340000000000003"/>
    <n v="0.1"/>
    <n v="13.82"/>
    <n v="63.612000000000009"/>
    <n v="27.64"/>
    <n v="35.972000000000008"/>
    <n v="0.56549078790165386"/>
    <n v="2026"/>
    <s v="Q4"/>
    <n v="11"/>
    <s v="Nov"/>
  </r>
  <r>
    <n v="879"/>
    <d v="2026-11-02T00:00:00"/>
    <n v="2026"/>
    <x v="3"/>
    <n v="11"/>
    <x v="10"/>
    <x v="2"/>
    <x v="10"/>
    <x v="0"/>
    <s v="New"/>
    <x v="2"/>
    <s v="Packing Cube Set"/>
    <n v="4"/>
    <n v="46.8"/>
    <n v="0.05"/>
    <n v="18.52"/>
    <n v="177.83999999999997"/>
    <n v="74.08"/>
    <n v="103.75999999999998"/>
    <n v="0.58344579397210972"/>
    <n v="2026"/>
    <s v="Q4"/>
    <n v="11"/>
    <s v="Nov"/>
  </r>
  <r>
    <n v="955"/>
    <d v="2026-11-02T00:00:00"/>
    <n v="2026"/>
    <x v="3"/>
    <n v="11"/>
    <x v="10"/>
    <x v="3"/>
    <x v="13"/>
    <x v="2"/>
    <s v="New"/>
    <x v="3"/>
    <s v="Trail Tent 2P"/>
    <n v="1"/>
    <n v="198.34"/>
    <n v="0.05"/>
    <n v="103.2"/>
    <n v="188.423"/>
    <n v="103.2"/>
    <n v="85.222999999999999"/>
    <n v="0.45229616341954004"/>
    <n v="2026"/>
    <s v="Q4"/>
    <n v="11"/>
    <s v="Nov"/>
  </r>
  <r>
    <n v="1068"/>
    <d v="2026-11-02T00:00:00"/>
    <n v="2026"/>
    <x v="3"/>
    <n v="11"/>
    <x v="10"/>
    <x v="1"/>
    <x v="6"/>
    <x v="0"/>
    <s v="Returning"/>
    <x v="4"/>
    <s v="Weighted Vest"/>
    <n v="5"/>
    <n v="122.26"/>
    <n v="0.1"/>
    <n v="68.3"/>
    <n v="550.17000000000007"/>
    <n v="341.5"/>
    <n v="208.67000000000007"/>
    <n v="0.37928276714470083"/>
    <n v="2026"/>
    <s v="Q4"/>
    <n v="11"/>
    <s v="Nov"/>
  </r>
  <r>
    <n v="1733"/>
    <d v="2026-11-02T00:00:00"/>
    <n v="2026"/>
    <x v="3"/>
    <n v="11"/>
    <x v="10"/>
    <x v="0"/>
    <x v="9"/>
    <x v="1"/>
    <s v="Returning"/>
    <x v="1"/>
    <s v="Trekking Poles"/>
    <n v="3"/>
    <n v="71.12"/>
    <n v="0.15"/>
    <n v="33.090000000000003"/>
    <n v="181.35599999999999"/>
    <n v="99.27000000000001"/>
    <n v="82.085999999999984"/>
    <n v="0.45262356911268437"/>
    <n v="2026"/>
    <s v="Q4"/>
    <n v="11"/>
    <s v="Nov"/>
  </r>
  <r>
    <n v="3270"/>
    <d v="2026-11-02T00:00:00"/>
    <n v="2026"/>
    <x v="3"/>
    <n v="11"/>
    <x v="10"/>
    <x v="1"/>
    <x v="12"/>
    <x v="2"/>
    <s v="Returning"/>
    <x v="0"/>
    <s v="Commuter Helmet"/>
    <n v="2"/>
    <n v="81.900000000000006"/>
    <n v="0.15"/>
    <n v="41.91"/>
    <n v="139.23000000000002"/>
    <n v="83.82"/>
    <n v="55.410000000000025"/>
    <n v="0.39797457444516282"/>
    <n v="2026"/>
    <s v="Q4"/>
    <n v="11"/>
    <s v="Nov"/>
  </r>
  <r>
    <n v="3484"/>
    <d v="2026-11-02T00:00:00"/>
    <n v="2026"/>
    <x v="3"/>
    <n v="11"/>
    <x v="10"/>
    <x v="2"/>
    <x v="2"/>
    <x v="3"/>
    <s v="Returning"/>
    <x v="2"/>
    <s v="Travel Backpack 35L"/>
    <n v="4"/>
    <n v="165.12"/>
    <n v="0.05"/>
    <n v="89.65"/>
    <n v="627.45600000000002"/>
    <n v="358.6"/>
    <n v="268.85599999999999"/>
    <n v="0.42848582211342306"/>
    <n v="2026"/>
    <s v="Q4"/>
    <n v="11"/>
    <s v="Nov"/>
  </r>
  <r>
    <n v="3608"/>
    <d v="2026-11-02T00:00:00"/>
    <n v="2026"/>
    <x v="3"/>
    <n v="11"/>
    <x v="10"/>
    <x v="3"/>
    <x v="8"/>
    <x v="2"/>
    <s v="New"/>
    <x v="1"/>
    <s v="Hiking Daypack 20L"/>
    <n v="1"/>
    <n v="91.35"/>
    <n v="0"/>
    <n v="45.5"/>
    <n v="91.35"/>
    <n v="45.5"/>
    <n v="45.849999999999994"/>
    <n v="0.50191570881226055"/>
    <n v="2026"/>
    <s v="Q4"/>
    <n v="11"/>
    <s v="Nov"/>
  </r>
  <r>
    <n v="4036"/>
    <d v="2026-11-02T00:00:00"/>
    <n v="2026"/>
    <x v="3"/>
    <n v="11"/>
    <x v="10"/>
    <x v="2"/>
    <x v="3"/>
    <x v="0"/>
    <s v="Business"/>
    <x v="4"/>
    <s v="Recovery Roller"/>
    <n v="1"/>
    <n v="36.96"/>
    <n v="0.1"/>
    <n v="14.18"/>
    <n v="33.264000000000003"/>
    <n v="14.18"/>
    <n v="19.084000000000003"/>
    <n v="0.57371332371332373"/>
    <n v="2026"/>
    <s v="Q4"/>
    <n v="11"/>
    <s v="Nov"/>
  </r>
  <r>
    <n v="408"/>
    <d v="2026-11-03T00:00:00"/>
    <n v="2026"/>
    <x v="3"/>
    <n v="11"/>
    <x v="10"/>
    <x v="3"/>
    <x v="13"/>
    <x v="0"/>
    <s v="Returning"/>
    <x v="0"/>
    <s v="Trail Bike Light"/>
    <n v="1"/>
    <n v="49.61"/>
    <n v="0"/>
    <n v="22.8"/>
    <n v="49.61"/>
    <n v="22.8"/>
    <n v="26.81"/>
    <n v="0.54041523886313236"/>
    <n v="2026"/>
    <s v="Q4"/>
    <n v="11"/>
    <s v="Nov"/>
  </r>
  <r>
    <n v="939"/>
    <d v="2026-11-03T00:00:00"/>
    <n v="2026"/>
    <x v="3"/>
    <n v="11"/>
    <x v="10"/>
    <x v="1"/>
    <x v="11"/>
    <x v="2"/>
    <s v="Returning"/>
    <x v="0"/>
    <s v="Trail Bike Light"/>
    <n v="1"/>
    <n v="49.76"/>
    <n v="0.1"/>
    <n v="21.94"/>
    <n v="44.783999999999999"/>
    <n v="21.94"/>
    <n v="22.843999999999998"/>
    <n v="0.51009289031797067"/>
    <n v="2026"/>
    <s v="Q4"/>
    <n v="11"/>
    <s v="Nov"/>
  </r>
  <r>
    <n v="1022"/>
    <d v="2026-11-03T00:00:00"/>
    <n v="2026"/>
    <x v="3"/>
    <n v="11"/>
    <x v="10"/>
    <x v="3"/>
    <x v="7"/>
    <x v="0"/>
    <s v="Returning"/>
    <x v="0"/>
    <s v="Compact Repair Kit"/>
    <n v="1"/>
    <n v="39.97"/>
    <n v="0.1"/>
    <n v="16.93"/>
    <n v="35.972999999999999"/>
    <n v="16.93"/>
    <n v="19.042999999999999"/>
    <n v="0.52936924915909156"/>
    <n v="2026"/>
    <s v="Q4"/>
    <n v="11"/>
    <s v="Nov"/>
  </r>
  <r>
    <n v="1997"/>
    <d v="2026-11-03T00:00:00"/>
    <n v="2026"/>
    <x v="3"/>
    <n v="11"/>
    <x v="10"/>
    <x v="1"/>
    <x v="12"/>
    <x v="3"/>
    <s v="Returning"/>
    <x v="3"/>
    <s v="Alpine Tent 4P"/>
    <n v="2"/>
    <n v="335.46"/>
    <n v="0.1"/>
    <n v="199.87"/>
    <n v="603.82799999999997"/>
    <n v="399.74"/>
    <n v="204.08799999999997"/>
    <n v="0.33799028862523761"/>
    <n v="2026"/>
    <s v="Q4"/>
    <n v="11"/>
    <s v="Nov"/>
  </r>
  <r>
    <n v="3978"/>
    <d v="2026-11-03T00:00:00"/>
    <n v="2026"/>
    <x v="3"/>
    <n v="11"/>
    <x v="10"/>
    <x v="1"/>
    <x v="12"/>
    <x v="0"/>
    <s v="New"/>
    <x v="1"/>
    <s v="Summit Backpack 45L"/>
    <n v="4"/>
    <n v="154.46"/>
    <n v="0.05"/>
    <n v="80.48"/>
    <n v="586.94799999999998"/>
    <n v="321.92"/>
    <n v="265.02799999999996"/>
    <n v="0.45153574081519993"/>
    <n v="2026"/>
    <s v="Q4"/>
    <n v="11"/>
    <s v="Nov"/>
  </r>
  <r>
    <n v="4715"/>
    <d v="2026-11-03T00:00:00"/>
    <n v="2026"/>
    <x v="3"/>
    <n v="11"/>
    <x v="10"/>
    <x v="0"/>
    <x v="0"/>
    <x v="1"/>
    <s v="Business"/>
    <x v="4"/>
    <s v="Resistance Band Set"/>
    <n v="10"/>
    <n v="39.869999999999997"/>
    <n v="0.15"/>
    <n v="14.31"/>
    <n v="338.89499999999998"/>
    <n v="143.1"/>
    <n v="195.79499999999999"/>
    <n v="0.57774531934670026"/>
    <n v="2026"/>
    <s v="Q4"/>
    <n v="11"/>
    <s v="Nov"/>
  </r>
  <r>
    <n v="145"/>
    <d v="2026-11-04T00:00:00"/>
    <n v="2026"/>
    <x v="3"/>
    <n v="11"/>
    <x v="10"/>
    <x v="0"/>
    <x v="15"/>
    <x v="0"/>
    <s v="Business"/>
    <x v="1"/>
    <s v="Hiking Daypack 20L"/>
    <n v="2"/>
    <n v="93.19"/>
    <n v="0.2"/>
    <n v="45.7"/>
    <n v="149.10400000000001"/>
    <n v="91.4"/>
    <n v="57.704000000000008"/>
    <n v="0.38700504345959869"/>
    <n v="2026"/>
    <s v="Q4"/>
    <n v="11"/>
    <s v="Nov"/>
  </r>
  <r>
    <n v="465"/>
    <d v="2026-11-04T00:00:00"/>
    <n v="2026"/>
    <x v="3"/>
    <n v="11"/>
    <x v="10"/>
    <x v="1"/>
    <x v="12"/>
    <x v="0"/>
    <s v="Returning"/>
    <x v="4"/>
    <s v="Resistance Band Set"/>
    <n v="3"/>
    <n v="41.29"/>
    <n v="0.05"/>
    <n v="14.43"/>
    <n v="117.6765"/>
    <n v="43.29"/>
    <n v="74.386500000000012"/>
    <n v="0.63212706020318421"/>
    <n v="2026"/>
    <s v="Q4"/>
    <n v="11"/>
    <s v="Nov"/>
  </r>
  <r>
    <n v="1449"/>
    <d v="2026-11-04T00:00:00"/>
    <n v="2026"/>
    <x v="3"/>
    <n v="11"/>
    <x v="10"/>
    <x v="3"/>
    <x v="8"/>
    <x v="0"/>
    <s v="Returning"/>
    <x v="0"/>
    <s v="Trail Bike Light"/>
    <n v="1"/>
    <n v="50.76"/>
    <n v="0.1"/>
    <n v="22.72"/>
    <n v="45.683999999999997"/>
    <n v="22.72"/>
    <n v="22.963999999999999"/>
    <n v="0.50267051921898254"/>
    <n v="2026"/>
    <s v="Q4"/>
    <n v="11"/>
    <s v="Nov"/>
  </r>
  <r>
    <n v="1802"/>
    <d v="2026-11-04T00:00:00"/>
    <n v="2026"/>
    <x v="3"/>
    <n v="11"/>
    <x v="10"/>
    <x v="2"/>
    <x v="16"/>
    <x v="2"/>
    <s v="Business"/>
    <x v="2"/>
    <s v="Insulated Bottle"/>
    <n v="1"/>
    <n v="35.94"/>
    <n v="0.05"/>
    <n v="13.39"/>
    <n v="34.142999999999994"/>
    <n v="13.39"/>
    <n v="20.752999999999993"/>
    <n v="0.60782590867820629"/>
    <n v="2026"/>
    <s v="Q4"/>
    <n v="11"/>
    <s v="Nov"/>
  </r>
  <r>
    <n v="2645"/>
    <d v="2026-11-04T00:00:00"/>
    <n v="2026"/>
    <x v="3"/>
    <n v="11"/>
    <x v="10"/>
    <x v="0"/>
    <x v="15"/>
    <x v="2"/>
    <s v="New"/>
    <x v="1"/>
    <s v="Trekking Poles"/>
    <n v="4"/>
    <n v="70.010000000000005"/>
    <n v="0.05"/>
    <n v="31.43"/>
    <n v="266.03800000000001"/>
    <n v="125.72"/>
    <n v="140.31800000000001"/>
    <n v="0.52743593020545942"/>
    <n v="2026"/>
    <s v="Q4"/>
    <n v="11"/>
    <s v="Nov"/>
  </r>
  <r>
    <n v="3539"/>
    <d v="2026-11-04T00:00:00"/>
    <n v="2026"/>
    <x v="3"/>
    <n v="11"/>
    <x v="10"/>
    <x v="0"/>
    <x v="15"/>
    <x v="3"/>
    <s v="Returning"/>
    <x v="1"/>
    <s v="Summit Backpack 45L"/>
    <n v="3"/>
    <n v="152.32"/>
    <n v="0.1"/>
    <n v="79.36"/>
    <n v="411.26400000000001"/>
    <n v="238.07999999999998"/>
    <n v="173.18400000000003"/>
    <n v="0.42110177404295057"/>
    <n v="2026"/>
    <s v="Q4"/>
    <n v="11"/>
    <s v="Nov"/>
  </r>
  <r>
    <n v="4309"/>
    <d v="2026-11-04T00:00:00"/>
    <n v="2026"/>
    <x v="3"/>
    <n v="11"/>
    <x v="10"/>
    <x v="3"/>
    <x v="8"/>
    <x v="0"/>
    <s v="Business"/>
    <x v="0"/>
    <s v="Trail Bike Light"/>
    <n v="1"/>
    <n v="50.32"/>
    <n v="0.05"/>
    <n v="22.46"/>
    <n v="47.803999999999995"/>
    <n v="22.46"/>
    <n v="25.343999999999994"/>
    <n v="0.53016483976236295"/>
    <n v="2026"/>
    <s v="Q4"/>
    <n v="11"/>
    <s v="Nov"/>
  </r>
  <r>
    <n v="4355"/>
    <d v="2026-11-04T00:00:00"/>
    <n v="2026"/>
    <x v="3"/>
    <n v="11"/>
    <x v="10"/>
    <x v="2"/>
    <x v="2"/>
    <x v="2"/>
    <s v="Returning"/>
    <x v="1"/>
    <s v="Summit Backpack 45L"/>
    <n v="2"/>
    <n v="151.04"/>
    <n v="0.15"/>
    <n v="76.97"/>
    <n v="256.76799999999997"/>
    <n v="153.94"/>
    <n v="102.82799999999997"/>
    <n v="0.40047046360917243"/>
    <n v="2026"/>
    <s v="Q4"/>
    <n v="11"/>
    <s v="Nov"/>
  </r>
  <r>
    <n v="5052"/>
    <d v="2026-11-04T00:00:00"/>
    <n v="2026"/>
    <x v="3"/>
    <n v="11"/>
    <x v="10"/>
    <x v="0"/>
    <x v="15"/>
    <x v="3"/>
    <s v="Returning"/>
    <x v="0"/>
    <s v="Compact Repair Kit"/>
    <n v="3"/>
    <n v="41.12"/>
    <n v="0.1"/>
    <n v="16.670000000000002"/>
    <n v="111.02399999999999"/>
    <n v="50.010000000000005"/>
    <n v="61.013999999999982"/>
    <n v="0.54955685257241671"/>
    <n v="2026"/>
    <s v="Q4"/>
    <n v="11"/>
    <s v="Nov"/>
  </r>
  <r>
    <n v="9"/>
    <d v="2026-11-05T00:00:00"/>
    <n v="2026"/>
    <x v="3"/>
    <n v="11"/>
    <x v="10"/>
    <x v="0"/>
    <x v="15"/>
    <x v="0"/>
    <s v="New"/>
    <x v="1"/>
    <s v="Trail Boots"/>
    <n v="1"/>
    <n v="140.59"/>
    <n v="0.1"/>
    <n v="79.510000000000005"/>
    <n v="126.53100000000001"/>
    <n v="79.510000000000005"/>
    <n v="47.021000000000001"/>
    <n v="0.37161644182058151"/>
    <n v="2026"/>
    <s v="Q4"/>
    <n v="11"/>
    <s v="Nov"/>
  </r>
  <r>
    <n v="703"/>
    <d v="2026-11-05T00:00:00"/>
    <n v="2026"/>
    <x v="3"/>
    <n v="11"/>
    <x v="10"/>
    <x v="1"/>
    <x v="14"/>
    <x v="0"/>
    <s v="Returning"/>
    <x v="2"/>
    <s v="Travel Backpack 35L"/>
    <n v="2"/>
    <n v="160.68"/>
    <n v="0"/>
    <n v="89.49"/>
    <n v="321.36"/>
    <n v="178.98"/>
    <n v="142.38000000000002"/>
    <n v="0.4430545182972368"/>
    <n v="2026"/>
    <s v="Q4"/>
    <n v="11"/>
    <s v="Nov"/>
  </r>
  <r>
    <n v="1627"/>
    <d v="2026-11-05T00:00:00"/>
    <n v="2026"/>
    <x v="3"/>
    <n v="11"/>
    <x v="10"/>
    <x v="3"/>
    <x v="4"/>
    <x v="0"/>
    <s v="Returning"/>
    <x v="4"/>
    <s v="Training Mat"/>
    <n v="6"/>
    <n v="49.7"/>
    <n v="0"/>
    <n v="22.34"/>
    <n v="298.20000000000005"/>
    <n v="134.04"/>
    <n v="164.16000000000005"/>
    <n v="0.55050301810865199"/>
    <n v="2026"/>
    <s v="Q4"/>
    <n v="11"/>
    <s v="Nov"/>
  </r>
  <r>
    <n v="1760"/>
    <d v="2026-11-05T00:00:00"/>
    <n v="2026"/>
    <x v="3"/>
    <n v="11"/>
    <x v="10"/>
    <x v="1"/>
    <x v="11"/>
    <x v="2"/>
    <s v="Returning"/>
    <x v="0"/>
    <s v="Commuter Helmet"/>
    <n v="3"/>
    <n v="80.400000000000006"/>
    <n v="0.05"/>
    <n v="42.82"/>
    <n v="229.14000000000001"/>
    <n v="128.46"/>
    <n v="100.68"/>
    <n v="0.43938203718250851"/>
    <n v="2026"/>
    <s v="Q4"/>
    <n v="11"/>
    <s v="Nov"/>
  </r>
  <r>
    <n v="2268"/>
    <d v="2026-11-05T00:00:00"/>
    <n v="2026"/>
    <x v="3"/>
    <n v="11"/>
    <x v="10"/>
    <x v="1"/>
    <x v="1"/>
    <x v="2"/>
    <s v="New"/>
    <x v="1"/>
    <s v="Summit Backpack 45L"/>
    <n v="4"/>
    <n v="151.38999999999999"/>
    <n v="0.05"/>
    <n v="80.66"/>
    <n v="575.28199999999993"/>
    <n v="322.64"/>
    <n v="252.64199999999994"/>
    <n v="0.43916201097896329"/>
    <n v="2026"/>
    <s v="Q4"/>
    <n v="11"/>
    <s v="Nov"/>
  </r>
  <r>
    <n v="2636"/>
    <d v="2026-11-05T00:00:00"/>
    <n v="2026"/>
    <x v="3"/>
    <n v="11"/>
    <x v="10"/>
    <x v="1"/>
    <x v="14"/>
    <x v="2"/>
    <s v="Business"/>
    <x v="2"/>
    <s v="Packing Cube Set"/>
    <n v="2"/>
    <n v="45.44"/>
    <n v="0.05"/>
    <n v="18.2"/>
    <n v="86.335999999999999"/>
    <n v="36.4"/>
    <n v="49.936"/>
    <n v="0.57839140103780584"/>
    <n v="2026"/>
    <s v="Q4"/>
    <n v="11"/>
    <s v="Nov"/>
  </r>
  <r>
    <n v="3255"/>
    <d v="2026-11-05T00:00:00"/>
    <n v="2026"/>
    <x v="3"/>
    <n v="11"/>
    <x v="10"/>
    <x v="3"/>
    <x v="13"/>
    <x v="0"/>
    <s v="New"/>
    <x v="1"/>
    <s v="Trekking Poles"/>
    <n v="2"/>
    <n v="70.790000000000006"/>
    <n v="0.15"/>
    <n v="33.32"/>
    <n v="120.343"/>
    <n v="66.64"/>
    <n v="53.703000000000003"/>
    <n v="0.44624947026416162"/>
    <n v="2026"/>
    <s v="Q4"/>
    <n v="11"/>
    <s v="Nov"/>
  </r>
  <r>
    <n v="4326"/>
    <d v="2026-11-05T00:00:00"/>
    <n v="2026"/>
    <x v="3"/>
    <n v="11"/>
    <x v="10"/>
    <x v="2"/>
    <x v="5"/>
    <x v="2"/>
    <s v="Returning"/>
    <x v="2"/>
    <s v="Insulated Bottle"/>
    <n v="1"/>
    <n v="35.630000000000003"/>
    <n v="0"/>
    <n v="13.47"/>
    <n v="35.630000000000003"/>
    <n v="13.47"/>
    <n v="22.160000000000004"/>
    <n v="0.62194779680044909"/>
    <n v="2026"/>
    <s v="Q4"/>
    <n v="11"/>
    <s v="Nov"/>
  </r>
  <r>
    <n v="4346"/>
    <d v="2026-11-05T00:00:00"/>
    <n v="2026"/>
    <x v="3"/>
    <n v="11"/>
    <x v="10"/>
    <x v="0"/>
    <x v="15"/>
    <x v="0"/>
    <s v="Business"/>
    <x v="1"/>
    <s v="Trekking Poles"/>
    <n v="3"/>
    <n v="73.010000000000005"/>
    <n v="0.15"/>
    <n v="32.49"/>
    <n v="186.17550000000003"/>
    <n v="97.47"/>
    <n v="88.705500000000029"/>
    <n v="0.47646172562984934"/>
    <n v="2026"/>
    <s v="Q4"/>
    <n v="11"/>
    <s v="Nov"/>
  </r>
  <r>
    <n v="266"/>
    <d v="2026-11-06T00:00:00"/>
    <n v="2026"/>
    <x v="3"/>
    <n v="11"/>
    <x v="10"/>
    <x v="1"/>
    <x v="1"/>
    <x v="3"/>
    <s v="Business"/>
    <x v="1"/>
    <s v="Hiking Daypack 20L"/>
    <n v="1"/>
    <n v="93.48"/>
    <n v="0.05"/>
    <n v="46.34"/>
    <n v="88.805999999999997"/>
    <n v="46.34"/>
    <n v="42.465999999999994"/>
    <n v="0.47818841069297113"/>
    <n v="2026"/>
    <s v="Q4"/>
    <n v="11"/>
    <s v="Nov"/>
  </r>
  <r>
    <n v="274"/>
    <d v="2026-11-06T00:00:00"/>
    <n v="2026"/>
    <x v="3"/>
    <n v="11"/>
    <x v="10"/>
    <x v="1"/>
    <x v="1"/>
    <x v="0"/>
    <s v="Business"/>
    <x v="0"/>
    <s v="Commuter Helmet"/>
    <n v="1"/>
    <n v="82.89"/>
    <n v="0"/>
    <n v="41.44"/>
    <n v="82.89"/>
    <n v="41.44"/>
    <n v="41.45"/>
    <n v="0.50006032090722652"/>
    <n v="2026"/>
    <s v="Q4"/>
    <n v="11"/>
    <s v="Nov"/>
  </r>
  <r>
    <n v="1135"/>
    <d v="2026-11-06T00:00:00"/>
    <n v="2026"/>
    <x v="3"/>
    <n v="11"/>
    <x v="10"/>
    <x v="3"/>
    <x v="7"/>
    <x v="0"/>
    <s v="New"/>
    <x v="2"/>
    <s v="Insulated Bottle"/>
    <n v="2"/>
    <n v="35.71"/>
    <n v="0.2"/>
    <n v="13.48"/>
    <n v="57.136000000000003"/>
    <n v="26.96"/>
    <n v="30.176000000000002"/>
    <n v="0.52814337720526461"/>
    <n v="2026"/>
    <s v="Q4"/>
    <n v="11"/>
    <s v="Nov"/>
  </r>
  <r>
    <n v="2166"/>
    <d v="2026-11-06T00:00:00"/>
    <n v="2026"/>
    <x v="3"/>
    <n v="11"/>
    <x v="10"/>
    <x v="3"/>
    <x v="13"/>
    <x v="2"/>
    <s v="New"/>
    <x v="4"/>
    <s v="Resistance Band Set"/>
    <n v="1"/>
    <n v="40.380000000000003"/>
    <n v="0.15"/>
    <n v="14.53"/>
    <n v="34.323"/>
    <n v="14.53"/>
    <n v="19.792999999999999"/>
    <n v="0.57666870611543275"/>
    <n v="2026"/>
    <s v="Q4"/>
    <n v="11"/>
    <s v="Nov"/>
  </r>
  <r>
    <n v="3620"/>
    <d v="2026-11-06T00:00:00"/>
    <n v="2026"/>
    <x v="3"/>
    <n v="11"/>
    <x v="10"/>
    <x v="1"/>
    <x v="12"/>
    <x v="3"/>
    <s v="New"/>
    <x v="1"/>
    <s v="Trail Boots"/>
    <n v="1"/>
    <n v="142"/>
    <n v="0.05"/>
    <n v="81.099999999999994"/>
    <n v="134.9"/>
    <n v="81.099999999999994"/>
    <n v="53.800000000000011"/>
    <n v="0.39881393624907346"/>
    <n v="2026"/>
    <s v="Q4"/>
    <n v="11"/>
    <s v="Nov"/>
  </r>
  <r>
    <n v="3986"/>
    <d v="2026-11-06T00:00:00"/>
    <n v="2026"/>
    <x v="3"/>
    <n v="11"/>
    <x v="10"/>
    <x v="0"/>
    <x v="15"/>
    <x v="3"/>
    <s v="New"/>
    <x v="2"/>
    <s v="Insulated Bottle"/>
    <n v="2"/>
    <n v="36.29"/>
    <n v="0.15"/>
    <n v="13.93"/>
    <n v="61.692999999999998"/>
    <n v="27.86"/>
    <n v="33.832999999999998"/>
    <n v="0.54840905775371596"/>
    <n v="2026"/>
    <s v="Q4"/>
    <n v="11"/>
    <s v="Nov"/>
  </r>
  <r>
    <n v="4384"/>
    <d v="2026-11-06T00:00:00"/>
    <n v="2026"/>
    <x v="3"/>
    <n v="11"/>
    <x v="10"/>
    <x v="3"/>
    <x v="8"/>
    <x v="0"/>
    <s v="New"/>
    <x v="3"/>
    <s v="Compact Sleeping Bag"/>
    <n v="1"/>
    <n v="121.66"/>
    <n v="0"/>
    <n v="61.66"/>
    <n v="121.66"/>
    <n v="61.66"/>
    <n v="60"/>
    <n v="0.49317770836758179"/>
    <n v="2026"/>
    <s v="Q4"/>
    <n v="11"/>
    <s v="Nov"/>
  </r>
  <r>
    <n v="4565"/>
    <d v="2026-11-06T00:00:00"/>
    <n v="2026"/>
    <x v="3"/>
    <n v="11"/>
    <x v="10"/>
    <x v="1"/>
    <x v="14"/>
    <x v="0"/>
    <s v="Returning"/>
    <x v="3"/>
    <s v="Compact Sleeping Bag"/>
    <n v="3"/>
    <n v="124.65"/>
    <n v="0.05"/>
    <n v="62.27"/>
    <n v="355.25250000000005"/>
    <n v="186.81"/>
    <n v="168.44250000000005"/>
    <n v="0.47414866890451163"/>
    <n v="2026"/>
    <s v="Q4"/>
    <n v="11"/>
    <s v="Nov"/>
  </r>
  <r>
    <n v="4634"/>
    <d v="2026-11-06T00:00:00"/>
    <n v="2026"/>
    <x v="3"/>
    <n v="11"/>
    <x v="10"/>
    <x v="0"/>
    <x v="15"/>
    <x v="0"/>
    <s v="New"/>
    <x v="0"/>
    <s v="Commuter Helmet"/>
    <n v="2"/>
    <n v="80.61"/>
    <n v="0"/>
    <n v="43.72"/>
    <n v="161.22"/>
    <n v="87.44"/>
    <n v="73.78"/>
    <n v="0.45763552909068356"/>
    <n v="2026"/>
    <s v="Q4"/>
    <n v="11"/>
    <s v="Nov"/>
  </r>
  <r>
    <n v="104"/>
    <d v="2026-11-07T00:00:00"/>
    <n v="2026"/>
    <x v="3"/>
    <n v="11"/>
    <x v="10"/>
    <x v="1"/>
    <x v="11"/>
    <x v="0"/>
    <s v="New"/>
    <x v="1"/>
    <s v="Summit Backpack 45L"/>
    <n v="1"/>
    <n v="153.96"/>
    <n v="0"/>
    <n v="80.62"/>
    <n v="153.96"/>
    <n v="80.62"/>
    <n v="73.34"/>
    <n v="0.47635749545336453"/>
    <n v="2026"/>
    <s v="Q4"/>
    <n v="11"/>
    <s v="Nov"/>
  </r>
  <r>
    <n v="181"/>
    <d v="2026-11-07T00:00:00"/>
    <n v="2026"/>
    <x v="3"/>
    <n v="11"/>
    <x v="10"/>
    <x v="1"/>
    <x v="1"/>
    <x v="2"/>
    <s v="Returning"/>
    <x v="2"/>
    <s v="Insulated Bottle"/>
    <n v="1"/>
    <n v="35.58"/>
    <n v="0"/>
    <n v="13.4"/>
    <n v="35.58"/>
    <n v="13.4"/>
    <n v="22.18"/>
    <n v="0.62338392355255767"/>
    <n v="2026"/>
    <s v="Q4"/>
    <n v="11"/>
    <s v="Nov"/>
  </r>
  <r>
    <n v="823"/>
    <d v="2026-11-07T00:00:00"/>
    <n v="2026"/>
    <x v="3"/>
    <n v="11"/>
    <x v="10"/>
    <x v="0"/>
    <x v="0"/>
    <x v="3"/>
    <s v="New"/>
    <x v="4"/>
    <s v="Recovery Roller"/>
    <n v="5"/>
    <n v="36.369999999999997"/>
    <n v="0.15"/>
    <n v="13.65"/>
    <n v="154.57249999999999"/>
    <n v="68.25"/>
    <n v="86.322499999999991"/>
    <n v="0.55845962250723769"/>
    <n v="2026"/>
    <s v="Q4"/>
    <n v="11"/>
    <s v="Nov"/>
  </r>
  <r>
    <n v="1730"/>
    <d v="2026-11-07T00:00:00"/>
    <n v="2026"/>
    <x v="3"/>
    <n v="11"/>
    <x v="10"/>
    <x v="3"/>
    <x v="4"/>
    <x v="3"/>
    <s v="Returning"/>
    <x v="1"/>
    <s v="Summit Backpack 45L"/>
    <n v="2"/>
    <n v="151.55000000000001"/>
    <n v="0.1"/>
    <n v="80.48"/>
    <n v="272.79000000000002"/>
    <n v="160.96"/>
    <n v="111.83000000000001"/>
    <n v="0.40994904505297114"/>
    <n v="2026"/>
    <s v="Q4"/>
    <n v="11"/>
    <s v="Nov"/>
  </r>
  <r>
    <n v="2710"/>
    <d v="2026-11-07T00:00:00"/>
    <n v="2026"/>
    <x v="3"/>
    <n v="11"/>
    <x v="10"/>
    <x v="0"/>
    <x v="9"/>
    <x v="2"/>
    <s v="New"/>
    <x v="3"/>
    <s v="Portable Camp Stove"/>
    <n v="2"/>
    <n v="80.67"/>
    <n v="0"/>
    <n v="40.5"/>
    <n v="161.34"/>
    <n v="81"/>
    <n v="80.34"/>
    <n v="0.49795462997396805"/>
    <n v="2026"/>
    <s v="Q4"/>
    <n v="11"/>
    <s v="Nov"/>
  </r>
  <r>
    <n v="3018"/>
    <d v="2026-11-07T00:00:00"/>
    <n v="2026"/>
    <x v="3"/>
    <n v="11"/>
    <x v="10"/>
    <x v="3"/>
    <x v="7"/>
    <x v="1"/>
    <s v="Business"/>
    <x v="0"/>
    <s v="Commuter Helmet"/>
    <n v="10"/>
    <n v="81.48"/>
    <n v="0.05"/>
    <n v="43.7"/>
    <n v="774.06000000000006"/>
    <n v="437"/>
    <n v="337.06000000000006"/>
    <n v="0.43544428080510561"/>
    <n v="2026"/>
    <s v="Q4"/>
    <n v="11"/>
    <s v="Nov"/>
  </r>
  <r>
    <n v="3735"/>
    <d v="2026-11-07T00:00:00"/>
    <n v="2026"/>
    <x v="3"/>
    <n v="11"/>
    <x v="10"/>
    <x v="3"/>
    <x v="8"/>
    <x v="2"/>
    <s v="Returning"/>
    <x v="2"/>
    <s v="Travel Backpack 35L"/>
    <n v="2"/>
    <n v="163.58000000000001"/>
    <n v="0.1"/>
    <n v="88.14"/>
    <n v="294.44400000000002"/>
    <n v="176.28"/>
    <n v="118.16400000000002"/>
    <n v="0.40131230386762851"/>
    <n v="2026"/>
    <s v="Q4"/>
    <n v="11"/>
    <s v="Nov"/>
  </r>
  <r>
    <n v="4460"/>
    <d v="2026-11-07T00:00:00"/>
    <n v="2026"/>
    <x v="3"/>
    <n v="11"/>
    <x v="10"/>
    <x v="0"/>
    <x v="9"/>
    <x v="2"/>
    <s v="Returning"/>
    <x v="1"/>
    <s v="Trekking Poles"/>
    <n v="2"/>
    <n v="71.88"/>
    <n v="0.15"/>
    <n v="31.65"/>
    <n v="122.19599999999998"/>
    <n v="63.3"/>
    <n v="58.895999999999987"/>
    <n v="0.48197977020524396"/>
    <n v="2026"/>
    <s v="Q4"/>
    <n v="11"/>
    <s v="Nov"/>
  </r>
  <r>
    <n v="319"/>
    <d v="2026-11-08T00:00:00"/>
    <n v="2026"/>
    <x v="3"/>
    <n v="11"/>
    <x v="10"/>
    <x v="3"/>
    <x v="8"/>
    <x v="0"/>
    <s v="Returning"/>
    <x v="2"/>
    <s v="Insulated Bottle"/>
    <n v="2"/>
    <n v="36.299999999999997"/>
    <n v="0.15"/>
    <n v="13.38"/>
    <n v="61.709999999999994"/>
    <n v="26.76"/>
    <n v="34.949999999999989"/>
    <n v="0.56635877491492448"/>
    <n v="2026"/>
    <s v="Q4"/>
    <n v="11"/>
    <s v="Nov"/>
  </r>
  <r>
    <n v="595"/>
    <d v="2026-11-08T00:00:00"/>
    <n v="2026"/>
    <x v="3"/>
    <n v="11"/>
    <x v="10"/>
    <x v="1"/>
    <x v="12"/>
    <x v="0"/>
    <s v="New"/>
    <x v="4"/>
    <s v="Recovery Roller"/>
    <n v="2"/>
    <n v="36.159999999999997"/>
    <n v="0.1"/>
    <n v="13.79"/>
    <n v="65.087999999999994"/>
    <n v="27.58"/>
    <n v="37.507999999999996"/>
    <n v="0.57626597836774829"/>
    <n v="2026"/>
    <s v="Q4"/>
    <n v="11"/>
    <s v="Nov"/>
  </r>
  <r>
    <n v="1623"/>
    <d v="2026-11-08T00:00:00"/>
    <n v="2026"/>
    <x v="3"/>
    <n v="11"/>
    <x v="10"/>
    <x v="2"/>
    <x v="5"/>
    <x v="0"/>
    <s v="Returning"/>
    <x v="2"/>
    <s v="Insulated Bottle"/>
    <n v="2"/>
    <n v="35.49"/>
    <n v="0.1"/>
    <n v="13.78"/>
    <n v="63.882000000000005"/>
    <n v="27.56"/>
    <n v="36.322000000000003"/>
    <n v="0.56857956857956859"/>
    <n v="2026"/>
    <s v="Q4"/>
    <n v="11"/>
    <s v="Nov"/>
  </r>
  <r>
    <n v="2638"/>
    <d v="2026-11-08T00:00:00"/>
    <n v="2026"/>
    <x v="3"/>
    <n v="11"/>
    <x v="10"/>
    <x v="0"/>
    <x v="9"/>
    <x v="0"/>
    <s v="New"/>
    <x v="1"/>
    <s v="Trekking Poles"/>
    <n v="1"/>
    <n v="69.760000000000005"/>
    <n v="0.15"/>
    <n v="32.39"/>
    <n v="59.295999999999999"/>
    <n v="32.39"/>
    <n v="26.905999999999999"/>
    <n v="0.45375742039935241"/>
    <n v="2026"/>
    <s v="Q4"/>
    <n v="11"/>
    <s v="Nov"/>
  </r>
  <r>
    <n v="2666"/>
    <d v="2026-11-08T00:00:00"/>
    <n v="2026"/>
    <x v="3"/>
    <n v="11"/>
    <x v="10"/>
    <x v="1"/>
    <x v="12"/>
    <x v="2"/>
    <s v="Business"/>
    <x v="3"/>
    <s v="Portable Camp Stove"/>
    <n v="6"/>
    <n v="81.37"/>
    <n v="0"/>
    <n v="39.5"/>
    <n v="488.22"/>
    <n v="237"/>
    <n v="251.22000000000003"/>
    <n v="0.5145631067961165"/>
    <n v="2026"/>
    <s v="Q4"/>
    <n v="11"/>
    <s v="Nov"/>
  </r>
  <r>
    <n v="3505"/>
    <d v="2026-11-08T00:00:00"/>
    <n v="2026"/>
    <x v="3"/>
    <n v="11"/>
    <x v="10"/>
    <x v="1"/>
    <x v="12"/>
    <x v="1"/>
    <s v="Returning"/>
    <x v="0"/>
    <s v="Commuter Helmet"/>
    <n v="5"/>
    <n v="82.82"/>
    <n v="0.15"/>
    <n v="43.8"/>
    <n v="351.98499999999996"/>
    <n v="219"/>
    <n v="132.98499999999996"/>
    <n v="0.37781439549980816"/>
    <n v="2026"/>
    <s v="Q4"/>
    <n v="11"/>
    <s v="Nov"/>
  </r>
  <r>
    <n v="3626"/>
    <d v="2026-11-08T00:00:00"/>
    <n v="2026"/>
    <x v="3"/>
    <n v="11"/>
    <x v="10"/>
    <x v="3"/>
    <x v="13"/>
    <x v="1"/>
    <s v="Business"/>
    <x v="0"/>
    <s v="Trail Bike Light"/>
    <n v="15"/>
    <n v="51.05"/>
    <n v="0.1"/>
    <n v="21.95"/>
    <n v="689.17500000000007"/>
    <n v="329.25"/>
    <n v="359.92500000000007"/>
    <n v="0.52225486995320491"/>
    <n v="2026"/>
    <s v="Q4"/>
    <n v="11"/>
    <s v="Nov"/>
  </r>
  <r>
    <n v="3801"/>
    <d v="2026-11-08T00:00:00"/>
    <n v="2026"/>
    <x v="3"/>
    <n v="11"/>
    <x v="10"/>
    <x v="0"/>
    <x v="15"/>
    <x v="0"/>
    <s v="Returning"/>
    <x v="0"/>
    <s v="Cycling Pack 12L"/>
    <n v="3"/>
    <n v="101.68"/>
    <n v="0.1"/>
    <n v="51.9"/>
    <n v="274.536"/>
    <n v="155.69999999999999"/>
    <n v="118.83600000000001"/>
    <n v="0.43286126409651199"/>
    <n v="2026"/>
    <s v="Q4"/>
    <n v="11"/>
    <s v="Nov"/>
  </r>
  <r>
    <n v="4685"/>
    <d v="2026-11-08T00:00:00"/>
    <n v="2026"/>
    <x v="3"/>
    <n v="11"/>
    <x v="10"/>
    <x v="3"/>
    <x v="13"/>
    <x v="1"/>
    <s v="Business"/>
    <x v="3"/>
    <s v="Portable Camp Stove"/>
    <n v="6"/>
    <n v="80.83"/>
    <n v="0.15"/>
    <n v="39.32"/>
    <n v="412.233"/>
    <n v="235.92000000000002"/>
    <n v="176.31299999999999"/>
    <n v="0.42770229457612563"/>
    <n v="2026"/>
    <s v="Q4"/>
    <n v="11"/>
    <s v="Nov"/>
  </r>
  <r>
    <n v="4843"/>
    <d v="2026-11-08T00:00:00"/>
    <n v="2026"/>
    <x v="3"/>
    <n v="11"/>
    <x v="10"/>
    <x v="1"/>
    <x v="12"/>
    <x v="0"/>
    <s v="New"/>
    <x v="3"/>
    <s v="Compact Sleeping Bag"/>
    <n v="6"/>
    <n v="123.67"/>
    <n v="0.15"/>
    <n v="60.55"/>
    <n v="630.71699999999998"/>
    <n v="363.29999999999995"/>
    <n v="267.41700000000003"/>
    <n v="0.42398888883603902"/>
    <n v="2026"/>
    <s v="Q4"/>
    <n v="11"/>
    <s v="Nov"/>
  </r>
  <r>
    <n v="4890"/>
    <d v="2026-11-08T00:00:00"/>
    <n v="2026"/>
    <x v="3"/>
    <n v="11"/>
    <x v="10"/>
    <x v="0"/>
    <x v="15"/>
    <x v="0"/>
    <s v="New"/>
    <x v="1"/>
    <s v="Hiking Daypack 20L"/>
    <n v="2"/>
    <n v="93.16"/>
    <n v="0.1"/>
    <n v="44.19"/>
    <n v="167.68799999999999"/>
    <n v="88.38"/>
    <n v="79.307999999999993"/>
    <n v="0.47294976384714471"/>
    <n v="2026"/>
    <s v="Q4"/>
    <n v="11"/>
    <s v="Nov"/>
  </r>
  <r>
    <n v="4913"/>
    <d v="2026-11-08T00:00:00"/>
    <n v="2026"/>
    <x v="3"/>
    <n v="11"/>
    <x v="10"/>
    <x v="2"/>
    <x v="2"/>
    <x v="3"/>
    <s v="New"/>
    <x v="0"/>
    <s v="Commuter Helmet"/>
    <n v="1"/>
    <n v="83.79"/>
    <n v="0.1"/>
    <n v="42.8"/>
    <n v="75.411000000000001"/>
    <n v="42.8"/>
    <n v="32.611000000000004"/>
    <n v="0.43244354271923197"/>
    <n v="2026"/>
    <s v="Q4"/>
    <n v="11"/>
    <s v="Nov"/>
  </r>
  <r>
    <n v="5079"/>
    <d v="2026-11-08T00:00:00"/>
    <n v="2026"/>
    <x v="3"/>
    <n v="11"/>
    <x v="10"/>
    <x v="2"/>
    <x v="16"/>
    <x v="0"/>
    <s v="New"/>
    <x v="4"/>
    <s v="Weighted Vest"/>
    <n v="1"/>
    <n v="120.98"/>
    <n v="0.1"/>
    <n v="70.59"/>
    <n v="108.88200000000001"/>
    <n v="70.59"/>
    <n v="38.292000000000002"/>
    <n v="0.35168347385242738"/>
    <n v="2026"/>
    <s v="Q4"/>
    <n v="11"/>
    <s v="Nov"/>
  </r>
  <r>
    <n v="366"/>
    <d v="2026-11-09T00:00:00"/>
    <n v="2026"/>
    <x v="3"/>
    <n v="11"/>
    <x v="10"/>
    <x v="3"/>
    <x v="13"/>
    <x v="2"/>
    <s v="Returning"/>
    <x v="1"/>
    <s v="Summit Backpack 45L"/>
    <n v="1"/>
    <n v="152.05000000000001"/>
    <n v="0.15"/>
    <n v="80.56"/>
    <n v="129.24250000000001"/>
    <n v="80.56"/>
    <n v="48.682500000000005"/>
    <n v="0.37667562914675901"/>
    <n v="2026"/>
    <s v="Q4"/>
    <n v="11"/>
    <s v="Nov"/>
  </r>
  <r>
    <n v="567"/>
    <d v="2026-11-09T00:00:00"/>
    <n v="2026"/>
    <x v="3"/>
    <n v="11"/>
    <x v="10"/>
    <x v="0"/>
    <x v="9"/>
    <x v="2"/>
    <s v="New"/>
    <x v="2"/>
    <s v="Insulated Bottle"/>
    <n v="3"/>
    <n v="36.14"/>
    <n v="0.1"/>
    <n v="13.23"/>
    <n v="97.578000000000003"/>
    <n v="39.69"/>
    <n v="57.888000000000005"/>
    <n v="0.59324847814056447"/>
    <n v="2026"/>
    <s v="Q4"/>
    <n v="11"/>
    <s v="Nov"/>
  </r>
  <r>
    <n v="1051"/>
    <d v="2026-11-09T00:00:00"/>
    <n v="2026"/>
    <x v="3"/>
    <n v="11"/>
    <x v="10"/>
    <x v="3"/>
    <x v="13"/>
    <x v="1"/>
    <s v="Business"/>
    <x v="1"/>
    <s v="Hiking Daypack 20L"/>
    <n v="12"/>
    <n v="90.99"/>
    <n v="0.2"/>
    <n v="45.51"/>
    <n v="873.50399999999991"/>
    <n v="546.12"/>
    <n v="327.3839999999999"/>
    <n v="0.37479393339927458"/>
    <n v="2026"/>
    <s v="Q4"/>
    <n v="11"/>
    <s v="Nov"/>
  </r>
  <r>
    <n v="1934"/>
    <d v="2026-11-09T00:00:00"/>
    <n v="2026"/>
    <x v="3"/>
    <n v="11"/>
    <x v="10"/>
    <x v="3"/>
    <x v="13"/>
    <x v="3"/>
    <s v="Business"/>
    <x v="0"/>
    <s v="Trail Bike Light"/>
    <n v="1"/>
    <n v="50.55"/>
    <n v="0.05"/>
    <n v="22.09"/>
    <n v="48.022499999999994"/>
    <n v="22.09"/>
    <n v="25.932499999999994"/>
    <n v="0.54000728825029931"/>
    <n v="2026"/>
    <s v="Q4"/>
    <n v="11"/>
    <s v="Nov"/>
  </r>
  <r>
    <n v="2056"/>
    <d v="2026-11-09T00:00:00"/>
    <n v="2026"/>
    <x v="3"/>
    <n v="11"/>
    <x v="10"/>
    <x v="0"/>
    <x v="0"/>
    <x v="2"/>
    <s v="New"/>
    <x v="4"/>
    <s v="Training Mat"/>
    <n v="1"/>
    <n v="51.65"/>
    <n v="0.15"/>
    <n v="21.86"/>
    <n v="43.902499999999996"/>
    <n v="21.86"/>
    <n v="22.042499999999997"/>
    <n v="0.50207846933545919"/>
    <n v="2026"/>
    <s v="Q4"/>
    <n v="11"/>
    <s v="Nov"/>
  </r>
  <r>
    <n v="2115"/>
    <d v="2026-11-09T00:00:00"/>
    <n v="2026"/>
    <x v="3"/>
    <n v="11"/>
    <x v="10"/>
    <x v="1"/>
    <x v="12"/>
    <x v="0"/>
    <s v="New"/>
    <x v="0"/>
    <s v="Commuter Helmet"/>
    <n v="5"/>
    <n v="82.96"/>
    <n v="0"/>
    <n v="43.55"/>
    <n v="414.79999999999995"/>
    <n v="217.75"/>
    <n v="197.04999999999995"/>
    <n v="0.47504821600771452"/>
    <n v="2026"/>
    <s v="Q4"/>
    <n v="11"/>
    <s v="Nov"/>
  </r>
  <r>
    <n v="2437"/>
    <d v="2026-11-09T00:00:00"/>
    <n v="2026"/>
    <x v="3"/>
    <n v="11"/>
    <x v="10"/>
    <x v="3"/>
    <x v="4"/>
    <x v="3"/>
    <s v="Business"/>
    <x v="1"/>
    <s v="Trekking Poles"/>
    <n v="1"/>
    <n v="70.3"/>
    <n v="0.05"/>
    <n v="33.31"/>
    <n v="66.784999999999997"/>
    <n v="33.31"/>
    <n v="33.474999999999994"/>
    <n v="0.50123530732949007"/>
    <n v="2026"/>
    <s v="Q4"/>
    <n v="11"/>
    <s v="Nov"/>
  </r>
  <r>
    <n v="3380"/>
    <d v="2026-11-09T00:00:00"/>
    <n v="2026"/>
    <x v="3"/>
    <n v="11"/>
    <x v="10"/>
    <x v="2"/>
    <x v="2"/>
    <x v="2"/>
    <s v="Returning"/>
    <x v="2"/>
    <s v="Packing Cube Set"/>
    <n v="2"/>
    <n v="47.12"/>
    <n v="0.15"/>
    <n v="18.64"/>
    <n v="80.103999999999999"/>
    <n v="37.28"/>
    <n v="42.823999999999998"/>
    <n v="0.5346050134824728"/>
    <n v="2026"/>
    <s v="Q4"/>
    <n v="11"/>
    <s v="Nov"/>
  </r>
  <r>
    <n v="3648"/>
    <d v="2026-11-09T00:00:00"/>
    <n v="2026"/>
    <x v="3"/>
    <n v="11"/>
    <x v="10"/>
    <x v="0"/>
    <x v="15"/>
    <x v="3"/>
    <s v="New"/>
    <x v="4"/>
    <s v="Resistance Band Set"/>
    <n v="4"/>
    <n v="39.82"/>
    <n v="0.2"/>
    <n v="14.98"/>
    <n v="127.42400000000001"/>
    <n v="59.92"/>
    <n v="67.504000000000005"/>
    <n v="0.52975891511803119"/>
    <n v="2026"/>
    <s v="Q4"/>
    <n v="11"/>
    <s v="Nov"/>
  </r>
  <r>
    <n v="3692"/>
    <d v="2026-11-09T00:00:00"/>
    <n v="2026"/>
    <x v="3"/>
    <n v="11"/>
    <x v="10"/>
    <x v="1"/>
    <x v="14"/>
    <x v="0"/>
    <s v="Returning"/>
    <x v="1"/>
    <s v="Summit Backpack 45L"/>
    <n v="4"/>
    <n v="154.27000000000001"/>
    <n v="0.05"/>
    <n v="78.36"/>
    <n v="586.226"/>
    <n v="313.44"/>
    <n v="272.786"/>
    <n v="0.46532565938733528"/>
    <n v="2026"/>
    <s v="Q4"/>
    <n v="11"/>
    <s v="Nov"/>
  </r>
  <r>
    <n v="4406"/>
    <d v="2026-11-09T00:00:00"/>
    <n v="2026"/>
    <x v="3"/>
    <n v="11"/>
    <x v="10"/>
    <x v="0"/>
    <x v="0"/>
    <x v="0"/>
    <s v="New"/>
    <x v="1"/>
    <s v="Trail Boots"/>
    <n v="1"/>
    <n v="143.02000000000001"/>
    <n v="0.1"/>
    <n v="79.25"/>
    <n v="128.71800000000002"/>
    <n v="79.25"/>
    <n v="49.468000000000018"/>
    <n v="0.3843129942976119"/>
    <n v="2026"/>
    <s v="Q4"/>
    <n v="11"/>
    <s v="Nov"/>
  </r>
  <r>
    <n v="4550"/>
    <d v="2026-11-09T00:00:00"/>
    <n v="2026"/>
    <x v="3"/>
    <n v="11"/>
    <x v="10"/>
    <x v="2"/>
    <x v="10"/>
    <x v="2"/>
    <s v="Returning"/>
    <x v="4"/>
    <s v="Recovery Roller"/>
    <n v="1"/>
    <n v="35.36"/>
    <n v="0"/>
    <n v="13.74"/>
    <n v="35.36"/>
    <n v="13.74"/>
    <n v="21.619999999999997"/>
    <n v="0.61142533936651577"/>
    <n v="2026"/>
    <s v="Q4"/>
    <n v="11"/>
    <s v="Nov"/>
  </r>
  <r>
    <n v="4855"/>
    <d v="2026-11-09T00:00:00"/>
    <n v="2026"/>
    <x v="3"/>
    <n v="11"/>
    <x v="10"/>
    <x v="1"/>
    <x v="6"/>
    <x v="0"/>
    <s v="Returning"/>
    <x v="1"/>
    <s v="Summit Backpack 45L"/>
    <n v="1"/>
    <n v="156.82"/>
    <n v="0.1"/>
    <n v="77.12"/>
    <n v="141.13800000000001"/>
    <n v="77.12"/>
    <n v="64.018000000000001"/>
    <n v="0.45358443509189589"/>
    <n v="2026"/>
    <s v="Q4"/>
    <n v="11"/>
    <s v="Nov"/>
  </r>
  <r>
    <n v="5151"/>
    <d v="2026-11-09T00:00:00"/>
    <n v="2026"/>
    <x v="3"/>
    <n v="11"/>
    <x v="10"/>
    <x v="2"/>
    <x v="16"/>
    <x v="1"/>
    <s v="Business"/>
    <x v="4"/>
    <s v="Resistance Band Set"/>
    <n v="10"/>
    <n v="40.98"/>
    <n v="0.1"/>
    <n v="14.6"/>
    <n v="368.82"/>
    <n v="146"/>
    <n v="222.82"/>
    <n v="0.60414294235670518"/>
    <n v="2026"/>
    <s v="Q4"/>
    <n v="11"/>
    <s v="Nov"/>
  </r>
  <r>
    <n v="5189"/>
    <d v="2026-11-09T00:00:00"/>
    <n v="2026"/>
    <x v="3"/>
    <n v="11"/>
    <x v="10"/>
    <x v="3"/>
    <x v="8"/>
    <x v="2"/>
    <s v="New"/>
    <x v="1"/>
    <s v="Trail Boots"/>
    <n v="3"/>
    <n v="144.22999999999999"/>
    <n v="0"/>
    <n v="80.959999999999994"/>
    <n v="432.68999999999994"/>
    <n v="242.88"/>
    <n v="189.80999999999995"/>
    <n v="0.43867433959647778"/>
    <n v="2026"/>
    <s v="Q4"/>
    <n v="11"/>
    <s v="Nov"/>
  </r>
  <r>
    <n v="726"/>
    <d v="2026-11-10T00:00:00"/>
    <n v="2026"/>
    <x v="3"/>
    <n v="11"/>
    <x v="10"/>
    <x v="3"/>
    <x v="7"/>
    <x v="0"/>
    <s v="New"/>
    <x v="1"/>
    <s v="Hiking Daypack 20L"/>
    <n v="1"/>
    <n v="90.23"/>
    <n v="0"/>
    <n v="44.06"/>
    <n v="90.23"/>
    <n v="44.06"/>
    <n v="46.17"/>
    <n v="0.51169234179319512"/>
    <n v="2026"/>
    <s v="Q4"/>
    <n v="11"/>
    <s v="Nov"/>
  </r>
  <r>
    <n v="2154"/>
    <d v="2026-11-10T00:00:00"/>
    <n v="2026"/>
    <x v="3"/>
    <n v="11"/>
    <x v="10"/>
    <x v="3"/>
    <x v="7"/>
    <x v="0"/>
    <s v="New"/>
    <x v="1"/>
    <s v="Summit Backpack 45L"/>
    <n v="5"/>
    <n v="152.82"/>
    <n v="0.1"/>
    <n v="80.09"/>
    <n v="687.68999999999994"/>
    <n v="400.45000000000005"/>
    <n v="287.2399999999999"/>
    <n v="0.417688202533118"/>
    <n v="2026"/>
    <s v="Q4"/>
    <n v="11"/>
    <s v="Nov"/>
  </r>
  <r>
    <n v="4403"/>
    <d v="2026-11-10T00:00:00"/>
    <n v="2026"/>
    <x v="3"/>
    <n v="11"/>
    <x v="10"/>
    <x v="0"/>
    <x v="0"/>
    <x v="0"/>
    <s v="Business"/>
    <x v="2"/>
    <s v="Insulated Bottle"/>
    <n v="2"/>
    <n v="36.61"/>
    <n v="0.05"/>
    <n v="13.31"/>
    <n v="69.558999999999997"/>
    <n v="26.62"/>
    <n v="42.938999999999993"/>
    <n v="0.61730329648212301"/>
    <n v="2026"/>
    <s v="Q4"/>
    <n v="11"/>
    <s v="Nov"/>
  </r>
  <r>
    <n v="4924"/>
    <d v="2026-11-10T00:00:00"/>
    <n v="2026"/>
    <x v="3"/>
    <n v="11"/>
    <x v="10"/>
    <x v="3"/>
    <x v="8"/>
    <x v="1"/>
    <s v="Business"/>
    <x v="1"/>
    <s v="Summit Backpack 45L"/>
    <n v="12"/>
    <n v="150.75"/>
    <n v="0.1"/>
    <n v="80.569999999999993"/>
    <n v="1628.1000000000001"/>
    <n v="966.83999999999992"/>
    <n v="661.26000000000022"/>
    <n v="0.40615441311958733"/>
    <n v="2026"/>
    <s v="Q4"/>
    <n v="11"/>
    <s v="Nov"/>
  </r>
  <r>
    <n v="25"/>
    <d v="2026-11-11T00:00:00"/>
    <n v="2026"/>
    <x v="3"/>
    <n v="11"/>
    <x v="10"/>
    <x v="0"/>
    <x v="0"/>
    <x v="0"/>
    <s v="Returning"/>
    <x v="1"/>
    <s v="Trail Boots"/>
    <n v="1"/>
    <n v="145.83000000000001"/>
    <n v="0.1"/>
    <n v="79.14"/>
    <n v="131.24700000000001"/>
    <n v="79.14"/>
    <n v="52.107000000000014"/>
    <n v="0.39701478890946085"/>
    <n v="2026"/>
    <s v="Q4"/>
    <n v="11"/>
    <s v="Nov"/>
  </r>
  <r>
    <n v="252"/>
    <d v="2026-11-11T00:00:00"/>
    <n v="2026"/>
    <x v="3"/>
    <n v="11"/>
    <x v="10"/>
    <x v="0"/>
    <x v="0"/>
    <x v="0"/>
    <s v="Returning"/>
    <x v="2"/>
    <s v="Travel Backpack 35L"/>
    <n v="4"/>
    <n v="162.04"/>
    <n v="0"/>
    <n v="85.77"/>
    <n v="648.16"/>
    <n v="343.08"/>
    <n v="305.08"/>
    <n v="0.47068625030856581"/>
    <n v="2026"/>
    <s v="Q4"/>
    <n v="11"/>
    <s v="Nov"/>
  </r>
  <r>
    <n v="1203"/>
    <d v="2026-11-11T00:00:00"/>
    <n v="2026"/>
    <x v="3"/>
    <n v="11"/>
    <x v="10"/>
    <x v="3"/>
    <x v="8"/>
    <x v="2"/>
    <s v="Returning"/>
    <x v="1"/>
    <s v="Trail Boots"/>
    <n v="2"/>
    <n v="141.33000000000001"/>
    <n v="0.05"/>
    <n v="79.739999999999995"/>
    <n v="268.52699999999999"/>
    <n v="159.47999999999999"/>
    <n v="109.047"/>
    <n v="0.40609324202035552"/>
    <n v="2026"/>
    <s v="Q4"/>
    <n v="11"/>
    <s v="Nov"/>
  </r>
  <r>
    <n v="1567"/>
    <d v="2026-11-11T00:00:00"/>
    <n v="2026"/>
    <x v="3"/>
    <n v="11"/>
    <x v="10"/>
    <x v="2"/>
    <x v="16"/>
    <x v="0"/>
    <s v="Returning"/>
    <x v="3"/>
    <s v="Compact Sleeping Bag"/>
    <n v="1"/>
    <n v="125.11"/>
    <n v="0.1"/>
    <n v="61.65"/>
    <n v="112.599"/>
    <n v="61.65"/>
    <n v="50.949000000000005"/>
    <n v="0.45248181600191834"/>
    <n v="2026"/>
    <s v="Q4"/>
    <n v="11"/>
    <s v="Nov"/>
  </r>
  <r>
    <n v="2060"/>
    <d v="2026-11-11T00:00:00"/>
    <n v="2026"/>
    <x v="3"/>
    <n v="11"/>
    <x v="10"/>
    <x v="2"/>
    <x v="5"/>
    <x v="0"/>
    <s v="Business"/>
    <x v="3"/>
    <s v="Compact Sleeping Bag"/>
    <n v="3"/>
    <n v="124.55"/>
    <n v="0.15"/>
    <n v="60.68"/>
    <n v="317.60249999999996"/>
    <n v="182.04"/>
    <n v="135.56249999999997"/>
    <n v="0.42683070819656643"/>
    <n v="2026"/>
    <s v="Q4"/>
    <n v="11"/>
    <s v="Nov"/>
  </r>
  <r>
    <n v="2485"/>
    <d v="2026-11-11T00:00:00"/>
    <n v="2026"/>
    <x v="3"/>
    <n v="11"/>
    <x v="10"/>
    <x v="2"/>
    <x v="10"/>
    <x v="2"/>
    <s v="Returning"/>
    <x v="1"/>
    <s v="Trail Boots"/>
    <n v="1"/>
    <n v="143.77000000000001"/>
    <n v="0.1"/>
    <n v="81.02"/>
    <n v="129.393"/>
    <n v="81.02"/>
    <n v="48.373000000000005"/>
    <n v="0.3738455712441941"/>
    <n v="2026"/>
    <s v="Q4"/>
    <n v="11"/>
    <s v="Nov"/>
  </r>
  <r>
    <n v="3101"/>
    <d v="2026-11-11T00:00:00"/>
    <n v="2026"/>
    <x v="3"/>
    <n v="11"/>
    <x v="10"/>
    <x v="3"/>
    <x v="8"/>
    <x v="0"/>
    <s v="New"/>
    <x v="3"/>
    <s v="Compact Sleeping Bag"/>
    <n v="3"/>
    <n v="124.72"/>
    <n v="0.15"/>
    <n v="60.35"/>
    <n v="318.03599999999994"/>
    <n v="181.05"/>
    <n v="136.98599999999993"/>
    <n v="0.4307248236048748"/>
    <n v="2026"/>
    <s v="Q4"/>
    <n v="11"/>
    <s v="Nov"/>
  </r>
  <r>
    <n v="3165"/>
    <d v="2026-11-11T00:00:00"/>
    <n v="2026"/>
    <x v="3"/>
    <n v="11"/>
    <x v="10"/>
    <x v="2"/>
    <x v="2"/>
    <x v="2"/>
    <s v="Returning"/>
    <x v="4"/>
    <s v="Recovery Roller"/>
    <n v="1"/>
    <n v="35.729999999999997"/>
    <n v="0.1"/>
    <n v="14.15"/>
    <n v="32.156999999999996"/>
    <n v="14.15"/>
    <n v="18.006999999999998"/>
    <n v="0.55997139036601673"/>
    <n v="2026"/>
    <s v="Q4"/>
    <n v="11"/>
    <s v="Nov"/>
  </r>
  <r>
    <n v="4179"/>
    <d v="2026-11-11T00:00:00"/>
    <n v="2026"/>
    <x v="3"/>
    <n v="11"/>
    <x v="10"/>
    <x v="2"/>
    <x v="3"/>
    <x v="2"/>
    <s v="Business"/>
    <x v="2"/>
    <s v="Travel Backpack 35L"/>
    <n v="2"/>
    <n v="166.1"/>
    <n v="0.05"/>
    <n v="88.2"/>
    <n v="315.58999999999997"/>
    <n v="176.4"/>
    <n v="139.18999999999997"/>
    <n v="0.44104692797617157"/>
    <n v="2026"/>
    <s v="Q4"/>
    <n v="11"/>
    <s v="Nov"/>
  </r>
  <r>
    <n v="4829"/>
    <d v="2026-11-11T00:00:00"/>
    <n v="2026"/>
    <x v="3"/>
    <n v="11"/>
    <x v="10"/>
    <x v="2"/>
    <x v="16"/>
    <x v="3"/>
    <s v="New"/>
    <x v="0"/>
    <s v="Commuter Helmet"/>
    <n v="2"/>
    <n v="81.27"/>
    <n v="0.05"/>
    <n v="43.04"/>
    <n v="154.41299999999998"/>
    <n v="86.08"/>
    <n v="68.332999999999984"/>
    <n v="0.44253398353765544"/>
    <n v="2026"/>
    <s v="Q4"/>
    <n v="11"/>
    <s v="Nov"/>
  </r>
  <r>
    <n v="4943"/>
    <d v="2026-11-11T00:00:00"/>
    <n v="2026"/>
    <x v="3"/>
    <n v="11"/>
    <x v="10"/>
    <x v="0"/>
    <x v="9"/>
    <x v="1"/>
    <s v="Returning"/>
    <x v="3"/>
    <s v="Trail Tent 2P"/>
    <n v="10"/>
    <n v="191.98"/>
    <n v="0.1"/>
    <n v="102.73"/>
    <n v="1727.82"/>
    <n v="1027.3"/>
    <n v="700.52"/>
    <n v="0.40543575140929033"/>
    <n v="2026"/>
    <s v="Q4"/>
    <n v="11"/>
    <s v="Nov"/>
  </r>
  <r>
    <n v="887"/>
    <d v="2026-11-12T00:00:00"/>
    <n v="2026"/>
    <x v="3"/>
    <n v="11"/>
    <x v="10"/>
    <x v="3"/>
    <x v="8"/>
    <x v="2"/>
    <s v="Returning"/>
    <x v="1"/>
    <s v="Hiking Daypack 20L"/>
    <n v="6"/>
    <n v="89.87"/>
    <n v="0.2"/>
    <n v="44.47"/>
    <n v="431.37600000000003"/>
    <n v="266.82"/>
    <n v="164.55600000000004"/>
    <n v="0.3814676755313231"/>
    <n v="2026"/>
    <s v="Q4"/>
    <n v="11"/>
    <s v="Nov"/>
  </r>
  <r>
    <n v="1090"/>
    <d v="2026-11-12T00:00:00"/>
    <n v="2026"/>
    <x v="3"/>
    <n v="11"/>
    <x v="10"/>
    <x v="1"/>
    <x v="14"/>
    <x v="3"/>
    <s v="New"/>
    <x v="0"/>
    <s v="Trail Bike Light"/>
    <n v="3"/>
    <n v="51.44"/>
    <n v="0.1"/>
    <n v="23.11"/>
    <n v="138.88800000000001"/>
    <n v="69.33"/>
    <n v="69.558000000000007"/>
    <n v="0.50082080525315364"/>
    <n v="2026"/>
    <s v="Q4"/>
    <n v="11"/>
    <s v="Nov"/>
  </r>
  <r>
    <n v="2090"/>
    <d v="2026-11-12T00:00:00"/>
    <n v="2026"/>
    <x v="3"/>
    <n v="11"/>
    <x v="10"/>
    <x v="3"/>
    <x v="4"/>
    <x v="3"/>
    <s v="New"/>
    <x v="2"/>
    <s v="Packing Cube Set"/>
    <n v="4"/>
    <n v="46.68"/>
    <n v="0.05"/>
    <n v="17.96"/>
    <n v="177.38399999999999"/>
    <n v="71.84"/>
    <n v="105.54399999999998"/>
    <n v="0.59500293149325756"/>
    <n v="2026"/>
    <s v="Q4"/>
    <n v="11"/>
    <s v="Nov"/>
  </r>
  <r>
    <n v="2561"/>
    <d v="2026-11-12T00:00:00"/>
    <n v="2026"/>
    <x v="3"/>
    <n v="11"/>
    <x v="10"/>
    <x v="1"/>
    <x v="12"/>
    <x v="2"/>
    <s v="New"/>
    <x v="1"/>
    <s v="Trekking Poles"/>
    <n v="4"/>
    <n v="73.05"/>
    <n v="0.2"/>
    <n v="32.82"/>
    <n v="233.76"/>
    <n v="131.28"/>
    <n v="102.47999999999999"/>
    <n v="0.4383983572895277"/>
    <n v="2026"/>
    <s v="Q4"/>
    <n v="11"/>
    <s v="Nov"/>
  </r>
  <r>
    <n v="2855"/>
    <d v="2026-11-12T00:00:00"/>
    <n v="2026"/>
    <x v="3"/>
    <n v="11"/>
    <x v="10"/>
    <x v="2"/>
    <x v="10"/>
    <x v="3"/>
    <s v="New"/>
    <x v="3"/>
    <s v="Compact Sleeping Bag"/>
    <n v="1"/>
    <n v="125.32"/>
    <n v="0.15"/>
    <n v="59.49"/>
    <n v="106.52199999999999"/>
    <n v="59.49"/>
    <n v="47.031999999999989"/>
    <n v="0.44152381667636725"/>
    <n v="2026"/>
    <s v="Q4"/>
    <n v="11"/>
    <s v="Nov"/>
  </r>
  <r>
    <n v="4421"/>
    <d v="2026-11-12T00:00:00"/>
    <n v="2026"/>
    <x v="3"/>
    <n v="11"/>
    <x v="10"/>
    <x v="1"/>
    <x v="11"/>
    <x v="3"/>
    <s v="Business"/>
    <x v="4"/>
    <s v="Weighted Vest"/>
    <n v="2"/>
    <n v="123.49"/>
    <n v="0.15"/>
    <n v="68.08"/>
    <n v="209.93299999999999"/>
    <n v="136.16"/>
    <n v="73.772999999999996"/>
    <n v="0.35141211719929694"/>
    <n v="2026"/>
    <s v="Q4"/>
    <n v="11"/>
    <s v="Nov"/>
  </r>
  <r>
    <n v="195"/>
    <d v="2026-11-13T00:00:00"/>
    <n v="2026"/>
    <x v="3"/>
    <n v="11"/>
    <x v="10"/>
    <x v="1"/>
    <x v="12"/>
    <x v="2"/>
    <s v="Returning"/>
    <x v="2"/>
    <s v="Packing Cube Set"/>
    <n v="1"/>
    <n v="47.37"/>
    <n v="0.2"/>
    <n v="18.739999999999998"/>
    <n v="37.896000000000001"/>
    <n v="18.739999999999998"/>
    <n v="19.156000000000002"/>
    <n v="0.50548870593202455"/>
    <n v="2026"/>
    <s v="Q4"/>
    <n v="11"/>
    <s v="Nov"/>
  </r>
  <r>
    <n v="520"/>
    <d v="2026-11-13T00:00:00"/>
    <n v="2026"/>
    <x v="3"/>
    <n v="11"/>
    <x v="10"/>
    <x v="1"/>
    <x v="12"/>
    <x v="1"/>
    <s v="Business"/>
    <x v="1"/>
    <s v="Hiking Daypack 20L"/>
    <n v="6"/>
    <n v="92.31"/>
    <n v="0.05"/>
    <n v="46.12"/>
    <n v="526.16700000000003"/>
    <n v="276.71999999999997"/>
    <n v="249.44700000000006"/>
    <n v="0.47408332335551268"/>
    <n v="2026"/>
    <s v="Q4"/>
    <n v="11"/>
    <s v="Nov"/>
  </r>
  <r>
    <n v="646"/>
    <d v="2026-11-13T00:00:00"/>
    <n v="2026"/>
    <x v="3"/>
    <n v="11"/>
    <x v="10"/>
    <x v="2"/>
    <x v="16"/>
    <x v="2"/>
    <s v="Returning"/>
    <x v="0"/>
    <s v="Trail Bike Light"/>
    <n v="1"/>
    <n v="49.53"/>
    <n v="0.1"/>
    <n v="22.18"/>
    <n v="44.577000000000005"/>
    <n v="22.18"/>
    <n v="22.397000000000006"/>
    <n v="0.50243399062296712"/>
    <n v="2026"/>
    <s v="Q4"/>
    <n v="11"/>
    <s v="Nov"/>
  </r>
  <r>
    <n v="893"/>
    <d v="2026-11-13T00:00:00"/>
    <n v="2026"/>
    <x v="3"/>
    <n v="11"/>
    <x v="10"/>
    <x v="3"/>
    <x v="8"/>
    <x v="0"/>
    <s v="New"/>
    <x v="2"/>
    <s v="Packing Cube Set"/>
    <n v="4"/>
    <n v="47.62"/>
    <n v="0.2"/>
    <n v="18.100000000000001"/>
    <n v="152.38399999999999"/>
    <n v="72.400000000000006"/>
    <n v="79.98399999999998"/>
    <n v="0.52488450230995376"/>
    <n v="2026"/>
    <s v="Q4"/>
    <n v="11"/>
    <s v="Nov"/>
  </r>
  <r>
    <n v="916"/>
    <d v="2026-11-13T00:00:00"/>
    <n v="2026"/>
    <x v="3"/>
    <n v="11"/>
    <x v="10"/>
    <x v="1"/>
    <x v="6"/>
    <x v="0"/>
    <s v="New"/>
    <x v="0"/>
    <s v="Trail Bike Light"/>
    <n v="4"/>
    <n v="51.93"/>
    <n v="0.05"/>
    <n v="22.62"/>
    <n v="197.334"/>
    <n v="90.48"/>
    <n v="106.854"/>
    <n v="0.54148803551339353"/>
    <n v="2026"/>
    <s v="Q4"/>
    <n v="11"/>
    <s v="Nov"/>
  </r>
  <r>
    <n v="1295"/>
    <d v="2026-11-13T00:00:00"/>
    <n v="2026"/>
    <x v="3"/>
    <n v="11"/>
    <x v="10"/>
    <x v="1"/>
    <x v="11"/>
    <x v="3"/>
    <s v="New"/>
    <x v="1"/>
    <s v="Summit Backpack 45L"/>
    <n v="1"/>
    <n v="155.44999999999999"/>
    <n v="0.05"/>
    <n v="77.25"/>
    <n v="147.67749999999998"/>
    <n v="77.25"/>
    <n v="70.427499999999981"/>
    <n v="0.47690067884410281"/>
    <n v="2026"/>
    <s v="Q4"/>
    <n v="11"/>
    <s v="Nov"/>
  </r>
  <r>
    <n v="3438"/>
    <d v="2026-11-13T00:00:00"/>
    <n v="2026"/>
    <x v="3"/>
    <n v="11"/>
    <x v="10"/>
    <x v="0"/>
    <x v="0"/>
    <x v="0"/>
    <s v="Returning"/>
    <x v="0"/>
    <s v="Compact Repair Kit"/>
    <n v="4"/>
    <n v="40.03"/>
    <n v="0.05"/>
    <n v="16.78"/>
    <n v="152.114"/>
    <n v="67.12"/>
    <n v="84.994"/>
    <n v="0.5587519886400989"/>
    <n v="2026"/>
    <s v="Q4"/>
    <n v="11"/>
    <s v="Nov"/>
  </r>
  <r>
    <n v="3573"/>
    <d v="2026-11-13T00:00:00"/>
    <n v="2026"/>
    <x v="3"/>
    <n v="11"/>
    <x v="10"/>
    <x v="0"/>
    <x v="9"/>
    <x v="0"/>
    <s v="Returning"/>
    <x v="1"/>
    <s v="Summit Backpack 45L"/>
    <n v="2"/>
    <n v="152.96"/>
    <n v="0.1"/>
    <n v="79.12"/>
    <n v="275.32800000000003"/>
    <n v="158.24"/>
    <n v="117.08800000000002"/>
    <n v="0.4252673175267318"/>
    <n v="2026"/>
    <s v="Q4"/>
    <n v="11"/>
    <s v="Nov"/>
  </r>
  <r>
    <n v="4257"/>
    <d v="2026-11-13T00:00:00"/>
    <n v="2026"/>
    <x v="3"/>
    <n v="11"/>
    <x v="10"/>
    <x v="3"/>
    <x v="13"/>
    <x v="2"/>
    <s v="New"/>
    <x v="4"/>
    <s v="Weighted Vest"/>
    <n v="2"/>
    <n v="124.06"/>
    <n v="0.05"/>
    <n v="69.98"/>
    <n v="235.714"/>
    <n v="139.96"/>
    <n v="95.753999999999991"/>
    <n v="0.40622958330858577"/>
    <n v="2026"/>
    <s v="Q4"/>
    <n v="11"/>
    <s v="Nov"/>
  </r>
  <r>
    <n v="4389"/>
    <d v="2026-11-13T00:00:00"/>
    <n v="2026"/>
    <x v="3"/>
    <n v="11"/>
    <x v="10"/>
    <x v="2"/>
    <x v="10"/>
    <x v="3"/>
    <s v="New"/>
    <x v="1"/>
    <s v="Summit Backpack 45L"/>
    <n v="1"/>
    <n v="151.66"/>
    <n v="0.1"/>
    <n v="80.209999999999994"/>
    <n v="136.494"/>
    <n v="80.209999999999994"/>
    <n v="56.284000000000006"/>
    <n v="0.41235512183685735"/>
    <n v="2026"/>
    <s v="Q4"/>
    <n v="11"/>
    <s v="Nov"/>
  </r>
  <r>
    <n v="4887"/>
    <d v="2026-11-13T00:00:00"/>
    <n v="2026"/>
    <x v="3"/>
    <n v="11"/>
    <x v="10"/>
    <x v="3"/>
    <x v="8"/>
    <x v="0"/>
    <s v="New"/>
    <x v="1"/>
    <s v="Trail Boots"/>
    <n v="2"/>
    <n v="142.30000000000001"/>
    <n v="0.15"/>
    <n v="77.760000000000005"/>
    <n v="241.91000000000003"/>
    <n v="155.52000000000001"/>
    <n v="86.390000000000015"/>
    <n v="0.35711628291513375"/>
    <n v="2026"/>
    <s v="Q4"/>
    <n v="11"/>
    <s v="Nov"/>
  </r>
  <r>
    <n v="5007"/>
    <d v="2026-11-13T00:00:00"/>
    <n v="2026"/>
    <x v="3"/>
    <n v="11"/>
    <x v="10"/>
    <x v="1"/>
    <x v="14"/>
    <x v="0"/>
    <s v="Business"/>
    <x v="2"/>
    <s v="Travel Backpack 35L"/>
    <n v="4"/>
    <n v="161.97"/>
    <n v="0.05"/>
    <n v="87.2"/>
    <n v="615.48599999999999"/>
    <n v="348.8"/>
    <n v="266.68599999999998"/>
    <n v="0.4332933649181297"/>
    <n v="2026"/>
    <s v="Q4"/>
    <n v="11"/>
    <s v="Nov"/>
  </r>
  <r>
    <n v="5111"/>
    <d v="2026-11-13T00:00:00"/>
    <n v="2026"/>
    <x v="3"/>
    <n v="11"/>
    <x v="10"/>
    <x v="1"/>
    <x v="14"/>
    <x v="1"/>
    <s v="Business"/>
    <x v="2"/>
    <s v="Carry-On Duffel"/>
    <n v="5"/>
    <n v="133.99"/>
    <n v="0.15"/>
    <n v="65.55"/>
    <n v="569.45749999999998"/>
    <n v="327.75"/>
    <n v="241.70749999999998"/>
    <n v="0.42445221987593451"/>
    <n v="2026"/>
    <s v="Q4"/>
    <n v="11"/>
    <s v="Nov"/>
  </r>
  <r>
    <n v="5177"/>
    <d v="2026-11-13T00:00:00"/>
    <n v="2026"/>
    <x v="3"/>
    <n v="11"/>
    <x v="10"/>
    <x v="1"/>
    <x v="6"/>
    <x v="2"/>
    <s v="Returning"/>
    <x v="3"/>
    <s v="Portable Camp Stove"/>
    <n v="2"/>
    <n v="83.18"/>
    <n v="0.1"/>
    <n v="40.479999999999997"/>
    <n v="149.72400000000002"/>
    <n v="80.959999999999994"/>
    <n v="68.764000000000024"/>
    <n v="0.45927172664369115"/>
    <n v="2026"/>
    <s v="Q4"/>
    <n v="11"/>
    <s v="Nov"/>
  </r>
  <r>
    <n v="584"/>
    <d v="2026-11-14T00:00:00"/>
    <n v="2026"/>
    <x v="3"/>
    <n v="11"/>
    <x v="10"/>
    <x v="1"/>
    <x v="12"/>
    <x v="0"/>
    <s v="New"/>
    <x v="1"/>
    <s v="Hiking Daypack 20L"/>
    <n v="1"/>
    <n v="91.95"/>
    <n v="0"/>
    <n v="46.64"/>
    <n v="91.95"/>
    <n v="46.64"/>
    <n v="45.31"/>
    <n v="0.49276780859162589"/>
    <n v="2026"/>
    <s v="Q4"/>
    <n v="11"/>
    <s v="Nov"/>
  </r>
  <r>
    <n v="621"/>
    <d v="2026-11-14T00:00:00"/>
    <n v="2026"/>
    <x v="3"/>
    <n v="11"/>
    <x v="10"/>
    <x v="3"/>
    <x v="13"/>
    <x v="1"/>
    <s v="Business"/>
    <x v="2"/>
    <s v="Insulated Bottle"/>
    <n v="5"/>
    <n v="35.68"/>
    <n v="0.15"/>
    <n v="13.48"/>
    <n v="151.64000000000001"/>
    <n v="67.400000000000006"/>
    <n v="84.240000000000009"/>
    <n v="0.55552624637298864"/>
    <n v="2026"/>
    <s v="Q4"/>
    <n v="11"/>
    <s v="Nov"/>
  </r>
  <r>
    <n v="623"/>
    <d v="2026-11-14T00:00:00"/>
    <n v="2026"/>
    <x v="3"/>
    <n v="11"/>
    <x v="10"/>
    <x v="2"/>
    <x v="16"/>
    <x v="0"/>
    <s v="Returning"/>
    <x v="3"/>
    <s v="Alpine Tent 4P"/>
    <n v="3"/>
    <n v="336.58"/>
    <n v="0.15"/>
    <n v="198.99"/>
    <n v="858.279"/>
    <n v="596.97"/>
    <n v="261.30899999999997"/>
    <n v="0.3044569423229509"/>
    <n v="2026"/>
    <s v="Q4"/>
    <n v="11"/>
    <s v="Nov"/>
  </r>
  <r>
    <n v="1431"/>
    <d v="2026-11-14T00:00:00"/>
    <n v="2026"/>
    <x v="3"/>
    <n v="11"/>
    <x v="10"/>
    <x v="2"/>
    <x v="2"/>
    <x v="0"/>
    <s v="New"/>
    <x v="4"/>
    <s v="Recovery Roller"/>
    <n v="2"/>
    <n v="36.979999999999997"/>
    <n v="0.15"/>
    <n v="14.13"/>
    <n v="62.865999999999993"/>
    <n v="28.26"/>
    <n v="34.605999999999995"/>
    <n v="0.55047243342983487"/>
    <n v="2026"/>
    <s v="Q4"/>
    <n v="11"/>
    <s v="Nov"/>
  </r>
  <r>
    <n v="1520"/>
    <d v="2026-11-14T00:00:00"/>
    <n v="2026"/>
    <x v="3"/>
    <n v="11"/>
    <x v="10"/>
    <x v="3"/>
    <x v="13"/>
    <x v="3"/>
    <s v="New"/>
    <x v="4"/>
    <s v="Recovery Roller"/>
    <n v="2"/>
    <n v="36.15"/>
    <n v="0"/>
    <n v="13.51"/>
    <n v="72.3"/>
    <n v="27.02"/>
    <n v="45.28"/>
    <n v="0.62627939142461964"/>
    <n v="2026"/>
    <s v="Q4"/>
    <n v="11"/>
    <s v="Nov"/>
  </r>
  <r>
    <n v="1791"/>
    <d v="2026-11-14T00:00:00"/>
    <n v="2026"/>
    <x v="3"/>
    <n v="11"/>
    <x v="10"/>
    <x v="2"/>
    <x v="2"/>
    <x v="0"/>
    <s v="Business"/>
    <x v="4"/>
    <s v="Weighted Vest"/>
    <n v="1"/>
    <n v="121.86"/>
    <n v="0.05"/>
    <n v="69.900000000000006"/>
    <n v="115.767"/>
    <n v="69.900000000000006"/>
    <n v="45.86699999999999"/>
    <n v="0.396200989919407"/>
    <n v="2026"/>
    <s v="Q4"/>
    <n v="11"/>
    <s v="Nov"/>
  </r>
  <r>
    <n v="2191"/>
    <d v="2026-11-14T00:00:00"/>
    <n v="2026"/>
    <x v="3"/>
    <n v="11"/>
    <x v="10"/>
    <x v="2"/>
    <x v="5"/>
    <x v="2"/>
    <s v="Returning"/>
    <x v="0"/>
    <s v="Trail Bike Light"/>
    <n v="6"/>
    <n v="49.85"/>
    <n v="0.05"/>
    <n v="22.68"/>
    <n v="284.14499999999998"/>
    <n v="136.07999999999998"/>
    <n v="148.065"/>
    <n v="0.52108958454310306"/>
    <n v="2026"/>
    <s v="Q4"/>
    <n v="11"/>
    <s v="Nov"/>
  </r>
  <r>
    <n v="2365"/>
    <d v="2026-11-14T00:00:00"/>
    <n v="2026"/>
    <x v="3"/>
    <n v="11"/>
    <x v="10"/>
    <x v="2"/>
    <x v="5"/>
    <x v="2"/>
    <s v="Business"/>
    <x v="1"/>
    <s v="Hiking Daypack 20L"/>
    <n v="2"/>
    <n v="91.95"/>
    <n v="0.05"/>
    <n v="46.45"/>
    <n v="174.70499999999998"/>
    <n v="92.9"/>
    <n v="81.804999999999978"/>
    <n v="0.46824647262528252"/>
    <n v="2026"/>
    <s v="Q4"/>
    <n v="11"/>
    <s v="Nov"/>
  </r>
  <r>
    <n v="2603"/>
    <d v="2026-11-14T00:00:00"/>
    <n v="2026"/>
    <x v="3"/>
    <n v="11"/>
    <x v="10"/>
    <x v="3"/>
    <x v="8"/>
    <x v="3"/>
    <s v="Returning"/>
    <x v="0"/>
    <s v="Trail Bike Light"/>
    <n v="2"/>
    <n v="51.71"/>
    <n v="0.15"/>
    <n v="22.93"/>
    <n v="87.906999999999996"/>
    <n v="45.86"/>
    <n v="42.046999999999997"/>
    <n v="0.47831230732478641"/>
    <n v="2026"/>
    <s v="Q4"/>
    <n v="11"/>
    <s v="Nov"/>
  </r>
  <r>
    <n v="4098"/>
    <d v="2026-11-14T00:00:00"/>
    <n v="2026"/>
    <x v="3"/>
    <n v="11"/>
    <x v="10"/>
    <x v="1"/>
    <x v="1"/>
    <x v="2"/>
    <s v="Returning"/>
    <x v="4"/>
    <s v="Resistance Band Set"/>
    <n v="1"/>
    <n v="41.05"/>
    <n v="0.05"/>
    <n v="14.6"/>
    <n v="38.997499999999995"/>
    <n v="14.6"/>
    <n v="24.397499999999994"/>
    <n v="0.62561702673248276"/>
    <n v="2026"/>
    <s v="Q4"/>
    <n v="11"/>
    <s v="Nov"/>
  </r>
  <r>
    <n v="1176"/>
    <d v="2026-11-15T00:00:00"/>
    <n v="2026"/>
    <x v="3"/>
    <n v="11"/>
    <x v="10"/>
    <x v="1"/>
    <x v="6"/>
    <x v="1"/>
    <s v="Business"/>
    <x v="3"/>
    <s v="Alpine Tent 4P"/>
    <n v="10"/>
    <n v="333.09"/>
    <n v="0.15"/>
    <n v="197.95"/>
    <n v="2831.2649999999994"/>
    <n v="1979.5"/>
    <n v="851.76499999999942"/>
    <n v="0.30084255624252748"/>
    <n v="2026"/>
    <s v="Q4"/>
    <n v="11"/>
    <s v="Nov"/>
  </r>
  <r>
    <n v="1895"/>
    <d v="2026-11-15T00:00:00"/>
    <n v="2026"/>
    <x v="3"/>
    <n v="11"/>
    <x v="10"/>
    <x v="3"/>
    <x v="4"/>
    <x v="0"/>
    <s v="Business"/>
    <x v="0"/>
    <s v="Trail Bike Light"/>
    <n v="3"/>
    <n v="51.79"/>
    <n v="0.2"/>
    <n v="22.23"/>
    <n v="124.29600000000001"/>
    <n v="66.69"/>
    <n v="57.606000000000009"/>
    <n v="0.4634581965630431"/>
    <n v="2026"/>
    <s v="Q4"/>
    <n v="11"/>
    <s v="Nov"/>
  </r>
  <r>
    <n v="3385"/>
    <d v="2026-11-15T00:00:00"/>
    <n v="2026"/>
    <x v="3"/>
    <n v="11"/>
    <x v="10"/>
    <x v="1"/>
    <x v="11"/>
    <x v="3"/>
    <s v="New"/>
    <x v="1"/>
    <s v="Trekking Poles"/>
    <n v="1"/>
    <n v="71.040000000000006"/>
    <n v="0.1"/>
    <n v="31.59"/>
    <n v="63.936000000000007"/>
    <n v="31.59"/>
    <n v="32.346000000000004"/>
    <n v="0.50591216216216217"/>
    <n v="2026"/>
    <s v="Q4"/>
    <n v="11"/>
    <s v="Nov"/>
  </r>
  <r>
    <n v="3581"/>
    <d v="2026-11-15T00:00:00"/>
    <n v="2026"/>
    <x v="3"/>
    <n v="11"/>
    <x v="10"/>
    <x v="3"/>
    <x v="4"/>
    <x v="3"/>
    <s v="Business"/>
    <x v="1"/>
    <s v="Trail Boots"/>
    <n v="2"/>
    <n v="141.21"/>
    <n v="0.1"/>
    <n v="78.31"/>
    <n v="254.17800000000003"/>
    <n v="156.62"/>
    <n v="97.558000000000021"/>
    <n v="0.38381763960688969"/>
    <n v="2026"/>
    <s v="Q4"/>
    <n v="11"/>
    <s v="Nov"/>
  </r>
  <r>
    <n v="4528"/>
    <d v="2026-11-15T00:00:00"/>
    <n v="2026"/>
    <x v="3"/>
    <n v="11"/>
    <x v="10"/>
    <x v="0"/>
    <x v="15"/>
    <x v="3"/>
    <s v="New"/>
    <x v="1"/>
    <s v="Trail Boots"/>
    <n v="2"/>
    <n v="141.63999999999999"/>
    <n v="0.15"/>
    <n v="80.349999999999994"/>
    <n v="240.78799999999998"/>
    <n v="160.69999999999999"/>
    <n v="80.087999999999994"/>
    <n v="0.33260793727262156"/>
    <n v="2026"/>
    <s v="Q4"/>
    <n v="11"/>
    <s v="Nov"/>
  </r>
  <r>
    <n v="4633"/>
    <d v="2026-11-15T00:00:00"/>
    <n v="2026"/>
    <x v="3"/>
    <n v="11"/>
    <x v="10"/>
    <x v="2"/>
    <x v="10"/>
    <x v="0"/>
    <s v="Returning"/>
    <x v="1"/>
    <s v="Trekking Poles"/>
    <n v="1"/>
    <n v="71.78"/>
    <n v="0.15"/>
    <n v="32.869999999999997"/>
    <n v="61.012999999999998"/>
    <n v="32.869999999999997"/>
    <n v="28.143000000000001"/>
    <n v="0.46126235392457349"/>
    <n v="2026"/>
    <s v="Q4"/>
    <n v="11"/>
    <s v="Nov"/>
  </r>
  <r>
    <n v="5195"/>
    <d v="2026-11-15T00:00:00"/>
    <n v="2026"/>
    <x v="3"/>
    <n v="11"/>
    <x v="10"/>
    <x v="2"/>
    <x v="16"/>
    <x v="0"/>
    <s v="Business"/>
    <x v="1"/>
    <s v="Summit Backpack 45L"/>
    <n v="3"/>
    <n v="153.88999999999999"/>
    <n v="0.1"/>
    <n v="80.36"/>
    <n v="415.50299999999999"/>
    <n v="241.07999999999998"/>
    <n v="174.423"/>
    <n v="0.41978758276113531"/>
    <n v="2026"/>
    <s v="Q4"/>
    <n v="11"/>
    <s v="Nov"/>
  </r>
  <r>
    <n v="2778"/>
    <d v="2026-11-16T00:00:00"/>
    <n v="2026"/>
    <x v="3"/>
    <n v="11"/>
    <x v="10"/>
    <x v="3"/>
    <x v="4"/>
    <x v="3"/>
    <s v="Returning"/>
    <x v="1"/>
    <s v="Trail Boots"/>
    <n v="1"/>
    <n v="145.4"/>
    <n v="0.1"/>
    <n v="77.66"/>
    <n v="130.86000000000001"/>
    <n v="77.66"/>
    <n v="53.200000000000017"/>
    <n v="0.40654134189209851"/>
    <n v="2026"/>
    <s v="Q4"/>
    <n v="11"/>
    <s v="Nov"/>
  </r>
  <r>
    <n v="341"/>
    <d v="2026-11-17T00:00:00"/>
    <n v="2026"/>
    <x v="3"/>
    <n v="11"/>
    <x v="10"/>
    <x v="3"/>
    <x v="8"/>
    <x v="0"/>
    <s v="Returning"/>
    <x v="2"/>
    <s v="Carry-On Duffel"/>
    <n v="1"/>
    <n v="132.94999999999999"/>
    <n v="0.05"/>
    <n v="65.36"/>
    <n v="126.30249999999998"/>
    <n v="65.36"/>
    <n v="60.942499999999981"/>
    <n v="0.48251222264009019"/>
    <n v="2026"/>
    <s v="Q4"/>
    <n v="11"/>
    <s v="Nov"/>
  </r>
  <r>
    <n v="374"/>
    <d v="2026-11-17T00:00:00"/>
    <n v="2026"/>
    <x v="3"/>
    <n v="11"/>
    <x v="10"/>
    <x v="3"/>
    <x v="7"/>
    <x v="2"/>
    <s v="Returning"/>
    <x v="4"/>
    <s v="Training Mat"/>
    <n v="1"/>
    <n v="51.34"/>
    <n v="0.15"/>
    <n v="21.37"/>
    <n v="43.639000000000003"/>
    <n v="21.37"/>
    <n v="22.269000000000002"/>
    <n v="0.5103004193496643"/>
    <n v="2026"/>
    <s v="Q4"/>
    <n v="11"/>
    <s v="Nov"/>
  </r>
  <r>
    <n v="598"/>
    <d v="2026-11-17T00:00:00"/>
    <n v="2026"/>
    <x v="3"/>
    <n v="11"/>
    <x v="10"/>
    <x v="0"/>
    <x v="0"/>
    <x v="0"/>
    <s v="New"/>
    <x v="0"/>
    <s v="Trail Bike Light"/>
    <n v="1"/>
    <n v="49.98"/>
    <n v="0.1"/>
    <n v="22.25"/>
    <n v="44.981999999999999"/>
    <n v="22.25"/>
    <n v="22.731999999999999"/>
    <n v="0.50535769863500957"/>
    <n v="2026"/>
    <s v="Q4"/>
    <n v="11"/>
    <s v="Nov"/>
  </r>
  <r>
    <n v="690"/>
    <d v="2026-11-17T00:00:00"/>
    <n v="2026"/>
    <x v="3"/>
    <n v="11"/>
    <x v="10"/>
    <x v="3"/>
    <x v="8"/>
    <x v="0"/>
    <s v="Returning"/>
    <x v="2"/>
    <s v="Travel Backpack 35L"/>
    <n v="2"/>
    <n v="168.08"/>
    <n v="0.1"/>
    <n v="87.63"/>
    <n v="302.54400000000004"/>
    <n v="175.26"/>
    <n v="127.28400000000005"/>
    <n v="0.42071235919403471"/>
    <n v="2026"/>
    <s v="Q4"/>
    <n v="11"/>
    <s v="Nov"/>
  </r>
  <r>
    <n v="1296"/>
    <d v="2026-11-17T00:00:00"/>
    <n v="2026"/>
    <x v="3"/>
    <n v="11"/>
    <x v="10"/>
    <x v="3"/>
    <x v="13"/>
    <x v="0"/>
    <s v="New"/>
    <x v="3"/>
    <s v="Trail Tent 2P"/>
    <n v="1"/>
    <n v="191.85"/>
    <n v="0.15"/>
    <n v="104.41"/>
    <n v="163.07249999999999"/>
    <n v="104.41"/>
    <n v="58.662499999999994"/>
    <n v="0.35973263425776875"/>
    <n v="2026"/>
    <s v="Q4"/>
    <n v="11"/>
    <s v="Nov"/>
  </r>
  <r>
    <n v="1585"/>
    <d v="2026-11-17T00:00:00"/>
    <n v="2026"/>
    <x v="3"/>
    <n v="11"/>
    <x v="10"/>
    <x v="1"/>
    <x v="14"/>
    <x v="2"/>
    <s v="Returning"/>
    <x v="1"/>
    <s v="Hiking Daypack 20L"/>
    <n v="4"/>
    <n v="93.99"/>
    <n v="0.1"/>
    <n v="44.07"/>
    <n v="338.36399999999998"/>
    <n v="176.28"/>
    <n v="162.08399999999997"/>
    <n v="0.47902259105578604"/>
    <n v="2026"/>
    <s v="Q4"/>
    <n v="11"/>
    <s v="Nov"/>
  </r>
  <r>
    <n v="2194"/>
    <d v="2026-11-17T00:00:00"/>
    <n v="2026"/>
    <x v="3"/>
    <n v="11"/>
    <x v="10"/>
    <x v="3"/>
    <x v="13"/>
    <x v="0"/>
    <s v="Returning"/>
    <x v="2"/>
    <s v="Insulated Bottle"/>
    <n v="4"/>
    <n v="36.57"/>
    <n v="0.05"/>
    <n v="13.35"/>
    <n v="138.96600000000001"/>
    <n v="53.4"/>
    <n v="85.566000000000003"/>
    <n v="0.61573334484694098"/>
    <n v="2026"/>
    <s v="Q4"/>
    <n v="11"/>
    <s v="Nov"/>
  </r>
  <r>
    <n v="2221"/>
    <d v="2026-11-17T00:00:00"/>
    <n v="2026"/>
    <x v="3"/>
    <n v="11"/>
    <x v="10"/>
    <x v="1"/>
    <x v="12"/>
    <x v="3"/>
    <s v="Returning"/>
    <x v="0"/>
    <s v="Compact Repair Kit"/>
    <n v="1"/>
    <n v="39.81"/>
    <n v="0.05"/>
    <n v="16.25"/>
    <n v="37.819499999999998"/>
    <n v="16.25"/>
    <n v="21.569499999999998"/>
    <n v="0.57032747656632155"/>
    <n v="2026"/>
    <s v="Q4"/>
    <n v="11"/>
    <s v="Nov"/>
  </r>
  <r>
    <n v="3836"/>
    <d v="2026-11-17T00:00:00"/>
    <n v="2026"/>
    <x v="3"/>
    <n v="11"/>
    <x v="10"/>
    <x v="3"/>
    <x v="4"/>
    <x v="2"/>
    <s v="Returning"/>
    <x v="1"/>
    <s v="Hiking Daypack 20L"/>
    <n v="1"/>
    <n v="91.43"/>
    <n v="0.1"/>
    <n v="45.06"/>
    <n v="82.287000000000006"/>
    <n v="45.06"/>
    <n v="37.227000000000004"/>
    <n v="0.45240438951474715"/>
    <n v="2026"/>
    <s v="Q4"/>
    <n v="11"/>
    <s v="Nov"/>
  </r>
  <r>
    <n v="4437"/>
    <d v="2026-11-17T00:00:00"/>
    <n v="2026"/>
    <x v="3"/>
    <n v="11"/>
    <x v="10"/>
    <x v="2"/>
    <x v="2"/>
    <x v="0"/>
    <s v="Returning"/>
    <x v="4"/>
    <s v="Weighted Vest"/>
    <n v="1"/>
    <n v="122.64"/>
    <n v="0"/>
    <n v="68.58"/>
    <n v="122.64"/>
    <n v="68.58"/>
    <n v="54.06"/>
    <n v="0.44080234833659493"/>
    <n v="2026"/>
    <s v="Q4"/>
    <n v="11"/>
    <s v="Nov"/>
  </r>
  <r>
    <n v="4735"/>
    <d v="2026-11-17T00:00:00"/>
    <n v="2026"/>
    <x v="3"/>
    <n v="11"/>
    <x v="10"/>
    <x v="1"/>
    <x v="12"/>
    <x v="0"/>
    <s v="Business"/>
    <x v="0"/>
    <s v="Commuter Helmet"/>
    <n v="1"/>
    <n v="80.959999999999994"/>
    <n v="0.1"/>
    <n v="43.86"/>
    <n v="72.86399999999999"/>
    <n v="43.86"/>
    <n v="29.003999999999991"/>
    <n v="0.39805665349143604"/>
    <n v="2026"/>
    <s v="Q4"/>
    <n v="11"/>
    <s v="Nov"/>
  </r>
  <r>
    <n v="554"/>
    <d v="2026-11-18T00:00:00"/>
    <n v="2026"/>
    <x v="3"/>
    <n v="11"/>
    <x v="10"/>
    <x v="2"/>
    <x v="5"/>
    <x v="3"/>
    <s v="Business"/>
    <x v="4"/>
    <s v="Recovery Roller"/>
    <n v="1"/>
    <n v="36.380000000000003"/>
    <n v="0.05"/>
    <n v="14.06"/>
    <n v="34.561"/>
    <n v="14.06"/>
    <n v="20.500999999999998"/>
    <n v="0.59318306761957118"/>
    <n v="2026"/>
    <s v="Q4"/>
    <n v="11"/>
    <s v="Nov"/>
  </r>
  <r>
    <n v="1205"/>
    <d v="2026-11-18T00:00:00"/>
    <n v="2026"/>
    <x v="3"/>
    <n v="11"/>
    <x v="10"/>
    <x v="3"/>
    <x v="13"/>
    <x v="0"/>
    <s v="Returning"/>
    <x v="0"/>
    <s v="Cycling Pack 12L"/>
    <n v="2"/>
    <n v="100.72"/>
    <n v="0.1"/>
    <n v="51.68"/>
    <n v="181.29599999999999"/>
    <n v="103.36"/>
    <n v="77.935999999999993"/>
    <n v="0.42988262289294854"/>
    <n v="2026"/>
    <s v="Q4"/>
    <n v="11"/>
    <s v="Nov"/>
  </r>
  <r>
    <n v="1979"/>
    <d v="2026-11-18T00:00:00"/>
    <n v="2026"/>
    <x v="3"/>
    <n v="11"/>
    <x v="10"/>
    <x v="1"/>
    <x v="11"/>
    <x v="2"/>
    <s v="Returning"/>
    <x v="3"/>
    <s v="Compact Sleeping Bag"/>
    <n v="3"/>
    <n v="120.29"/>
    <n v="0"/>
    <n v="62.04"/>
    <n v="360.87"/>
    <n v="186.12"/>
    <n v="174.75"/>
    <n v="0.48424640452240419"/>
    <n v="2026"/>
    <s v="Q4"/>
    <n v="11"/>
    <s v="Nov"/>
  </r>
  <r>
    <n v="2151"/>
    <d v="2026-11-18T00:00:00"/>
    <n v="2026"/>
    <x v="3"/>
    <n v="11"/>
    <x v="10"/>
    <x v="1"/>
    <x v="1"/>
    <x v="0"/>
    <s v="New"/>
    <x v="3"/>
    <s v="Compact Sleeping Bag"/>
    <n v="2"/>
    <n v="124.18"/>
    <n v="0.15"/>
    <n v="60.72"/>
    <n v="211.10599999999999"/>
    <n v="121.44"/>
    <n v="89.665999999999997"/>
    <n v="0.42474396748552862"/>
    <n v="2026"/>
    <s v="Q4"/>
    <n v="11"/>
    <s v="Nov"/>
  </r>
  <r>
    <n v="2730"/>
    <d v="2026-11-18T00:00:00"/>
    <n v="2026"/>
    <x v="3"/>
    <n v="11"/>
    <x v="10"/>
    <x v="0"/>
    <x v="0"/>
    <x v="0"/>
    <s v="Returning"/>
    <x v="1"/>
    <s v="Summit Backpack 45L"/>
    <n v="3"/>
    <n v="154.07"/>
    <n v="0.05"/>
    <n v="77.73"/>
    <n v="439.09949999999998"/>
    <n v="233.19"/>
    <n v="205.90949999999998"/>
    <n v="0.46893585622393102"/>
    <n v="2026"/>
    <s v="Q4"/>
    <n v="11"/>
    <s v="Nov"/>
  </r>
  <r>
    <n v="2779"/>
    <d v="2026-11-18T00:00:00"/>
    <n v="2026"/>
    <x v="3"/>
    <n v="11"/>
    <x v="10"/>
    <x v="0"/>
    <x v="15"/>
    <x v="1"/>
    <s v="Business"/>
    <x v="4"/>
    <s v="Weighted Vest"/>
    <n v="4"/>
    <n v="123.4"/>
    <n v="0.05"/>
    <n v="70.930000000000007"/>
    <n v="468.92"/>
    <n v="283.72000000000003"/>
    <n v="185.2"/>
    <n v="0.3949500980977565"/>
    <n v="2026"/>
    <s v="Q4"/>
    <n v="11"/>
    <s v="Nov"/>
  </r>
  <r>
    <n v="2853"/>
    <d v="2026-11-18T00:00:00"/>
    <n v="2026"/>
    <x v="3"/>
    <n v="11"/>
    <x v="10"/>
    <x v="2"/>
    <x v="3"/>
    <x v="0"/>
    <s v="New"/>
    <x v="0"/>
    <s v="Cycling Pack 12L"/>
    <n v="1"/>
    <n v="104.64"/>
    <n v="0"/>
    <n v="50.79"/>
    <n v="104.64"/>
    <n v="50.79"/>
    <n v="53.85"/>
    <n v="0.51462155963302758"/>
    <n v="2026"/>
    <s v="Q4"/>
    <n v="11"/>
    <s v="Nov"/>
  </r>
  <r>
    <n v="3825"/>
    <d v="2026-11-18T00:00:00"/>
    <n v="2026"/>
    <x v="3"/>
    <n v="11"/>
    <x v="10"/>
    <x v="3"/>
    <x v="8"/>
    <x v="0"/>
    <s v="New"/>
    <x v="2"/>
    <s v="Packing Cube Set"/>
    <n v="2"/>
    <n v="46.44"/>
    <n v="0.1"/>
    <n v="18.190000000000001"/>
    <n v="83.591999999999999"/>
    <n v="36.380000000000003"/>
    <n v="47.211999999999996"/>
    <n v="0.56479088908029473"/>
    <n v="2026"/>
    <s v="Q4"/>
    <n v="11"/>
    <s v="Nov"/>
  </r>
  <r>
    <n v="4808"/>
    <d v="2026-11-18T00:00:00"/>
    <n v="2026"/>
    <x v="3"/>
    <n v="11"/>
    <x v="10"/>
    <x v="2"/>
    <x v="16"/>
    <x v="0"/>
    <s v="New"/>
    <x v="3"/>
    <s v="Portable Camp Stove"/>
    <n v="2"/>
    <n v="81.67"/>
    <n v="0.05"/>
    <n v="40.43"/>
    <n v="155.173"/>
    <n v="80.86"/>
    <n v="74.313000000000002"/>
    <n v="0.4789041908063903"/>
    <n v="2026"/>
    <s v="Q4"/>
    <n v="11"/>
    <s v="Nov"/>
  </r>
  <r>
    <n v="5131"/>
    <d v="2026-11-18T00:00:00"/>
    <n v="2026"/>
    <x v="3"/>
    <n v="11"/>
    <x v="10"/>
    <x v="3"/>
    <x v="8"/>
    <x v="2"/>
    <s v="New"/>
    <x v="1"/>
    <s v="Trekking Poles"/>
    <n v="3"/>
    <n v="70.599999999999994"/>
    <n v="0.05"/>
    <n v="32.68"/>
    <n v="201.20999999999998"/>
    <n v="98.039999999999992"/>
    <n v="103.16999999999999"/>
    <n v="0.5127478753541076"/>
    <n v="2026"/>
    <s v="Q4"/>
    <n v="11"/>
    <s v="Nov"/>
  </r>
  <r>
    <n v="1502"/>
    <d v="2026-11-19T00:00:00"/>
    <n v="2026"/>
    <x v="3"/>
    <n v="11"/>
    <x v="10"/>
    <x v="3"/>
    <x v="7"/>
    <x v="3"/>
    <s v="New"/>
    <x v="4"/>
    <s v="Recovery Roller"/>
    <n v="1"/>
    <n v="35.770000000000003"/>
    <n v="0.15"/>
    <n v="13.69"/>
    <n v="30.404500000000002"/>
    <n v="13.69"/>
    <n v="16.714500000000001"/>
    <n v="0.54973770330049831"/>
    <n v="2026"/>
    <s v="Q4"/>
    <n v="11"/>
    <s v="Nov"/>
  </r>
  <r>
    <n v="2470"/>
    <d v="2026-11-19T00:00:00"/>
    <n v="2026"/>
    <x v="3"/>
    <n v="11"/>
    <x v="10"/>
    <x v="1"/>
    <x v="6"/>
    <x v="2"/>
    <s v="Business"/>
    <x v="1"/>
    <s v="Hiking Daypack 20L"/>
    <n v="1"/>
    <n v="92.13"/>
    <n v="0.15"/>
    <n v="45.85"/>
    <n v="78.31049999999999"/>
    <n v="45.85"/>
    <n v="32.460499999999989"/>
    <n v="0.41451018701195874"/>
    <n v="2026"/>
    <s v="Q4"/>
    <n v="11"/>
    <s v="Nov"/>
  </r>
  <r>
    <n v="3452"/>
    <d v="2026-11-19T00:00:00"/>
    <n v="2026"/>
    <x v="3"/>
    <n v="11"/>
    <x v="10"/>
    <x v="1"/>
    <x v="12"/>
    <x v="0"/>
    <s v="Returning"/>
    <x v="1"/>
    <s v="Summit Backpack 45L"/>
    <n v="5"/>
    <n v="151.09"/>
    <n v="0.05"/>
    <n v="79.33"/>
    <n v="717.67750000000001"/>
    <n v="396.65"/>
    <n v="321.02750000000003"/>
    <n v="0.44731442744129507"/>
    <n v="2026"/>
    <s v="Q4"/>
    <n v="11"/>
    <s v="Nov"/>
  </r>
  <r>
    <n v="4207"/>
    <d v="2026-11-19T00:00:00"/>
    <n v="2026"/>
    <x v="3"/>
    <n v="11"/>
    <x v="10"/>
    <x v="1"/>
    <x v="12"/>
    <x v="0"/>
    <s v="New"/>
    <x v="0"/>
    <s v="Cycling Pack 12L"/>
    <n v="2"/>
    <n v="103.99"/>
    <n v="0"/>
    <n v="50.36"/>
    <n v="207.98"/>
    <n v="100.72"/>
    <n v="107.25999999999999"/>
    <n v="0.51572266564092695"/>
    <n v="2026"/>
    <s v="Q4"/>
    <n v="11"/>
    <s v="Nov"/>
  </r>
  <r>
    <n v="695"/>
    <d v="2026-11-20T00:00:00"/>
    <n v="2026"/>
    <x v="3"/>
    <n v="11"/>
    <x v="10"/>
    <x v="2"/>
    <x v="3"/>
    <x v="0"/>
    <s v="Returning"/>
    <x v="2"/>
    <s v="Insulated Bottle"/>
    <n v="1"/>
    <n v="36.909999999999997"/>
    <n v="0.1"/>
    <n v="13.43"/>
    <n v="33.219000000000001"/>
    <n v="13.43"/>
    <n v="19.789000000000001"/>
    <n v="0.59571329660736327"/>
    <n v="2026"/>
    <s v="Q4"/>
    <n v="11"/>
    <s v="Nov"/>
  </r>
  <r>
    <n v="1127"/>
    <d v="2026-11-20T00:00:00"/>
    <n v="2026"/>
    <x v="3"/>
    <n v="11"/>
    <x v="10"/>
    <x v="0"/>
    <x v="0"/>
    <x v="3"/>
    <s v="New"/>
    <x v="0"/>
    <s v="Commuter Helmet"/>
    <n v="2"/>
    <n v="81.02"/>
    <n v="0"/>
    <n v="43.22"/>
    <n v="162.04"/>
    <n v="86.44"/>
    <n v="75.599999999999994"/>
    <n v="0.46655146877314241"/>
    <n v="2026"/>
    <s v="Q4"/>
    <n v="11"/>
    <s v="Nov"/>
  </r>
  <r>
    <n v="1174"/>
    <d v="2026-11-20T00:00:00"/>
    <n v="2026"/>
    <x v="3"/>
    <n v="11"/>
    <x v="10"/>
    <x v="0"/>
    <x v="0"/>
    <x v="3"/>
    <s v="New"/>
    <x v="2"/>
    <s v="Travel Backpack 35L"/>
    <n v="3"/>
    <n v="164.36"/>
    <n v="0.05"/>
    <n v="88.7"/>
    <n v="468.42600000000004"/>
    <n v="266.10000000000002"/>
    <n v="202.32600000000002"/>
    <n v="0.43192734818306416"/>
    <n v="2026"/>
    <s v="Q4"/>
    <n v="11"/>
    <s v="Nov"/>
  </r>
  <r>
    <n v="3968"/>
    <d v="2026-11-20T00:00:00"/>
    <n v="2026"/>
    <x v="3"/>
    <n v="11"/>
    <x v="10"/>
    <x v="1"/>
    <x v="11"/>
    <x v="1"/>
    <s v="Business"/>
    <x v="4"/>
    <s v="Training Mat"/>
    <n v="5"/>
    <n v="51.36"/>
    <n v="0.1"/>
    <n v="22.45"/>
    <n v="231.12"/>
    <n v="112.25"/>
    <n v="118.87"/>
    <n v="0.51432156455520939"/>
    <n v="2026"/>
    <s v="Q4"/>
    <n v="11"/>
    <s v="Nov"/>
  </r>
  <r>
    <n v="4049"/>
    <d v="2026-11-20T00:00:00"/>
    <n v="2026"/>
    <x v="3"/>
    <n v="11"/>
    <x v="10"/>
    <x v="2"/>
    <x v="16"/>
    <x v="3"/>
    <s v="Returning"/>
    <x v="2"/>
    <s v="Insulated Bottle"/>
    <n v="1"/>
    <n v="36.590000000000003"/>
    <n v="0"/>
    <n v="13.73"/>
    <n v="36.590000000000003"/>
    <n v="13.73"/>
    <n v="22.860000000000003"/>
    <n v="0.62476086362394101"/>
    <n v="2026"/>
    <s v="Q4"/>
    <n v="11"/>
    <s v="Nov"/>
  </r>
  <r>
    <n v="3"/>
    <d v="2026-11-21T00:00:00"/>
    <n v="2026"/>
    <x v="3"/>
    <n v="11"/>
    <x v="10"/>
    <x v="3"/>
    <x v="7"/>
    <x v="2"/>
    <s v="Returning"/>
    <x v="3"/>
    <s v="Compact Sleeping Bag"/>
    <n v="5"/>
    <n v="122.33"/>
    <n v="0.15"/>
    <n v="58.98"/>
    <n v="519.90249999999992"/>
    <n v="294.89999999999998"/>
    <n v="225.00249999999994"/>
    <n v="0.43277826130861069"/>
    <n v="2026"/>
    <s v="Q4"/>
    <n v="11"/>
    <s v="Nov"/>
  </r>
  <r>
    <n v="1603"/>
    <d v="2026-11-21T00:00:00"/>
    <n v="2026"/>
    <x v="3"/>
    <n v="11"/>
    <x v="10"/>
    <x v="3"/>
    <x v="8"/>
    <x v="0"/>
    <s v="Returning"/>
    <x v="3"/>
    <s v="Portable Camp Stove"/>
    <n v="1"/>
    <n v="83.49"/>
    <n v="0.05"/>
    <n v="39.659999999999997"/>
    <n v="79.315499999999986"/>
    <n v="39.659999999999997"/>
    <n v="39.655499999999989"/>
    <n v="0.49997163227868446"/>
    <n v="2026"/>
    <s v="Q4"/>
    <n v="11"/>
    <s v="Nov"/>
  </r>
  <r>
    <n v="2073"/>
    <d v="2026-11-21T00:00:00"/>
    <n v="2026"/>
    <x v="3"/>
    <n v="11"/>
    <x v="10"/>
    <x v="1"/>
    <x v="12"/>
    <x v="0"/>
    <s v="New"/>
    <x v="0"/>
    <s v="Trail Bike Light"/>
    <n v="2"/>
    <n v="51.48"/>
    <n v="0.1"/>
    <n v="22.51"/>
    <n v="92.664000000000001"/>
    <n v="45.02"/>
    <n v="47.643999999999998"/>
    <n v="0.51415868082534744"/>
    <n v="2026"/>
    <s v="Q4"/>
    <n v="11"/>
    <s v="Nov"/>
  </r>
  <r>
    <n v="2487"/>
    <d v="2026-11-21T00:00:00"/>
    <n v="2026"/>
    <x v="3"/>
    <n v="11"/>
    <x v="10"/>
    <x v="2"/>
    <x v="2"/>
    <x v="3"/>
    <s v="New"/>
    <x v="3"/>
    <s v="Compact Sleeping Bag"/>
    <n v="1"/>
    <n v="123.43"/>
    <n v="0.15"/>
    <n v="60.8"/>
    <n v="104.91550000000001"/>
    <n v="60.8"/>
    <n v="44.115500000000011"/>
    <n v="0.42048601017008935"/>
    <n v="2026"/>
    <s v="Q4"/>
    <n v="11"/>
    <s v="Nov"/>
  </r>
  <r>
    <n v="3407"/>
    <d v="2026-11-21T00:00:00"/>
    <n v="2026"/>
    <x v="3"/>
    <n v="11"/>
    <x v="10"/>
    <x v="3"/>
    <x v="7"/>
    <x v="0"/>
    <s v="New"/>
    <x v="2"/>
    <s v="Travel Backpack 35L"/>
    <n v="1"/>
    <n v="164.85"/>
    <n v="0.1"/>
    <n v="89.4"/>
    <n v="148.36500000000001"/>
    <n v="89.4"/>
    <n v="58.965000000000003"/>
    <n v="0.39743200889697705"/>
    <n v="2026"/>
    <s v="Q4"/>
    <n v="11"/>
    <s v="Nov"/>
  </r>
  <r>
    <n v="4052"/>
    <d v="2026-11-21T00:00:00"/>
    <n v="2026"/>
    <x v="3"/>
    <n v="11"/>
    <x v="10"/>
    <x v="0"/>
    <x v="0"/>
    <x v="0"/>
    <s v="New"/>
    <x v="2"/>
    <s v="Packing Cube Set"/>
    <n v="1"/>
    <n v="46.82"/>
    <n v="0.2"/>
    <n v="18.27"/>
    <n v="37.456000000000003"/>
    <n v="18.27"/>
    <n v="19.186000000000003"/>
    <n v="0.51222768047842804"/>
    <n v="2026"/>
    <s v="Q4"/>
    <n v="11"/>
    <s v="Nov"/>
  </r>
  <r>
    <n v="119"/>
    <d v="2026-11-22T00:00:00"/>
    <n v="2026"/>
    <x v="3"/>
    <n v="11"/>
    <x v="10"/>
    <x v="0"/>
    <x v="9"/>
    <x v="0"/>
    <s v="New"/>
    <x v="4"/>
    <s v="Resistance Band Set"/>
    <n v="1"/>
    <n v="41.16"/>
    <n v="0.1"/>
    <n v="14.82"/>
    <n v="37.043999999999997"/>
    <n v="14.82"/>
    <n v="22.223999999999997"/>
    <n v="0.59993521218011014"/>
    <n v="2026"/>
    <s v="Q4"/>
    <n v="11"/>
    <s v="Nov"/>
  </r>
  <r>
    <n v="298"/>
    <d v="2026-11-22T00:00:00"/>
    <n v="2026"/>
    <x v="3"/>
    <n v="11"/>
    <x v="10"/>
    <x v="1"/>
    <x v="12"/>
    <x v="3"/>
    <s v="New"/>
    <x v="3"/>
    <s v="Trail Tent 2P"/>
    <n v="1"/>
    <n v="196.08"/>
    <n v="0.1"/>
    <n v="104.19"/>
    <n v="176.47200000000001"/>
    <n v="104.19"/>
    <n v="72.282000000000011"/>
    <n v="0.40959472324221408"/>
    <n v="2026"/>
    <s v="Q4"/>
    <n v="11"/>
    <s v="Nov"/>
  </r>
  <r>
    <n v="419"/>
    <d v="2026-11-22T00:00:00"/>
    <n v="2026"/>
    <x v="3"/>
    <n v="11"/>
    <x v="10"/>
    <x v="3"/>
    <x v="8"/>
    <x v="2"/>
    <s v="New"/>
    <x v="3"/>
    <s v="Trail Tent 2P"/>
    <n v="1"/>
    <n v="192.62"/>
    <n v="0.1"/>
    <n v="105.97"/>
    <n v="173.358"/>
    <n v="105.97"/>
    <n v="67.388000000000005"/>
    <n v="0.38872160500236508"/>
    <n v="2026"/>
    <s v="Q4"/>
    <n v="11"/>
    <s v="Nov"/>
  </r>
  <r>
    <n v="1181"/>
    <d v="2026-11-22T00:00:00"/>
    <n v="2026"/>
    <x v="3"/>
    <n v="11"/>
    <x v="10"/>
    <x v="1"/>
    <x v="12"/>
    <x v="3"/>
    <s v="New"/>
    <x v="0"/>
    <s v="Cycling Pack 12L"/>
    <n v="2"/>
    <n v="102.87"/>
    <n v="0.05"/>
    <n v="51.69"/>
    <n v="195.453"/>
    <n v="103.38"/>
    <n v="92.073000000000008"/>
    <n v="0.4710748875688785"/>
    <n v="2026"/>
    <s v="Q4"/>
    <n v="11"/>
    <s v="Nov"/>
  </r>
  <r>
    <n v="1924"/>
    <d v="2026-11-22T00:00:00"/>
    <n v="2026"/>
    <x v="3"/>
    <n v="11"/>
    <x v="10"/>
    <x v="0"/>
    <x v="15"/>
    <x v="0"/>
    <s v="New"/>
    <x v="0"/>
    <s v="Trail Bike Light"/>
    <n v="3"/>
    <n v="50.99"/>
    <n v="0.2"/>
    <n v="22.53"/>
    <n v="122.376"/>
    <n v="67.59"/>
    <n v="54.786000000000001"/>
    <n v="0.44768582074916652"/>
    <n v="2026"/>
    <s v="Q4"/>
    <n v="11"/>
    <s v="Nov"/>
  </r>
  <r>
    <n v="3829"/>
    <d v="2026-11-22T00:00:00"/>
    <n v="2026"/>
    <x v="3"/>
    <n v="11"/>
    <x v="10"/>
    <x v="1"/>
    <x v="12"/>
    <x v="2"/>
    <s v="New"/>
    <x v="0"/>
    <s v="Compact Repair Kit"/>
    <n v="1"/>
    <n v="39.94"/>
    <n v="0.1"/>
    <n v="16.89"/>
    <n v="35.945999999999998"/>
    <n v="16.89"/>
    <n v="19.055999999999997"/>
    <n v="0.53012852612251704"/>
    <n v="2026"/>
    <s v="Q4"/>
    <n v="11"/>
    <s v="Nov"/>
  </r>
  <r>
    <n v="5065"/>
    <d v="2026-11-22T00:00:00"/>
    <n v="2026"/>
    <x v="3"/>
    <n v="11"/>
    <x v="10"/>
    <x v="3"/>
    <x v="8"/>
    <x v="0"/>
    <s v="New"/>
    <x v="2"/>
    <s v="Travel Backpack 35L"/>
    <n v="2"/>
    <n v="166.15"/>
    <n v="0"/>
    <n v="86.42"/>
    <n v="332.3"/>
    <n v="172.84"/>
    <n v="159.46"/>
    <n v="0.47986758952753539"/>
    <n v="2026"/>
    <s v="Q4"/>
    <n v="11"/>
    <s v="Nov"/>
  </r>
  <r>
    <n v="5146"/>
    <d v="2026-11-22T00:00:00"/>
    <n v="2026"/>
    <x v="3"/>
    <n v="11"/>
    <x v="10"/>
    <x v="1"/>
    <x v="6"/>
    <x v="0"/>
    <s v="New"/>
    <x v="4"/>
    <s v="Recovery Roller"/>
    <n v="1"/>
    <n v="35.79"/>
    <n v="0.1"/>
    <n v="14.17"/>
    <n v="32.210999999999999"/>
    <n v="14.17"/>
    <n v="18.040999999999997"/>
    <n v="0.56008816863804278"/>
    <n v="2026"/>
    <s v="Q4"/>
    <n v="11"/>
    <s v="Nov"/>
  </r>
  <r>
    <n v="320"/>
    <d v="2026-11-23T00:00:00"/>
    <n v="2026"/>
    <x v="3"/>
    <n v="11"/>
    <x v="10"/>
    <x v="2"/>
    <x v="2"/>
    <x v="0"/>
    <s v="New"/>
    <x v="3"/>
    <s v="Trail Tent 2P"/>
    <n v="5"/>
    <n v="196.53"/>
    <n v="0.15"/>
    <n v="105.01"/>
    <n v="835.25249999999994"/>
    <n v="525.05000000000007"/>
    <n v="310.20249999999987"/>
    <n v="0.37138769414039452"/>
    <n v="2026"/>
    <s v="Q4"/>
    <n v="11"/>
    <s v="Nov"/>
  </r>
  <r>
    <n v="1250"/>
    <d v="2026-11-23T00:00:00"/>
    <n v="2026"/>
    <x v="3"/>
    <n v="11"/>
    <x v="10"/>
    <x v="1"/>
    <x v="12"/>
    <x v="0"/>
    <s v="New"/>
    <x v="2"/>
    <s v="Insulated Bottle"/>
    <n v="6"/>
    <n v="36.35"/>
    <n v="0"/>
    <n v="13.24"/>
    <n v="218.10000000000002"/>
    <n v="79.44"/>
    <n v="138.66000000000003"/>
    <n v="0.63576341127922975"/>
    <n v="2026"/>
    <s v="Q4"/>
    <n v="11"/>
    <s v="Nov"/>
  </r>
  <r>
    <n v="2584"/>
    <d v="2026-11-23T00:00:00"/>
    <n v="2026"/>
    <x v="3"/>
    <n v="11"/>
    <x v="10"/>
    <x v="1"/>
    <x v="6"/>
    <x v="1"/>
    <s v="Returning"/>
    <x v="3"/>
    <s v="Trail Tent 2P"/>
    <n v="15"/>
    <n v="192.23"/>
    <n v="0.15"/>
    <n v="106.34"/>
    <n v="2450.9324999999999"/>
    <n v="1595.1000000000001"/>
    <n v="855.83249999999975"/>
    <n v="0.34918648310387979"/>
    <n v="2026"/>
    <s v="Q4"/>
    <n v="11"/>
    <s v="Nov"/>
  </r>
  <r>
    <n v="2717"/>
    <d v="2026-11-23T00:00:00"/>
    <n v="2026"/>
    <x v="3"/>
    <n v="11"/>
    <x v="10"/>
    <x v="1"/>
    <x v="12"/>
    <x v="0"/>
    <s v="New"/>
    <x v="2"/>
    <s v="Travel Backpack 35L"/>
    <n v="2"/>
    <n v="167.9"/>
    <n v="0.15"/>
    <n v="89.55"/>
    <n v="285.43"/>
    <n v="179.1"/>
    <n v="106.33000000000001"/>
    <n v="0.37252566303471957"/>
    <n v="2026"/>
    <s v="Q4"/>
    <n v="11"/>
    <s v="Nov"/>
  </r>
  <r>
    <n v="2737"/>
    <d v="2026-11-23T00:00:00"/>
    <n v="2026"/>
    <x v="3"/>
    <n v="11"/>
    <x v="10"/>
    <x v="1"/>
    <x v="6"/>
    <x v="0"/>
    <s v="Business"/>
    <x v="3"/>
    <s v="Portable Camp Stove"/>
    <n v="2"/>
    <n v="80.709999999999994"/>
    <n v="0.1"/>
    <n v="39.33"/>
    <n v="145.27799999999999"/>
    <n v="78.66"/>
    <n v="66.617999999999995"/>
    <n v="0.45855532152149669"/>
    <n v="2026"/>
    <s v="Q4"/>
    <n v="11"/>
    <s v="Nov"/>
  </r>
  <r>
    <n v="3021"/>
    <d v="2026-11-23T00:00:00"/>
    <n v="2026"/>
    <x v="3"/>
    <n v="11"/>
    <x v="10"/>
    <x v="0"/>
    <x v="15"/>
    <x v="0"/>
    <s v="Business"/>
    <x v="1"/>
    <s v="Trekking Poles"/>
    <n v="1"/>
    <n v="71.66"/>
    <n v="0.2"/>
    <n v="31.83"/>
    <n v="57.328000000000003"/>
    <n v="31.83"/>
    <n v="25.498000000000005"/>
    <n v="0.44477393245883345"/>
    <n v="2026"/>
    <s v="Q4"/>
    <n v="11"/>
    <s v="Nov"/>
  </r>
  <r>
    <n v="5199"/>
    <d v="2026-11-23T00:00:00"/>
    <n v="2026"/>
    <x v="3"/>
    <n v="11"/>
    <x v="10"/>
    <x v="2"/>
    <x v="3"/>
    <x v="0"/>
    <s v="Returning"/>
    <x v="3"/>
    <s v="Compact Sleeping Bag"/>
    <n v="5"/>
    <n v="125.23"/>
    <n v="0.05"/>
    <n v="59.84"/>
    <n v="594.84249999999997"/>
    <n v="299.20000000000005"/>
    <n v="295.64249999999993"/>
    <n v="0.49700971265503041"/>
    <n v="2026"/>
    <s v="Q4"/>
    <n v="11"/>
    <s v="Nov"/>
  </r>
  <r>
    <n v="1202"/>
    <d v="2026-11-24T00:00:00"/>
    <n v="2026"/>
    <x v="3"/>
    <n v="11"/>
    <x v="10"/>
    <x v="0"/>
    <x v="15"/>
    <x v="3"/>
    <s v="Returning"/>
    <x v="1"/>
    <s v="Hiking Daypack 20L"/>
    <n v="2"/>
    <n v="91.33"/>
    <n v="0.15"/>
    <n v="45.45"/>
    <n v="155.261"/>
    <n v="90.9"/>
    <n v="64.36099999999999"/>
    <n v="0.41453423589954974"/>
    <n v="2026"/>
    <s v="Q4"/>
    <n v="11"/>
    <s v="Nov"/>
  </r>
  <r>
    <n v="1365"/>
    <d v="2026-11-24T00:00:00"/>
    <n v="2026"/>
    <x v="3"/>
    <n v="11"/>
    <x v="10"/>
    <x v="0"/>
    <x v="0"/>
    <x v="3"/>
    <s v="New"/>
    <x v="1"/>
    <s v="Summit Backpack 45L"/>
    <n v="4"/>
    <n v="155.91"/>
    <n v="0"/>
    <n v="79.91"/>
    <n v="623.64"/>
    <n v="319.64"/>
    <n v="304"/>
    <n v="0.48746071451478418"/>
    <n v="2026"/>
    <s v="Q4"/>
    <n v="11"/>
    <s v="Nov"/>
  </r>
  <r>
    <n v="2575"/>
    <d v="2026-11-24T00:00:00"/>
    <n v="2026"/>
    <x v="3"/>
    <n v="11"/>
    <x v="10"/>
    <x v="2"/>
    <x v="10"/>
    <x v="2"/>
    <s v="Returning"/>
    <x v="4"/>
    <s v="Resistance Band Set"/>
    <n v="1"/>
    <n v="39.42"/>
    <n v="0"/>
    <n v="14.63"/>
    <n v="39.42"/>
    <n v="14.63"/>
    <n v="24.79"/>
    <n v="0.62886859462201927"/>
    <n v="2026"/>
    <s v="Q4"/>
    <n v="11"/>
    <s v="Nov"/>
  </r>
  <r>
    <n v="2673"/>
    <d v="2026-11-24T00:00:00"/>
    <n v="2026"/>
    <x v="3"/>
    <n v="11"/>
    <x v="10"/>
    <x v="2"/>
    <x v="2"/>
    <x v="0"/>
    <s v="Returning"/>
    <x v="0"/>
    <s v="Trail Bike Light"/>
    <n v="2"/>
    <n v="51.56"/>
    <n v="0.05"/>
    <n v="22.7"/>
    <n v="97.963999999999999"/>
    <n v="45.4"/>
    <n v="52.564"/>
    <n v="0.5365644522477645"/>
    <n v="2026"/>
    <s v="Q4"/>
    <n v="11"/>
    <s v="Nov"/>
  </r>
  <r>
    <n v="4145"/>
    <d v="2026-11-24T00:00:00"/>
    <n v="2026"/>
    <x v="3"/>
    <n v="11"/>
    <x v="10"/>
    <x v="0"/>
    <x v="0"/>
    <x v="0"/>
    <s v="Returning"/>
    <x v="3"/>
    <s v="Compact Sleeping Bag"/>
    <n v="1"/>
    <n v="120.49"/>
    <n v="0.15"/>
    <n v="61.22"/>
    <n v="102.4165"/>
    <n v="61.22"/>
    <n v="41.1965"/>
    <n v="0.40224475548373556"/>
    <n v="2026"/>
    <s v="Q4"/>
    <n v="11"/>
    <s v="Nov"/>
  </r>
  <r>
    <n v="4610"/>
    <d v="2026-11-24T00:00:00"/>
    <n v="2026"/>
    <x v="3"/>
    <n v="11"/>
    <x v="10"/>
    <x v="2"/>
    <x v="16"/>
    <x v="2"/>
    <s v="Returning"/>
    <x v="1"/>
    <s v="Summit Backpack 45L"/>
    <n v="2"/>
    <n v="153.96"/>
    <n v="0"/>
    <n v="79.33"/>
    <n v="307.92"/>
    <n v="158.66"/>
    <n v="149.26000000000002"/>
    <n v="0.48473629514159527"/>
    <n v="2026"/>
    <s v="Q4"/>
    <n v="11"/>
    <s v="Nov"/>
  </r>
  <r>
    <n v="4721"/>
    <d v="2026-11-24T00:00:00"/>
    <n v="2026"/>
    <x v="3"/>
    <n v="11"/>
    <x v="10"/>
    <x v="2"/>
    <x v="16"/>
    <x v="2"/>
    <s v="New"/>
    <x v="0"/>
    <s v="Compact Repair Kit"/>
    <n v="1"/>
    <n v="39.85"/>
    <n v="0"/>
    <n v="16.3"/>
    <n v="39.85"/>
    <n v="16.3"/>
    <n v="23.55"/>
    <n v="0.59096612296110418"/>
    <n v="2026"/>
    <s v="Q4"/>
    <n v="11"/>
    <s v="Nov"/>
  </r>
  <r>
    <n v="324"/>
    <d v="2026-11-25T00:00:00"/>
    <n v="2026"/>
    <x v="3"/>
    <n v="11"/>
    <x v="10"/>
    <x v="3"/>
    <x v="13"/>
    <x v="3"/>
    <s v="Returning"/>
    <x v="0"/>
    <s v="Cycling Pack 12L"/>
    <n v="2"/>
    <n v="103.88"/>
    <n v="0.15"/>
    <n v="49.26"/>
    <n v="176.59599999999998"/>
    <n v="98.52"/>
    <n v="78.075999999999979"/>
    <n v="0.44211646922920106"/>
    <n v="2026"/>
    <s v="Q4"/>
    <n v="11"/>
    <s v="Nov"/>
  </r>
  <r>
    <n v="559"/>
    <d v="2026-11-25T00:00:00"/>
    <n v="2026"/>
    <x v="3"/>
    <n v="11"/>
    <x v="10"/>
    <x v="3"/>
    <x v="7"/>
    <x v="0"/>
    <s v="Returning"/>
    <x v="2"/>
    <s v="Carry-On Duffel"/>
    <n v="2"/>
    <n v="134.19"/>
    <n v="0.1"/>
    <n v="65.39"/>
    <n v="241.542"/>
    <n v="130.78"/>
    <n v="110.762"/>
    <n v="0.45856207202060095"/>
    <n v="2026"/>
    <s v="Q4"/>
    <n v="11"/>
    <s v="Nov"/>
  </r>
  <r>
    <n v="1108"/>
    <d v="2026-11-25T00:00:00"/>
    <n v="2026"/>
    <x v="3"/>
    <n v="11"/>
    <x v="10"/>
    <x v="1"/>
    <x v="1"/>
    <x v="3"/>
    <s v="New"/>
    <x v="2"/>
    <s v="Insulated Bottle"/>
    <n v="1"/>
    <n v="37.06"/>
    <n v="0.1"/>
    <n v="13.18"/>
    <n v="33.354000000000006"/>
    <n v="13.18"/>
    <n v="20.174000000000007"/>
    <n v="0.6048449961024166"/>
    <n v="2026"/>
    <s v="Q4"/>
    <n v="11"/>
    <s v="Nov"/>
  </r>
  <r>
    <n v="1344"/>
    <d v="2026-11-25T00:00:00"/>
    <n v="2026"/>
    <x v="3"/>
    <n v="11"/>
    <x v="10"/>
    <x v="2"/>
    <x v="10"/>
    <x v="0"/>
    <s v="New"/>
    <x v="2"/>
    <s v="Carry-On Duffel"/>
    <n v="4"/>
    <n v="135.21"/>
    <n v="0.05"/>
    <n v="68.64"/>
    <n v="513.798"/>
    <n v="274.56"/>
    <n v="239.238"/>
    <n v="0.46562656919645462"/>
    <n v="2026"/>
    <s v="Q4"/>
    <n v="11"/>
    <s v="Nov"/>
  </r>
  <r>
    <n v="1922"/>
    <d v="2026-11-25T00:00:00"/>
    <n v="2026"/>
    <x v="3"/>
    <n v="11"/>
    <x v="10"/>
    <x v="0"/>
    <x v="9"/>
    <x v="3"/>
    <s v="Returning"/>
    <x v="1"/>
    <s v="Trail Boots"/>
    <n v="2"/>
    <n v="145.77000000000001"/>
    <n v="0.1"/>
    <n v="78.14"/>
    <n v="262.38600000000002"/>
    <n v="156.28"/>
    <n v="106.10600000000002"/>
    <n v="0.40438895367893107"/>
    <n v="2026"/>
    <s v="Q4"/>
    <n v="11"/>
    <s v="Nov"/>
  </r>
  <r>
    <n v="2343"/>
    <d v="2026-11-25T00:00:00"/>
    <n v="2026"/>
    <x v="3"/>
    <n v="11"/>
    <x v="10"/>
    <x v="0"/>
    <x v="15"/>
    <x v="2"/>
    <s v="New"/>
    <x v="3"/>
    <s v="Compact Sleeping Bag"/>
    <n v="1"/>
    <n v="121.53"/>
    <n v="0.15"/>
    <n v="62.14"/>
    <n v="103.3005"/>
    <n v="62.14"/>
    <n v="41.160499999999999"/>
    <n v="0.39845402490791426"/>
    <n v="2026"/>
    <s v="Q4"/>
    <n v="11"/>
    <s v="Nov"/>
  </r>
  <r>
    <n v="2466"/>
    <d v="2026-11-25T00:00:00"/>
    <n v="2026"/>
    <x v="3"/>
    <n v="11"/>
    <x v="10"/>
    <x v="2"/>
    <x v="2"/>
    <x v="0"/>
    <s v="Business"/>
    <x v="0"/>
    <s v="Compact Repair Kit"/>
    <n v="2"/>
    <n v="40.51"/>
    <n v="0.05"/>
    <n v="16.45"/>
    <n v="76.968999999999994"/>
    <n v="32.9"/>
    <n v="44.068999999999996"/>
    <n v="0.5725551845548208"/>
    <n v="2026"/>
    <s v="Q4"/>
    <n v="11"/>
    <s v="Nov"/>
  </r>
  <r>
    <n v="2647"/>
    <d v="2026-11-25T00:00:00"/>
    <n v="2026"/>
    <x v="3"/>
    <n v="11"/>
    <x v="10"/>
    <x v="2"/>
    <x v="5"/>
    <x v="0"/>
    <s v="New"/>
    <x v="1"/>
    <s v="Trekking Poles"/>
    <n v="1"/>
    <n v="70.099999999999994"/>
    <n v="0.15"/>
    <n v="32.28"/>
    <n v="59.584999999999994"/>
    <n v="32.28"/>
    <n v="27.304999999999993"/>
    <n v="0.45825291600234952"/>
    <n v="2026"/>
    <s v="Q4"/>
    <n v="11"/>
    <s v="Nov"/>
  </r>
  <r>
    <n v="2958"/>
    <d v="2026-11-25T00:00:00"/>
    <n v="2026"/>
    <x v="3"/>
    <n v="11"/>
    <x v="10"/>
    <x v="1"/>
    <x v="12"/>
    <x v="3"/>
    <s v="New"/>
    <x v="1"/>
    <s v="Trail Boots"/>
    <n v="1"/>
    <n v="144.25"/>
    <n v="0.1"/>
    <n v="79.55"/>
    <n v="129.82500000000002"/>
    <n v="79.55"/>
    <n v="50.27500000000002"/>
    <n v="0.38725207009435791"/>
    <n v="2026"/>
    <s v="Q4"/>
    <n v="11"/>
    <s v="Nov"/>
  </r>
  <r>
    <n v="3527"/>
    <d v="2026-11-25T00:00:00"/>
    <n v="2026"/>
    <x v="3"/>
    <n v="11"/>
    <x v="10"/>
    <x v="1"/>
    <x v="6"/>
    <x v="3"/>
    <s v="Returning"/>
    <x v="1"/>
    <s v="Trail Boots"/>
    <n v="4"/>
    <n v="146.19"/>
    <n v="0.1"/>
    <n v="79.569999999999993"/>
    <n v="526.28399999999999"/>
    <n v="318.27999999999997"/>
    <n v="208.00400000000002"/>
    <n v="0.39523147198090769"/>
    <n v="2026"/>
    <s v="Q4"/>
    <n v="11"/>
    <s v="Nov"/>
  </r>
  <r>
    <n v="3729"/>
    <d v="2026-11-25T00:00:00"/>
    <n v="2026"/>
    <x v="3"/>
    <n v="11"/>
    <x v="10"/>
    <x v="0"/>
    <x v="9"/>
    <x v="0"/>
    <s v="New"/>
    <x v="3"/>
    <s v="Portable Camp Stove"/>
    <n v="1"/>
    <n v="81.89"/>
    <n v="0.05"/>
    <n v="38.33"/>
    <n v="77.79549999999999"/>
    <n v="38.33"/>
    <n v="39.465499999999992"/>
    <n v="0.50729797996028048"/>
    <n v="2026"/>
    <s v="Q4"/>
    <n v="11"/>
    <s v="Nov"/>
  </r>
  <r>
    <n v="4961"/>
    <d v="2026-11-25T00:00:00"/>
    <n v="2026"/>
    <x v="3"/>
    <n v="11"/>
    <x v="10"/>
    <x v="2"/>
    <x v="2"/>
    <x v="2"/>
    <s v="New"/>
    <x v="3"/>
    <s v="Trail Tent 2P"/>
    <n v="2"/>
    <n v="194.78"/>
    <n v="0.15"/>
    <n v="102.51"/>
    <n v="331.12599999999998"/>
    <n v="205.02"/>
    <n v="126.10599999999997"/>
    <n v="0.38083992196324051"/>
    <n v="2026"/>
    <s v="Q4"/>
    <n v="11"/>
    <s v="Nov"/>
  </r>
  <r>
    <n v="5034"/>
    <d v="2026-11-25T00:00:00"/>
    <n v="2026"/>
    <x v="3"/>
    <n v="11"/>
    <x v="10"/>
    <x v="1"/>
    <x v="14"/>
    <x v="0"/>
    <s v="Returning"/>
    <x v="1"/>
    <s v="Trail Boots"/>
    <n v="1"/>
    <n v="141.63"/>
    <n v="0.05"/>
    <n v="77.17"/>
    <n v="134.54849999999999"/>
    <n v="77.17"/>
    <n v="57.378499999999988"/>
    <n v="0.42645217152179321"/>
    <n v="2026"/>
    <s v="Q4"/>
    <n v="11"/>
    <s v="Nov"/>
  </r>
  <r>
    <n v="343"/>
    <d v="2026-11-26T00:00:00"/>
    <n v="2026"/>
    <x v="3"/>
    <n v="11"/>
    <x v="10"/>
    <x v="2"/>
    <x v="16"/>
    <x v="0"/>
    <s v="Returning"/>
    <x v="0"/>
    <s v="Compact Repair Kit"/>
    <n v="1"/>
    <n v="40.86"/>
    <n v="0.05"/>
    <n v="17.14"/>
    <n v="38.817"/>
    <n v="17.14"/>
    <n v="21.677"/>
    <n v="0.55844088930107938"/>
    <n v="2026"/>
    <s v="Q4"/>
    <n v="11"/>
    <s v="Nov"/>
  </r>
  <r>
    <n v="405"/>
    <d v="2026-11-26T00:00:00"/>
    <n v="2026"/>
    <x v="3"/>
    <n v="11"/>
    <x v="10"/>
    <x v="3"/>
    <x v="8"/>
    <x v="0"/>
    <s v="New"/>
    <x v="1"/>
    <s v="Trail Boots"/>
    <n v="1"/>
    <n v="141.61000000000001"/>
    <n v="0.05"/>
    <n v="77.7"/>
    <n v="134.52950000000001"/>
    <n v="77.7"/>
    <n v="56.82950000000001"/>
    <n v="0.42243151130421214"/>
    <n v="2026"/>
    <s v="Q4"/>
    <n v="11"/>
    <s v="Nov"/>
  </r>
  <r>
    <n v="485"/>
    <d v="2026-11-26T00:00:00"/>
    <n v="2026"/>
    <x v="3"/>
    <n v="11"/>
    <x v="10"/>
    <x v="3"/>
    <x v="7"/>
    <x v="0"/>
    <s v="New"/>
    <x v="3"/>
    <s v="Compact Sleeping Bag"/>
    <n v="2"/>
    <n v="122.15"/>
    <n v="0.1"/>
    <n v="61.15"/>
    <n v="219.87"/>
    <n v="122.3"/>
    <n v="97.570000000000007"/>
    <n v="0.44376222313185065"/>
    <n v="2026"/>
    <s v="Q4"/>
    <n v="11"/>
    <s v="Nov"/>
  </r>
  <r>
    <n v="807"/>
    <d v="2026-11-26T00:00:00"/>
    <n v="2026"/>
    <x v="3"/>
    <n v="11"/>
    <x v="10"/>
    <x v="2"/>
    <x v="5"/>
    <x v="2"/>
    <s v="Returning"/>
    <x v="2"/>
    <s v="Carry-On Duffel"/>
    <n v="5"/>
    <n v="130.24"/>
    <n v="0.1"/>
    <n v="66.75"/>
    <n v="586.08000000000004"/>
    <n v="333.75"/>
    <n v="252.33000000000004"/>
    <n v="0.43053849303849306"/>
    <n v="2026"/>
    <s v="Q4"/>
    <n v="11"/>
    <s v="Nov"/>
  </r>
  <r>
    <n v="1666"/>
    <d v="2026-11-26T00:00:00"/>
    <n v="2026"/>
    <x v="3"/>
    <n v="11"/>
    <x v="10"/>
    <x v="0"/>
    <x v="15"/>
    <x v="1"/>
    <s v="Returning"/>
    <x v="0"/>
    <s v="Trail Bike Light"/>
    <n v="3"/>
    <n v="50.18"/>
    <n v="0.1"/>
    <n v="23.12"/>
    <n v="135.48599999999999"/>
    <n v="69.36"/>
    <n v="66.125999999999991"/>
    <n v="0.4880651875470528"/>
    <n v="2026"/>
    <s v="Q4"/>
    <n v="11"/>
    <s v="Nov"/>
  </r>
  <r>
    <n v="3442"/>
    <d v="2026-11-26T00:00:00"/>
    <n v="2026"/>
    <x v="3"/>
    <n v="11"/>
    <x v="10"/>
    <x v="0"/>
    <x v="9"/>
    <x v="2"/>
    <s v="New"/>
    <x v="4"/>
    <s v="Training Mat"/>
    <n v="2"/>
    <n v="50.93"/>
    <n v="0.15"/>
    <n v="22.35"/>
    <n v="86.581000000000003"/>
    <n v="44.7"/>
    <n v="41.881"/>
    <n v="0.48372044674928677"/>
    <n v="2026"/>
    <s v="Q4"/>
    <n v="11"/>
    <s v="Nov"/>
  </r>
  <r>
    <n v="4177"/>
    <d v="2026-11-26T00:00:00"/>
    <n v="2026"/>
    <x v="3"/>
    <n v="11"/>
    <x v="10"/>
    <x v="2"/>
    <x v="10"/>
    <x v="0"/>
    <s v="Business"/>
    <x v="0"/>
    <s v="Trail Bike Light"/>
    <n v="1"/>
    <n v="49.6"/>
    <n v="0"/>
    <n v="22.62"/>
    <n v="49.6"/>
    <n v="22.62"/>
    <n v="26.98"/>
    <n v="0.5439516129032258"/>
    <n v="2026"/>
    <s v="Q4"/>
    <n v="11"/>
    <s v="Nov"/>
  </r>
  <r>
    <n v="4659"/>
    <d v="2026-11-26T00:00:00"/>
    <n v="2026"/>
    <x v="3"/>
    <n v="11"/>
    <x v="10"/>
    <x v="1"/>
    <x v="11"/>
    <x v="1"/>
    <s v="Business"/>
    <x v="3"/>
    <s v="Portable Camp Stove"/>
    <n v="3"/>
    <n v="83.3"/>
    <n v="0.15"/>
    <n v="38.74"/>
    <n v="212.41499999999996"/>
    <n v="116.22"/>
    <n v="96.194999999999965"/>
    <n v="0.45286349834051259"/>
    <n v="2026"/>
    <s v="Q4"/>
    <n v="11"/>
    <s v="Nov"/>
  </r>
  <r>
    <n v="4667"/>
    <d v="2026-11-26T00:00:00"/>
    <n v="2026"/>
    <x v="3"/>
    <n v="11"/>
    <x v="10"/>
    <x v="1"/>
    <x v="14"/>
    <x v="3"/>
    <s v="Business"/>
    <x v="2"/>
    <s v="Insulated Bottle"/>
    <n v="1"/>
    <n v="35.89"/>
    <n v="0.05"/>
    <n v="13.53"/>
    <n v="34.095500000000001"/>
    <n v="13.53"/>
    <n v="20.5655"/>
    <n v="0.60317343931017287"/>
    <n v="2026"/>
    <s v="Q4"/>
    <n v="11"/>
    <s v="Nov"/>
  </r>
  <r>
    <n v="197"/>
    <d v="2026-11-27T00:00:00"/>
    <n v="2026"/>
    <x v="3"/>
    <n v="11"/>
    <x v="10"/>
    <x v="3"/>
    <x v="4"/>
    <x v="2"/>
    <s v="New"/>
    <x v="3"/>
    <s v="Trail Tent 2P"/>
    <n v="1"/>
    <n v="195.32"/>
    <n v="0"/>
    <n v="103.21"/>
    <n v="195.32"/>
    <n v="103.21"/>
    <n v="92.11"/>
    <n v="0.47158509113250052"/>
    <n v="2026"/>
    <s v="Q4"/>
    <n v="11"/>
    <s v="Nov"/>
  </r>
  <r>
    <n v="361"/>
    <d v="2026-11-27T00:00:00"/>
    <n v="2026"/>
    <x v="3"/>
    <n v="11"/>
    <x v="10"/>
    <x v="1"/>
    <x v="6"/>
    <x v="0"/>
    <s v="Returning"/>
    <x v="2"/>
    <s v="Insulated Bottle"/>
    <n v="1"/>
    <n v="36.36"/>
    <n v="0.05"/>
    <n v="13.33"/>
    <n v="34.541999999999994"/>
    <n v="13.33"/>
    <n v="21.211999999999996"/>
    <n v="0.61409298824619307"/>
    <n v="2026"/>
    <s v="Q4"/>
    <n v="11"/>
    <s v="Nov"/>
  </r>
  <r>
    <n v="841"/>
    <d v="2026-11-27T00:00:00"/>
    <n v="2026"/>
    <x v="3"/>
    <n v="11"/>
    <x v="10"/>
    <x v="1"/>
    <x v="12"/>
    <x v="0"/>
    <s v="Returning"/>
    <x v="2"/>
    <s v="Insulated Bottle"/>
    <n v="2"/>
    <n v="35.85"/>
    <n v="0.05"/>
    <n v="13.69"/>
    <n v="68.114999999999995"/>
    <n v="27.38"/>
    <n v="40.734999999999999"/>
    <n v="0.59803273875064233"/>
    <n v="2026"/>
    <s v="Q4"/>
    <n v="11"/>
    <s v="Nov"/>
  </r>
  <r>
    <n v="903"/>
    <d v="2026-11-27T00:00:00"/>
    <n v="2026"/>
    <x v="3"/>
    <n v="11"/>
    <x v="10"/>
    <x v="3"/>
    <x v="8"/>
    <x v="0"/>
    <s v="New"/>
    <x v="2"/>
    <s v="Packing Cube Set"/>
    <n v="4"/>
    <n v="46.73"/>
    <n v="0"/>
    <n v="17.989999999999998"/>
    <n v="186.92"/>
    <n v="71.959999999999994"/>
    <n v="114.96"/>
    <n v="0.61502246950567085"/>
    <n v="2026"/>
    <s v="Q4"/>
    <n v="11"/>
    <s v="Nov"/>
  </r>
  <r>
    <n v="1278"/>
    <d v="2026-11-27T00:00:00"/>
    <n v="2026"/>
    <x v="3"/>
    <n v="11"/>
    <x v="10"/>
    <x v="3"/>
    <x v="13"/>
    <x v="2"/>
    <s v="Returning"/>
    <x v="1"/>
    <s v="Trail Boots"/>
    <n v="3"/>
    <n v="143.72"/>
    <n v="0.15"/>
    <n v="78.56"/>
    <n v="366.48599999999999"/>
    <n v="235.68"/>
    <n v="130.80599999999998"/>
    <n v="0.35691950033561987"/>
    <n v="2026"/>
    <s v="Q4"/>
    <n v="11"/>
    <s v="Nov"/>
  </r>
  <r>
    <n v="2091"/>
    <d v="2026-11-27T00:00:00"/>
    <n v="2026"/>
    <x v="3"/>
    <n v="11"/>
    <x v="10"/>
    <x v="1"/>
    <x v="12"/>
    <x v="3"/>
    <s v="New"/>
    <x v="4"/>
    <s v="Recovery Roller"/>
    <n v="1"/>
    <n v="35.590000000000003"/>
    <n v="0"/>
    <n v="13.57"/>
    <n v="35.590000000000003"/>
    <n v="13.57"/>
    <n v="22.020000000000003"/>
    <n v="0.61871312166338865"/>
    <n v="2026"/>
    <s v="Q4"/>
    <n v="11"/>
    <s v="Nov"/>
  </r>
  <r>
    <n v="3070"/>
    <d v="2026-11-27T00:00:00"/>
    <n v="2026"/>
    <x v="3"/>
    <n v="11"/>
    <x v="10"/>
    <x v="3"/>
    <x v="13"/>
    <x v="3"/>
    <s v="Returning"/>
    <x v="1"/>
    <s v="Trekking Poles"/>
    <n v="4"/>
    <n v="71.11"/>
    <n v="0.05"/>
    <n v="32.25"/>
    <n v="270.21799999999996"/>
    <n v="129"/>
    <n v="141.21799999999996"/>
    <n v="0.52260767232382732"/>
    <n v="2026"/>
    <s v="Q4"/>
    <n v="11"/>
    <s v="Nov"/>
  </r>
  <r>
    <n v="4007"/>
    <d v="2026-11-27T00:00:00"/>
    <n v="2026"/>
    <x v="3"/>
    <n v="11"/>
    <x v="10"/>
    <x v="0"/>
    <x v="9"/>
    <x v="3"/>
    <s v="Business"/>
    <x v="0"/>
    <s v="Trail Bike Light"/>
    <n v="5"/>
    <n v="51.04"/>
    <n v="0"/>
    <n v="22.69"/>
    <n v="255.2"/>
    <n v="113.45"/>
    <n v="141.75"/>
    <n v="0.55544670846394983"/>
    <n v="2026"/>
    <s v="Q4"/>
    <n v="11"/>
    <s v="Nov"/>
  </r>
  <r>
    <n v="4488"/>
    <d v="2026-11-27T00:00:00"/>
    <n v="2026"/>
    <x v="3"/>
    <n v="11"/>
    <x v="10"/>
    <x v="1"/>
    <x v="14"/>
    <x v="2"/>
    <s v="Returning"/>
    <x v="2"/>
    <s v="Travel Backpack 35L"/>
    <n v="3"/>
    <n v="161.66"/>
    <n v="0.05"/>
    <n v="88.3"/>
    <n v="460.73099999999999"/>
    <n v="264.89999999999998"/>
    <n v="195.83100000000002"/>
    <n v="0.42504411467863029"/>
    <n v="2026"/>
    <s v="Q4"/>
    <n v="11"/>
    <s v="Nov"/>
  </r>
  <r>
    <n v="5159"/>
    <d v="2026-11-27T00:00:00"/>
    <n v="2026"/>
    <x v="3"/>
    <n v="11"/>
    <x v="10"/>
    <x v="3"/>
    <x v="13"/>
    <x v="0"/>
    <s v="Business"/>
    <x v="3"/>
    <s v="Portable Camp Stove"/>
    <n v="2"/>
    <n v="80.400000000000006"/>
    <n v="0.15"/>
    <n v="38.869999999999997"/>
    <n v="136.68"/>
    <n v="77.739999999999995"/>
    <n v="58.940000000000012"/>
    <n v="0.43122622183201648"/>
    <n v="2026"/>
    <s v="Q4"/>
    <n v="11"/>
    <s v="Nov"/>
  </r>
  <r>
    <n v="669"/>
    <d v="2026-11-28T00:00:00"/>
    <n v="2026"/>
    <x v="3"/>
    <n v="11"/>
    <x v="10"/>
    <x v="2"/>
    <x v="3"/>
    <x v="0"/>
    <s v="Returning"/>
    <x v="4"/>
    <s v="Recovery Roller"/>
    <n v="3"/>
    <n v="36.81"/>
    <n v="0.05"/>
    <n v="13.82"/>
    <n v="104.9085"/>
    <n v="41.46"/>
    <n v="63.448500000000003"/>
    <n v="0.60479846723573405"/>
    <n v="2026"/>
    <s v="Q4"/>
    <n v="11"/>
    <s v="Nov"/>
  </r>
  <r>
    <n v="686"/>
    <d v="2026-11-28T00:00:00"/>
    <n v="2026"/>
    <x v="3"/>
    <n v="11"/>
    <x v="10"/>
    <x v="1"/>
    <x v="12"/>
    <x v="3"/>
    <s v="Returning"/>
    <x v="2"/>
    <s v="Carry-On Duffel"/>
    <n v="2"/>
    <n v="132.61000000000001"/>
    <n v="0.1"/>
    <n v="67.3"/>
    <n v="238.69800000000004"/>
    <n v="134.6"/>
    <n v="104.09800000000004"/>
    <n v="0.43610755012610086"/>
    <n v="2026"/>
    <s v="Q4"/>
    <n v="11"/>
    <s v="Nov"/>
  </r>
  <r>
    <n v="990"/>
    <d v="2026-11-28T00:00:00"/>
    <n v="2026"/>
    <x v="3"/>
    <n v="11"/>
    <x v="10"/>
    <x v="0"/>
    <x v="15"/>
    <x v="0"/>
    <s v="Returning"/>
    <x v="0"/>
    <s v="Compact Repair Kit"/>
    <n v="5"/>
    <n v="39.79"/>
    <n v="0.1"/>
    <n v="17.09"/>
    <n v="179.05500000000001"/>
    <n v="85.45"/>
    <n v="93.605000000000004"/>
    <n v="0.52277233252352628"/>
    <n v="2026"/>
    <s v="Q4"/>
    <n v="11"/>
    <s v="Nov"/>
  </r>
  <r>
    <n v="1134"/>
    <d v="2026-11-28T00:00:00"/>
    <n v="2026"/>
    <x v="3"/>
    <n v="11"/>
    <x v="10"/>
    <x v="3"/>
    <x v="4"/>
    <x v="0"/>
    <s v="Returning"/>
    <x v="2"/>
    <s v="Insulated Bottle"/>
    <n v="2"/>
    <n v="36.119999999999997"/>
    <n v="0.1"/>
    <n v="13.61"/>
    <n v="65.015999999999991"/>
    <n v="27.22"/>
    <n v="37.795999999999992"/>
    <n v="0.58133382551987201"/>
    <n v="2026"/>
    <s v="Q4"/>
    <n v="11"/>
    <s v="Nov"/>
  </r>
  <r>
    <n v="1770"/>
    <d v="2026-11-28T00:00:00"/>
    <n v="2026"/>
    <x v="3"/>
    <n v="11"/>
    <x v="10"/>
    <x v="3"/>
    <x v="7"/>
    <x v="2"/>
    <s v="Returning"/>
    <x v="1"/>
    <s v="Summit Backpack 45L"/>
    <n v="5"/>
    <n v="153.93"/>
    <n v="0.05"/>
    <n v="77.27"/>
    <n v="731.16750000000002"/>
    <n v="386.34999999999997"/>
    <n v="344.81750000000005"/>
    <n v="0.4715985051304934"/>
    <n v="2026"/>
    <s v="Q4"/>
    <n v="11"/>
    <s v="Nov"/>
  </r>
  <r>
    <n v="3396"/>
    <d v="2026-11-28T00:00:00"/>
    <n v="2026"/>
    <x v="3"/>
    <n v="11"/>
    <x v="10"/>
    <x v="2"/>
    <x v="3"/>
    <x v="2"/>
    <s v="New"/>
    <x v="4"/>
    <s v="Training Mat"/>
    <n v="3"/>
    <n v="50.67"/>
    <n v="0.05"/>
    <n v="22.25"/>
    <n v="144.40949999999998"/>
    <n v="66.75"/>
    <n v="77.65949999999998"/>
    <n v="0.53777279195620775"/>
    <n v="2026"/>
    <s v="Q4"/>
    <n v="11"/>
    <s v="Nov"/>
  </r>
  <r>
    <n v="4259"/>
    <d v="2026-11-28T00:00:00"/>
    <n v="2026"/>
    <x v="3"/>
    <n v="11"/>
    <x v="10"/>
    <x v="2"/>
    <x v="3"/>
    <x v="0"/>
    <s v="Returning"/>
    <x v="1"/>
    <s v="Trekking Poles"/>
    <n v="4"/>
    <n v="72.77"/>
    <n v="0"/>
    <n v="32.090000000000003"/>
    <n v="291.08"/>
    <n v="128.36000000000001"/>
    <n v="162.71999999999997"/>
    <n v="0.55902157482479031"/>
    <n v="2026"/>
    <s v="Q4"/>
    <n v="11"/>
    <s v="Nov"/>
  </r>
  <r>
    <n v="4440"/>
    <d v="2026-11-28T00:00:00"/>
    <n v="2026"/>
    <x v="3"/>
    <n v="11"/>
    <x v="10"/>
    <x v="2"/>
    <x v="10"/>
    <x v="3"/>
    <s v="New"/>
    <x v="2"/>
    <s v="Packing Cube Set"/>
    <n v="1"/>
    <n v="46.45"/>
    <n v="0.1"/>
    <n v="17.96"/>
    <n v="41.805000000000007"/>
    <n v="17.96"/>
    <n v="23.845000000000006"/>
    <n v="0.57038631742614521"/>
    <n v="2026"/>
    <s v="Q4"/>
    <n v="11"/>
    <s v="Nov"/>
  </r>
  <r>
    <n v="5115"/>
    <d v="2026-11-28T00:00:00"/>
    <n v="2026"/>
    <x v="3"/>
    <n v="11"/>
    <x v="10"/>
    <x v="0"/>
    <x v="15"/>
    <x v="0"/>
    <s v="New"/>
    <x v="2"/>
    <s v="Travel Backpack 35L"/>
    <n v="1"/>
    <n v="165.75"/>
    <n v="0.2"/>
    <n v="89.16"/>
    <n v="132.6"/>
    <n v="89.16"/>
    <n v="43.44"/>
    <n v="0.32760180995475113"/>
    <n v="2026"/>
    <s v="Q4"/>
    <n v="11"/>
    <s v="Nov"/>
  </r>
  <r>
    <n v="5136"/>
    <d v="2026-11-28T00:00:00"/>
    <n v="2026"/>
    <x v="3"/>
    <n v="11"/>
    <x v="10"/>
    <x v="2"/>
    <x v="2"/>
    <x v="3"/>
    <s v="New"/>
    <x v="3"/>
    <s v="Trail Tent 2P"/>
    <n v="4"/>
    <n v="198.02"/>
    <n v="0.05"/>
    <n v="103.82"/>
    <n v="752.476"/>
    <n v="415.28"/>
    <n v="337.19600000000003"/>
    <n v="0.44811528872681655"/>
    <n v="2026"/>
    <s v="Q4"/>
    <n v="11"/>
    <s v="Nov"/>
  </r>
  <r>
    <n v="562"/>
    <d v="2026-11-29T00:00:00"/>
    <n v="2026"/>
    <x v="3"/>
    <n v="11"/>
    <x v="10"/>
    <x v="1"/>
    <x v="12"/>
    <x v="0"/>
    <s v="New"/>
    <x v="2"/>
    <s v="Packing Cube Set"/>
    <n v="1"/>
    <n v="46.3"/>
    <n v="0.2"/>
    <n v="18.78"/>
    <n v="37.04"/>
    <n v="18.78"/>
    <n v="18.259999999999998"/>
    <n v="0.49298056155507552"/>
    <n v="2026"/>
    <s v="Q4"/>
    <n v="11"/>
    <s v="Nov"/>
  </r>
  <r>
    <n v="806"/>
    <d v="2026-11-29T00:00:00"/>
    <n v="2026"/>
    <x v="3"/>
    <n v="11"/>
    <x v="10"/>
    <x v="0"/>
    <x v="15"/>
    <x v="3"/>
    <s v="Returning"/>
    <x v="4"/>
    <s v="Resistance Band Set"/>
    <n v="1"/>
    <n v="39.659999999999997"/>
    <n v="0"/>
    <n v="14.76"/>
    <n v="39.659999999999997"/>
    <n v="14.76"/>
    <n v="24.9"/>
    <n v="0.62783661119515888"/>
    <n v="2026"/>
    <s v="Q4"/>
    <n v="11"/>
    <s v="Nov"/>
  </r>
  <r>
    <n v="3150"/>
    <d v="2026-11-29T00:00:00"/>
    <n v="2026"/>
    <x v="3"/>
    <n v="11"/>
    <x v="10"/>
    <x v="1"/>
    <x v="6"/>
    <x v="0"/>
    <s v="New"/>
    <x v="3"/>
    <s v="Portable Camp Stove"/>
    <n v="3"/>
    <n v="80.72"/>
    <n v="0.05"/>
    <n v="39.130000000000003"/>
    <n v="230.05199999999999"/>
    <n v="117.39000000000001"/>
    <n v="112.66199999999998"/>
    <n v="0.48972406238589528"/>
    <n v="2026"/>
    <s v="Q4"/>
    <n v="11"/>
    <s v="Nov"/>
  </r>
  <r>
    <n v="4847"/>
    <d v="2026-11-29T00:00:00"/>
    <n v="2026"/>
    <x v="3"/>
    <n v="11"/>
    <x v="10"/>
    <x v="1"/>
    <x v="14"/>
    <x v="3"/>
    <s v="New"/>
    <x v="2"/>
    <s v="Insulated Bottle"/>
    <n v="2"/>
    <n v="35.51"/>
    <n v="0.05"/>
    <n v="13.24"/>
    <n v="67.468999999999994"/>
    <n v="26.48"/>
    <n v="40.98899999999999"/>
    <n v="0.60752345521646967"/>
    <n v="2026"/>
    <s v="Q4"/>
    <n v="11"/>
    <s v="Nov"/>
  </r>
  <r>
    <n v="221"/>
    <d v="2026-11-30T00:00:00"/>
    <n v="2026"/>
    <x v="3"/>
    <n v="11"/>
    <x v="10"/>
    <x v="3"/>
    <x v="8"/>
    <x v="2"/>
    <s v="Business"/>
    <x v="2"/>
    <s v="Carry-On Duffel"/>
    <n v="1"/>
    <n v="132.06"/>
    <n v="0.15"/>
    <n v="67.53"/>
    <n v="112.251"/>
    <n v="67.53"/>
    <n v="44.721000000000004"/>
    <n v="0.39840179597509157"/>
    <n v="2026"/>
    <s v="Q4"/>
    <n v="11"/>
    <s v="Nov"/>
  </r>
  <r>
    <n v="630"/>
    <d v="2026-11-30T00:00:00"/>
    <n v="2026"/>
    <x v="3"/>
    <n v="11"/>
    <x v="10"/>
    <x v="3"/>
    <x v="8"/>
    <x v="0"/>
    <s v="Business"/>
    <x v="0"/>
    <s v="Compact Repair Kit"/>
    <n v="3"/>
    <n v="41.07"/>
    <n v="0.1"/>
    <n v="16.86"/>
    <n v="110.88900000000001"/>
    <n v="50.58"/>
    <n v="60.309000000000012"/>
    <n v="0.54386819251684126"/>
    <n v="2026"/>
    <s v="Q4"/>
    <n v="11"/>
    <s v="Nov"/>
  </r>
  <r>
    <n v="1789"/>
    <d v="2026-11-30T00:00:00"/>
    <n v="2026"/>
    <x v="3"/>
    <n v="11"/>
    <x v="10"/>
    <x v="1"/>
    <x v="12"/>
    <x v="0"/>
    <s v="New"/>
    <x v="1"/>
    <s v="Summit Backpack 45L"/>
    <n v="2"/>
    <n v="151.49"/>
    <n v="0.1"/>
    <n v="81.39"/>
    <n v="272.68200000000002"/>
    <n v="162.78"/>
    <n v="109.90200000000002"/>
    <n v="0.40304090479019522"/>
    <n v="2026"/>
    <s v="Q4"/>
    <n v="11"/>
    <s v="Nov"/>
  </r>
  <r>
    <n v="1947"/>
    <d v="2026-11-30T00:00:00"/>
    <n v="2026"/>
    <x v="3"/>
    <n v="11"/>
    <x v="10"/>
    <x v="0"/>
    <x v="0"/>
    <x v="2"/>
    <s v="Business"/>
    <x v="4"/>
    <s v="Recovery Roller"/>
    <n v="1"/>
    <n v="35.729999999999997"/>
    <n v="0.2"/>
    <n v="14.33"/>
    <n v="28.584"/>
    <n v="14.33"/>
    <n v="14.254"/>
    <n v="0.49867058494262523"/>
    <n v="2026"/>
    <s v="Q4"/>
    <n v="11"/>
    <s v="Nov"/>
  </r>
  <r>
    <n v="2279"/>
    <d v="2026-11-30T00:00:00"/>
    <n v="2026"/>
    <x v="3"/>
    <n v="11"/>
    <x v="10"/>
    <x v="0"/>
    <x v="0"/>
    <x v="2"/>
    <s v="Returning"/>
    <x v="0"/>
    <s v="Trail Bike Light"/>
    <n v="2"/>
    <n v="50.38"/>
    <n v="0.1"/>
    <n v="22.41"/>
    <n v="90.684000000000012"/>
    <n v="44.82"/>
    <n v="45.864000000000011"/>
    <n v="0.50575625248114342"/>
    <n v="2026"/>
    <s v="Q4"/>
    <n v="11"/>
    <s v="Nov"/>
  </r>
  <r>
    <n v="2439"/>
    <d v="2026-11-30T00:00:00"/>
    <n v="2026"/>
    <x v="3"/>
    <n v="11"/>
    <x v="10"/>
    <x v="0"/>
    <x v="9"/>
    <x v="0"/>
    <s v="Business"/>
    <x v="4"/>
    <s v="Recovery Roller"/>
    <n v="1"/>
    <n v="35.67"/>
    <n v="0.1"/>
    <n v="13.81"/>
    <n v="32.103000000000002"/>
    <n v="13.81"/>
    <n v="18.292999999999999"/>
    <n v="0.5698221350029592"/>
    <n v="2026"/>
    <s v="Q4"/>
    <n v="11"/>
    <s v="Nov"/>
  </r>
  <r>
    <n v="2540"/>
    <d v="2026-11-30T00:00:00"/>
    <n v="2026"/>
    <x v="3"/>
    <n v="11"/>
    <x v="10"/>
    <x v="1"/>
    <x v="14"/>
    <x v="1"/>
    <s v="Business"/>
    <x v="3"/>
    <s v="Portable Camp Stove"/>
    <n v="12"/>
    <n v="81.150000000000006"/>
    <n v="0.15"/>
    <n v="39.590000000000003"/>
    <n v="827.73"/>
    <n v="475.08000000000004"/>
    <n v="352.65"/>
    <n v="0.42604472472907828"/>
    <n v="2026"/>
    <s v="Q4"/>
    <n v="11"/>
    <s v="Nov"/>
  </r>
  <r>
    <n v="2747"/>
    <d v="2026-11-30T00:00:00"/>
    <n v="2026"/>
    <x v="3"/>
    <n v="11"/>
    <x v="10"/>
    <x v="0"/>
    <x v="15"/>
    <x v="2"/>
    <s v="Returning"/>
    <x v="3"/>
    <s v="Trail Tent 2P"/>
    <n v="1"/>
    <n v="194.73"/>
    <n v="0"/>
    <n v="104.48"/>
    <n v="194.73"/>
    <n v="104.48"/>
    <n v="90.249999999999986"/>
    <n v="0.46346222975401835"/>
    <n v="2026"/>
    <s v="Q4"/>
    <n v="11"/>
    <s v="Nov"/>
  </r>
  <r>
    <n v="3094"/>
    <d v="2026-11-30T00:00:00"/>
    <n v="2026"/>
    <x v="3"/>
    <n v="11"/>
    <x v="10"/>
    <x v="1"/>
    <x v="1"/>
    <x v="3"/>
    <s v="Business"/>
    <x v="3"/>
    <s v="Compact Sleeping Bag"/>
    <n v="2"/>
    <n v="122.18"/>
    <n v="0.15"/>
    <n v="61.3"/>
    <n v="207.70600000000002"/>
    <n v="122.6"/>
    <n v="85.106000000000023"/>
    <n v="0.40974261696821479"/>
    <n v="2026"/>
    <s v="Q4"/>
    <n v="11"/>
    <s v="Nov"/>
  </r>
  <r>
    <n v="3359"/>
    <d v="2026-11-30T00:00:00"/>
    <n v="2026"/>
    <x v="3"/>
    <n v="11"/>
    <x v="10"/>
    <x v="3"/>
    <x v="13"/>
    <x v="0"/>
    <s v="Returning"/>
    <x v="3"/>
    <s v="Portable Camp Stove"/>
    <n v="1"/>
    <n v="83.14"/>
    <n v="0"/>
    <n v="39.369999999999997"/>
    <n v="83.14"/>
    <n v="39.369999999999997"/>
    <n v="43.77"/>
    <n v="0.52646139042578788"/>
    <n v="2026"/>
    <s v="Q4"/>
    <n v="11"/>
    <s v="Nov"/>
  </r>
  <r>
    <n v="3473"/>
    <d v="2026-11-30T00:00:00"/>
    <n v="2026"/>
    <x v="3"/>
    <n v="11"/>
    <x v="10"/>
    <x v="2"/>
    <x v="5"/>
    <x v="0"/>
    <s v="Returning"/>
    <x v="0"/>
    <s v="Commuter Helmet"/>
    <n v="1"/>
    <n v="80.97"/>
    <n v="0"/>
    <n v="43.64"/>
    <n v="80.97"/>
    <n v="43.64"/>
    <n v="37.33"/>
    <n v="0.4610349512164999"/>
    <n v="2026"/>
    <s v="Q4"/>
    <n v="11"/>
    <s v="Nov"/>
  </r>
  <r>
    <n v="3589"/>
    <d v="2026-11-30T00:00:00"/>
    <n v="2026"/>
    <x v="3"/>
    <n v="11"/>
    <x v="10"/>
    <x v="0"/>
    <x v="9"/>
    <x v="0"/>
    <s v="New"/>
    <x v="1"/>
    <s v="Trekking Poles"/>
    <n v="1"/>
    <n v="73.03"/>
    <n v="0"/>
    <n v="32.71"/>
    <n v="73.03"/>
    <n v="32.71"/>
    <n v="40.32"/>
    <n v="0.55210187594139393"/>
    <n v="2026"/>
    <s v="Q4"/>
    <n v="11"/>
    <s v="Nov"/>
  </r>
  <r>
    <n v="4689"/>
    <d v="2026-11-30T00:00:00"/>
    <n v="2026"/>
    <x v="3"/>
    <n v="11"/>
    <x v="10"/>
    <x v="2"/>
    <x v="3"/>
    <x v="0"/>
    <s v="Returning"/>
    <x v="2"/>
    <s v="Packing Cube Set"/>
    <n v="1"/>
    <n v="46.81"/>
    <n v="0.05"/>
    <n v="17.87"/>
    <n v="44.469500000000004"/>
    <n v="17.87"/>
    <n v="26.599500000000003"/>
    <n v="0.59815154206815913"/>
    <n v="2026"/>
    <s v="Q4"/>
    <n v="11"/>
    <s v="Nov"/>
  </r>
  <r>
    <n v="4819"/>
    <d v="2026-11-30T00:00:00"/>
    <n v="2026"/>
    <x v="3"/>
    <n v="11"/>
    <x v="10"/>
    <x v="3"/>
    <x v="7"/>
    <x v="3"/>
    <s v="New"/>
    <x v="1"/>
    <s v="Summit Backpack 45L"/>
    <n v="2"/>
    <n v="153.51"/>
    <n v="0.15"/>
    <n v="81.290000000000006"/>
    <n v="260.96699999999998"/>
    <n v="162.58000000000001"/>
    <n v="98.386999999999972"/>
    <n v="0.3770093536730697"/>
    <n v="2026"/>
    <s v="Q4"/>
    <n v="11"/>
    <s v="Nov"/>
  </r>
  <r>
    <n v="5167"/>
    <d v="2026-11-30T00:00:00"/>
    <n v="2026"/>
    <x v="3"/>
    <n v="11"/>
    <x v="10"/>
    <x v="2"/>
    <x v="5"/>
    <x v="3"/>
    <s v="New"/>
    <x v="3"/>
    <s v="Trail Tent 2P"/>
    <n v="2"/>
    <n v="197.5"/>
    <n v="0"/>
    <n v="104.47"/>
    <n v="395"/>
    <n v="208.94"/>
    <n v="186.06"/>
    <n v="0.4710379746835443"/>
    <n v="2026"/>
    <s v="Q4"/>
    <n v="11"/>
    <s v="Nov"/>
  </r>
  <r>
    <n v="38"/>
    <d v="2026-12-01T00:00:00"/>
    <n v="2026"/>
    <x v="3"/>
    <n v="12"/>
    <x v="11"/>
    <x v="3"/>
    <x v="8"/>
    <x v="1"/>
    <s v="Business"/>
    <x v="1"/>
    <s v="Trail Boots"/>
    <n v="8"/>
    <n v="146.55000000000001"/>
    <n v="0.1"/>
    <n v="78.03"/>
    <n v="1055.1600000000001"/>
    <n v="624.24"/>
    <n v="430.92000000000007"/>
    <n v="0.40839303991811671"/>
    <n v="2026"/>
    <s v="Q4"/>
    <n v="12"/>
    <s v="Dec"/>
  </r>
  <r>
    <n v="364"/>
    <d v="2026-12-01T00:00:00"/>
    <n v="2026"/>
    <x v="3"/>
    <n v="12"/>
    <x v="11"/>
    <x v="3"/>
    <x v="13"/>
    <x v="0"/>
    <s v="Business"/>
    <x v="0"/>
    <s v="Trail Bike Light"/>
    <n v="2"/>
    <n v="51.83"/>
    <n v="0.15"/>
    <n v="22.02"/>
    <n v="88.11099999999999"/>
    <n v="44.04"/>
    <n v="44.070999999999991"/>
    <n v="0.50017591447151888"/>
    <n v="2026"/>
    <s v="Q4"/>
    <n v="12"/>
    <s v="Dec"/>
  </r>
  <r>
    <n v="2040"/>
    <d v="2026-12-01T00:00:00"/>
    <n v="2026"/>
    <x v="3"/>
    <n v="12"/>
    <x v="11"/>
    <x v="1"/>
    <x v="12"/>
    <x v="0"/>
    <s v="New"/>
    <x v="1"/>
    <s v="Trail Boots"/>
    <n v="1"/>
    <n v="140.34"/>
    <n v="0.15"/>
    <n v="79.92"/>
    <n v="119.289"/>
    <n v="79.92"/>
    <n v="39.369"/>
    <n v="0.33003043029952467"/>
    <n v="2026"/>
    <s v="Q4"/>
    <n v="12"/>
    <s v="Dec"/>
  </r>
  <r>
    <n v="2899"/>
    <d v="2026-12-01T00:00:00"/>
    <n v="2026"/>
    <x v="3"/>
    <n v="12"/>
    <x v="11"/>
    <x v="0"/>
    <x v="0"/>
    <x v="0"/>
    <s v="New"/>
    <x v="1"/>
    <s v="Summit Backpack 45L"/>
    <n v="1"/>
    <n v="156.44999999999999"/>
    <n v="0"/>
    <n v="80.56"/>
    <n v="156.44999999999999"/>
    <n v="80.56"/>
    <n v="75.889999999999986"/>
    <n v="0.48507510386705011"/>
    <n v="2026"/>
    <s v="Q4"/>
    <n v="12"/>
    <s v="Dec"/>
  </r>
  <r>
    <n v="3199"/>
    <d v="2026-12-01T00:00:00"/>
    <n v="2026"/>
    <x v="3"/>
    <n v="12"/>
    <x v="11"/>
    <x v="2"/>
    <x v="16"/>
    <x v="3"/>
    <s v="Returning"/>
    <x v="4"/>
    <s v="Resistance Band Set"/>
    <n v="1"/>
    <n v="41.33"/>
    <n v="0"/>
    <n v="15.03"/>
    <n v="41.33"/>
    <n v="15.03"/>
    <n v="26.299999999999997"/>
    <n v="0.6363416404548754"/>
    <n v="2026"/>
    <s v="Q4"/>
    <n v="12"/>
    <s v="Dec"/>
  </r>
  <r>
    <n v="4722"/>
    <d v="2026-12-01T00:00:00"/>
    <n v="2026"/>
    <x v="3"/>
    <n v="12"/>
    <x v="11"/>
    <x v="1"/>
    <x v="11"/>
    <x v="2"/>
    <s v="New"/>
    <x v="0"/>
    <s v="Compact Repair Kit"/>
    <n v="1"/>
    <n v="39.479999999999997"/>
    <n v="0.05"/>
    <n v="16.78"/>
    <n v="37.505999999999993"/>
    <n v="16.78"/>
    <n v="20.725999999999992"/>
    <n v="0.55260491654668575"/>
    <n v="2026"/>
    <s v="Q4"/>
    <n v="12"/>
    <s v="Dec"/>
  </r>
  <r>
    <n v="1423"/>
    <d v="2026-12-02T00:00:00"/>
    <n v="2026"/>
    <x v="3"/>
    <n v="12"/>
    <x v="11"/>
    <x v="2"/>
    <x v="3"/>
    <x v="0"/>
    <s v="Business"/>
    <x v="1"/>
    <s v="Trekking Poles"/>
    <n v="1"/>
    <n v="73.010000000000005"/>
    <n v="0.1"/>
    <n v="31.51"/>
    <n v="65.709000000000003"/>
    <n v="31.51"/>
    <n v="34.198999999999998"/>
    <n v="0.52046142841924237"/>
    <n v="2026"/>
    <s v="Q4"/>
    <n v="12"/>
    <s v="Dec"/>
  </r>
  <r>
    <n v="1505"/>
    <d v="2026-12-02T00:00:00"/>
    <n v="2026"/>
    <x v="3"/>
    <n v="12"/>
    <x v="11"/>
    <x v="0"/>
    <x v="15"/>
    <x v="0"/>
    <s v="Business"/>
    <x v="4"/>
    <s v="Resistance Band Set"/>
    <n v="2"/>
    <n v="40.86"/>
    <n v="0.05"/>
    <n v="15.06"/>
    <n v="77.634"/>
    <n v="30.12"/>
    <n v="47.513999999999996"/>
    <n v="0.6120256588608084"/>
    <n v="2026"/>
    <s v="Q4"/>
    <n v="12"/>
    <s v="Dec"/>
  </r>
  <r>
    <n v="1664"/>
    <d v="2026-12-02T00:00:00"/>
    <n v="2026"/>
    <x v="3"/>
    <n v="12"/>
    <x v="11"/>
    <x v="2"/>
    <x v="5"/>
    <x v="3"/>
    <s v="Returning"/>
    <x v="3"/>
    <s v="Trail Tent 2P"/>
    <n v="6"/>
    <n v="194.79"/>
    <n v="0"/>
    <n v="105.73"/>
    <n v="1168.74"/>
    <n v="634.38"/>
    <n v="534.36"/>
    <n v="0.45721032907233433"/>
    <n v="2026"/>
    <s v="Q4"/>
    <n v="12"/>
    <s v="Dec"/>
  </r>
  <r>
    <n v="2035"/>
    <d v="2026-12-02T00:00:00"/>
    <n v="2026"/>
    <x v="3"/>
    <n v="12"/>
    <x v="11"/>
    <x v="3"/>
    <x v="13"/>
    <x v="0"/>
    <s v="New"/>
    <x v="3"/>
    <s v="Portable Camp Stove"/>
    <n v="4"/>
    <n v="80.98"/>
    <n v="0.2"/>
    <n v="38.6"/>
    <n v="259.13600000000002"/>
    <n v="154.4"/>
    <n v="104.73600000000002"/>
    <n v="0.40417387009138062"/>
    <n v="2026"/>
    <s v="Q4"/>
    <n v="12"/>
    <s v="Dec"/>
  </r>
  <r>
    <n v="2094"/>
    <d v="2026-12-02T00:00:00"/>
    <n v="2026"/>
    <x v="3"/>
    <n v="12"/>
    <x v="11"/>
    <x v="0"/>
    <x v="15"/>
    <x v="0"/>
    <s v="New"/>
    <x v="3"/>
    <s v="Trail Tent 2P"/>
    <n v="3"/>
    <n v="196.48"/>
    <n v="0.05"/>
    <n v="107.2"/>
    <n v="559.96799999999996"/>
    <n v="321.60000000000002"/>
    <n v="238.36799999999994"/>
    <n v="0.42568146751242919"/>
    <n v="2026"/>
    <s v="Q4"/>
    <n v="12"/>
    <s v="Dec"/>
  </r>
  <r>
    <n v="2204"/>
    <d v="2026-12-02T00:00:00"/>
    <n v="2026"/>
    <x v="3"/>
    <n v="12"/>
    <x v="11"/>
    <x v="0"/>
    <x v="9"/>
    <x v="2"/>
    <s v="New"/>
    <x v="2"/>
    <s v="Packing Cube Set"/>
    <n v="2"/>
    <n v="46.63"/>
    <n v="0"/>
    <n v="18.68"/>
    <n v="93.26"/>
    <n v="37.36"/>
    <n v="55.900000000000006"/>
    <n v="0.59939952820072917"/>
    <n v="2026"/>
    <s v="Q4"/>
    <n v="12"/>
    <s v="Dec"/>
  </r>
  <r>
    <n v="3921"/>
    <d v="2026-12-02T00:00:00"/>
    <n v="2026"/>
    <x v="3"/>
    <n v="12"/>
    <x v="11"/>
    <x v="2"/>
    <x v="5"/>
    <x v="1"/>
    <s v="Business"/>
    <x v="1"/>
    <s v="Trail Boots"/>
    <n v="12"/>
    <n v="142.93"/>
    <n v="0.1"/>
    <n v="79.81"/>
    <n v="1543.644"/>
    <n v="957.72"/>
    <n v="585.92399999999998"/>
    <n v="0.37957197384889263"/>
    <n v="2026"/>
    <s v="Q4"/>
    <n v="12"/>
    <s v="Dec"/>
  </r>
  <r>
    <n v="3999"/>
    <d v="2026-12-02T00:00:00"/>
    <n v="2026"/>
    <x v="3"/>
    <n v="12"/>
    <x v="11"/>
    <x v="1"/>
    <x v="12"/>
    <x v="2"/>
    <s v="Returning"/>
    <x v="1"/>
    <s v="Summit Backpack 45L"/>
    <n v="2"/>
    <n v="153.97"/>
    <n v="0"/>
    <n v="79.45"/>
    <n v="307.94"/>
    <n v="158.9"/>
    <n v="149.04"/>
    <n v="0.48399038773787101"/>
    <n v="2026"/>
    <s v="Q4"/>
    <n v="12"/>
    <s v="Dec"/>
  </r>
  <r>
    <n v="4546"/>
    <d v="2026-12-02T00:00:00"/>
    <n v="2026"/>
    <x v="3"/>
    <n v="12"/>
    <x v="11"/>
    <x v="3"/>
    <x v="13"/>
    <x v="0"/>
    <s v="Returning"/>
    <x v="3"/>
    <s v="Alpine Tent 4P"/>
    <n v="1"/>
    <n v="344.63"/>
    <n v="0.05"/>
    <n v="189.22"/>
    <n v="327.39849999999996"/>
    <n v="189.22"/>
    <n v="138.17849999999996"/>
    <n v="0.42204988721695419"/>
    <n v="2026"/>
    <s v="Q4"/>
    <n v="12"/>
    <s v="Dec"/>
  </r>
  <r>
    <n v="158"/>
    <d v="2026-12-03T00:00:00"/>
    <n v="2026"/>
    <x v="3"/>
    <n v="12"/>
    <x v="11"/>
    <x v="3"/>
    <x v="13"/>
    <x v="0"/>
    <s v="New"/>
    <x v="2"/>
    <s v="Packing Cube Set"/>
    <n v="2"/>
    <n v="46.51"/>
    <n v="0.05"/>
    <n v="18.73"/>
    <n v="88.368999999999986"/>
    <n v="37.46"/>
    <n v="50.908999999999985"/>
    <n v="0.57609568966492763"/>
    <n v="2026"/>
    <s v="Q4"/>
    <n v="12"/>
    <s v="Dec"/>
  </r>
  <r>
    <n v="1972"/>
    <d v="2026-12-03T00:00:00"/>
    <n v="2026"/>
    <x v="3"/>
    <n v="12"/>
    <x v="11"/>
    <x v="0"/>
    <x v="9"/>
    <x v="1"/>
    <s v="Business"/>
    <x v="0"/>
    <s v="Commuter Helmet"/>
    <n v="6"/>
    <n v="80.17"/>
    <n v="0.1"/>
    <n v="42.67"/>
    <n v="432.91800000000001"/>
    <n v="256.02"/>
    <n v="176.89800000000002"/>
    <n v="0.40861779828974543"/>
    <n v="2026"/>
    <s v="Q4"/>
    <n v="12"/>
    <s v="Dec"/>
  </r>
  <r>
    <n v="3196"/>
    <d v="2026-12-03T00:00:00"/>
    <n v="2026"/>
    <x v="3"/>
    <n v="12"/>
    <x v="11"/>
    <x v="3"/>
    <x v="13"/>
    <x v="0"/>
    <s v="New"/>
    <x v="3"/>
    <s v="Compact Sleeping Bag"/>
    <n v="2"/>
    <n v="124.62"/>
    <n v="0.1"/>
    <n v="58.91"/>
    <n v="224.316"/>
    <n v="117.82"/>
    <n v="106.49600000000001"/>
    <n v="0.47475882237557737"/>
    <n v="2026"/>
    <s v="Q4"/>
    <n v="12"/>
    <s v="Dec"/>
  </r>
  <r>
    <n v="3722"/>
    <d v="2026-12-03T00:00:00"/>
    <n v="2026"/>
    <x v="3"/>
    <n v="12"/>
    <x v="11"/>
    <x v="2"/>
    <x v="3"/>
    <x v="0"/>
    <s v="Returning"/>
    <x v="1"/>
    <s v="Trail Boots"/>
    <n v="1"/>
    <n v="144.78"/>
    <n v="0.15"/>
    <n v="81.53"/>
    <n v="123.063"/>
    <n v="81.53"/>
    <n v="41.533000000000001"/>
    <n v="0.33749380398657597"/>
    <n v="2026"/>
    <s v="Q4"/>
    <n v="12"/>
    <s v="Dec"/>
  </r>
  <r>
    <n v="4201"/>
    <d v="2026-12-03T00:00:00"/>
    <n v="2026"/>
    <x v="3"/>
    <n v="12"/>
    <x v="11"/>
    <x v="3"/>
    <x v="7"/>
    <x v="0"/>
    <s v="Business"/>
    <x v="2"/>
    <s v="Carry-On Duffel"/>
    <n v="1"/>
    <n v="133.80000000000001"/>
    <n v="0"/>
    <n v="66.349999999999994"/>
    <n v="133.80000000000001"/>
    <n v="66.349999999999994"/>
    <n v="67.450000000000017"/>
    <n v="0.50411061285500758"/>
    <n v="2026"/>
    <s v="Q4"/>
    <n v="12"/>
    <s v="Dec"/>
  </r>
  <r>
    <n v="4498"/>
    <d v="2026-12-03T00:00:00"/>
    <n v="2026"/>
    <x v="3"/>
    <n v="12"/>
    <x v="11"/>
    <x v="3"/>
    <x v="7"/>
    <x v="2"/>
    <s v="New"/>
    <x v="3"/>
    <s v="Compact Sleeping Bag"/>
    <n v="1"/>
    <n v="124.93"/>
    <n v="0"/>
    <n v="59.41"/>
    <n v="124.93"/>
    <n v="59.41"/>
    <n v="65.52000000000001"/>
    <n v="0.52445369406867848"/>
    <n v="2026"/>
    <s v="Q4"/>
    <n v="12"/>
    <s v="Dec"/>
  </r>
  <r>
    <n v="4791"/>
    <d v="2026-12-03T00:00:00"/>
    <n v="2026"/>
    <x v="3"/>
    <n v="12"/>
    <x v="11"/>
    <x v="1"/>
    <x v="12"/>
    <x v="0"/>
    <s v="New"/>
    <x v="1"/>
    <s v="Trekking Poles"/>
    <n v="2"/>
    <n v="70.59"/>
    <n v="0.1"/>
    <n v="32.68"/>
    <n v="127.06200000000001"/>
    <n v="65.36"/>
    <n v="61.702000000000012"/>
    <n v="0.48560545245628123"/>
    <n v="2026"/>
    <s v="Q4"/>
    <n v="12"/>
    <s v="Dec"/>
  </r>
  <r>
    <n v="614"/>
    <d v="2026-12-04T00:00:00"/>
    <n v="2026"/>
    <x v="3"/>
    <n v="12"/>
    <x v="11"/>
    <x v="3"/>
    <x v="7"/>
    <x v="0"/>
    <s v="Returning"/>
    <x v="1"/>
    <s v="Summit Backpack 45L"/>
    <n v="2"/>
    <n v="151.05000000000001"/>
    <n v="0.15"/>
    <n v="80.36"/>
    <n v="256.78500000000003"/>
    <n v="160.72"/>
    <n v="96.065000000000026"/>
    <n v="0.37410674299511271"/>
    <n v="2026"/>
    <s v="Q4"/>
    <n v="12"/>
    <s v="Dec"/>
  </r>
  <r>
    <n v="2301"/>
    <d v="2026-12-04T00:00:00"/>
    <n v="2026"/>
    <x v="3"/>
    <n v="12"/>
    <x v="11"/>
    <x v="3"/>
    <x v="7"/>
    <x v="0"/>
    <s v="Returning"/>
    <x v="3"/>
    <s v="Compact Sleeping Bag"/>
    <n v="2"/>
    <n v="120.37"/>
    <n v="0.2"/>
    <n v="59.39"/>
    <n v="192.59200000000001"/>
    <n v="118.78"/>
    <n v="73.812000000000012"/>
    <n v="0.3832557946332143"/>
    <n v="2026"/>
    <s v="Q4"/>
    <n v="12"/>
    <s v="Dec"/>
  </r>
  <r>
    <n v="4430"/>
    <d v="2026-12-04T00:00:00"/>
    <n v="2026"/>
    <x v="3"/>
    <n v="12"/>
    <x v="11"/>
    <x v="1"/>
    <x v="1"/>
    <x v="0"/>
    <s v="Returning"/>
    <x v="3"/>
    <s v="Trail Tent 2P"/>
    <n v="3"/>
    <n v="193.8"/>
    <n v="0"/>
    <n v="104.55"/>
    <n v="581.40000000000009"/>
    <n v="313.64999999999998"/>
    <n v="267.75000000000011"/>
    <n v="0.46052631578947378"/>
    <n v="2026"/>
    <s v="Q4"/>
    <n v="12"/>
    <s v="Dec"/>
  </r>
  <r>
    <n v="318"/>
    <d v="2026-12-05T00:00:00"/>
    <n v="2026"/>
    <x v="3"/>
    <n v="12"/>
    <x v="11"/>
    <x v="3"/>
    <x v="13"/>
    <x v="0"/>
    <s v="Business"/>
    <x v="1"/>
    <s v="Trail Boots"/>
    <n v="1"/>
    <n v="146.08000000000001"/>
    <n v="0.1"/>
    <n v="81.540000000000006"/>
    <n v="131.47200000000001"/>
    <n v="81.540000000000006"/>
    <n v="49.932000000000002"/>
    <n v="0.37979189485213583"/>
    <n v="2026"/>
    <s v="Q4"/>
    <n v="12"/>
    <s v="Dec"/>
  </r>
  <r>
    <n v="782"/>
    <d v="2026-12-05T00:00:00"/>
    <n v="2026"/>
    <x v="3"/>
    <n v="12"/>
    <x v="11"/>
    <x v="3"/>
    <x v="7"/>
    <x v="1"/>
    <s v="Business"/>
    <x v="0"/>
    <s v="Cycling Pack 12L"/>
    <n v="4"/>
    <n v="101.17"/>
    <n v="0.15"/>
    <n v="50.48"/>
    <n v="343.97800000000001"/>
    <n v="201.92"/>
    <n v="142.05800000000002"/>
    <n v="0.41298571420265257"/>
    <n v="2026"/>
    <s v="Q4"/>
    <n v="12"/>
    <s v="Dec"/>
  </r>
  <r>
    <n v="1402"/>
    <d v="2026-12-05T00:00:00"/>
    <n v="2026"/>
    <x v="3"/>
    <n v="12"/>
    <x v="11"/>
    <x v="1"/>
    <x v="6"/>
    <x v="2"/>
    <s v="New"/>
    <x v="3"/>
    <s v="Compact Sleeping Bag"/>
    <n v="2"/>
    <n v="121.64"/>
    <n v="0"/>
    <n v="61.94"/>
    <n v="243.28"/>
    <n v="123.88"/>
    <n v="119.4"/>
    <n v="0.49079250246629402"/>
    <n v="2026"/>
    <s v="Q4"/>
    <n v="12"/>
    <s v="Dec"/>
  </r>
  <r>
    <n v="1824"/>
    <d v="2026-12-05T00:00:00"/>
    <n v="2026"/>
    <x v="3"/>
    <n v="12"/>
    <x v="11"/>
    <x v="1"/>
    <x v="1"/>
    <x v="0"/>
    <s v="Returning"/>
    <x v="2"/>
    <s v="Travel Backpack 35L"/>
    <n v="1"/>
    <n v="165.1"/>
    <n v="0.05"/>
    <n v="85.23"/>
    <n v="156.845"/>
    <n v="85.23"/>
    <n v="71.614999999999995"/>
    <n v="0.45659727756702473"/>
    <n v="2026"/>
    <s v="Q4"/>
    <n v="12"/>
    <s v="Dec"/>
  </r>
  <r>
    <n v="2141"/>
    <d v="2026-12-05T00:00:00"/>
    <n v="2026"/>
    <x v="3"/>
    <n v="12"/>
    <x v="11"/>
    <x v="3"/>
    <x v="13"/>
    <x v="0"/>
    <s v="New"/>
    <x v="3"/>
    <s v="Trail Tent 2P"/>
    <n v="3"/>
    <n v="194.07"/>
    <n v="0.1"/>
    <n v="102.37"/>
    <n v="523.98900000000003"/>
    <n v="307.11"/>
    <n v="216.87900000000002"/>
    <n v="0.4138999101126169"/>
    <n v="2026"/>
    <s v="Q4"/>
    <n v="12"/>
    <s v="Dec"/>
  </r>
  <r>
    <n v="3517"/>
    <d v="2026-12-05T00:00:00"/>
    <n v="2026"/>
    <x v="3"/>
    <n v="12"/>
    <x v="11"/>
    <x v="3"/>
    <x v="13"/>
    <x v="3"/>
    <s v="New"/>
    <x v="1"/>
    <s v="Summit Backpack 45L"/>
    <n v="1"/>
    <n v="152.44"/>
    <n v="0.1"/>
    <n v="76.91"/>
    <n v="137.196"/>
    <n v="76.91"/>
    <n v="60.286000000000001"/>
    <n v="0.43941514329863846"/>
    <n v="2026"/>
    <s v="Q4"/>
    <n v="12"/>
    <s v="Dec"/>
  </r>
  <r>
    <n v="4055"/>
    <d v="2026-12-05T00:00:00"/>
    <n v="2026"/>
    <x v="3"/>
    <n v="12"/>
    <x v="11"/>
    <x v="1"/>
    <x v="12"/>
    <x v="0"/>
    <s v="Returning"/>
    <x v="3"/>
    <s v="Compact Sleeping Bag"/>
    <n v="1"/>
    <n v="123.82"/>
    <n v="0.05"/>
    <n v="59.19"/>
    <n v="117.62899999999999"/>
    <n v="59.19"/>
    <n v="58.438999999999993"/>
    <n v="0.49680775999115862"/>
    <n v="2026"/>
    <s v="Q4"/>
    <n v="12"/>
    <s v="Dec"/>
  </r>
  <r>
    <n v="4168"/>
    <d v="2026-12-05T00:00:00"/>
    <n v="2026"/>
    <x v="3"/>
    <n v="12"/>
    <x v="11"/>
    <x v="0"/>
    <x v="0"/>
    <x v="0"/>
    <s v="New"/>
    <x v="1"/>
    <s v="Trekking Poles"/>
    <n v="4"/>
    <n v="71.12"/>
    <n v="0.05"/>
    <n v="31.93"/>
    <n v="270.25600000000003"/>
    <n v="127.72"/>
    <n v="142.53600000000003"/>
    <n v="0.52741104730329769"/>
    <n v="2026"/>
    <s v="Q4"/>
    <n v="12"/>
    <s v="Dec"/>
  </r>
  <r>
    <n v="4317"/>
    <d v="2026-12-05T00:00:00"/>
    <n v="2026"/>
    <x v="3"/>
    <n v="12"/>
    <x v="11"/>
    <x v="2"/>
    <x v="16"/>
    <x v="3"/>
    <s v="Returning"/>
    <x v="1"/>
    <s v="Trekking Poles"/>
    <n v="1"/>
    <n v="71.55"/>
    <n v="0.1"/>
    <n v="32.07"/>
    <n v="64.394999999999996"/>
    <n v="32.07"/>
    <n v="32.324999999999996"/>
    <n v="0.50197996738877237"/>
    <n v="2026"/>
    <s v="Q4"/>
    <n v="12"/>
    <s v="Dec"/>
  </r>
  <r>
    <n v="4879"/>
    <d v="2026-12-05T00:00:00"/>
    <n v="2026"/>
    <x v="3"/>
    <n v="12"/>
    <x v="11"/>
    <x v="2"/>
    <x v="2"/>
    <x v="3"/>
    <s v="Returning"/>
    <x v="1"/>
    <s v="Trekking Poles"/>
    <n v="2"/>
    <n v="70.239999999999995"/>
    <n v="0.1"/>
    <n v="33.29"/>
    <n v="126.43199999999999"/>
    <n v="66.58"/>
    <n v="59.85199999999999"/>
    <n v="0.47339281194634264"/>
    <n v="2026"/>
    <s v="Q4"/>
    <n v="12"/>
    <s v="Dec"/>
  </r>
  <r>
    <n v="467"/>
    <d v="2026-12-06T00:00:00"/>
    <n v="2026"/>
    <x v="3"/>
    <n v="12"/>
    <x v="11"/>
    <x v="0"/>
    <x v="0"/>
    <x v="3"/>
    <s v="Returning"/>
    <x v="0"/>
    <s v="Trail Bike Light"/>
    <n v="2"/>
    <n v="50.68"/>
    <n v="0.15"/>
    <n v="22.41"/>
    <n v="86.155999999999992"/>
    <n v="44.82"/>
    <n v="41.335999999999991"/>
    <n v="0.47978086262129155"/>
    <n v="2026"/>
    <s v="Q4"/>
    <n v="12"/>
    <s v="Dec"/>
  </r>
  <r>
    <n v="825"/>
    <d v="2026-12-06T00:00:00"/>
    <n v="2026"/>
    <x v="3"/>
    <n v="12"/>
    <x v="11"/>
    <x v="3"/>
    <x v="7"/>
    <x v="0"/>
    <s v="New"/>
    <x v="0"/>
    <s v="Cycling Pack 12L"/>
    <n v="1"/>
    <n v="101.26"/>
    <n v="0"/>
    <n v="51.7"/>
    <n v="101.26"/>
    <n v="51.7"/>
    <n v="49.56"/>
    <n v="0.4894331424056883"/>
    <n v="2026"/>
    <s v="Q4"/>
    <n v="12"/>
    <s v="Dec"/>
  </r>
  <r>
    <n v="2346"/>
    <d v="2026-12-06T00:00:00"/>
    <n v="2026"/>
    <x v="3"/>
    <n v="12"/>
    <x v="11"/>
    <x v="0"/>
    <x v="0"/>
    <x v="3"/>
    <s v="Business"/>
    <x v="2"/>
    <s v="Packing Cube Set"/>
    <n v="2"/>
    <n v="46.01"/>
    <n v="0.05"/>
    <n v="18.399999999999999"/>
    <n v="87.418999999999997"/>
    <n v="36.799999999999997"/>
    <n v="50.619"/>
    <n v="0.57903888170763795"/>
    <n v="2026"/>
    <s v="Q4"/>
    <n v="12"/>
    <s v="Dec"/>
  </r>
  <r>
    <n v="3095"/>
    <d v="2026-12-06T00:00:00"/>
    <n v="2026"/>
    <x v="3"/>
    <n v="12"/>
    <x v="11"/>
    <x v="1"/>
    <x v="12"/>
    <x v="0"/>
    <s v="New"/>
    <x v="2"/>
    <s v="Carry-On Duffel"/>
    <n v="2"/>
    <n v="131.97999999999999"/>
    <n v="0.1"/>
    <n v="68.02"/>
    <n v="237.56399999999999"/>
    <n v="136.04"/>
    <n v="101.524"/>
    <n v="0.42735431294303855"/>
    <n v="2026"/>
    <s v="Q4"/>
    <n v="12"/>
    <s v="Dec"/>
  </r>
  <r>
    <n v="3580"/>
    <d v="2026-12-06T00:00:00"/>
    <n v="2026"/>
    <x v="3"/>
    <n v="12"/>
    <x v="11"/>
    <x v="3"/>
    <x v="7"/>
    <x v="2"/>
    <s v="New"/>
    <x v="1"/>
    <s v="Trekking Poles"/>
    <n v="2"/>
    <n v="73.16"/>
    <n v="0.15"/>
    <n v="32.64"/>
    <n v="124.37199999999999"/>
    <n v="65.28"/>
    <n v="59.091999999999985"/>
    <n v="0.47512301804264617"/>
    <n v="2026"/>
    <s v="Q4"/>
    <n v="12"/>
    <s v="Dec"/>
  </r>
  <r>
    <n v="4672"/>
    <d v="2026-12-06T00:00:00"/>
    <n v="2026"/>
    <x v="3"/>
    <n v="12"/>
    <x v="11"/>
    <x v="1"/>
    <x v="6"/>
    <x v="0"/>
    <s v="Business"/>
    <x v="2"/>
    <s v="Packing Cube Set"/>
    <n v="2"/>
    <n v="47.43"/>
    <n v="0.05"/>
    <n v="18.63"/>
    <n v="90.11699999999999"/>
    <n v="37.26"/>
    <n v="52.856999999999992"/>
    <n v="0.58653750124837711"/>
    <n v="2026"/>
    <s v="Q4"/>
    <n v="12"/>
    <s v="Dec"/>
  </r>
  <r>
    <n v="533"/>
    <d v="2026-12-07T00:00:00"/>
    <n v="2026"/>
    <x v="3"/>
    <n v="12"/>
    <x v="11"/>
    <x v="0"/>
    <x v="9"/>
    <x v="0"/>
    <s v="New"/>
    <x v="2"/>
    <s v="Insulated Bottle"/>
    <n v="1"/>
    <n v="35.93"/>
    <n v="0.05"/>
    <n v="13.23"/>
    <n v="34.133499999999998"/>
    <n v="13.23"/>
    <n v="20.903499999999998"/>
    <n v="0.6124042363074399"/>
    <n v="2026"/>
    <s v="Q4"/>
    <n v="12"/>
    <s v="Dec"/>
  </r>
  <r>
    <n v="2160"/>
    <d v="2026-12-07T00:00:00"/>
    <n v="2026"/>
    <x v="3"/>
    <n v="12"/>
    <x v="11"/>
    <x v="0"/>
    <x v="15"/>
    <x v="3"/>
    <s v="Returning"/>
    <x v="2"/>
    <s v="Insulated Bottle"/>
    <n v="1"/>
    <n v="35.53"/>
    <n v="0.05"/>
    <n v="13.28"/>
    <n v="33.753500000000003"/>
    <n v="13.28"/>
    <n v="20.473500000000001"/>
    <n v="0.6065593197742456"/>
    <n v="2026"/>
    <s v="Q4"/>
    <n v="12"/>
    <s v="Dec"/>
  </r>
  <r>
    <n v="2841"/>
    <d v="2026-12-07T00:00:00"/>
    <n v="2026"/>
    <x v="3"/>
    <n v="12"/>
    <x v="11"/>
    <x v="1"/>
    <x v="14"/>
    <x v="0"/>
    <s v="New"/>
    <x v="3"/>
    <s v="Trail Tent 2P"/>
    <n v="3"/>
    <n v="196.97"/>
    <n v="0.15"/>
    <n v="101.88"/>
    <n v="502.27349999999996"/>
    <n v="305.64"/>
    <n v="196.63349999999997"/>
    <n v="0.39148690902466482"/>
    <n v="2026"/>
    <s v="Q4"/>
    <n v="12"/>
    <s v="Dec"/>
  </r>
  <r>
    <n v="3433"/>
    <d v="2026-12-07T00:00:00"/>
    <n v="2026"/>
    <x v="3"/>
    <n v="12"/>
    <x v="11"/>
    <x v="0"/>
    <x v="0"/>
    <x v="0"/>
    <s v="New"/>
    <x v="2"/>
    <s v="Insulated Bottle"/>
    <n v="2"/>
    <n v="37.020000000000003"/>
    <n v="0.2"/>
    <n v="13.39"/>
    <n v="59.232000000000006"/>
    <n v="26.78"/>
    <n v="32.452000000000005"/>
    <n v="0.5478795245813074"/>
    <n v="2026"/>
    <s v="Q4"/>
    <n v="12"/>
    <s v="Dec"/>
  </r>
  <r>
    <n v="3763"/>
    <d v="2026-12-07T00:00:00"/>
    <n v="2026"/>
    <x v="3"/>
    <n v="12"/>
    <x v="11"/>
    <x v="1"/>
    <x v="14"/>
    <x v="0"/>
    <s v="New"/>
    <x v="2"/>
    <s v="Packing Cube Set"/>
    <n v="4"/>
    <n v="47.22"/>
    <n v="0"/>
    <n v="18.420000000000002"/>
    <n v="188.88"/>
    <n v="73.680000000000007"/>
    <n v="115.19999999999999"/>
    <n v="0.60991105463786521"/>
    <n v="2026"/>
    <s v="Q4"/>
    <n v="12"/>
    <s v="Dec"/>
  </r>
  <r>
    <n v="706"/>
    <d v="2026-12-08T00:00:00"/>
    <n v="2026"/>
    <x v="3"/>
    <n v="12"/>
    <x v="11"/>
    <x v="1"/>
    <x v="12"/>
    <x v="2"/>
    <s v="Returning"/>
    <x v="2"/>
    <s v="Packing Cube Set"/>
    <n v="4"/>
    <n v="46.48"/>
    <n v="0.1"/>
    <n v="18.66"/>
    <n v="167.328"/>
    <n v="74.64"/>
    <n v="92.688000000000002"/>
    <n v="0.55393000573723461"/>
    <n v="2026"/>
    <s v="Q4"/>
    <n v="12"/>
    <s v="Dec"/>
  </r>
  <r>
    <n v="1086"/>
    <d v="2026-12-08T00:00:00"/>
    <n v="2026"/>
    <x v="3"/>
    <n v="12"/>
    <x v="11"/>
    <x v="3"/>
    <x v="13"/>
    <x v="1"/>
    <s v="Business"/>
    <x v="1"/>
    <s v="Trail Boots"/>
    <n v="12"/>
    <n v="146.99"/>
    <n v="0.15"/>
    <n v="79.239999999999995"/>
    <n v="1499.298"/>
    <n v="950.87999999999988"/>
    <n v="548.41800000000012"/>
    <n v="0.36578318653129671"/>
    <n v="2026"/>
    <s v="Q4"/>
    <n v="12"/>
    <s v="Dec"/>
  </r>
  <r>
    <n v="1204"/>
    <d v="2026-12-08T00:00:00"/>
    <n v="2026"/>
    <x v="3"/>
    <n v="12"/>
    <x v="11"/>
    <x v="2"/>
    <x v="10"/>
    <x v="0"/>
    <s v="New"/>
    <x v="4"/>
    <s v="Resistance Band Set"/>
    <n v="1"/>
    <n v="40.29"/>
    <n v="0"/>
    <n v="15.07"/>
    <n v="40.29"/>
    <n v="15.07"/>
    <n v="25.22"/>
    <n v="0.62596177711590961"/>
    <n v="2026"/>
    <s v="Q4"/>
    <n v="12"/>
    <s v="Dec"/>
  </r>
  <r>
    <n v="1451"/>
    <d v="2026-12-08T00:00:00"/>
    <n v="2026"/>
    <x v="3"/>
    <n v="12"/>
    <x v="11"/>
    <x v="0"/>
    <x v="0"/>
    <x v="1"/>
    <s v="Business"/>
    <x v="3"/>
    <s v="Compact Sleeping Bag"/>
    <n v="4"/>
    <n v="125.82"/>
    <n v="0.15"/>
    <n v="61.39"/>
    <n v="427.78799999999995"/>
    <n v="245.56"/>
    <n v="182.22799999999995"/>
    <n v="0.42597735326844133"/>
    <n v="2026"/>
    <s v="Q4"/>
    <n v="12"/>
    <s v="Dec"/>
  </r>
  <r>
    <n v="1650"/>
    <d v="2026-12-08T00:00:00"/>
    <n v="2026"/>
    <x v="3"/>
    <n v="12"/>
    <x v="11"/>
    <x v="1"/>
    <x v="1"/>
    <x v="0"/>
    <s v="New"/>
    <x v="2"/>
    <s v="Insulated Bottle"/>
    <n v="3"/>
    <n v="36.25"/>
    <n v="0"/>
    <n v="13.67"/>
    <n v="108.75"/>
    <n v="41.01"/>
    <n v="67.740000000000009"/>
    <n v="0.62289655172413805"/>
    <n v="2026"/>
    <s v="Q4"/>
    <n v="12"/>
    <s v="Dec"/>
  </r>
  <r>
    <n v="1740"/>
    <d v="2026-12-08T00:00:00"/>
    <n v="2026"/>
    <x v="3"/>
    <n v="12"/>
    <x v="11"/>
    <x v="2"/>
    <x v="10"/>
    <x v="3"/>
    <s v="Returning"/>
    <x v="2"/>
    <s v="Travel Backpack 35L"/>
    <n v="1"/>
    <n v="165.29"/>
    <n v="0.05"/>
    <n v="89.92"/>
    <n v="157.02549999999999"/>
    <n v="89.92"/>
    <n v="67.105499999999992"/>
    <n v="0.42735415585366704"/>
    <n v="2026"/>
    <s v="Q4"/>
    <n v="12"/>
    <s v="Dec"/>
  </r>
  <r>
    <n v="3191"/>
    <d v="2026-12-08T00:00:00"/>
    <n v="2026"/>
    <x v="3"/>
    <n v="12"/>
    <x v="11"/>
    <x v="3"/>
    <x v="8"/>
    <x v="0"/>
    <s v="New"/>
    <x v="3"/>
    <s v="Portable Camp Stove"/>
    <n v="1"/>
    <n v="82.89"/>
    <n v="0.15"/>
    <n v="38.51"/>
    <n v="70.456500000000005"/>
    <n v="38.51"/>
    <n v="31.946500000000007"/>
    <n v="0.45342161475520365"/>
    <n v="2026"/>
    <s v="Q4"/>
    <n v="12"/>
    <s v="Dec"/>
  </r>
  <r>
    <n v="3662"/>
    <d v="2026-12-08T00:00:00"/>
    <n v="2026"/>
    <x v="3"/>
    <n v="12"/>
    <x v="11"/>
    <x v="1"/>
    <x v="6"/>
    <x v="0"/>
    <s v="Business"/>
    <x v="3"/>
    <s v="Trail Tent 2P"/>
    <n v="1"/>
    <n v="199.66"/>
    <n v="0"/>
    <n v="103.15"/>
    <n v="199.66"/>
    <n v="103.15"/>
    <n v="96.509999999999991"/>
    <n v="0.48337173194430527"/>
    <n v="2026"/>
    <s v="Q4"/>
    <n v="12"/>
    <s v="Dec"/>
  </r>
  <r>
    <n v="3922"/>
    <d v="2026-12-08T00:00:00"/>
    <n v="2026"/>
    <x v="3"/>
    <n v="12"/>
    <x v="11"/>
    <x v="3"/>
    <x v="8"/>
    <x v="2"/>
    <s v="New"/>
    <x v="1"/>
    <s v="Trail Boots"/>
    <n v="2"/>
    <n v="146.25"/>
    <n v="0.05"/>
    <n v="77.3"/>
    <n v="277.875"/>
    <n v="154.6"/>
    <n v="123.27500000000001"/>
    <n v="0.44363472784525421"/>
    <n v="2026"/>
    <s v="Q4"/>
    <n v="12"/>
    <s v="Dec"/>
  </r>
  <r>
    <n v="4022"/>
    <d v="2026-12-08T00:00:00"/>
    <n v="2026"/>
    <x v="3"/>
    <n v="12"/>
    <x v="11"/>
    <x v="0"/>
    <x v="9"/>
    <x v="3"/>
    <s v="Returning"/>
    <x v="3"/>
    <s v="Alpine Tent 4P"/>
    <n v="1"/>
    <n v="333.51"/>
    <n v="0.2"/>
    <n v="199.91"/>
    <n v="266.80799999999999"/>
    <n v="199.91"/>
    <n v="66.897999999999996"/>
    <n v="0.25073461065635211"/>
    <n v="2026"/>
    <s v="Q4"/>
    <n v="12"/>
    <s v="Dec"/>
  </r>
  <r>
    <n v="4366"/>
    <d v="2026-12-08T00:00:00"/>
    <n v="2026"/>
    <x v="3"/>
    <n v="12"/>
    <x v="11"/>
    <x v="1"/>
    <x v="12"/>
    <x v="2"/>
    <s v="New"/>
    <x v="1"/>
    <s v="Summit Backpack 45L"/>
    <n v="1"/>
    <n v="151.97"/>
    <n v="0.05"/>
    <n v="80.239999999999995"/>
    <n v="144.3715"/>
    <n v="80.239999999999995"/>
    <n v="64.131500000000003"/>
    <n v="0.44421163456776441"/>
    <n v="2026"/>
    <s v="Q4"/>
    <n v="12"/>
    <s v="Dec"/>
  </r>
  <r>
    <n v="4880"/>
    <d v="2026-12-08T00:00:00"/>
    <n v="2026"/>
    <x v="3"/>
    <n v="12"/>
    <x v="11"/>
    <x v="3"/>
    <x v="13"/>
    <x v="2"/>
    <s v="New"/>
    <x v="0"/>
    <s v="Compact Repair Kit"/>
    <n v="1"/>
    <n v="41.07"/>
    <n v="0"/>
    <n v="16.600000000000001"/>
    <n v="41.07"/>
    <n v="16.600000000000001"/>
    <n v="24.47"/>
    <n v="0.59581202824446067"/>
    <n v="2026"/>
    <s v="Q4"/>
    <n v="12"/>
    <s v="Dec"/>
  </r>
  <r>
    <n v="5127"/>
    <d v="2026-12-08T00:00:00"/>
    <n v="2026"/>
    <x v="3"/>
    <n v="12"/>
    <x v="11"/>
    <x v="1"/>
    <x v="11"/>
    <x v="3"/>
    <s v="Returning"/>
    <x v="3"/>
    <s v="Compact Sleeping Bag"/>
    <n v="1"/>
    <n v="122.65"/>
    <n v="0"/>
    <n v="58.9"/>
    <n v="122.65"/>
    <n v="58.9"/>
    <n v="63.750000000000007"/>
    <n v="0.51977170811251527"/>
    <n v="2026"/>
    <s v="Q4"/>
    <n v="12"/>
    <s v="Dec"/>
  </r>
  <r>
    <n v="13"/>
    <d v="2026-12-09T00:00:00"/>
    <n v="2026"/>
    <x v="3"/>
    <n v="12"/>
    <x v="11"/>
    <x v="1"/>
    <x v="6"/>
    <x v="0"/>
    <s v="Returning"/>
    <x v="1"/>
    <s v="Trail Boots"/>
    <n v="6"/>
    <n v="143.16"/>
    <n v="0.15"/>
    <n v="80.349999999999994"/>
    <n v="730.11599999999999"/>
    <n v="482.09999999999997"/>
    <n v="248.01600000000002"/>
    <n v="0.33969396643820987"/>
    <n v="2026"/>
    <s v="Q4"/>
    <n v="12"/>
    <s v="Dec"/>
  </r>
  <r>
    <n v="102"/>
    <d v="2026-12-09T00:00:00"/>
    <n v="2026"/>
    <x v="3"/>
    <n v="12"/>
    <x v="11"/>
    <x v="2"/>
    <x v="5"/>
    <x v="2"/>
    <s v="New"/>
    <x v="1"/>
    <s v="Trail Boots"/>
    <n v="3"/>
    <n v="142.75"/>
    <n v="0.1"/>
    <n v="81.739999999999995"/>
    <n v="385.42500000000001"/>
    <n v="245.21999999999997"/>
    <n v="140.20500000000004"/>
    <n v="0.3637672698968672"/>
    <n v="2026"/>
    <s v="Q4"/>
    <n v="12"/>
    <s v="Dec"/>
  </r>
  <r>
    <n v="519"/>
    <d v="2026-12-09T00:00:00"/>
    <n v="2026"/>
    <x v="3"/>
    <n v="12"/>
    <x v="11"/>
    <x v="1"/>
    <x v="12"/>
    <x v="2"/>
    <s v="Returning"/>
    <x v="4"/>
    <s v="Recovery Roller"/>
    <n v="2"/>
    <n v="36.03"/>
    <n v="0.1"/>
    <n v="13.54"/>
    <n v="64.853999999999999"/>
    <n v="27.08"/>
    <n v="37.774000000000001"/>
    <n v="0.58244672649335427"/>
    <n v="2026"/>
    <s v="Q4"/>
    <n v="12"/>
    <s v="Dec"/>
  </r>
  <r>
    <n v="522"/>
    <d v="2026-12-09T00:00:00"/>
    <n v="2026"/>
    <x v="3"/>
    <n v="12"/>
    <x v="11"/>
    <x v="0"/>
    <x v="15"/>
    <x v="2"/>
    <s v="Returning"/>
    <x v="2"/>
    <s v="Carry-On Duffel"/>
    <n v="2"/>
    <n v="133.4"/>
    <n v="0"/>
    <n v="67.69"/>
    <n v="266.8"/>
    <n v="135.38"/>
    <n v="131.42000000000002"/>
    <n v="0.49257871064467768"/>
    <n v="2026"/>
    <s v="Q4"/>
    <n v="12"/>
    <s v="Dec"/>
  </r>
  <r>
    <n v="798"/>
    <d v="2026-12-09T00:00:00"/>
    <n v="2026"/>
    <x v="3"/>
    <n v="12"/>
    <x v="11"/>
    <x v="2"/>
    <x v="2"/>
    <x v="2"/>
    <s v="Returning"/>
    <x v="3"/>
    <s v="Trail Tent 2P"/>
    <n v="3"/>
    <n v="199.31"/>
    <n v="0.05"/>
    <n v="101.19"/>
    <n v="568.0335"/>
    <n v="303.57"/>
    <n v="264.46350000000001"/>
    <n v="0.46557729429690325"/>
    <n v="2026"/>
    <s v="Q4"/>
    <n v="12"/>
    <s v="Dec"/>
  </r>
  <r>
    <n v="1746"/>
    <d v="2026-12-09T00:00:00"/>
    <n v="2026"/>
    <x v="3"/>
    <n v="12"/>
    <x v="11"/>
    <x v="1"/>
    <x v="11"/>
    <x v="0"/>
    <s v="Business"/>
    <x v="2"/>
    <s v="Packing Cube Set"/>
    <n v="1"/>
    <n v="47.44"/>
    <n v="0.15"/>
    <n v="17.899999999999999"/>
    <n v="40.323999999999998"/>
    <n v="17.899999999999999"/>
    <n v="22.423999999999999"/>
    <n v="0.55609562543398472"/>
    <n v="2026"/>
    <s v="Q4"/>
    <n v="12"/>
    <s v="Dec"/>
  </r>
  <r>
    <n v="3412"/>
    <d v="2026-12-09T00:00:00"/>
    <n v="2026"/>
    <x v="3"/>
    <n v="12"/>
    <x v="11"/>
    <x v="0"/>
    <x v="0"/>
    <x v="1"/>
    <s v="Business"/>
    <x v="1"/>
    <s v="Trail Boots"/>
    <n v="10"/>
    <n v="145.30000000000001"/>
    <n v="0.1"/>
    <n v="79.7"/>
    <n v="1307.7"/>
    <n v="797"/>
    <n v="510.70000000000005"/>
    <n v="0.39053299686472437"/>
    <n v="2026"/>
    <s v="Q4"/>
    <n v="12"/>
    <s v="Dec"/>
  </r>
  <r>
    <n v="175"/>
    <d v="2026-12-10T00:00:00"/>
    <n v="2026"/>
    <x v="3"/>
    <n v="12"/>
    <x v="11"/>
    <x v="0"/>
    <x v="0"/>
    <x v="3"/>
    <s v="New"/>
    <x v="0"/>
    <s v="Commuter Helmet"/>
    <n v="1"/>
    <n v="81.010000000000005"/>
    <n v="0.2"/>
    <n v="41.51"/>
    <n v="64.808000000000007"/>
    <n v="41.51"/>
    <n v="23.298000000000009"/>
    <n v="0.35949265522774976"/>
    <n v="2026"/>
    <s v="Q4"/>
    <n v="12"/>
    <s v="Dec"/>
  </r>
  <r>
    <n v="1014"/>
    <d v="2026-12-10T00:00:00"/>
    <n v="2026"/>
    <x v="3"/>
    <n v="12"/>
    <x v="11"/>
    <x v="3"/>
    <x v="7"/>
    <x v="3"/>
    <s v="New"/>
    <x v="2"/>
    <s v="Insulated Bottle"/>
    <n v="2"/>
    <n v="35.619999999999997"/>
    <n v="0"/>
    <n v="13.62"/>
    <n v="71.239999999999995"/>
    <n v="27.24"/>
    <n v="44"/>
    <n v="0.61763054463784395"/>
    <n v="2026"/>
    <s v="Q4"/>
    <n v="12"/>
    <s v="Dec"/>
  </r>
  <r>
    <n v="1763"/>
    <d v="2026-12-10T00:00:00"/>
    <n v="2026"/>
    <x v="3"/>
    <n v="12"/>
    <x v="11"/>
    <x v="0"/>
    <x v="0"/>
    <x v="0"/>
    <s v="New"/>
    <x v="0"/>
    <s v="Trail Bike Light"/>
    <n v="2"/>
    <n v="49.88"/>
    <n v="0.05"/>
    <n v="22.31"/>
    <n v="94.772000000000006"/>
    <n v="44.62"/>
    <n v="50.152000000000008"/>
    <n v="0.52918583547883347"/>
    <n v="2026"/>
    <s v="Q4"/>
    <n v="12"/>
    <s v="Dec"/>
  </r>
  <r>
    <n v="1863"/>
    <d v="2026-12-10T00:00:00"/>
    <n v="2026"/>
    <x v="3"/>
    <n v="12"/>
    <x v="11"/>
    <x v="3"/>
    <x v="7"/>
    <x v="3"/>
    <s v="Returning"/>
    <x v="0"/>
    <s v="Cycling Pack 12L"/>
    <n v="1"/>
    <n v="101.18"/>
    <n v="0.05"/>
    <n v="49.12"/>
    <n v="96.120999999999995"/>
    <n v="49.12"/>
    <n v="47.000999999999998"/>
    <n v="0.48897743469169069"/>
    <n v="2026"/>
    <s v="Q4"/>
    <n v="12"/>
    <s v="Dec"/>
  </r>
  <r>
    <n v="3466"/>
    <d v="2026-12-10T00:00:00"/>
    <n v="2026"/>
    <x v="3"/>
    <n v="12"/>
    <x v="11"/>
    <x v="1"/>
    <x v="12"/>
    <x v="2"/>
    <s v="Business"/>
    <x v="4"/>
    <s v="Recovery Roller"/>
    <n v="2"/>
    <n v="36.64"/>
    <n v="0"/>
    <n v="13.7"/>
    <n v="73.28"/>
    <n v="27.4"/>
    <n v="45.88"/>
    <n v="0.62609170305676853"/>
    <n v="2026"/>
    <s v="Q4"/>
    <n v="12"/>
    <s v="Dec"/>
  </r>
  <r>
    <n v="3630"/>
    <d v="2026-12-10T00:00:00"/>
    <n v="2026"/>
    <x v="3"/>
    <n v="12"/>
    <x v="11"/>
    <x v="1"/>
    <x v="12"/>
    <x v="2"/>
    <s v="Returning"/>
    <x v="0"/>
    <s v="Compact Repair Kit"/>
    <n v="3"/>
    <n v="39.979999999999997"/>
    <n v="0.1"/>
    <n v="16.989999999999998"/>
    <n v="107.946"/>
    <n v="50.97"/>
    <n v="56.975999999999999"/>
    <n v="0.52781946528819967"/>
    <n v="2026"/>
    <s v="Q4"/>
    <n v="12"/>
    <s v="Dec"/>
  </r>
  <r>
    <n v="3633"/>
    <d v="2026-12-10T00:00:00"/>
    <n v="2026"/>
    <x v="3"/>
    <n v="12"/>
    <x v="11"/>
    <x v="3"/>
    <x v="4"/>
    <x v="3"/>
    <s v="Business"/>
    <x v="1"/>
    <s v="Trail Boots"/>
    <n v="3"/>
    <n v="144.16"/>
    <n v="0"/>
    <n v="77.36"/>
    <n v="432.48"/>
    <n v="232.07999999999998"/>
    <n v="200.40000000000003"/>
    <n v="0.46337402885682583"/>
    <n v="2026"/>
    <s v="Q4"/>
    <n v="12"/>
    <s v="Dec"/>
  </r>
  <r>
    <n v="4"/>
    <d v="2026-12-11T00:00:00"/>
    <n v="2026"/>
    <x v="3"/>
    <n v="12"/>
    <x v="11"/>
    <x v="3"/>
    <x v="4"/>
    <x v="0"/>
    <s v="New"/>
    <x v="0"/>
    <s v="Cycling Pack 12L"/>
    <n v="1"/>
    <n v="102.98"/>
    <n v="0.1"/>
    <n v="51.45"/>
    <n v="92.682000000000002"/>
    <n v="51.45"/>
    <n v="41.231999999999999"/>
    <n v="0.4448760277076455"/>
    <n v="2026"/>
    <s v="Q4"/>
    <n v="12"/>
    <s v="Dec"/>
  </r>
  <r>
    <n v="70"/>
    <d v="2026-12-11T00:00:00"/>
    <n v="2026"/>
    <x v="3"/>
    <n v="12"/>
    <x v="11"/>
    <x v="3"/>
    <x v="13"/>
    <x v="0"/>
    <s v="New"/>
    <x v="4"/>
    <s v="Weighted Vest"/>
    <n v="2"/>
    <n v="122.49"/>
    <n v="0.15"/>
    <n v="70.930000000000007"/>
    <n v="208.23299999999998"/>
    <n v="141.86000000000001"/>
    <n v="66.372999999999962"/>
    <n v="0.31874390706564265"/>
    <n v="2026"/>
    <s v="Q4"/>
    <n v="12"/>
    <s v="Dec"/>
  </r>
  <r>
    <n v="948"/>
    <d v="2026-12-11T00:00:00"/>
    <n v="2026"/>
    <x v="3"/>
    <n v="12"/>
    <x v="11"/>
    <x v="1"/>
    <x v="11"/>
    <x v="3"/>
    <s v="New"/>
    <x v="1"/>
    <s v="Trail Boots"/>
    <n v="1"/>
    <n v="141.74"/>
    <n v="0.15"/>
    <n v="78.97"/>
    <n v="120.479"/>
    <n v="78.97"/>
    <n v="41.509"/>
    <n v="0.34453307215365336"/>
    <n v="2026"/>
    <s v="Q4"/>
    <n v="12"/>
    <s v="Dec"/>
  </r>
  <r>
    <n v="1957"/>
    <d v="2026-12-11T00:00:00"/>
    <n v="2026"/>
    <x v="3"/>
    <n v="12"/>
    <x v="11"/>
    <x v="3"/>
    <x v="7"/>
    <x v="0"/>
    <s v="Returning"/>
    <x v="0"/>
    <s v="Compact Repair Kit"/>
    <n v="6"/>
    <n v="39.44"/>
    <n v="0.1"/>
    <n v="16.89"/>
    <n v="212.976"/>
    <n v="101.34"/>
    <n v="111.636"/>
    <n v="0.52417173766058145"/>
    <n v="2026"/>
    <s v="Q4"/>
    <n v="12"/>
    <s v="Dec"/>
  </r>
  <r>
    <n v="3097"/>
    <d v="2026-12-11T00:00:00"/>
    <n v="2026"/>
    <x v="3"/>
    <n v="12"/>
    <x v="11"/>
    <x v="2"/>
    <x v="3"/>
    <x v="2"/>
    <s v="Returning"/>
    <x v="0"/>
    <s v="Trail Bike Light"/>
    <n v="1"/>
    <n v="49.64"/>
    <n v="0.1"/>
    <n v="22"/>
    <n v="44.676000000000002"/>
    <n v="22"/>
    <n v="22.676000000000002"/>
    <n v="0.50756558331094992"/>
    <n v="2026"/>
    <s v="Q4"/>
    <n v="12"/>
    <s v="Dec"/>
  </r>
  <r>
    <n v="3649"/>
    <d v="2026-12-11T00:00:00"/>
    <n v="2026"/>
    <x v="3"/>
    <n v="12"/>
    <x v="11"/>
    <x v="2"/>
    <x v="2"/>
    <x v="0"/>
    <s v="New"/>
    <x v="2"/>
    <s v="Travel Backpack 35L"/>
    <n v="1"/>
    <n v="164.29"/>
    <n v="0.05"/>
    <n v="88.66"/>
    <n v="156.07549999999998"/>
    <n v="88.66"/>
    <n v="67.41549999999998"/>
    <n v="0.43194159237035917"/>
    <n v="2026"/>
    <s v="Q4"/>
    <n v="12"/>
    <s v="Dec"/>
  </r>
  <r>
    <n v="3963"/>
    <d v="2026-12-11T00:00:00"/>
    <n v="2026"/>
    <x v="3"/>
    <n v="12"/>
    <x v="11"/>
    <x v="3"/>
    <x v="8"/>
    <x v="0"/>
    <s v="Returning"/>
    <x v="2"/>
    <s v="Insulated Bottle"/>
    <n v="1"/>
    <n v="35.81"/>
    <n v="0"/>
    <n v="13.28"/>
    <n v="35.81"/>
    <n v="13.28"/>
    <n v="22.53"/>
    <n v="0.62915386763473891"/>
    <n v="2026"/>
    <s v="Q4"/>
    <n v="12"/>
    <s v="Dec"/>
  </r>
  <r>
    <n v="4305"/>
    <d v="2026-12-11T00:00:00"/>
    <n v="2026"/>
    <x v="3"/>
    <n v="12"/>
    <x v="11"/>
    <x v="0"/>
    <x v="9"/>
    <x v="2"/>
    <s v="New"/>
    <x v="4"/>
    <s v="Resistance Band Set"/>
    <n v="1"/>
    <n v="41.31"/>
    <n v="0.05"/>
    <n v="14.56"/>
    <n v="39.244500000000002"/>
    <n v="14.56"/>
    <n v="24.6845"/>
    <n v="0.62899259768884808"/>
    <n v="2026"/>
    <s v="Q4"/>
    <n v="12"/>
    <s v="Dec"/>
  </r>
  <r>
    <n v="4942"/>
    <d v="2026-12-11T00:00:00"/>
    <n v="2026"/>
    <x v="3"/>
    <n v="12"/>
    <x v="11"/>
    <x v="3"/>
    <x v="13"/>
    <x v="3"/>
    <s v="New"/>
    <x v="2"/>
    <s v="Insulated Bottle"/>
    <n v="3"/>
    <n v="36.6"/>
    <n v="0.15"/>
    <n v="13.95"/>
    <n v="93.330000000000013"/>
    <n v="41.849999999999994"/>
    <n v="51.480000000000018"/>
    <n v="0.55159112825458068"/>
    <n v="2026"/>
    <s v="Q4"/>
    <n v="12"/>
    <s v="Dec"/>
  </r>
  <r>
    <n v="19"/>
    <d v="2026-12-12T00:00:00"/>
    <n v="2026"/>
    <x v="3"/>
    <n v="12"/>
    <x v="11"/>
    <x v="1"/>
    <x v="1"/>
    <x v="0"/>
    <s v="New"/>
    <x v="0"/>
    <s v="Trail Bike Light"/>
    <n v="5"/>
    <n v="49.59"/>
    <n v="0"/>
    <n v="22.63"/>
    <n v="247.95000000000002"/>
    <n v="113.14999999999999"/>
    <n v="134.80000000000001"/>
    <n v="0.54365799556362171"/>
    <n v="2026"/>
    <s v="Q4"/>
    <n v="12"/>
    <s v="Dec"/>
  </r>
  <r>
    <n v="4963"/>
    <d v="2026-12-12T00:00:00"/>
    <n v="2026"/>
    <x v="3"/>
    <n v="12"/>
    <x v="11"/>
    <x v="0"/>
    <x v="0"/>
    <x v="0"/>
    <s v="New"/>
    <x v="1"/>
    <s v="Trekking Poles"/>
    <n v="5"/>
    <n v="72.3"/>
    <n v="0.05"/>
    <n v="31.73"/>
    <n v="343.42500000000001"/>
    <n v="158.65"/>
    <n v="184.77500000000001"/>
    <n v="0.53803596127247577"/>
    <n v="2026"/>
    <s v="Q4"/>
    <n v="12"/>
    <s v="Dec"/>
  </r>
  <r>
    <n v="5110"/>
    <d v="2026-12-12T00:00:00"/>
    <n v="2026"/>
    <x v="3"/>
    <n v="12"/>
    <x v="11"/>
    <x v="3"/>
    <x v="4"/>
    <x v="0"/>
    <s v="New"/>
    <x v="0"/>
    <s v="Trail Bike Light"/>
    <n v="1"/>
    <n v="51.57"/>
    <n v="0.1"/>
    <n v="23.11"/>
    <n v="46.413000000000004"/>
    <n v="23.11"/>
    <n v="23.303000000000004"/>
    <n v="0.5020791588563549"/>
    <n v="2026"/>
    <s v="Q4"/>
    <n v="12"/>
    <s v="Dec"/>
  </r>
  <r>
    <n v="10"/>
    <d v="2026-12-13T00:00:00"/>
    <n v="2026"/>
    <x v="3"/>
    <n v="12"/>
    <x v="11"/>
    <x v="0"/>
    <x v="0"/>
    <x v="0"/>
    <s v="Returning"/>
    <x v="2"/>
    <s v="Insulated Bottle"/>
    <n v="3"/>
    <n v="35.380000000000003"/>
    <n v="0"/>
    <n v="13.51"/>
    <n v="106.14000000000001"/>
    <n v="40.53"/>
    <n v="65.610000000000014"/>
    <n v="0.61814584511023185"/>
    <n v="2026"/>
    <s v="Q4"/>
    <n v="12"/>
    <s v="Dec"/>
  </r>
  <r>
    <n v="216"/>
    <d v="2026-12-13T00:00:00"/>
    <n v="2026"/>
    <x v="3"/>
    <n v="12"/>
    <x v="11"/>
    <x v="2"/>
    <x v="2"/>
    <x v="0"/>
    <s v="Business"/>
    <x v="0"/>
    <s v="Commuter Helmet"/>
    <n v="1"/>
    <n v="83.08"/>
    <n v="0.15"/>
    <n v="42.91"/>
    <n v="70.617999999999995"/>
    <n v="42.91"/>
    <n v="27.707999999999998"/>
    <n v="0.39236455294684075"/>
    <n v="2026"/>
    <s v="Q4"/>
    <n v="12"/>
    <s v="Dec"/>
  </r>
  <r>
    <n v="1937"/>
    <d v="2026-12-13T00:00:00"/>
    <n v="2026"/>
    <x v="3"/>
    <n v="12"/>
    <x v="11"/>
    <x v="1"/>
    <x v="12"/>
    <x v="1"/>
    <s v="Business"/>
    <x v="3"/>
    <s v="Compact Sleeping Bag"/>
    <n v="3"/>
    <n v="120.5"/>
    <n v="0.15"/>
    <n v="61.44"/>
    <n v="307.27499999999998"/>
    <n v="184.32"/>
    <n v="122.95499999999998"/>
    <n v="0.40014644862094212"/>
    <n v="2026"/>
    <s v="Q4"/>
    <n v="12"/>
    <s v="Dec"/>
  </r>
  <r>
    <n v="4720"/>
    <d v="2026-12-13T00:00:00"/>
    <n v="2026"/>
    <x v="3"/>
    <n v="12"/>
    <x v="11"/>
    <x v="0"/>
    <x v="0"/>
    <x v="0"/>
    <s v="New"/>
    <x v="1"/>
    <s v="Trekking Poles"/>
    <n v="3"/>
    <n v="73.040000000000006"/>
    <n v="0.1"/>
    <n v="31.78"/>
    <n v="197.208"/>
    <n v="95.34"/>
    <n v="101.86799999999999"/>
    <n v="0.51655105269563095"/>
    <n v="2026"/>
    <s v="Q4"/>
    <n v="12"/>
    <s v="Dec"/>
  </r>
  <r>
    <n v="91"/>
    <d v="2026-12-14T00:00:00"/>
    <n v="2026"/>
    <x v="3"/>
    <n v="12"/>
    <x v="11"/>
    <x v="1"/>
    <x v="1"/>
    <x v="0"/>
    <s v="Returning"/>
    <x v="3"/>
    <s v="Alpine Tent 4P"/>
    <n v="2"/>
    <n v="339.95"/>
    <n v="0"/>
    <n v="195.78"/>
    <n v="679.9"/>
    <n v="391.56"/>
    <n v="288.33999999999997"/>
    <n v="0.42409177820267685"/>
    <n v="2026"/>
    <s v="Q4"/>
    <n v="12"/>
    <s v="Dec"/>
  </r>
  <r>
    <n v="505"/>
    <d v="2026-12-14T00:00:00"/>
    <n v="2026"/>
    <x v="3"/>
    <n v="12"/>
    <x v="11"/>
    <x v="0"/>
    <x v="15"/>
    <x v="3"/>
    <s v="Returning"/>
    <x v="3"/>
    <s v="Trail Tent 2P"/>
    <n v="2"/>
    <n v="199.43"/>
    <n v="0.05"/>
    <n v="106.58"/>
    <n v="378.91699999999997"/>
    <n v="213.16"/>
    <n v="165.75699999999998"/>
    <n v="0.4374493622613923"/>
    <n v="2026"/>
    <s v="Q4"/>
    <n v="12"/>
    <s v="Dec"/>
  </r>
  <r>
    <n v="640"/>
    <d v="2026-12-14T00:00:00"/>
    <n v="2026"/>
    <x v="3"/>
    <n v="12"/>
    <x v="11"/>
    <x v="0"/>
    <x v="15"/>
    <x v="0"/>
    <s v="Returning"/>
    <x v="4"/>
    <s v="Training Mat"/>
    <n v="2"/>
    <n v="51.77"/>
    <n v="0.05"/>
    <n v="21.76"/>
    <n v="98.363"/>
    <n v="43.52"/>
    <n v="54.842999999999996"/>
    <n v="0.55755721155312465"/>
    <n v="2026"/>
    <s v="Q4"/>
    <n v="12"/>
    <s v="Dec"/>
  </r>
  <r>
    <n v="1408"/>
    <d v="2026-12-14T00:00:00"/>
    <n v="2026"/>
    <x v="3"/>
    <n v="12"/>
    <x v="11"/>
    <x v="1"/>
    <x v="1"/>
    <x v="0"/>
    <s v="New"/>
    <x v="2"/>
    <s v="Travel Backpack 35L"/>
    <n v="1"/>
    <n v="161.53"/>
    <n v="0"/>
    <n v="87.43"/>
    <n v="161.53"/>
    <n v="87.43"/>
    <n v="74.099999999999994"/>
    <n v="0.45873831486411187"/>
    <n v="2026"/>
    <s v="Q4"/>
    <n v="12"/>
    <s v="Dec"/>
  </r>
  <r>
    <n v="2074"/>
    <d v="2026-12-14T00:00:00"/>
    <n v="2026"/>
    <x v="3"/>
    <n v="12"/>
    <x v="11"/>
    <x v="1"/>
    <x v="12"/>
    <x v="1"/>
    <s v="Business"/>
    <x v="1"/>
    <s v="Trail Boots"/>
    <n v="4"/>
    <n v="145.85"/>
    <n v="0.1"/>
    <n v="79.47"/>
    <n v="525.05999999999995"/>
    <n v="317.88"/>
    <n v="207.17999999999995"/>
    <n v="0.39458347617415146"/>
    <n v="2026"/>
    <s v="Q4"/>
    <n v="12"/>
    <s v="Dec"/>
  </r>
  <r>
    <n v="2639"/>
    <d v="2026-12-14T00:00:00"/>
    <n v="2026"/>
    <x v="3"/>
    <n v="12"/>
    <x v="11"/>
    <x v="3"/>
    <x v="13"/>
    <x v="0"/>
    <s v="Returning"/>
    <x v="3"/>
    <s v="Trail Tent 2P"/>
    <n v="1"/>
    <n v="197.18"/>
    <n v="0"/>
    <n v="105.28"/>
    <n v="197.18"/>
    <n v="105.28"/>
    <n v="91.9"/>
    <n v="0.46607160969672384"/>
    <n v="2026"/>
    <s v="Q4"/>
    <n v="12"/>
    <s v="Dec"/>
  </r>
  <r>
    <n v="2694"/>
    <d v="2026-12-14T00:00:00"/>
    <n v="2026"/>
    <x v="3"/>
    <n v="12"/>
    <x v="11"/>
    <x v="3"/>
    <x v="7"/>
    <x v="0"/>
    <s v="New"/>
    <x v="3"/>
    <s v="Compact Sleeping Bag"/>
    <n v="1"/>
    <n v="124.9"/>
    <n v="0"/>
    <n v="62.16"/>
    <n v="124.9"/>
    <n v="62.16"/>
    <n v="62.740000000000009"/>
    <n v="0.50232185748598879"/>
    <n v="2026"/>
    <s v="Q4"/>
    <n v="12"/>
    <s v="Dec"/>
  </r>
  <r>
    <n v="2797"/>
    <d v="2026-12-14T00:00:00"/>
    <n v="2026"/>
    <x v="3"/>
    <n v="12"/>
    <x v="11"/>
    <x v="2"/>
    <x v="16"/>
    <x v="2"/>
    <s v="New"/>
    <x v="1"/>
    <s v="Trekking Poles"/>
    <n v="2"/>
    <n v="70.239999999999995"/>
    <n v="0.1"/>
    <n v="32.130000000000003"/>
    <n v="126.43199999999999"/>
    <n v="64.260000000000005"/>
    <n v="62.171999999999983"/>
    <n v="0.49174259681093385"/>
    <n v="2026"/>
    <s v="Q4"/>
    <n v="12"/>
    <s v="Dec"/>
  </r>
  <r>
    <n v="2811"/>
    <d v="2026-12-14T00:00:00"/>
    <n v="2026"/>
    <x v="3"/>
    <n v="12"/>
    <x v="11"/>
    <x v="1"/>
    <x v="11"/>
    <x v="2"/>
    <s v="Business"/>
    <x v="1"/>
    <s v="Trail Boots"/>
    <n v="5"/>
    <n v="145.6"/>
    <n v="0.15"/>
    <n v="81.180000000000007"/>
    <n v="618.79999999999995"/>
    <n v="405.90000000000003"/>
    <n v="212.89999999999992"/>
    <n v="0.34405300581771159"/>
    <n v="2026"/>
    <s v="Q4"/>
    <n v="12"/>
    <s v="Dec"/>
  </r>
  <r>
    <n v="4037"/>
    <d v="2026-12-14T00:00:00"/>
    <n v="2026"/>
    <x v="3"/>
    <n v="12"/>
    <x v="11"/>
    <x v="3"/>
    <x v="8"/>
    <x v="2"/>
    <s v="Returning"/>
    <x v="1"/>
    <s v="Summit Backpack 45L"/>
    <n v="1"/>
    <n v="152.4"/>
    <n v="0.05"/>
    <n v="77.98"/>
    <n v="144.78"/>
    <n v="77.98"/>
    <n v="66.8"/>
    <n v="0.46138969470921398"/>
    <n v="2026"/>
    <s v="Q4"/>
    <n v="12"/>
    <s v="Dec"/>
  </r>
  <r>
    <n v="4629"/>
    <d v="2026-12-14T00:00:00"/>
    <n v="2026"/>
    <x v="3"/>
    <n v="12"/>
    <x v="11"/>
    <x v="2"/>
    <x v="2"/>
    <x v="0"/>
    <s v="New"/>
    <x v="2"/>
    <s v="Insulated Bottle"/>
    <n v="1"/>
    <n v="36.17"/>
    <n v="0.05"/>
    <n v="13.87"/>
    <n v="34.361499999999999"/>
    <n v="13.87"/>
    <n v="20.491500000000002"/>
    <n v="0.59635056676803988"/>
    <n v="2026"/>
    <s v="Q4"/>
    <n v="12"/>
    <s v="Dec"/>
  </r>
  <r>
    <n v="2455"/>
    <d v="2026-12-15T00:00:00"/>
    <n v="2026"/>
    <x v="3"/>
    <n v="12"/>
    <x v="11"/>
    <x v="1"/>
    <x v="12"/>
    <x v="0"/>
    <s v="Returning"/>
    <x v="3"/>
    <s v="Compact Sleeping Bag"/>
    <n v="3"/>
    <n v="126.21"/>
    <n v="0.1"/>
    <n v="60.65"/>
    <n v="340.767"/>
    <n v="181.95"/>
    <n v="158.81700000000001"/>
    <n v="0.46605745274630467"/>
    <n v="2026"/>
    <s v="Q4"/>
    <n v="12"/>
    <s v="Dec"/>
  </r>
  <r>
    <n v="3184"/>
    <d v="2026-12-15T00:00:00"/>
    <n v="2026"/>
    <x v="3"/>
    <n v="12"/>
    <x v="11"/>
    <x v="3"/>
    <x v="13"/>
    <x v="1"/>
    <s v="Returning"/>
    <x v="1"/>
    <s v="Trail Boots"/>
    <n v="6"/>
    <n v="143.72999999999999"/>
    <n v="0.15"/>
    <n v="77.27"/>
    <n v="733.02299999999991"/>
    <n v="463.62"/>
    <n v="269.40299999999991"/>
    <n v="0.36752325643260847"/>
    <n v="2026"/>
    <s v="Q4"/>
    <n v="12"/>
    <s v="Dec"/>
  </r>
  <r>
    <n v="3363"/>
    <d v="2026-12-15T00:00:00"/>
    <n v="2026"/>
    <x v="3"/>
    <n v="12"/>
    <x v="11"/>
    <x v="1"/>
    <x v="12"/>
    <x v="3"/>
    <s v="New"/>
    <x v="1"/>
    <s v="Trail Boots"/>
    <n v="4"/>
    <n v="146.38999999999999"/>
    <n v="0"/>
    <n v="78.95"/>
    <n v="585.55999999999995"/>
    <n v="315.8"/>
    <n v="269.75999999999993"/>
    <n v="0.46068720541020552"/>
    <n v="2026"/>
    <s v="Q4"/>
    <n v="12"/>
    <s v="Dec"/>
  </r>
  <r>
    <n v="3373"/>
    <d v="2026-12-15T00:00:00"/>
    <n v="2026"/>
    <x v="3"/>
    <n v="12"/>
    <x v="11"/>
    <x v="1"/>
    <x v="12"/>
    <x v="3"/>
    <s v="Returning"/>
    <x v="1"/>
    <s v="Hiking Daypack 20L"/>
    <n v="2"/>
    <n v="89.84"/>
    <n v="0.05"/>
    <n v="45.17"/>
    <n v="170.696"/>
    <n v="90.34"/>
    <n v="80.355999999999995"/>
    <n v="0.47075502647982376"/>
    <n v="2026"/>
    <s v="Q4"/>
    <n v="12"/>
    <s v="Dec"/>
  </r>
  <r>
    <n v="3799"/>
    <d v="2026-12-15T00:00:00"/>
    <n v="2026"/>
    <x v="3"/>
    <n v="12"/>
    <x v="11"/>
    <x v="2"/>
    <x v="10"/>
    <x v="2"/>
    <s v="New"/>
    <x v="4"/>
    <s v="Training Mat"/>
    <n v="3"/>
    <n v="49.67"/>
    <n v="0.05"/>
    <n v="21.5"/>
    <n v="141.55949999999999"/>
    <n v="64.5"/>
    <n v="77.059499999999986"/>
    <n v="0.54436120500566898"/>
    <n v="2026"/>
    <s v="Q4"/>
    <n v="12"/>
    <s v="Dec"/>
  </r>
  <r>
    <n v="5002"/>
    <d v="2026-12-15T00:00:00"/>
    <n v="2026"/>
    <x v="3"/>
    <n v="12"/>
    <x v="11"/>
    <x v="1"/>
    <x v="14"/>
    <x v="1"/>
    <s v="Business"/>
    <x v="1"/>
    <s v="Hiking Daypack 20L"/>
    <n v="4"/>
    <n v="94.3"/>
    <n v="0.1"/>
    <n v="44.36"/>
    <n v="339.48"/>
    <n v="177.44"/>
    <n v="162.04000000000002"/>
    <n v="0.47731825144338402"/>
    <n v="2026"/>
    <s v="Q4"/>
    <n v="12"/>
    <s v="Dec"/>
  </r>
  <r>
    <n v="2896"/>
    <d v="2026-12-16T00:00:00"/>
    <n v="2026"/>
    <x v="3"/>
    <n v="12"/>
    <x v="11"/>
    <x v="1"/>
    <x v="12"/>
    <x v="2"/>
    <s v="Business"/>
    <x v="4"/>
    <s v="Recovery Roller"/>
    <n v="2"/>
    <n v="36.020000000000003"/>
    <n v="0.1"/>
    <n v="13.59"/>
    <n v="64.836000000000013"/>
    <n v="27.18"/>
    <n v="37.656000000000013"/>
    <n v="0.58078845086063302"/>
    <n v="2026"/>
    <s v="Q4"/>
    <n v="12"/>
    <s v="Dec"/>
  </r>
  <r>
    <n v="3334"/>
    <d v="2026-12-16T00:00:00"/>
    <n v="2026"/>
    <x v="3"/>
    <n v="12"/>
    <x v="11"/>
    <x v="1"/>
    <x v="14"/>
    <x v="0"/>
    <s v="Returning"/>
    <x v="1"/>
    <s v="Summit Backpack 45L"/>
    <n v="1"/>
    <n v="154.12"/>
    <n v="0"/>
    <n v="77.45"/>
    <n v="154.12"/>
    <n v="77.45"/>
    <n v="76.67"/>
    <n v="0.49746950428237735"/>
    <n v="2026"/>
    <s v="Q4"/>
    <n v="12"/>
    <s v="Dec"/>
  </r>
  <r>
    <n v="3469"/>
    <d v="2026-12-16T00:00:00"/>
    <n v="2026"/>
    <x v="3"/>
    <n v="12"/>
    <x v="11"/>
    <x v="0"/>
    <x v="9"/>
    <x v="0"/>
    <s v="Returning"/>
    <x v="1"/>
    <s v="Summit Backpack 45L"/>
    <n v="1"/>
    <n v="150.88"/>
    <n v="0.05"/>
    <n v="81.02"/>
    <n v="143.33599999999998"/>
    <n v="81.02"/>
    <n v="62.315999999999988"/>
    <n v="0.43475470223809787"/>
    <n v="2026"/>
    <s v="Q4"/>
    <n v="12"/>
    <s v="Dec"/>
  </r>
  <r>
    <n v="569"/>
    <d v="2026-12-17T00:00:00"/>
    <n v="2026"/>
    <x v="3"/>
    <n v="12"/>
    <x v="11"/>
    <x v="2"/>
    <x v="2"/>
    <x v="3"/>
    <s v="New"/>
    <x v="0"/>
    <s v="Compact Repair Kit"/>
    <n v="2"/>
    <n v="40.479999999999997"/>
    <n v="0"/>
    <n v="16.23"/>
    <n v="80.959999999999994"/>
    <n v="32.46"/>
    <n v="48.499999999999993"/>
    <n v="0.5990612648221344"/>
    <n v="2026"/>
    <s v="Q4"/>
    <n v="12"/>
    <s v="Dec"/>
  </r>
  <r>
    <n v="2404"/>
    <d v="2026-12-17T00:00:00"/>
    <n v="2026"/>
    <x v="3"/>
    <n v="12"/>
    <x v="11"/>
    <x v="2"/>
    <x v="10"/>
    <x v="3"/>
    <s v="Business"/>
    <x v="2"/>
    <s v="Travel Backpack 35L"/>
    <n v="3"/>
    <n v="163.34"/>
    <n v="0.1"/>
    <n v="88.53"/>
    <n v="441.01799999999997"/>
    <n v="265.59000000000003"/>
    <n v="175.42799999999994"/>
    <n v="0.39777968246194023"/>
    <n v="2026"/>
    <s v="Q4"/>
    <n v="12"/>
    <s v="Dec"/>
  </r>
  <r>
    <n v="4682"/>
    <d v="2026-12-17T00:00:00"/>
    <n v="2026"/>
    <x v="3"/>
    <n v="12"/>
    <x v="11"/>
    <x v="3"/>
    <x v="4"/>
    <x v="2"/>
    <s v="New"/>
    <x v="4"/>
    <s v="Resistance Band Set"/>
    <n v="2"/>
    <n v="40.89"/>
    <n v="0"/>
    <n v="14.95"/>
    <n v="81.78"/>
    <n v="29.9"/>
    <n v="51.88"/>
    <n v="0.63438493519197847"/>
    <n v="2026"/>
    <s v="Q4"/>
    <n v="12"/>
    <s v="Dec"/>
  </r>
  <r>
    <n v="4888"/>
    <d v="2026-12-17T00:00:00"/>
    <n v="2026"/>
    <x v="3"/>
    <n v="12"/>
    <x v="11"/>
    <x v="2"/>
    <x v="2"/>
    <x v="3"/>
    <s v="New"/>
    <x v="4"/>
    <s v="Resistance Band Set"/>
    <n v="1"/>
    <n v="40.159999999999997"/>
    <n v="0.15"/>
    <n v="14.46"/>
    <n v="34.135999999999996"/>
    <n v="14.46"/>
    <n v="19.675999999999995"/>
    <n v="0.576400281228029"/>
    <n v="2026"/>
    <s v="Q4"/>
    <n v="12"/>
    <s v="Dec"/>
  </r>
  <r>
    <n v="4923"/>
    <d v="2026-12-17T00:00:00"/>
    <n v="2026"/>
    <x v="3"/>
    <n v="12"/>
    <x v="11"/>
    <x v="3"/>
    <x v="13"/>
    <x v="0"/>
    <s v="New"/>
    <x v="3"/>
    <s v="Portable Camp Stove"/>
    <n v="2"/>
    <n v="79.86"/>
    <n v="0"/>
    <n v="39.049999999999997"/>
    <n v="159.72"/>
    <n v="78.099999999999994"/>
    <n v="81.62"/>
    <n v="0.51101928374655647"/>
    <n v="2026"/>
    <s v="Q4"/>
    <n v="12"/>
    <s v="Dec"/>
  </r>
  <r>
    <n v="131"/>
    <d v="2026-12-18T00:00:00"/>
    <n v="2026"/>
    <x v="3"/>
    <n v="12"/>
    <x v="11"/>
    <x v="1"/>
    <x v="11"/>
    <x v="3"/>
    <s v="Returning"/>
    <x v="3"/>
    <s v="Compact Sleeping Bag"/>
    <n v="2"/>
    <n v="123.42"/>
    <n v="0.1"/>
    <n v="60.03"/>
    <n v="222.15600000000001"/>
    <n v="120.06"/>
    <n v="102.096"/>
    <n v="0.45956895154756117"/>
    <n v="2026"/>
    <s v="Q4"/>
    <n v="12"/>
    <s v="Dec"/>
  </r>
  <r>
    <n v="349"/>
    <d v="2026-12-18T00:00:00"/>
    <n v="2026"/>
    <x v="3"/>
    <n v="12"/>
    <x v="11"/>
    <x v="2"/>
    <x v="2"/>
    <x v="0"/>
    <s v="Returning"/>
    <x v="2"/>
    <s v="Packing Cube Set"/>
    <n v="1"/>
    <n v="47.61"/>
    <n v="0.05"/>
    <n v="18.18"/>
    <n v="45.229499999999994"/>
    <n v="18.18"/>
    <n v="27.049499999999995"/>
    <n v="0.59804994527907662"/>
    <n v="2026"/>
    <s v="Q4"/>
    <n v="12"/>
    <s v="Dec"/>
  </r>
  <r>
    <n v="1131"/>
    <d v="2026-12-18T00:00:00"/>
    <n v="2026"/>
    <x v="3"/>
    <n v="12"/>
    <x v="11"/>
    <x v="3"/>
    <x v="8"/>
    <x v="0"/>
    <s v="Returning"/>
    <x v="1"/>
    <s v="Hiking Daypack 20L"/>
    <n v="2"/>
    <n v="93.88"/>
    <n v="0.1"/>
    <n v="45.89"/>
    <n v="168.98400000000001"/>
    <n v="91.78"/>
    <n v="77.204000000000008"/>
    <n v="0.45687165648818823"/>
    <n v="2026"/>
    <s v="Q4"/>
    <n v="12"/>
    <s v="Dec"/>
  </r>
  <r>
    <n v="2738"/>
    <d v="2026-12-18T00:00:00"/>
    <n v="2026"/>
    <x v="3"/>
    <n v="12"/>
    <x v="11"/>
    <x v="1"/>
    <x v="11"/>
    <x v="0"/>
    <s v="New"/>
    <x v="1"/>
    <s v="Trail Boots"/>
    <n v="3"/>
    <n v="145.43"/>
    <n v="0.05"/>
    <n v="81.72"/>
    <n v="414.47550000000001"/>
    <n v="245.16"/>
    <n v="169.31550000000001"/>
    <n v="0.40850544845232106"/>
    <n v="2026"/>
    <s v="Q4"/>
    <n v="12"/>
    <s v="Dec"/>
  </r>
  <r>
    <n v="4400"/>
    <d v="2026-12-18T00:00:00"/>
    <n v="2026"/>
    <x v="3"/>
    <n v="12"/>
    <x v="11"/>
    <x v="3"/>
    <x v="4"/>
    <x v="0"/>
    <s v="Returning"/>
    <x v="2"/>
    <s v="Insulated Bottle"/>
    <n v="2"/>
    <n v="36.89"/>
    <n v="0.1"/>
    <n v="13.74"/>
    <n v="66.402000000000001"/>
    <n v="27.48"/>
    <n v="38.921999999999997"/>
    <n v="0.58615704346254627"/>
    <n v="2026"/>
    <s v="Q4"/>
    <n v="12"/>
    <s v="Dec"/>
  </r>
  <r>
    <n v="3122"/>
    <d v="2026-12-19T00:00:00"/>
    <n v="2026"/>
    <x v="3"/>
    <n v="12"/>
    <x v="11"/>
    <x v="0"/>
    <x v="0"/>
    <x v="3"/>
    <s v="Returning"/>
    <x v="1"/>
    <s v="Trail Boots"/>
    <n v="1"/>
    <n v="145.44"/>
    <n v="0.1"/>
    <n v="80.42"/>
    <n v="130.89600000000002"/>
    <n v="80.42"/>
    <n v="50.476000000000013"/>
    <n v="0.38561911746730232"/>
    <n v="2026"/>
    <s v="Q4"/>
    <n v="12"/>
    <s v="Dec"/>
  </r>
  <r>
    <n v="4572"/>
    <d v="2026-12-19T00:00:00"/>
    <n v="2026"/>
    <x v="3"/>
    <n v="12"/>
    <x v="11"/>
    <x v="0"/>
    <x v="15"/>
    <x v="0"/>
    <s v="New"/>
    <x v="4"/>
    <s v="Training Mat"/>
    <n v="2"/>
    <n v="51.56"/>
    <n v="0"/>
    <n v="21.9"/>
    <n v="103.12"/>
    <n v="43.8"/>
    <n v="59.320000000000007"/>
    <n v="0.57525213343677273"/>
    <n v="2026"/>
    <s v="Q4"/>
    <n v="12"/>
    <s v="Dec"/>
  </r>
  <r>
    <n v="4783"/>
    <d v="2026-12-19T00:00:00"/>
    <n v="2026"/>
    <x v="3"/>
    <n v="12"/>
    <x v="11"/>
    <x v="3"/>
    <x v="7"/>
    <x v="0"/>
    <s v="New"/>
    <x v="3"/>
    <s v="Compact Sleeping Bag"/>
    <n v="2"/>
    <n v="122"/>
    <n v="0.15"/>
    <n v="60.01"/>
    <n v="207.4"/>
    <n v="120.02"/>
    <n v="87.38000000000001"/>
    <n v="0.4213114754098361"/>
    <n v="2026"/>
    <s v="Q4"/>
    <n v="12"/>
    <s v="Dec"/>
  </r>
  <r>
    <n v="5055"/>
    <d v="2026-12-19T00:00:00"/>
    <n v="2026"/>
    <x v="3"/>
    <n v="12"/>
    <x v="11"/>
    <x v="2"/>
    <x v="3"/>
    <x v="3"/>
    <s v="New"/>
    <x v="1"/>
    <s v="Trekking Poles"/>
    <n v="1"/>
    <n v="71.89"/>
    <n v="0.15"/>
    <n v="32.409999999999997"/>
    <n v="61.106499999999997"/>
    <n v="32.409999999999997"/>
    <n v="28.6965"/>
    <n v="0.46961452545964832"/>
    <n v="2026"/>
    <s v="Q4"/>
    <n v="12"/>
    <s v="Dec"/>
  </r>
  <r>
    <n v="5100"/>
    <d v="2026-12-19T00:00:00"/>
    <n v="2026"/>
    <x v="3"/>
    <n v="12"/>
    <x v="11"/>
    <x v="2"/>
    <x v="5"/>
    <x v="0"/>
    <s v="Returning"/>
    <x v="1"/>
    <s v="Trekking Poles"/>
    <n v="2"/>
    <n v="70.59"/>
    <n v="0.15"/>
    <n v="31.56"/>
    <n v="120.003"/>
    <n v="63.12"/>
    <n v="56.883000000000003"/>
    <n v="0.47401314967125824"/>
    <n v="2026"/>
    <s v="Q4"/>
    <n v="12"/>
    <s v="Dec"/>
  </r>
  <r>
    <n v="488"/>
    <d v="2026-12-20T00:00:00"/>
    <n v="2026"/>
    <x v="3"/>
    <n v="12"/>
    <x v="11"/>
    <x v="3"/>
    <x v="7"/>
    <x v="0"/>
    <s v="Returning"/>
    <x v="1"/>
    <s v="Trail Boots"/>
    <n v="4"/>
    <n v="141.91"/>
    <n v="0.05"/>
    <n v="80.260000000000005"/>
    <n v="539.25799999999992"/>
    <n v="321.04000000000002"/>
    <n v="218.2179999999999"/>
    <n v="0.40466344495584661"/>
    <n v="2026"/>
    <s v="Q4"/>
    <n v="12"/>
    <s v="Dec"/>
  </r>
  <r>
    <n v="710"/>
    <d v="2026-12-20T00:00:00"/>
    <n v="2026"/>
    <x v="3"/>
    <n v="12"/>
    <x v="11"/>
    <x v="1"/>
    <x v="6"/>
    <x v="1"/>
    <s v="Business"/>
    <x v="1"/>
    <s v="Trail Boots"/>
    <n v="3"/>
    <n v="140.4"/>
    <n v="0.2"/>
    <n v="81.760000000000005"/>
    <n v="336.96000000000004"/>
    <n v="245.28000000000003"/>
    <n v="91.68"/>
    <n v="0.27207977207977208"/>
    <n v="2026"/>
    <s v="Q4"/>
    <n v="12"/>
    <s v="Dec"/>
  </r>
  <r>
    <n v="1009"/>
    <d v="2026-12-20T00:00:00"/>
    <n v="2026"/>
    <x v="3"/>
    <n v="12"/>
    <x v="11"/>
    <x v="3"/>
    <x v="13"/>
    <x v="3"/>
    <s v="Returning"/>
    <x v="1"/>
    <s v="Trekking Poles"/>
    <n v="2"/>
    <n v="72.349999999999994"/>
    <n v="0.15"/>
    <n v="32.44"/>
    <n v="122.99499999999999"/>
    <n v="64.88"/>
    <n v="58.114999999999995"/>
    <n v="0.47249888206837676"/>
    <n v="2026"/>
    <s v="Q4"/>
    <n v="12"/>
    <s v="Dec"/>
  </r>
  <r>
    <n v="1231"/>
    <d v="2026-12-20T00:00:00"/>
    <n v="2026"/>
    <x v="3"/>
    <n v="12"/>
    <x v="11"/>
    <x v="3"/>
    <x v="8"/>
    <x v="0"/>
    <s v="New"/>
    <x v="3"/>
    <s v="Compact Sleeping Bag"/>
    <n v="4"/>
    <n v="120.8"/>
    <n v="0.1"/>
    <n v="59.93"/>
    <n v="434.88"/>
    <n v="239.72"/>
    <n v="195.16"/>
    <n v="0.44876747608535689"/>
    <n v="2026"/>
    <s v="Q4"/>
    <n v="12"/>
    <s v="Dec"/>
  </r>
  <r>
    <n v="1445"/>
    <d v="2026-12-20T00:00:00"/>
    <n v="2026"/>
    <x v="3"/>
    <n v="12"/>
    <x v="11"/>
    <x v="3"/>
    <x v="7"/>
    <x v="0"/>
    <s v="New"/>
    <x v="1"/>
    <s v="Trekking Poles"/>
    <n v="1"/>
    <n v="71.23"/>
    <n v="0"/>
    <n v="31.63"/>
    <n v="71.23"/>
    <n v="31.63"/>
    <n v="39.600000000000009"/>
    <n v="0.55594552856942303"/>
    <n v="2026"/>
    <s v="Q4"/>
    <n v="12"/>
    <s v="Dec"/>
  </r>
  <r>
    <n v="2842"/>
    <d v="2026-12-20T00:00:00"/>
    <n v="2026"/>
    <x v="3"/>
    <n v="12"/>
    <x v="11"/>
    <x v="2"/>
    <x v="10"/>
    <x v="1"/>
    <s v="Business"/>
    <x v="0"/>
    <s v="Trail Bike Light"/>
    <n v="5"/>
    <n v="51.02"/>
    <n v="0.05"/>
    <n v="22.56"/>
    <n v="242.345"/>
    <n v="112.8"/>
    <n v="129.54500000000002"/>
    <n v="0.5345478553302111"/>
    <n v="2026"/>
    <s v="Q4"/>
    <n v="12"/>
    <s v="Dec"/>
  </r>
  <r>
    <n v="3783"/>
    <d v="2026-12-20T00:00:00"/>
    <n v="2026"/>
    <x v="3"/>
    <n v="12"/>
    <x v="11"/>
    <x v="2"/>
    <x v="2"/>
    <x v="3"/>
    <s v="New"/>
    <x v="2"/>
    <s v="Carry-On Duffel"/>
    <n v="1"/>
    <n v="130.52000000000001"/>
    <n v="0.1"/>
    <n v="66.09"/>
    <n v="117.46800000000002"/>
    <n v="66.09"/>
    <n v="51.378000000000014"/>
    <n v="0.43737869036673821"/>
    <n v="2026"/>
    <s v="Q4"/>
    <n v="12"/>
    <s v="Dec"/>
  </r>
  <r>
    <n v="4484"/>
    <d v="2026-12-20T00:00:00"/>
    <n v="2026"/>
    <x v="3"/>
    <n v="12"/>
    <x v="11"/>
    <x v="1"/>
    <x v="14"/>
    <x v="0"/>
    <s v="Returning"/>
    <x v="0"/>
    <s v="Commuter Helmet"/>
    <n v="2"/>
    <n v="79.87"/>
    <n v="0.15"/>
    <n v="41.9"/>
    <n v="135.779"/>
    <n v="83.8"/>
    <n v="51.978999999999999"/>
    <n v="0.38282061290773978"/>
    <n v="2026"/>
    <s v="Q4"/>
    <n v="12"/>
    <s v="Dec"/>
  </r>
  <r>
    <n v="4597"/>
    <d v="2026-12-20T00:00:00"/>
    <n v="2026"/>
    <x v="3"/>
    <n v="12"/>
    <x v="11"/>
    <x v="3"/>
    <x v="13"/>
    <x v="0"/>
    <s v="Returning"/>
    <x v="1"/>
    <s v="Trekking Poles"/>
    <n v="3"/>
    <n v="71.3"/>
    <n v="0.1"/>
    <n v="32.93"/>
    <n v="192.51"/>
    <n v="98.789999999999992"/>
    <n v="93.72"/>
    <n v="0.48683185289075892"/>
    <n v="2026"/>
    <s v="Q4"/>
    <n v="12"/>
    <s v="Dec"/>
  </r>
  <r>
    <n v="4917"/>
    <d v="2026-12-20T00:00:00"/>
    <n v="2026"/>
    <x v="3"/>
    <n v="12"/>
    <x v="11"/>
    <x v="0"/>
    <x v="9"/>
    <x v="0"/>
    <s v="Returning"/>
    <x v="3"/>
    <s v="Compact Sleeping Bag"/>
    <n v="2"/>
    <n v="122.95"/>
    <n v="0.1"/>
    <n v="59.79"/>
    <n v="221.31"/>
    <n v="119.58"/>
    <n v="101.73"/>
    <n v="0.45967195336857802"/>
    <n v="2026"/>
    <s v="Q4"/>
    <n v="12"/>
    <s v="Dec"/>
  </r>
  <r>
    <n v="629"/>
    <d v="2026-12-21T00:00:00"/>
    <n v="2026"/>
    <x v="3"/>
    <n v="12"/>
    <x v="11"/>
    <x v="3"/>
    <x v="13"/>
    <x v="0"/>
    <s v="Business"/>
    <x v="4"/>
    <s v="Training Mat"/>
    <n v="2"/>
    <n v="50.04"/>
    <n v="0.05"/>
    <n v="22.43"/>
    <n v="95.075999999999993"/>
    <n v="44.86"/>
    <n v="50.215999999999994"/>
    <n v="0.52816694013210486"/>
    <n v="2026"/>
    <s v="Q4"/>
    <n v="12"/>
    <s v="Dec"/>
  </r>
  <r>
    <n v="1373"/>
    <d v="2026-12-21T00:00:00"/>
    <n v="2026"/>
    <x v="3"/>
    <n v="12"/>
    <x v="11"/>
    <x v="1"/>
    <x v="1"/>
    <x v="3"/>
    <s v="Returning"/>
    <x v="3"/>
    <s v="Portable Camp Stove"/>
    <n v="1"/>
    <n v="80.92"/>
    <n v="0.05"/>
    <n v="40.14"/>
    <n v="76.873999999999995"/>
    <n v="40.14"/>
    <n v="36.733999999999995"/>
    <n v="0.47784686630069978"/>
    <n v="2026"/>
    <s v="Q4"/>
    <n v="12"/>
    <s v="Dec"/>
  </r>
  <r>
    <n v="1668"/>
    <d v="2026-12-21T00:00:00"/>
    <n v="2026"/>
    <x v="3"/>
    <n v="12"/>
    <x v="11"/>
    <x v="2"/>
    <x v="5"/>
    <x v="0"/>
    <s v="Business"/>
    <x v="0"/>
    <s v="Trail Bike Light"/>
    <n v="6"/>
    <n v="50.35"/>
    <n v="0.15"/>
    <n v="22.91"/>
    <n v="256.78500000000003"/>
    <n v="137.46"/>
    <n v="119.32500000000002"/>
    <n v="0.46468835796483443"/>
    <n v="2026"/>
    <s v="Q4"/>
    <n v="12"/>
    <s v="Dec"/>
  </r>
  <r>
    <n v="2646"/>
    <d v="2026-12-21T00:00:00"/>
    <n v="2026"/>
    <x v="3"/>
    <n v="12"/>
    <x v="11"/>
    <x v="1"/>
    <x v="1"/>
    <x v="0"/>
    <s v="Returning"/>
    <x v="4"/>
    <s v="Recovery Roller"/>
    <n v="1"/>
    <n v="35.799999999999997"/>
    <n v="0.05"/>
    <n v="14.12"/>
    <n v="34.01"/>
    <n v="14.12"/>
    <n v="19.89"/>
    <n v="0.58482799176712741"/>
    <n v="2026"/>
    <s v="Q4"/>
    <n v="12"/>
    <s v="Dec"/>
  </r>
  <r>
    <n v="3044"/>
    <d v="2026-12-21T00:00:00"/>
    <n v="2026"/>
    <x v="3"/>
    <n v="12"/>
    <x v="11"/>
    <x v="1"/>
    <x v="6"/>
    <x v="1"/>
    <s v="Business"/>
    <x v="0"/>
    <s v="Compact Repair Kit"/>
    <n v="4"/>
    <n v="40.64"/>
    <n v="0.1"/>
    <n v="16.260000000000002"/>
    <n v="146.304"/>
    <n v="65.040000000000006"/>
    <n v="81.263999999999996"/>
    <n v="0.55544619422572172"/>
    <n v="2026"/>
    <s v="Q4"/>
    <n v="12"/>
    <s v="Dec"/>
  </r>
  <r>
    <n v="3065"/>
    <d v="2026-12-21T00:00:00"/>
    <n v="2026"/>
    <x v="3"/>
    <n v="12"/>
    <x v="11"/>
    <x v="2"/>
    <x v="10"/>
    <x v="0"/>
    <s v="New"/>
    <x v="3"/>
    <s v="Portable Camp Stove"/>
    <n v="3"/>
    <n v="81.510000000000005"/>
    <n v="0.05"/>
    <n v="39.9"/>
    <n v="232.30350000000001"/>
    <n v="119.69999999999999"/>
    <n v="112.60350000000003"/>
    <n v="0.48472580051527425"/>
    <n v="2026"/>
    <s v="Q4"/>
    <n v="12"/>
    <s v="Dec"/>
  </r>
  <r>
    <n v="3365"/>
    <d v="2026-12-21T00:00:00"/>
    <n v="2026"/>
    <x v="3"/>
    <n v="12"/>
    <x v="11"/>
    <x v="3"/>
    <x v="7"/>
    <x v="2"/>
    <s v="New"/>
    <x v="4"/>
    <s v="Weighted Vest"/>
    <n v="2"/>
    <n v="122.4"/>
    <n v="0.1"/>
    <n v="71.09"/>
    <n v="220.32000000000002"/>
    <n v="142.18"/>
    <n v="78.140000000000015"/>
    <n v="0.35466594045025424"/>
    <n v="2026"/>
    <s v="Q4"/>
    <n v="12"/>
    <s v="Dec"/>
  </r>
  <r>
    <n v="4042"/>
    <d v="2026-12-21T00:00:00"/>
    <n v="2026"/>
    <x v="3"/>
    <n v="12"/>
    <x v="11"/>
    <x v="0"/>
    <x v="9"/>
    <x v="3"/>
    <s v="Returning"/>
    <x v="2"/>
    <s v="Packing Cube Set"/>
    <n v="1"/>
    <n v="45.94"/>
    <n v="0.05"/>
    <n v="18.100000000000001"/>
    <n v="43.642999999999994"/>
    <n v="18.100000000000001"/>
    <n v="25.542999999999992"/>
    <n v="0.58527140664024002"/>
    <n v="2026"/>
    <s v="Q4"/>
    <n v="12"/>
    <s v="Dec"/>
  </r>
  <r>
    <n v="4635"/>
    <d v="2026-12-21T00:00:00"/>
    <n v="2026"/>
    <x v="3"/>
    <n v="12"/>
    <x v="11"/>
    <x v="3"/>
    <x v="13"/>
    <x v="1"/>
    <s v="Returning"/>
    <x v="3"/>
    <s v="Trail Tent 2P"/>
    <n v="15"/>
    <n v="196.89"/>
    <n v="0.15"/>
    <n v="105.09"/>
    <n v="2510.3474999999999"/>
    <n v="1576.3500000000001"/>
    <n v="933.99749999999972"/>
    <n v="0.37205904760197533"/>
    <n v="2026"/>
    <s v="Q4"/>
    <n v="12"/>
    <s v="Dec"/>
  </r>
  <r>
    <n v="4748"/>
    <d v="2026-12-21T00:00:00"/>
    <n v="2026"/>
    <x v="3"/>
    <n v="12"/>
    <x v="11"/>
    <x v="3"/>
    <x v="13"/>
    <x v="2"/>
    <s v="Business"/>
    <x v="0"/>
    <s v="Trail Bike Light"/>
    <n v="1"/>
    <n v="51.18"/>
    <n v="0.05"/>
    <n v="22.98"/>
    <n v="48.620999999999995"/>
    <n v="22.98"/>
    <n v="25.640999999999995"/>
    <n v="0.52736471894860237"/>
    <n v="2026"/>
    <s v="Q4"/>
    <n v="12"/>
    <s v="Dec"/>
  </r>
  <r>
    <n v="342"/>
    <d v="2026-12-22T00:00:00"/>
    <n v="2026"/>
    <x v="3"/>
    <n v="12"/>
    <x v="11"/>
    <x v="1"/>
    <x v="6"/>
    <x v="2"/>
    <s v="New"/>
    <x v="0"/>
    <s v="Compact Repair Kit"/>
    <n v="3"/>
    <n v="40.78"/>
    <n v="0.15"/>
    <n v="16.73"/>
    <n v="103.989"/>
    <n v="50.19"/>
    <n v="53.799000000000007"/>
    <n v="0.51735279693044456"/>
    <n v="2026"/>
    <s v="Q4"/>
    <n v="12"/>
    <s v="Dec"/>
  </r>
  <r>
    <n v="676"/>
    <d v="2026-12-22T00:00:00"/>
    <n v="2026"/>
    <x v="3"/>
    <n v="12"/>
    <x v="11"/>
    <x v="2"/>
    <x v="3"/>
    <x v="3"/>
    <s v="Returning"/>
    <x v="3"/>
    <s v="Trail Tent 2P"/>
    <n v="1"/>
    <n v="195.63"/>
    <n v="0.05"/>
    <n v="102.13"/>
    <n v="185.84849999999997"/>
    <n v="102.13"/>
    <n v="83.718499999999977"/>
    <n v="0.45046637449320276"/>
    <n v="2026"/>
    <s v="Q4"/>
    <n v="12"/>
    <s v="Dec"/>
  </r>
  <r>
    <n v="1912"/>
    <d v="2026-12-22T00:00:00"/>
    <n v="2026"/>
    <x v="3"/>
    <n v="12"/>
    <x v="11"/>
    <x v="2"/>
    <x v="5"/>
    <x v="1"/>
    <s v="Returning"/>
    <x v="2"/>
    <s v="Carry-On Duffel"/>
    <n v="10"/>
    <n v="134.86000000000001"/>
    <n v="0.1"/>
    <n v="65.3"/>
    <n v="1213.7400000000002"/>
    <n v="653"/>
    <n v="560.74000000000024"/>
    <n v="0.46199350767050612"/>
    <n v="2026"/>
    <s v="Q4"/>
    <n v="12"/>
    <s v="Dec"/>
  </r>
  <r>
    <n v="2065"/>
    <d v="2026-12-22T00:00:00"/>
    <n v="2026"/>
    <x v="3"/>
    <n v="12"/>
    <x v="11"/>
    <x v="3"/>
    <x v="4"/>
    <x v="0"/>
    <s v="New"/>
    <x v="0"/>
    <s v="Commuter Helmet"/>
    <n v="1"/>
    <n v="83.15"/>
    <n v="0"/>
    <n v="42.3"/>
    <n v="83.15"/>
    <n v="42.3"/>
    <n v="40.850000000000009"/>
    <n v="0.49128081779915822"/>
    <n v="2026"/>
    <s v="Q4"/>
    <n v="12"/>
    <s v="Dec"/>
  </r>
  <r>
    <n v="3136"/>
    <d v="2026-12-22T00:00:00"/>
    <n v="2026"/>
    <x v="3"/>
    <n v="12"/>
    <x v="11"/>
    <x v="1"/>
    <x v="6"/>
    <x v="3"/>
    <s v="Business"/>
    <x v="0"/>
    <s v="Commuter Helmet"/>
    <n v="1"/>
    <n v="81.599999999999994"/>
    <n v="0.15"/>
    <n v="42"/>
    <n v="69.36"/>
    <n v="42"/>
    <n v="27.36"/>
    <n v="0.3944636678200692"/>
    <n v="2026"/>
    <s v="Q4"/>
    <n v="12"/>
    <s v="Dec"/>
  </r>
  <r>
    <n v="3423"/>
    <d v="2026-12-22T00:00:00"/>
    <n v="2026"/>
    <x v="3"/>
    <n v="12"/>
    <x v="11"/>
    <x v="3"/>
    <x v="7"/>
    <x v="2"/>
    <s v="Business"/>
    <x v="2"/>
    <s v="Packing Cube Set"/>
    <n v="5"/>
    <n v="47.67"/>
    <n v="0.1"/>
    <n v="17.84"/>
    <n v="214.51500000000001"/>
    <n v="89.2"/>
    <n v="125.31500000000001"/>
    <n v="0.5841782625923595"/>
    <n v="2026"/>
    <s v="Q4"/>
    <n v="12"/>
    <s v="Dec"/>
  </r>
  <r>
    <n v="3746"/>
    <d v="2026-12-22T00:00:00"/>
    <n v="2026"/>
    <x v="3"/>
    <n v="12"/>
    <x v="11"/>
    <x v="3"/>
    <x v="7"/>
    <x v="2"/>
    <s v="Business"/>
    <x v="0"/>
    <s v="Trail Bike Light"/>
    <n v="2"/>
    <n v="50.96"/>
    <n v="0.15"/>
    <n v="22.59"/>
    <n v="86.632000000000005"/>
    <n v="45.18"/>
    <n v="41.452000000000005"/>
    <n v="0.47848370117277683"/>
    <n v="2026"/>
    <s v="Q4"/>
    <n v="12"/>
    <s v="Dec"/>
  </r>
  <r>
    <n v="1198"/>
    <d v="2026-12-23T00:00:00"/>
    <n v="2026"/>
    <x v="3"/>
    <n v="12"/>
    <x v="11"/>
    <x v="3"/>
    <x v="7"/>
    <x v="2"/>
    <s v="New"/>
    <x v="2"/>
    <s v="Packing Cube Set"/>
    <n v="5"/>
    <n v="47.69"/>
    <n v="0.05"/>
    <n v="18.23"/>
    <n v="226.52749999999997"/>
    <n v="91.15"/>
    <n v="135.37749999999997"/>
    <n v="0.59762059794064726"/>
    <n v="2026"/>
    <s v="Q4"/>
    <n v="12"/>
    <s v="Dec"/>
  </r>
  <r>
    <n v="2123"/>
    <d v="2026-12-23T00:00:00"/>
    <n v="2026"/>
    <x v="3"/>
    <n v="12"/>
    <x v="11"/>
    <x v="3"/>
    <x v="8"/>
    <x v="0"/>
    <s v="Returning"/>
    <x v="1"/>
    <s v="Hiking Daypack 20L"/>
    <n v="1"/>
    <n v="91.08"/>
    <n v="0.2"/>
    <n v="46.14"/>
    <n v="72.864000000000004"/>
    <n v="46.14"/>
    <n v="26.724000000000004"/>
    <n v="0.36676548089591571"/>
    <n v="2026"/>
    <s v="Q4"/>
    <n v="12"/>
    <s v="Dec"/>
  </r>
  <r>
    <n v="2586"/>
    <d v="2026-12-23T00:00:00"/>
    <n v="2026"/>
    <x v="3"/>
    <n v="12"/>
    <x v="11"/>
    <x v="1"/>
    <x v="14"/>
    <x v="2"/>
    <s v="New"/>
    <x v="1"/>
    <s v="Trail Boots"/>
    <n v="1"/>
    <n v="143.84"/>
    <n v="0.15"/>
    <n v="78.17"/>
    <n v="122.264"/>
    <n v="78.17"/>
    <n v="44.093999999999994"/>
    <n v="0.360645815612118"/>
    <n v="2026"/>
    <s v="Q4"/>
    <n v="12"/>
    <s v="Dec"/>
  </r>
  <r>
    <n v="3048"/>
    <d v="2026-12-23T00:00:00"/>
    <n v="2026"/>
    <x v="3"/>
    <n v="12"/>
    <x v="11"/>
    <x v="1"/>
    <x v="6"/>
    <x v="0"/>
    <s v="New"/>
    <x v="0"/>
    <s v="Cycling Pack 12L"/>
    <n v="1"/>
    <n v="102.66"/>
    <n v="0.05"/>
    <n v="49.2"/>
    <n v="97.526999999999987"/>
    <n v="49.2"/>
    <n v="48.326999999999984"/>
    <n v="0.4955243163431664"/>
    <n v="2026"/>
    <s v="Q4"/>
    <n v="12"/>
    <s v="Dec"/>
  </r>
  <r>
    <n v="3838"/>
    <d v="2026-12-23T00:00:00"/>
    <n v="2026"/>
    <x v="3"/>
    <n v="12"/>
    <x v="11"/>
    <x v="1"/>
    <x v="11"/>
    <x v="2"/>
    <s v="New"/>
    <x v="4"/>
    <s v="Resistance Band Set"/>
    <n v="2"/>
    <n v="40.32"/>
    <n v="0"/>
    <n v="14.39"/>
    <n v="80.64"/>
    <n v="28.78"/>
    <n v="51.86"/>
    <n v="0.64310515873015872"/>
    <n v="2026"/>
    <s v="Q4"/>
    <n v="12"/>
    <s v="Dec"/>
  </r>
  <r>
    <n v="4718"/>
    <d v="2026-12-23T00:00:00"/>
    <n v="2026"/>
    <x v="3"/>
    <n v="12"/>
    <x v="11"/>
    <x v="0"/>
    <x v="0"/>
    <x v="2"/>
    <s v="Returning"/>
    <x v="1"/>
    <s v="Summit Backpack 45L"/>
    <n v="1"/>
    <n v="157.58000000000001"/>
    <n v="0.1"/>
    <n v="80.37"/>
    <n v="141.822"/>
    <n v="80.37"/>
    <n v="61.451999999999998"/>
    <n v="0.43330371874603374"/>
    <n v="2026"/>
    <s v="Q4"/>
    <n v="12"/>
    <s v="Dec"/>
  </r>
  <r>
    <n v="4844"/>
    <d v="2026-12-23T00:00:00"/>
    <n v="2026"/>
    <x v="3"/>
    <n v="12"/>
    <x v="11"/>
    <x v="1"/>
    <x v="14"/>
    <x v="0"/>
    <s v="New"/>
    <x v="4"/>
    <s v="Recovery Roller"/>
    <n v="1"/>
    <n v="36.4"/>
    <n v="0"/>
    <n v="14.22"/>
    <n v="36.4"/>
    <n v="14.22"/>
    <n v="22.18"/>
    <n v="0.6093406593406594"/>
    <n v="2026"/>
    <s v="Q4"/>
    <n v="12"/>
    <s v="Dec"/>
  </r>
  <r>
    <n v="678"/>
    <d v="2026-12-24T00:00:00"/>
    <n v="2026"/>
    <x v="3"/>
    <n v="12"/>
    <x v="11"/>
    <x v="1"/>
    <x v="11"/>
    <x v="0"/>
    <s v="Business"/>
    <x v="1"/>
    <s v="Trail Boots"/>
    <n v="1"/>
    <n v="142.15"/>
    <n v="0.05"/>
    <n v="80.5"/>
    <n v="135.04249999999999"/>
    <n v="80.5"/>
    <n v="54.54249999999999"/>
    <n v="0.40389136753244342"/>
    <n v="2026"/>
    <s v="Q4"/>
    <n v="12"/>
    <s v="Dec"/>
  </r>
  <r>
    <n v="1706"/>
    <d v="2026-12-24T00:00:00"/>
    <n v="2026"/>
    <x v="3"/>
    <n v="12"/>
    <x v="11"/>
    <x v="0"/>
    <x v="0"/>
    <x v="0"/>
    <s v="Returning"/>
    <x v="3"/>
    <s v="Alpine Tent 4P"/>
    <n v="2"/>
    <n v="332.38"/>
    <n v="0.05"/>
    <n v="192.16"/>
    <n v="631.52199999999993"/>
    <n v="384.32"/>
    <n v="247.20199999999994"/>
    <n v="0.39143846136793331"/>
    <n v="2026"/>
    <s v="Q4"/>
    <n v="12"/>
    <s v="Dec"/>
  </r>
  <r>
    <n v="3034"/>
    <d v="2026-12-24T00:00:00"/>
    <n v="2026"/>
    <x v="3"/>
    <n v="12"/>
    <x v="11"/>
    <x v="1"/>
    <x v="1"/>
    <x v="2"/>
    <s v="New"/>
    <x v="3"/>
    <s v="Compact Sleeping Bag"/>
    <n v="1"/>
    <n v="122.18"/>
    <n v="0.15"/>
    <n v="61.28"/>
    <n v="103.85300000000001"/>
    <n v="61.28"/>
    <n v="42.573000000000008"/>
    <n v="0.40993519686479934"/>
    <n v="2026"/>
    <s v="Q4"/>
    <n v="12"/>
    <s v="Dec"/>
  </r>
  <r>
    <n v="3883"/>
    <d v="2026-12-24T00:00:00"/>
    <n v="2026"/>
    <x v="3"/>
    <n v="12"/>
    <x v="11"/>
    <x v="0"/>
    <x v="0"/>
    <x v="0"/>
    <s v="New"/>
    <x v="3"/>
    <s v="Compact Sleeping Bag"/>
    <n v="1"/>
    <n v="125.66"/>
    <n v="0.15"/>
    <n v="60.6"/>
    <n v="106.81099999999999"/>
    <n v="60.6"/>
    <n v="46.210999999999991"/>
    <n v="0.43264270533933763"/>
    <n v="2026"/>
    <s v="Q4"/>
    <n v="12"/>
    <s v="Dec"/>
  </r>
  <r>
    <n v="4342"/>
    <d v="2026-12-24T00:00:00"/>
    <n v="2026"/>
    <x v="3"/>
    <n v="12"/>
    <x v="11"/>
    <x v="3"/>
    <x v="4"/>
    <x v="0"/>
    <s v="Returning"/>
    <x v="2"/>
    <s v="Packing Cube Set"/>
    <n v="2"/>
    <n v="47.38"/>
    <n v="0.05"/>
    <n v="18.850000000000001"/>
    <n v="90.022000000000006"/>
    <n v="37.700000000000003"/>
    <n v="52.322000000000003"/>
    <n v="0.58121348114905247"/>
    <n v="2026"/>
    <s v="Q4"/>
    <n v="12"/>
    <s v="Dec"/>
  </r>
  <r>
    <n v="4468"/>
    <d v="2026-12-24T00:00:00"/>
    <n v="2026"/>
    <x v="3"/>
    <n v="12"/>
    <x v="11"/>
    <x v="0"/>
    <x v="0"/>
    <x v="0"/>
    <s v="Business"/>
    <x v="3"/>
    <s v="Portable Camp Stove"/>
    <n v="1"/>
    <n v="80.8"/>
    <n v="0.05"/>
    <n v="38.33"/>
    <n v="76.759999999999991"/>
    <n v="38.33"/>
    <n v="38.429999999999993"/>
    <n v="0.50065138092756645"/>
    <n v="2026"/>
    <s v="Q4"/>
    <n v="12"/>
    <s v="Dec"/>
  </r>
  <r>
    <n v="7"/>
    <d v="2026-12-25T00:00:00"/>
    <n v="2026"/>
    <x v="3"/>
    <n v="12"/>
    <x v="11"/>
    <x v="3"/>
    <x v="8"/>
    <x v="0"/>
    <s v="Returning"/>
    <x v="0"/>
    <s v="Cycling Pack 12L"/>
    <n v="5"/>
    <n v="103.52"/>
    <n v="0.1"/>
    <n v="49.1"/>
    <n v="465.84000000000003"/>
    <n v="245.5"/>
    <n v="220.34000000000003"/>
    <n v="0.47299501974927016"/>
    <n v="2026"/>
    <s v="Q4"/>
    <n v="12"/>
    <s v="Dec"/>
  </r>
  <r>
    <n v="658"/>
    <d v="2026-12-25T00:00:00"/>
    <n v="2026"/>
    <x v="3"/>
    <n v="12"/>
    <x v="11"/>
    <x v="1"/>
    <x v="6"/>
    <x v="2"/>
    <s v="Business"/>
    <x v="1"/>
    <s v="Summit Backpack 45L"/>
    <n v="2"/>
    <n v="153.38999999999999"/>
    <n v="0.05"/>
    <n v="78.06"/>
    <n v="291.44099999999997"/>
    <n v="156.12"/>
    <n v="135.32099999999997"/>
    <n v="0.46431696295305047"/>
    <n v="2026"/>
    <s v="Q4"/>
    <n v="12"/>
    <s v="Dec"/>
  </r>
  <r>
    <n v="1192"/>
    <d v="2026-12-25T00:00:00"/>
    <n v="2026"/>
    <x v="3"/>
    <n v="12"/>
    <x v="11"/>
    <x v="3"/>
    <x v="13"/>
    <x v="1"/>
    <s v="Business"/>
    <x v="4"/>
    <s v="Resistance Band Set"/>
    <n v="6"/>
    <n v="39.49"/>
    <n v="0.05"/>
    <n v="14.49"/>
    <n v="225.09299999999999"/>
    <n v="86.94"/>
    <n v="138.15299999999999"/>
    <n v="0.61375964601298127"/>
    <n v="2026"/>
    <s v="Q4"/>
    <n v="12"/>
    <s v="Dec"/>
  </r>
  <r>
    <n v="3852"/>
    <d v="2026-12-25T00:00:00"/>
    <n v="2026"/>
    <x v="3"/>
    <n v="12"/>
    <x v="11"/>
    <x v="2"/>
    <x v="2"/>
    <x v="2"/>
    <s v="Business"/>
    <x v="4"/>
    <s v="Recovery Roller"/>
    <n v="1"/>
    <n v="35.54"/>
    <n v="0.1"/>
    <n v="13.63"/>
    <n v="31.986000000000001"/>
    <n v="13.63"/>
    <n v="18.356000000000002"/>
    <n v="0.5738760707809667"/>
    <n v="2026"/>
    <s v="Q4"/>
    <n v="12"/>
    <s v="Dec"/>
  </r>
  <r>
    <n v="4507"/>
    <d v="2026-12-25T00:00:00"/>
    <n v="2026"/>
    <x v="3"/>
    <n v="12"/>
    <x v="11"/>
    <x v="1"/>
    <x v="12"/>
    <x v="3"/>
    <s v="Returning"/>
    <x v="2"/>
    <s v="Travel Backpack 35L"/>
    <n v="2"/>
    <n v="167.21"/>
    <n v="0.05"/>
    <n v="88.23"/>
    <n v="317.69900000000001"/>
    <n v="176.46"/>
    <n v="141.239"/>
    <n v="0.44456860109726504"/>
    <n v="2026"/>
    <s v="Q4"/>
    <n v="12"/>
    <s v="Dec"/>
  </r>
  <r>
    <n v="260"/>
    <d v="2026-12-26T00:00:00"/>
    <n v="2026"/>
    <x v="3"/>
    <n v="12"/>
    <x v="11"/>
    <x v="2"/>
    <x v="2"/>
    <x v="0"/>
    <s v="Business"/>
    <x v="1"/>
    <s v="Trekking Poles"/>
    <n v="1"/>
    <n v="71.89"/>
    <n v="0.1"/>
    <n v="31.88"/>
    <n v="64.701000000000008"/>
    <n v="31.88"/>
    <n v="32.821000000000012"/>
    <n v="0.50727191233520363"/>
    <n v="2026"/>
    <s v="Q4"/>
    <n v="12"/>
    <s v="Dec"/>
  </r>
  <r>
    <n v="1659"/>
    <d v="2026-12-26T00:00:00"/>
    <n v="2026"/>
    <x v="3"/>
    <n v="12"/>
    <x v="11"/>
    <x v="0"/>
    <x v="15"/>
    <x v="2"/>
    <s v="New"/>
    <x v="2"/>
    <s v="Carry-On Duffel"/>
    <n v="1"/>
    <n v="133.56"/>
    <n v="0.05"/>
    <n v="68.739999999999995"/>
    <n v="126.88199999999999"/>
    <n v="68.739999999999995"/>
    <n v="58.141999999999996"/>
    <n v="0.4582367869358932"/>
    <n v="2026"/>
    <s v="Q4"/>
    <n v="12"/>
    <s v="Dec"/>
  </r>
  <r>
    <n v="3188"/>
    <d v="2026-12-26T00:00:00"/>
    <n v="2026"/>
    <x v="3"/>
    <n v="12"/>
    <x v="11"/>
    <x v="3"/>
    <x v="7"/>
    <x v="3"/>
    <s v="New"/>
    <x v="3"/>
    <s v="Compact Sleeping Bag"/>
    <n v="2"/>
    <n v="122.28"/>
    <n v="0.1"/>
    <n v="61.64"/>
    <n v="220.10400000000001"/>
    <n v="123.28"/>
    <n v="96.824000000000012"/>
    <n v="0.43990113764402283"/>
    <n v="2026"/>
    <s v="Q4"/>
    <n v="12"/>
    <s v="Dec"/>
  </r>
  <r>
    <n v="3673"/>
    <d v="2026-12-26T00:00:00"/>
    <n v="2026"/>
    <x v="3"/>
    <n v="12"/>
    <x v="11"/>
    <x v="0"/>
    <x v="15"/>
    <x v="0"/>
    <s v="Business"/>
    <x v="4"/>
    <s v="Resistance Band Set"/>
    <n v="1"/>
    <n v="40.619999999999997"/>
    <n v="0"/>
    <n v="14.62"/>
    <n v="40.619999999999997"/>
    <n v="14.62"/>
    <n v="26"/>
    <n v="0.64007877892663712"/>
    <n v="2026"/>
    <s v="Q4"/>
    <n v="12"/>
    <s v="Dec"/>
  </r>
  <r>
    <n v="3805"/>
    <d v="2026-12-26T00:00:00"/>
    <n v="2026"/>
    <x v="3"/>
    <n v="12"/>
    <x v="11"/>
    <x v="3"/>
    <x v="4"/>
    <x v="1"/>
    <s v="Business"/>
    <x v="2"/>
    <s v="Packing Cube Set"/>
    <n v="8"/>
    <n v="45.54"/>
    <n v="0.15"/>
    <n v="18.54"/>
    <n v="309.67199999999997"/>
    <n v="148.32"/>
    <n v="161.35199999999998"/>
    <n v="0.52104161822831896"/>
    <n v="2026"/>
    <s v="Q4"/>
    <n v="12"/>
    <s v="Dec"/>
  </r>
  <r>
    <n v="3945"/>
    <d v="2026-12-26T00:00:00"/>
    <n v="2026"/>
    <x v="3"/>
    <n v="12"/>
    <x v="11"/>
    <x v="3"/>
    <x v="13"/>
    <x v="1"/>
    <s v="Business"/>
    <x v="0"/>
    <s v="Trail Bike Light"/>
    <n v="4"/>
    <n v="50.96"/>
    <n v="0.1"/>
    <n v="22.14"/>
    <n v="183.45600000000002"/>
    <n v="88.56"/>
    <n v="94.896000000000015"/>
    <n v="0.51726844583987441"/>
    <n v="2026"/>
    <s v="Q4"/>
    <n v="12"/>
    <s v="Dec"/>
  </r>
  <r>
    <n v="4266"/>
    <d v="2026-12-26T00:00:00"/>
    <n v="2026"/>
    <x v="3"/>
    <n v="12"/>
    <x v="11"/>
    <x v="1"/>
    <x v="1"/>
    <x v="0"/>
    <s v="New"/>
    <x v="0"/>
    <s v="Compact Repair Kit"/>
    <n v="4"/>
    <n v="40.19"/>
    <n v="0.15"/>
    <n v="16.55"/>
    <n v="136.64599999999999"/>
    <n v="66.2"/>
    <n v="70.445999999999984"/>
    <n v="0.51553649576277383"/>
    <n v="2026"/>
    <s v="Q4"/>
    <n v="12"/>
    <s v="Dec"/>
  </r>
  <r>
    <n v="606"/>
    <d v="2026-12-27T00:00:00"/>
    <n v="2026"/>
    <x v="3"/>
    <n v="12"/>
    <x v="11"/>
    <x v="1"/>
    <x v="12"/>
    <x v="0"/>
    <s v="New"/>
    <x v="3"/>
    <s v="Alpine Tent 4P"/>
    <n v="3"/>
    <n v="333.84"/>
    <n v="0"/>
    <n v="193.05"/>
    <n v="1001.52"/>
    <n v="579.15000000000009"/>
    <n v="422.36999999999989"/>
    <n v="0.42172897196261672"/>
    <n v="2026"/>
    <s v="Q4"/>
    <n v="12"/>
    <s v="Dec"/>
  </r>
  <r>
    <n v="1166"/>
    <d v="2026-12-27T00:00:00"/>
    <n v="2026"/>
    <x v="3"/>
    <n v="12"/>
    <x v="11"/>
    <x v="2"/>
    <x v="16"/>
    <x v="3"/>
    <s v="Returning"/>
    <x v="3"/>
    <s v="Trail Tent 2P"/>
    <n v="2"/>
    <n v="198.94"/>
    <n v="0.15"/>
    <n v="102.32"/>
    <n v="338.19799999999998"/>
    <n v="204.64"/>
    <n v="133.55799999999999"/>
    <n v="0.39491067362905752"/>
    <n v="2026"/>
    <s v="Q4"/>
    <n v="12"/>
    <s v="Dec"/>
  </r>
  <r>
    <n v="1913"/>
    <d v="2026-12-27T00:00:00"/>
    <n v="2026"/>
    <x v="3"/>
    <n v="12"/>
    <x v="11"/>
    <x v="2"/>
    <x v="5"/>
    <x v="3"/>
    <s v="New"/>
    <x v="4"/>
    <s v="Recovery Roller"/>
    <n v="3"/>
    <n v="35.979999999999997"/>
    <n v="0"/>
    <n v="13.6"/>
    <n v="107.94"/>
    <n v="40.799999999999997"/>
    <n v="67.14"/>
    <n v="0.62201222901612008"/>
    <n v="2026"/>
    <s v="Q4"/>
    <n v="12"/>
    <s v="Dec"/>
  </r>
  <r>
    <n v="2402"/>
    <d v="2026-12-27T00:00:00"/>
    <n v="2026"/>
    <x v="3"/>
    <n v="12"/>
    <x v="11"/>
    <x v="1"/>
    <x v="14"/>
    <x v="3"/>
    <s v="New"/>
    <x v="2"/>
    <s v="Carry-On Duffel"/>
    <n v="6"/>
    <n v="133.4"/>
    <n v="0.1"/>
    <n v="66.3"/>
    <n v="720.36000000000013"/>
    <n v="397.79999999999995"/>
    <n v="322.56000000000017"/>
    <n v="0.44777611194402817"/>
    <n v="2026"/>
    <s v="Q4"/>
    <n v="12"/>
    <s v="Dec"/>
  </r>
  <r>
    <n v="3192"/>
    <d v="2026-12-27T00:00:00"/>
    <n v="2026"/>
    <x v="3"/>
    <n v="12"/>
    <x v="11"/>
    <x v="3"/>
    <x v="7"/>
    <x v="0"/>
    <s v="Returning"/>
    <x v="1"/>
    <s v="Hiking Daypack 20L"/>
    <n v="2"/>
    <n v="93.45"/>
    <n v="0"/>
    <n v="45.75"/>
    <n v="186.9"/>
    <n v="91.5"/>
    <n v="95.4"/>
    <n v="0.5104333868378812"/>
    <n v="2026"/>
    <s v="Q4"/>
    <n v="12"/>
    <s v="Dec"/>
  </r>
  <r>
    <n v="3721"/>
    <d v="2026-12-27T00:00:00"/>
    <n v="2026"/>
    <x v="3"/>
    <n v="12"/>
    <x v="11"/>
    <x v="2"/>
    <x v="5"/>
    <x v="3"/>
    <s v="New"/>
    <x v="4"/>
    <s v="Training Mat"/>
    <n v="1"/>
    <n v="49.79"/>
    <n v="0.2"/>
    <n v="21.87"/>
    <n v="39.832000000000001"/>
    <n v="21.87"/>
    <n v="17.962"/>
    <n v="0.45094396465153641"/>
    <n v="2026"/>
    <s v="Q4"/>
    <n v="12"/>
    <s v="Dec"/>
  </r>
  <r>
    <n v="3882"/>
    <d v="2026-12-27T00:00:00"/>
    <n v="2026"/>
    <x v="3"/>
    <n v="12"/>
    <x v="11"/>
    <x v="3"/>
    <x v="8"/>
    <x v="3"/>
    <s v="Returning"/>
    <x v="1"/>
    <s v="Trekking Poles"/>
    <n v="3"/>
    <n v="70.430000000000007"/>
    <n v="0.1"/>
    <n v="32.869999999999997"/>
    <n v="190.16100000000003"/>
    <n v="98.609999999999985"/>
    <n v="91.551000000000045"/>
    <n v="0.48143941186678674"/>
    <n v="2026"/>
    <s v="Q4"/>
    <n v="12"/>
    <s v="Dec"/>
  </r>
  <r>
    <n v="4945"/>
    <d v="2026-12-27T00:00:00"/>
    <n v="2026"/>
    <x v="3"/>
    <n v="12"/>
    <x v="11"/>
    <x v="2"/>
    <x v="2"/>
    <x v="0"/>
    <s v="Business"/>
    <x v="3"/>
    <s v="Portable Camp Stove"/>
    <n v="2"/>
    <n v="82.04"/>
    <n v="0.1"/>
    <n v="38.880000000000003"/>
    <n v="147.67200000000003"/>
    <n v="77.760000000000005"/>
    <n v="69.91200000000002"/>
    <n v="0.47342759629449055"/>
    <n v="2026"/>
    <s v="Q4"/>
    <n v="12"/>
    <s v="Dec"/>
  </r>
  <r>
    <n v="5084"/>
    <d v="2026-12-27T00:00:00"/>
    <n v="2026"/>
    <x v="3"/>
    <n v="12"/>
    <x v="11"/>
    <x v="1"/>
    <x v="11"/>
    <x v="3"/>
    <s v="Returning"/>
    <x v="2"/>
    <s v="Insulated Bottle"/>
    <n v="1"/>
    <n v="35.409999999999997"/>
    <n v="0.2"/>
    <n v="13.54"/>
    <n v="28.327999999999999"/>
    <n v="13.54"/>
    <n v="14.788"/>
    <n v="0.5220276757977973"/>
    <n v="2026"/>
    <s v="Q4"/>
    <n v="12"/>
    <s v="Dec"/>
  </r>
  <r>
    <n v="246"/>
    <d v="2026-12-28T00:00:00"/>
    <n v="2026"/>
    <x v="3"/>
    <n v="12"/>
    <x v="11"/>
    <x v="3"/>
    <x v="7"/>
    <x v="3"/>
    <s v="Business"/>
    <x v="0"/>
    <s v="Compact Repair Kit"/>
    <n v="1"/>
    <n v="41.06"/>
    <n v="0.1"/>
    <n v="16.23"/>
    <n v="36.954000000000001"/>
    <n v="16.23"/>
    <n v="20.724"/>
    <n v="0.5608053255398604"/>
    <n v="2026"/>
    <s v="Q4"/>
    <n v="12"/>
    <s v="Dec"/>
  </r>
  <r>
    <n v="537"/>
    <d v="2026-12-28T00:00:00"/>
    <n v="2026"/>
    <x v="3"/>
    <n v="12"/>
    <x v="11"/>
    <x v="3"/>
    <x v="8"/>
    <x v="1"/>
    <s v="Business"/>
    <x v="1"/>
    <s v="Hiking Daypack 20L"/>
    <n v="12"/>
    <n v="90.29"/>
    <n v="0.1"/>
    <n v="45.76"/>
    <n v="975.13200000000006"/>
    <n v="549.12"/>
    <n v="426.01200000000006"/>
    <n v="0.43687623829389255"/>
    <n v="2026"/>
    <s v="Q4"/>
    <n v="12"/>
    <s v="Dec"/>
  </r>
  <r>
    <n v="968"/>
    <d v="2026-12-28T00:00:00"/>
    <n v="2026"/>
    <x v="3"/>
    <n v="12"/>
    <x v="11"/>
    <x v="1"/>
    <x v="12"/>
    <x v="2"/>
    <s v="New"/>
    <x v="0"/>
    <s v="Cycling Pack 12L"/>
    <n v="1"/>
    <n v="103.13"/>
    <n v="0.15"/>
    <n v="50.06"/>
    <n v="87.660499999999999"/>
    <n v="50.06"/>
    <n v="37.600499999999997"/>
    <n v="0.42893321393329947"/>
    <n v="2026"/>
    <s v="Q4"/>
    <n v="12"/>
    <s v="Dec"/>
  </r>
  <r>
    <n v="1234"/>
    <d v="2026-12-28T00:00:00"/>
    <n v="2026"/>
    <x v="3"/>
    <n v="12"/>
    <x v="11"/>
    <x v="3"/>
    <x v="13"/>
    <x v="0"/>
    <s v="Returning"/>
    <x v="0"/>
    <s v="Commuter Helmet"/>
    <n v="1"/>
    <n v="81.39"/>
    <n v="0.05"/>
    <n v="43.54"/>
    <n v="77.320499999999996"/>
    <n v="43.54"/>
    <n v="33.780499999999996"/>
    <n v="0.43688931137279247"/>
    <n v="2026"/>
    <s v="Q4"/>
    <n v="12"/>
    <s v="Dec"/>
  </r>
  <r>
    <n v="2061"/>
    <d v="2026-12-28T00:00:00"/>
    <n v="2026"/>
    <x v="3"/>
    <n v="12"/>
    <x v="11"/>
    <x v="0"/>
    <x v="15"/>
    <x v="3"/>
    <s v="Returning"/>
    <x v="3"/>
    <s v="Alpine Tent 4P"/>
    <n v="2"/>
    <n v="342.78"/>
    <n v="0"/>
    <n v="197.89"/>
    <n v="685.56"/>
    <n v="395.78"/>
    <n v="289.77999999999997"/>
    <n v="0.4226909387945621"/>
    <n v="2026"/>
    <s v="Q4"/>
    <n v="12"/>
    <s v="Dec"/>
  </r>
  <r>
    <n v="2219"/>
    <d v="2026-12-28T00:00:00"/>
    <n v="2026"/>
    <x v="3"/>
    <n v="12"/>
    <x v="11"/>
    <x v="1"/>
    <x v="14"/>
    <x v="0"/>
    <s v="Returning"/>
    <x v="1"/>
    <s v="Trail Boots"/>
    <n v="1"/>
    <n v="147"/>
    <n v="0.15"/>
    <n v="79.58"/>
    <n v="124.95"/>
    <n v="79.58"/>
    <n v="45.370000000000005"/>
    <n v="0.36310524209683875"/>
    <n v="2026"/>
    <s v="Q4"/>
    <n v="12"/>
    <s v="Dec"/>
  </r>
  <r>
    <n v="2651"/>
    <d v="2026-12-28T00:00:00"/>
    <n v="2026"/>
    <x v="3"/>
    <n v="12"/>
    <x v="11"/>
    <x v="0"/>
    <x v="15"/>
    <x v="0"/>
    <s v="New"/>
    <x v="2"/>
    <s v="Packing Cube Set"/>
    <n v="1"/>
    <n v="45.69"/>
    <n v="0.2"/>
    <n v="18.829999999999998"/>
    <n v="36.552"/>
    <n v="18.829999999999998"/>
    <n v="17.722000000000001"/>
    <n v="0.48484351061501429"/>
    <n v="2026"/>
    <s v="Q4"/>
    <n v="12"/>
    <s v="Dec"/>
  </r>
  <r>
    <n v="3173"/>
    <d v="2026-12-28T00:00:00"/>
    <n v="2026"/>
    <x v="3"/>
    <n v="12"/>
    <x v="11"/>
    <x v="1"/>
    <x v="12"/>
    <x v="3"/>
    <s v="Returning"/>
    <x v="0"/>
    <s v="Compact Repair Kit"/>
    <n v="1"/>
    <n v="39.69"/>
    <n v="0"/>
    <n v="17.09"/>
    <n v="39.69"/>
    <n v="17.09"/>
    <n v="22.599999999999998"/>
    <n v="0.56941295036533135"/>
    <n v="2026"/>
    <s v="Q4"/>
    <n v="12"/>
    <s v="Dec"/>
  </r>
  <r>
    <n v="3409"/>
    <d v="2026-12-28T00:00:00"/>
    <n v="2026"/>
    <x v="3"/>
    <n v="12"/>
    <x v="11"/>
    <x v="3"/>
    <x v="4"/>
    <x v="0"/>
    <s v="New"/>
    <x v="3"/>
    <s v="Compact Sleeping Bag"/>
    <n v="5"/>
    <n v="122.42"/>
    <n v="0"/>
    <n v="60.8"/>
    <n v="612.1"/>
    <n v="304"/>
    <n v="308.10000000000002"/>
    <n v="0.50334912595981052"/>
    <n v="2026"/>
    <s v="Q4"/>
    <n v="12"/>
    <s v="Dec"/>
  </r>
  <r>
    <n v="3535"/>
    <d v="2026-12-28T00:00:00"/>
    <n v="2026"/>
    <x v="3"/>
    <n v="12"/>
    <x v="11"/>
    <x v="1"/>
    <x v="6"/>
    <x v="2"/>
    <s v="New"/>
    <x v="2"/>
    <s v="Insulated Bottle"/>
    <n v="1"/>
    <n v="37.03"/>
    <n v="0.15"/>
    <n v="13.53"/>
    <n v="31.4755"/>
    <n v="13.53"/>
    <n v="17.945500000000003"/>
    <n v="0.57014185636447401"/>
    <n v="2026"/>
    <s v="Q4"/>
    <n v="12"/>
    <s v="Dec"/>
  </r>
  <r>
    <n v="5134"/>
    <d v="2026-12-28T00:00:00"/>
    <n v="2026"/>
    <x v="3"/>
    <n v="12"/>
    <x v="11"/>
    <x v="1"/>
    <x v="14"/>
    <x v="2"/>
    <s v="Returning"/>
    <x v="1"/>
    <s v="Hiking Daypack 20L"/>
    <n v="1"/>
    <n v="90.99"/>
    <n v="0.05"/>
    <n v="44.78"/>
    <n v="86.440499999999986"/>
    <n v="44.78"/>
    <n v="41.660499999999985"/>
    <n v="0.48195579618350187"/>
    <n v="2026"/>
    <s v="Q4"/>
    <n v="12"/>
    <s v="Dec"/>
  </r>
  <r>
    <n v="2011"/>
    <d v="2026-12-29T00:00:00"/>
    <n v="2026"/>
    <x v="3"/>
    <n v="12"/>
    <x v="11"/>
    <x v="1"/>
    <x v="11"/>
    <x v="0"/>
    <s v="Returning"/>
    <x v="1"/>
    <s v="Hiking Daypack 20L"/>
    <n v="1"/>
    <n v="90.81"/>
    <n v="0.1"/>
    <n v="46.53"/>
    <n v="81.728999999999999"/>
    <n v="46.53"/>
    <n v="35.198999999999998"/>
    <n v="0.43067944059024332"/>
    <n v="2026"/>
    <s v="Q4"/>
    <n v="12"/>
    <s v="Dec"/>
  </r>
  <r>
    <n v="2477"/>
    <d v="2026-12-29T00:00:00"/>
    <n v="2026"/>
    <x v="3"/>
    <n v="12"/>
    <x v="11"/>
    <x v="0"/>
    <x v="15"/>
    <x v="2"/>
    <s v="New"/>
    <x v="0"/>
    <s v="Compact Repair Kit"/>
    <n v="1"/>
    <n v="41.28"/>
    <n v="0.15"/>
    <n v="16.41"/>
    <n v="35.088000000000001"/>
    <n v="16.41"/>
    <n v="18.678000000000001"/>
    <n v="0.53231874145006841"/>
    <n v="2026"/>
    <s v="Q4"/>
    <n v="12"/>
    <s v="Dec"/>
  </r>
  <r>
    <n v="2745"/>
    <d v="2026-12-29T00:00:00"/>
    <n v="2026"/>
    <x v="3"/>
    <n v="12"/>
    <x v="11"/>
    <x v="3"/>
    <x v="13"/>
    <x v="3"/>
    <s v="Business"/>
    <x v="2"/>
    <s v="Packing Cube Set"/>
    <n v="1"/>
    <n v="46.07"/>
    <n v="0"/>
    <n v="18.420000000000002"/>
    <n v="46.07"/>
    <n v="18.420000000000002"/>
    <n v="27.65"/>
    <n v="0.60017364879531143"/>
    <n v="2026"/>
    <s v="Q4"/>
    <n v="12"/>
    <s v="Dec"/>
  </r>
  <r>
    <n v="4427"/>
    <d v="2026-12-29T00:00:00"/>
    <n v="2026"/>
    <x v="3"/>
    <n v="12"/>
    <x v="11"/>
    <x v="1"/>
    <x v="12"/>
    <x v="2"/>
    <s v="Business"/>
    <x v="1"/>
    <s v="Trail Boots"/>
    <n v="1"/>
    <n v="147.29"/>
    <n v="0.1"/>
    <n v="78.2"/>
    <n v="132.56100000000001"/>
    <n v="78.2"/>
    <n v="54.361000000000004"/>
    <n v="0.4100829052285363"/>
    <n v="2026"/>
    <s v="Q4"/>
    <n v="12"/>
    <s v="Dec"/>
  </r>
  <r>
    <n v="377"/>
    <d v="2026-12-30T00:00:00"/>
    <n v="2026"/>
    <x v="3"/>
    <n v="12"/>
    <x v="11"/>
    <x v="3"/>
    <x v="13"/>
    <x v="0"/>
    <s v="New"/>
    <x v="0"/>
    <s v="Compact Repair Kit"/>
    <n v="1"/>
    <n v="40.82"/>
    <n v="0.1"/>
    <n v="17.2"/>
    <n v="36.738"/>
    <n v="17.2"/>
    <n v="19.538"/>
    <n v="0.53181991398551909"/>
    <n v="2026"/>
    <s v="Q4"/>
    <n v="12"/>
    <s v="Dec"/>
  </r>
  <r>
    <n v="1530"/>
    <d v="2026-12-30T00:00:00"/>
    <n v="2026"/>
    <x v="3"/>
    <n v="12"/>
    <x v="11"/>
    <x v="3"/>
    <x v="7"/>
    <x v="0"/>
    <s v="New"/>
    <x v="4"/>
    <s v="Training Mat"/>
    <n v="3"/>
    <n v="50.72"/>
    <n v="0"/>
    <n v="22.3"/>
    <n v="152.16"/>
    <n v="66.900000000000006"/>
    <n v="85.259999999999991"/>
    <n v="0.56033123028391163"/>
    <n v="2026"/>
    <s v="Q4"/>
    <n v="12"/>
    <s v="Dec"/>
  </r>
  <r>
    <n v="2135"/>
    <d v="2026-12-30T00:00:00"/>
    <n v="2026"/>
    <x v="3"/>
    <n v="12"/>
    <x v="11"/>
    <x v="1"/>
    <x v="12"/>
    <x v="3"/>
    <s v="Business"/>
    <x v="3"/>
    <s v="Trail Tent 2P"/>
    <n v="3"/>
    <n v="194.7"/>
    <n v="0.1"/>
    <n v="102.62"/>
    <n v="525.68999999999994"/>
    <n v="307.86"/>
    <n v="217.82999999999993"/>
    <n v="0.41436968555612613"/>
    <n v="2026"/>
    <s v="Q4"/>
    <n v="12"/>
    <s v="Dec"/>
  </r>
  <r>
    <n v="2916"/>
    <d v="2026-12-30T00:00:00"/>
    <n v="2026"/>
    <x v="3"/>
    <n v="12"/>
    <x v="11"/>
    <x v="1"/>
    <x v="6"/>
    <x v="2"/>
    <s v="New"/>
    <x v="2"/>
    <s v="Insulated Bottle"/>
    <n v="1"/>
    <n v="36.64"/>
    <n v="0.05"/>
    <n v="13.59"/>
    <n v="34.808"/>
    <n v="13.59"/>
    <n v="21.218"/>
    <n v="0.60957251206619167"/>
    <n v="2026"/>
    <s v="Q4"/>
    <n v="12"/>
    <s v="Dec"/>
  </r>
  <r>
    <n v="3449"/>
    <d v="2026-12-30T00:00:00"/>
    <n v="2026"/>
    <x v="3"/>
    <n v="12"/>
    <x v="11"/>
    <x v="2"/>
    <x v="10"/>
    <x v="3"/>
    <s v="Returning"/>
    <x v="3"/>
    <s v="Trail Tent 2P"/>
    <n v="6"/>
    <n v="192.9"/>
    <n v="0.2"/>
    <n v="106.89"/>
    <n v="925.92000000000007"/>
    <n v="641.34"/>
    <n v="284.58000000000004"/>
    <n v="0.30734836702954899"/>
    <n v="2026"/>
    <s v="Q4"/>
    <n v="12"/>
    <s v="Dec"/>
  </r>
  <r>
    <n v="3498"/>
    <d v="2026-12-30T00:00:00"/>
    <n v="2026"/>
    <x v="3"/>
    <n v="12"/>
    <x v="11"/>
    <x v="3"/>
    <x v="7"/>
    <x v="3"/>
    <s v="Returning"/>
    <x v="1"/>
    <s v="Trekking Poles"/>
    <n v="2"/>
    <n v="71.56"/>
    <n v="0.1"/>
    <n v="32.99"/>
    <n v="128.80800000000002"/>
    <n v="65.98"/>
    <n v="62.828000000000017"/>
    <n v="0.4877647351096206"/>
    <n v="2026"/>
    <s v="Q4"/>
    <n v="12"/>
    <s v="Dec"/>
  </r>
  <r>
    <n v="4851"/>
    <d v="2026-12-30T00:00:00"/>
    <n v="2026"/>
    <x v="3"/>
    <n v="12"/>
    <x v="11"/>
    <x v="3"/>
    <x v="13"/>
    <x v="3"/>
    <s v="New"/>
    <x v="0"/>
    <s v="Compact Repair Kit"/>
    <n v="1"/>
    <n v="40.270000000000003"/>
    <n v="0.1"/>
    <n v="16.63"/>
    <n v="36.243000000000002"/>
    <n v="16.63"/>
    <n v="19.613000000000003"/>
    <n v="0.54115277432883602"/>
    <n v="2026"/>
    <s v="Q4"/>
    <n v="12"/>
    <s v="Dec"/>
  </r>
  <r>
    <n v="4926"/>
    <d v="2026-12-30T00:00:00"/>
    <n v="2026"/>
    <x v="3"/>
    <n v="12"/>
    <x v="11"/>
    <x v="3"/>
    <x v="7"/>
    <x v="2"/>
    <s v="Business"/>
    <x v="0"/>
    <s v="Commuter Helmet"/>
    <n v="6"/>
    <n v="81.180000000000007"/>
    <n v="0.05"/>
    <n v="43.3"/>
    <n v="462.726"/>
    <n v="259.79999999999995"/>
    <n v="202.92600000000004"/>
    <n v="0.43854462468069666"/>
    <n v="2026"/>
    <s v="Q4"/>
    <n v="12"/>
    <s v="Dec"/>
  </r>
  <r>
    <n v="5035"/>
    <d v="2026-12-30T00:00:00"/>
    <n v="2026"/>
    <x v="3"/>
    <n v="12"/>
    <x v="11"/>
    <x v="1"/>
    <x v="12"/>
    <x v="0"/>
    <s v="New"/>
    <x v="0"/>
    <s v="Cycling Pack 12L"/>
    <n v="2"/>
    <n v="101.73"/>
    <n v="0.1"/>
    <n v="49.3"/>
    <n v="183.114"/>
    <n v="98.6"/>
    <n v="84.51400000000001"/>
    <n v="0.46153762137247839"/>
    <n v="2026"/>
    <s v="Q4"/>
    <n v="12"/>
    <s v="Dec"/>
  </r>
  <r>
    <n v="5135"/>
    <d v="2026-12-30T00:00:00"/>
    <n v="2026"/>
    <x v="3"/>
    <n v="12"/>
    <x v="11"/>
    <x v="2"/>
    <x v="10"/>
    <x v="0"/>
    <s v="New"/>
    <x v="0"/>
    <s v="Trail Bike Light"/>
    <n v="5"/>
    <n v="51.78"/>
    <n v="0.15"/>
    <n v="22.37"/>
    <n v="220.06499999999997"/>
    <n v="111.85000000000001"/>
    <n v="108.21499999999996"/>
    <n v="0.49174107650012483"/>
    <n v="2026"/>
    <s v="Q4"/>
    <n v="12"/>
    <s v="Dec"/>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59CC34-D01F-47E0-A178-A3A78F0AAF2C}" name="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x="13"/>
        <item x="12"/>
        <item h="1" x="3"/>
        <item x="15"/>
        <item h="1" x="7"/>
        <item h="1" x="16"/>
        <item h="1" x="14"/>
        <item h="1" x="9"/>
        <item x="0"/>
        <item h="1" x="2"/>
        <item h="1"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Revenue"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001AAB0-453A-44CC-B1C9-E088B0F5ED47}" name="Country_Wise_Ma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O8:P26"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x="6"/>
        <item x="4"/>
        <item x="1"/>
        <item x="5"/>
        <item x="10"/>
        <item x="13"/>
        <item x="12"/>
        <item x="3"/>
        <item x="15"/>
        <item x="7"/>
        <item x="16"/>
        <item x="14"/>
        <item x="9"/>
        <item x="0"/>
        <item x="2"/>
        <item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16" baseField="5" baseItem="0" numFmtId="165"/>
  </dataFields>
  <formats count="1">
    <format dxfId="28">
      <pivotArea collapsedLevelsAreSubtotals="1" fieldPosition="0">
        <references count="1">
          <reference field="7"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FC93C5-AF60-4A3A-B33F-C3EA05EBAF24}" name="Sales_Chann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I8:J13"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h="1" x="6"/>
        <item h="1" x="4"/>
        <item h="1" x="1"/>
        <item h="1" x="5"/>
        <item h="1" x="10"/>
        <item x="13"/>
        <item x="12"/>
        <item h="1" x="3"/>
        <item x="15"/>
        <item h="1" x="7"/>
        <item h="1" x="16"/>
        <item h="1" x="14"/>
        <item h="1" x="9"/>
        <item x="0"/>
        <item h="1" x="2"/>
        <item h="1" x="11"/>
        <item x="8"/>
        <item t="default"/>
      </items>
    </pivotField>
    <pivotField axis="axisRow"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5"/>
  </dataFields>
  <formats count="1">
    <format dxfId="29">
      <pivotArea collapsedLevelsAreSubtotals="1" fieldPosition="0">
        <references count="1">
          <reference field="8" count="0"/>
        </references>
      </pivotArea>
    </format>
  </formats>
  <chartFormats count="15">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29" format="7">
      <pivotArea type="data" outline="0" fieldPosition="0">
        <references count="2">
          <reference field="4294967294" count="1" selected="0">
            <x v="0"/>
          </reference>
          <reference field="8" count="1" selected="0">
            <x v="0"/>
          </reference>
        </references>
      </pivotArea>
    </chartFormat>
    <chartFormat chart="29" format="8">
      <pivotArea type="data" outline="0" fieldPosition="0">
        <references count="2">
          <reference field="4294967294" count="1" selected="0">
            <x v="0"/>
          </reference>
          <reference field="8" count="1" selected="0">
            <x v="1"/>
          </reference>
        </references>
      </pivotArea>
    </chartFormat>
    <chartFormat chart="29" format="9">
      <pivotArea type="data" outline="0" fieldPosition="0">
        <references count="2">
          <reference field="4294967294" count="1" selected="0">
            <x v="0"/>
          </reference>
          <reference field="8" count="1" selected="0">
            <x v="2"/>
          </reference>
        </references>
      </pivotArea>
    </chartFormat>
    <chartFormat chart="29"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8685FC-675E-4FE6-BDB5-D4D539C47465}" name="Gross_Profi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x="13"/>
        <item x="12"/>
        <item h="1" x="3"/>
        <item x="15"/>
        <item h="1" x="7"/>
        <item h="1" x="16"/>
        <item h="1" x="14"/>
        <item h="1" x="9"/>
        <item x="0"/>
        <item h="1" x="2"/>
        <item h="1"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dataField="1" numFmtId="165" showAll="0"/>
    <pivotField numFmtId="166" showAll="0"/>
    <pivotField numFmtId="1" showAll="0"/>
    <pivotField showAll="0"/>
    <pivotField numFmtId="1" showAll="0"/>
    <pivotField showAll="0"/>
  </pivotFields>
  <rowItems count="1">
    <i/>
  </rowItems>
  <colItems count="1">
    <i/>
  </colItems>
  <dataFields count="1">
    <dataField name="Sum of Gross Profit" fld="18" baseField="0" baseItem="0" numFmtId="167"/>
  </dataFields>
  <formats count="1">
    <format dxfId="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8631F6-C799-458D-8BBE-071381DCD40A}" name="Top_5_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F8:G14"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axis="axisRow" showAll="0">
      <items count="18">
        <item h="1" x="6"/>
        <item h="1" x="4"/>
        <item h="1" x="1"/>
        <item h="1" x="5"/>
        <item h="1" x="10"/>
        <item x="13"/>
        <item x="12"/>
        <item h="1" x="3"/>
        <item x="15"/>
        <item h="1" x="7"/>
        <item h="1" x="16"/>
        <item h="1" x="14"/>
        <item h="1" x="9"/>
        <item x="0"/>
        <item h="1" x="2"/>
        <item h="1"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7"/>
  </rowFields>
  <rowItems count="6">
    <i>
      <x v="5"/>
    </i>
    <i>
      <x v="6"/>
    </i>
    <i>
      <x v="8"/>
    </i>
    <i>
      <x v="13"/>
    </i>
    <i>
      <x v="16"/>
    </i>
    <i t="grand">
      <x/>
    </i>
  </rowItems>
  <colItems count="1">
    <i/>
  </colItems>
  <dataFields count="1">
    <dataField name="Total Revenue" fld="16" baseField="5" baseItem="0" numFmtId="165"/>
  </dataFields>
  <formats count="1">
    <format dxfId="0">
      <pivotArea collapsedLevelsAreSubtotals="1" fieldPosition="0">
        <references count="1">
          <reference field="7" count="5">
            <x v="5"/>
            <x v="6"/>
            <x v="8"/>
            <x v="13"/>
            <x v="16"/>
          </reference>
        </references>
      </pivotArea>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8D12D3C-9A82-4D37-A099-4335DA2B1638}" name="Monthly_Revenue_Profit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8:C21" firstHeaderRow="0" firstDataRow="1" firstDataCol="1"/>
  <pivotFields count="24">
    <pivotField showAll="0"/>
    <pivotField numFmtId="164" showAll="0"/>
    <pivotField showAll="0"/>
    <pivotField showAll="0">
      <items count="5">
        <item x="0"/>
        <item x="1"/>
        <item x="2"/>
        <item x="3"/>
        <item t="default"/>
      </items>
    </pivotField>
    <pivotField showAll="0"/>
    <pivotField axis="axisRow" showAll="0" nonAutoSortDefault="1">
      <items count="13">
        <item x="0"/>
        <item x="1"/>
        <item x="2"/>
        <item x="3"/>
        <item x="4"/>
        <item x="5"/>
        <item x="6"/>
        <item x="7"/>
        <item x="8"/>
        <item x="9"/>
        <item x="10"/>
        <item x="11"/>
        <item t="default"/>
      </items>
    </pivotField>
    <pivotField showAll="0"/>
    <pivotField showAll="0">
      <items count="18">
        <item h="1" x="6"/>
        <item h="1" x="4"/>
        <item h="1" x="1"/>
        <item h="1" x="5"/>
        <item h="1" x="10"/>
        <item x="13"/>
        <item x="12"/>
        <item h="1" x="3"/>
        <item x="15"/>
        <item h="1" x="7"/>
        <item h="1" x="16"/>
        <item h="1" x="14"/>
        <item h="1" x="9"/>
        <item x="0"/>
        <item h="1" x="2"/>
        <item h="1"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dataField="1" numFmtId="165" showAll="0"/>
    <pivotField numFmtId="166" showAll="0"/>
    <pivotField numFmtId="1" showAll="0"/>
    <pivotField showAll="0"/>
    <pivotField numFmtId="1" showAll="0"/>
    <pivotField showAll="0"/>
  </pivotFields>
  <rowFields count="1">
    <field x="5"/>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16" baseField="5" baseItem="0" numFmtId="165"/>
    <dataField name="Total Gross Profit" fld="18" baseField="5" baseItem="0" numFmtId="165"/>
  </dataFields>
  <formats count="2">
    <format dxfId="32">
      <pivotArea collapsedLevelsAreSubtotals="1" fieldPosition="0">
        <references count="2">
          <reference field="4294967294" count="1" selected="0">
            <x v="0"/>
          </reference>
          <reference field="5" count="0"/>
        </references>
      </pivotArea>
    </format>
    <format dxfId="31">
      <pivotArea collapsedLevelsAreSubtotals="1" fieldPosition="0">
        <references count="2">
          <reference field="4294967294" count="1" selected="0">
            <x v="1"/>
          </reference>
          <reference field="5" count="0"/>
        </references>
      </pivotArea>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5D4648-438B-490C-BE95-170F3814E2A0}" name="Region_Wis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L8:M13" firstHeaderRow="1" firstDataRow="1" firstDataCol="1"/>
  <pivotFields count="24">
    <pivotField showAll="0"/>
    <pivotField numFmtId="164" showAll="0"/>
    <pivotField showAll="0"/>
    <pivotField showAll="0">
      <items count="5">
        <item x="0"/>
        <item x="1"/>
        <item x="2"/>
        <item x="3"/>
        <item t="default"/>
      </items>
    </pivotField>
    <pivotField showAll="0"/>
    <pivotField showAll="0" nonAutoSortDefault="1">
      <items count="13">
        <item x="0"/>
        <item x="1"/>
        <item x="2"/>
        <item x="3"/>
        <item x="4"/>
        <item x="5"/>
        <item x="6"/>
        <item x="7"/>
        <item x="8"/>
        <item x="9"/>
        <item x="10"/>
        <item x="11"/>
        <item t="default"/>
      </items>
    </pivotField>
    <pivotField showAll="0"/>
    <pivotField showAll="0">
      <items count="18">
        <item h="1" x="6"/>
        <item h="1" x="4"/>
        <item h="1" x="1"/>
        <item h="1" x="5"/>
        <item h="1" x="10"/>
        <item x="13"/>
        <item x="12"/>
        <item h="1" x="3"/>
        <item x="15"/>
        <item h="1" x="7"/>
        <item h="1" x="16"/>
        <item h="1" x="14"/>
        <item h="1" x="9"/>
        <item x="0"/>
        <item h="1" x="2"/>
        <item h="1" x="11"/>
        <item x="8"/>
        <item t="default"/>
      </items>
    </pivotField>
    <pivotField axis="axisRow" showAll="0">
      <items count="5">
        <item x="1"/>
        <item x="3"/>
        <item x="0"/>
        <item x="2"/>
        <item t="default"/>
      </items>
    </pivotField>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dataField="1" numFmtId="165" showAll="0"/>
    <pivotField numFmtId="165" showAll="0"/>
    <pivotField numFmtId="165" showAll="0"/>
    <pivotField numFmtId="166" showAll="0"/>
    <pivotField numFmtId="1" showAll="0"/>
    <pivotField showAll="0"/>
    <pivotField numFmtId="1" showAll="0"/>
    <pivotField showAll="0"/>
  </pivotFields>
  <rowFields count="1">
    <field x="8"/>
  </rowFields>
  <rowItems count="5">
    <i>
      <x/>
    </i>
    <i>
      <x v="1"/>
    </i>
    <i>
      <x v="2"/>
    </i>
    <i>
      <x v="3"/>
    </i>
    <i t="grand">
      <x/>
    </i>
  </rowItems>
  <colItems count="1">
    <i/>
  </colItems>
  <dataFields count="1">
    <dataField name="Total Revenue" fld="16" baseField="5" baseItem="0" numFmtId="165"/>
  </dataFields>
  <formats count="1">
    <format dxfId="33">
      <pivotArea collapsedLevelsAreSubtotals="1" fieldPosition="0">
        <references count="1">
          <reference field="8" count="0"/>
        </references>
      </pivotArea>
    </format>
  </formats>
  <chartFormats count="17">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4"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29" format="6" series="1">
      <pivotArea type="data" outline="0" fieldPosition="0">
        <references count="1">
          <reference field="4294967294" count="1" selected="0">
            <x v="0"/>
          </reference>
        </references>
      </pivotArea>
    </chartFormat>
    <chartFormat chart="33" format="6" series="1">
      <pivotArea type="data" outline="0" fieldPosition="0">
        <references count="1">
          <reference field="4294967294" count="1" selected="0">
            <x v="0"/>
          </reference>
        </references>
      </pivotArea>
    </chartFormat>
    <chartFormat chart="33" format="7">
      <pivotArea type="data" outline="0" fieldPosition="0">
        <references count="2">
          <reference field="4294967294" count="1" selected="0">
            <x v="0"/>
          </reference>
          <reference field="8" count="1" selected="0">
            <x v="0"/>
          </reference>
        </references>
      </pivotArea>
    </chartFormat>
    <chartFormat chart="33" format="8">
      <pivotArea type="data" outline="0" fieldPosition="0">
        <references count="2">
          <reference field="4294967294" count="1" selected="0">
            <x v="0"/>
          </reference>
          <reference field="8" count="1" selected="0">
            <x v="1"/>
          </reference>
        </references>
      </pivotArea>
    </chartFormat>
    <chartFormat chart="33" format="9">
      <pivotArea type="data" outline="0" fieldPosition="0">
        <references count="2">
          <reference field="4294967294" count="1" selected="0">
            <x v="0"/>
          </reference>
          <reference field="8" count="1" selected="0">
            <x v="2"/>
          </reference>
        </references>
      </pivotArea>
    </chartFormat>
    <chartFormat chart="33" format="10">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CE3E30-8543-421A-87FA-3D801C065C2D}" name="Total COG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x="13"/>
        <item x="12"/>
        <item h="1" x="3"/>
        <item x="15"/>
        <item h="1" x="7"/>
        <item h="1" x="16"/>
        <item h="1" x="14"/>
        <item h="1" x="9"/>
        <item x="0"/>
        <item h="1" x="2"/>
        <item h="1"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dataField="1"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COGS" fld="17" baseField="0" baseItem="0" numFmtId="167"/>
  </dataFields>
  <formats count="1">
    <format dxfId="3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587952D-6B51-499B-87F8-3E5878FAAFEA}" name="Total_Unit_Sold"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G3:G4" firstHeaderRow="1" firstDataRow="1" firstDataCol="0"/>
  <pivotFields count="24">
    <pivotField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x="13"/>
        <item x="12"/>
        <item h="1" x="3"/>
        <item x="15"/>
        <item h="1" x="7"/>
        <item h="1" x="16"/>
        <item h="1" x="14"/>
        <item h="1" x="9"/>
        <item x="0"/>
        <item h="1" x="2"/>
        <item h="1" x="11"/>
        <item x="8"/>
        <item t="default"/>
      </items>
    </pivotField>
    <pivotField showAll="0"/>
    <pivotField showAll="0"/>
    <pivotField showAll="0">
      <items count="6">
        <item x="3"/>
        <item h="1" x="0"/>
        <item h="1" x="4"/>
        <item h="1" x="1"/>
        <item h="1" x="2"/>
        <item t="default"/>
      </items>
    </pivotField>
    <pivotField showAll="0"/>
    <pivotField dataField="1"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Sum of Units Sold" fld="12"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7F4C8E-E898-401D-8557-85AEECEF47BF}" name="Total_Ord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24">
    <pivotField dataField="1" showAll="0"/>
    <pivotField numFmtId="164" showAll="0"/>
    <pivotField showAll="0"/>
    <pivotField showAll="0">
      <items count="5">
        <item x="0"/>
        <item x="1"/>
        <item x="2"/>
        <item x="3"/>
        <item t="default"/>
      </items>
    </pivotField>
    <pivotField showAll="0"/>
    <pivotField showAll="0"/>
    <pivotField showAll="0"/>
    <pivotField showAll="0">
      <items count="18">
        <item h="1" x="6"/>
        <item h="1" x="4"/>
        <item h="1" x="1"/>
        <item h="1" x="5"/>
        <item h="1" x="10"/>
        <item x="13"/>
        <item x="12"/>
        <item h="1" x="3"/>
        <item x="15"/>
        <item h="1" x="7"/>
        <item h="1" x="16"/>
        <item h="1" x="14"/>
        <item h="1" x="9"/>
        <item x="0"/>
        <item h="1" x="2"/>
        <item h="1" x="11"/>
        <item x="8"/>
        <item t="default"/>
      </items>
    </pivotField>
    <pivotField showAll="0"/>
    <pivotField showAll="0"/>
    <pivotField showAll="0">
      <items count="6">
        <item x="3"/>
        <item h="1" x="0"/>
        <item h="1" x="4"/>
        <item h="1" x="1"/>
        <item h="1" x="2"/>
        <item t="default"/>
      </items>
    </pivotField>
    <pivotField showAll="0"/>
    <pivotField numFmtId="1" showAll="0"/>
    <pivotField numFmtId="165" showAll="0"/>
    <pivotField numFmtId="9" showAll="0"/>
    <pivotField numFmtId="165" showAll="0"/>
    <pivotField numFmtId="165" showAll="0"/>
    <pivotField numFmtId="165" showAll="0"/>
    <pivotField numFmtId="165" showAll="0"/>
    <pivotField numFmtId="166" showAll="0"/>
    <pivotField numFmtId="1" showAll="0"/>
    <pivotField showAll="0"/>
    <pivotField numFmtId="1" showAll="0"/>
    <pivotField showAll="0"/>
  </pivotFields>
  <rowItems count="1">
    <i/>
  </rowItems>
  <colItems count="1">
    <i/>
  </colItems>
  <dataFields count="1">
    <dataField name="Count of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21BFC44-713A-4C8C-8210-8B1D07788021}" sourceName="Product Category">
  <pivotTables>
    <pivotTable tabId="2" name="Top_5_country"/>
    <pivotTable tabId="2" name="Monthly_Revenue_Profit "/>
    <pivotTable tabId="2" name="Country_Wise_Map"/>
    <pivotTable tabId="2" name="Gross_Profit"/>
    <pivotTable tabId="2" name="Region_Wise"/>
    <pivotTable tabId="2" name="Sales_Channel"/>
    <pivotTable tabId="2" name="Total COGS"/>
    <pivotTable tabId="2" name="Total_Orders"/>
    <pivotTable tabId="2" name="Total_Revenue"/>
    <pivotTable tabId="2" name="Total_Unit_Sold"/>
  </pivotTables>
  <data>
    <tabular pivotCacheId="396942722">
      <items count="5">
        <i x="3" s="1"/>
        <i x="0"/>
        <i x="4"/>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5551C97A-6E30-420B-A108-56EF8DDC6C76}" sourceName="Quarter">
  <pivotTables>
    <pivotTable tabId="2" name="Region_Wise"/>
    <pivotTable tabId="2" name="Country_Wise_Map"/>
    <pivotTable tabId="2" name="Gross_Profit"/>
    <pivotTable tabId="2" name="Monthly_Revenue_Profit "/>
    <pivotTable tabId="2" name="Sales_Channel"/>
    <pivotTable tabId="2" name="Top_5_country"/>
    <pivotTable tabId="2" name="Total COGS"/>
    <pivotTable tabId="2" name="Total_Orders"/>
    <pivotTable tabId="2" name="Total_Revenue"/>
    <pivotTable tabId="2" name="Total_Unit_Sold"/>
  </pivotTables>
  <data>
    <tabular pivotCacheId="396942722">
      <items count="4">
        <i x="0" s="1"/>
        <i x="1"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A6CAC59-B394-4E24-B7E3-6342409CE232}" sourceName="Country">
  <pivotTables>
    <pivotTable tabId="2" name="Top_5_country"/>
  </pivotTables>
  <data>
    <tabular pivotCacheId="396942722">
      <items count="17">
        <i x="6"/>
        <i x="4"/>
        <i x="1"/>
        <i x="5"/>
        <i x="10"/>
        <i x="13" s="1"/>
        <i x="12" s="1"/>
        <i x="3"/>
        <i x="15" s="1"/>
        <i x="7"/>
        <i x="16"/>
        <i x="14"/>
        <i x="9"/>
        <i x="0" s="1"/>
        <i x="2"/>
        <i x="1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41CFA1B1-C4FB-46FA-A1A6-6E87ACF34760}" cache="Slicer_Product_Category" caption="Product Category" style="SlicerStyleLight6" rowHeight="257175"/>
  <slicer name="Quarter" xr10:uid="{5BFAB6C4-5131-4CE8-862C-74EF21FA49DF}" cache="Slicer_Quarter" caption="Quarter" style="SlicerStyleLight6" rowHeight="257175"/>
  <slicer name="Country" xr10:uid="{5637826D-ACC3-46F4-A1D2-B9DFCA5543EA}" cache="Slicer_Country" caption="Country" style="SlicerStyleLight6"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C7785C-B0DC-4149-B41F-A1291B984374}" name="SalesDataTable" displayName="SalesDataTable" ref="A1:X2708" totalsRowShown="0" headerRowDxfId="27" dataDxfId="26">
  <autoFilter ref="A1:X2708" xr:uid="{00C7785C-B0DC-4149-B41F-A1291B98437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autoFilter>
  <tableColumns count="24">
    <tableColumn id="21" xr3:uid="{6225545C-05B8-4FEB-B4C9-2C84CBF55B01}" name="ID" dataDxfId="25"/>
    <tableColumn id="2" xr3:uid="{99F5FD81-8F5C-4B7A-810D-BB7E4869701E}" name="Order Date" dataDxfId="24"/>
    <tableColumn id="1" xr3:uid="{84D95F72-1A09-4C41-838B-A05F7345A1E5}" name="Year" dataDxfId="23">
      <calculatedColumnFormula>YEAR(SalesDataTable[[#This Row],[Order Date]])</calculatedColumnFormula>
    </tableColumn>
    <tableColumn id="25" xr3:uid="{EF7E7800-9730-488C-BD47-B12805328946}" name="Quarter" dataDxfId="22">
      <calculatedColumnFormula>"Q"&amp;ROUNDUP(MONTH(SalesDataTable[[#This Row],[Order Date]])/3,0)</calculatedColumnFormula>
    </tableColumn>
    <tableColumn id="23" xr3:uid="{0985B2F3-CBB6-4ACD-9961-8D9E204DED14}" name="MonthNo" dataDxfId="21">
      <calculatedColumnFormula>MONTH(SalesDataTable[[#This Row],[Order Date]])</calculatedColumnFormula>
    </tableColumn>
    <tableColumn id="24" xr3:uid="{D6940ACD-EB91-4690-B85E-BCCC47B5900B}" name="Month" dataDxfId="20">
      <calculatedColumnFormula>TEXT(SalesDataTable[[#This Row],[Order Date]],"MMM")</calculatedColumnFormula>
    </tableColumn>
    <tableColumn id="3" xr3:uid="{BABD2837-4996-49F4-B8FC-F980EA4C9534}" name="Region" dataDxfId="19"/>
    <tableColumn id="4" xr3:uid="{ED840ADB-B6D0-4386-8CC3-66DEA65BED3E}" name="Country" dataDxfId="18"/>
    <tableColumn id="5" xr3:uid="{C21A7B37-6F6C-4361-82C1-4670F9FDBEC2}" name="Sales Channel" dataDxfId="17"/>
    <tableColumn id="6" xr3:uid="{84080584-6B54-4896-A4DE-A87DFF0731C6}" name="Customer Type" dataDxfId="16"/>
    <tableColumn id="7" xr3:uid="{0B005238-5F14-4C46-B503-7F3DFF36170E}" name="Product Category" dataDxfId="15"/>
    <tableColumn id="8" xr3:uid="{B930794A-6484-4BE3-BBD2-E8771691DFAD}" name="Product" dataDxfId="14"/>
    <tableColumn id="9" xr3:uid="{5CA4DF7A-9AF5-4D9D-9D5A-DDED3D0A7E80}" name="Units Sold" dataDxfId="13"/>
    <tableColumn id="10" xr3:uid="{6756035F-A4CB-4AFF-BFF3-3610B142F0EE}" name="Unit Price" dataDxfId="12"/>
    <tableColumn id="11" xr3:uid="{B694F18E-F9BD-40E2-A356-3F67136CB960}" name="Discount %" dataDxfId="11"/>
    <tableColumn id="12" xr3:uid="{15D4CF49-FA19-4C44-A023-7C629B44C0DB}" name="Unit Cost" dataDxfId="10"/>
    <tableColumn id="13" xr3:uid="{3D8A84CF-5674-491F-8F81-BB5FC7A74D30}" name="Revenue" dataDxfId="9">
      <calculatedColumnFormula>M2*N2*(1-O2)</calculatedColumnFormula>
    </tableColumn>
    <tableColumn id="14" xr3:uid="{455060E3-F1BA-493D-AC17-8D56984B9F5C}" name="COGS" dataDxfId="8">
      <calculatedColumnFormula>M2*P2</calculatedColumnFormula>
    </tableColumn>
    <tableColumn id="15" xr3:uid="{89F4A687-84DC-4069-9C8B-9548E670D916}" name="Gross Profit" dataDxfId="7">
      <calculatedColumnFormula>Q2-R2</calculatedColumnFormula>
    </tableColumn>
    <tableColumn id="16" xr3:uid="{F7B6CDDB-7E56-4D6C-91A8-8CE6DC05EA92}" name="Gross Margin %" dataDxfId="6">
      <calculatedColumnFormula>IFERROR(S2/Q2,0)</calculatedColumnFormula>
    </tableColumn>
    <tableColumn id="17" xr3:uid="{08206B5F-132F-48A2-8A7D-C8ED29DE854B}" name="Year2" dataDxfId="5">
      <calculatedColumnFormula>YEAR(SalesDataTable[[#This Row],[Order Date]])</calculatedColumnFormula>
    </tableColumn>
    <tableColumn id="18" xr3:uid="{530C4447-0E80-44A0-80E4-83BFF5397AA3}" name="Quarter2" dataDxfId="4">
      <calculatedColumnFormula>"Q"&amp;ROUNDUP(MONTH(SalesDataTable[[#This Row],[Order Date]])/3,0)</calculatedColumnFormula>
    </tableColumn>
    <tableColumn id="19" xr3:uid="{64306A9E-3E61-4C1D-8A04-5C3C05269760}" name="MonthNo2" dataDxfId="3">
      <calculatedColumnFormula>MONTH(SalesDataTable[[#This Row],[Order Date]])</calculatedColumnFormula>
    </tableColumn>
    <tableColumn id="20" xr3:uid="{053C1C3B-A83C-4691-96F2-805F5CEED276}" name="Month2" dataDxfId="2">
      <calculatedColumnFormula>TEXT(SalesDataTable[[#This Row],[Order Date]],"mmm")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8AF3A-B8F6-4544-849A-DBF2AE1F1E72}">
  <dimension ref="A3:S26"/>
  <sheetViews>
    <sheetView topLeftCell="I6" workbookViewId="0">
      <selection activeCell="T26" sqref="T26"/>
    </sheetView>
  </sheetViews>
  <sheetFormatPr defaultRowHeight="15"/>
  <cols>
    <col min="1" max="1" width="13.42578125" bestFit="1" customWidth="1"/>
    <col min="2" max="2" width="14" bestFit="1" customWidth="1"/>
    <col min="3" max="3" width="18.7109375" bestFit="1" customWidth="1"/>
    <col min="5" max="5" width="17.85546875" customWidth="1"/>
    <col min="6" max="6" width="15.140625" bestFit="1" customWidth="1"/>
    <col min="7" max="7" width="14" bestFit="1" customWidth="1"/>
    <col min="8" max="8" width="16.7109375" bestFit="1" customWidth="1"/>
    <col min="9" max="10" width="14" bestFit="1" customWidth="1"/>
    <col min="11" max="11" width="13.28515625" bestFit="1" customWidth="1"/>
    <col min="12" max="13" width="14" bestFit="1" customWidth="1"/>
    <col min="15" max="15" width="15.140625" bestFit="1" customWidth="1"/>
    <col min="16" max="16" width="14" bestFit="1" customWidth="1"/>
    <col min="18" max="18" width="15.140625" bestFit="1" customWidth="1"/>
    <col min="19" max="19" width="14" bestFit="1" customWidth="1"/>
  </cols>
  <sheetData>
    <row r="3" spans="1:19">
      <c r="A3" t="s">
        <v>77</v>
      </c>
      <c r="C3" t="s">
        <v>78</v>
      </c>
      <c r="E3" t="s">
        <v>79</v>
      </c>
      <c r="G3" t="s">
        <v>80</v>
      </c>
      <c r="I3" t="s">
        <v>81</v>
      </c>
      <c r="K3" t="s">
        <v>83</v>
      </c>
    </row>
    <row r="4" spans="1:19">
      <c r="A4" s="14">
        <v>198505.13349999979</v>
      </c>
      <c r="C4" s="23">
        <v>84949.233499999929</v>
      </c>
      <c r="E4" s="17">
        <f>C4/A4</f>
        <v>0.4279447689951052</v>
      </c>
      <c r="G4" s="18">
        <v>1270</v>
      </c>
      <c r="I4">
        <v>487</v>
      </c>
      <c r="K4" s="23">
        <v>113555.89999999991</v>
      </c>
    </row>
    <row r="5" spans="1:19">
      <c r="E5" s="16"/>
    </row>
    <row r="8" spans="1:19">
      <c r="A8" s="15" t="s">
        <v>84</v>
      </c>
      <c r="B8" t="s">
        <v>98</v>
      </c>
      <c r="C8" t="s">
        <v>99</v>
      </c>
      <c r="F8" s="15" t="s">
        <v>84</v>
      </c>
      <c r="G8" t="s">
        <v>98</v>
      </c>
      <c r="I8" s="15" t="s">
        <v>84</v>
      </c>
      <c r="J8" t="s">
        <v>98</v>
      </c>
      <c r="L8" s="15" t="s">
        <v>84</v>
      </c>
      <c r="M8" t="s">
        <v>98</v>
      </c>
      <c r="O8" s="15" t="s">
        <v>84</v>
      </c>
      <c r="P8" t="s">
        <v>98</v>
      </c>
      <c r="R8" t="str">
        <f>O8</f>
        <v>Row Labels</v>
      </c>
      <c r="S8" t="str">
        <f>P8</f>
        <v>Total Revenue</v>
      </c>
    </row>
    <row r="9" spans="1:19">
      <c r="A9" s="24" t="s">
        <v>85</v>
      </c>
      <c r="B9" s="25">
        <v>14239.866</v>
      </c>
      <c r="C9" s="25">
        <v>5845.1560000000009</v>
      </c>
      <c r="F9" s="24" t="s">
        <v>47</v>
      </c>
      <c r="G9" s="25">
        <v>14008.192500000001</v>
      </c>
      <c r="I9" s="24" t="s">
        <v>8</v>
      </c>
      <c r="J9" s="23">
        <v>63509.643000000004</v>
      </c>
      <c r="L9" s="24" t="s">
        <v>8</v>
      </c>
      <c r="M9" s="23">
        <v>63509.643000000004</v>
      </c>
      <c r="O9" s="24" t="s">
        <v>27</v>
      </c>
      <c r="P9" s="14">
        <v>8861.4575000000004</v>
      </c>
      <c r="R9" t="str">
        <f t="shared" ref="R9:R26" si="0">O9</f>
        <v>Austria</v>
      </c>
      <c r="S9">
        <f t="shared" ref="S9:S26" si="1">P9</f>
        <v>8861.4575000000004</v>
      </c>
    </row>
    <row r="10" spans="1:19">
      <c r="A10" s="24" t="s">
        <v>86</v>
      </c>
      <c r="B10" s="25">
        <v>14934.135499999997</v>
      </c>
      <c r="C10" s="25">
        <v>6470.0755000000008</v>
      </c>
      <c r="F10" s="24" t="s">
        <v>43</v>
      </c>
      <c r="G10" s="25">
        <v>20535.858500000002</v>
      </c>
      <c r="I10" s="24" t="s">
        <v>28</v>
      </c>
      <c r="J10" s="23">
        <v>26844.275999999998</v>
      </c>
      <c r="L10" s="24" t="s">
        <v>28</v>
      </c>
      <c r="M10" s="23">
        <v>26844.275999999998</v>
      </c>
      <c r="O10" s="24" t="s">
        <v>21</v>
      </c>
      <c r="P10" s="14">
        <v>5512.6425000000008</v>
      </c>
      <c r="R10" t="str">
        <f t="shared" si="0"/>
        <v>Belgium</v>
      </c>
      <c r="S10">
        <f t="shared" si="1"/>
        <v>5512.6425000000008</v>
      </c>
    </row>
    <row r="11" spans="1:19">
      <c r="A11" s="24" t="s">
        <v>87</v>
      </c>
      <c r="B11" s="25">
        <v>11071.659499999996</v>
      </c>
      <c r="C11" s="25">
        <v>5123.8694999999989</v>
      </c>
      <c r="F11" s="24" t="s">
        <v>50</v>
      </c>
      <c r="G11" s="25">
        <v>18470.864999999998</v>
      </c>
      <c r="I11" s="24" t="s">
        <v>2</v>
      </c>
      <c r="J11" s="23">
        <v>75908.040499999988</v>
      </c>
      <c r="L11" s="24" t="s">
        <v>2</v>
      </c>
      <c r="M11" s="23">
        <v>75908.040499999988</v>
      </c>
      <c r="O11" s="24" t="s">
        <v>7</v>
      </c>
      <c r="P11" s="14">
        <v>8699.08</v>
      </c>
      <c r="R11" t="str">
        <f t="shared" si="0"/>
        <v>Czechia</v>
      </c>
      <c r="S11">
        <f t="shared" si="1"/>
        <v>8699.08</v>
      </c>
    </row>
    <row r="12" spans="1:19">
      <c r="A12" s="24" t="s">
        <v>88</v>
      </c>
      <c r="B12" s="25">
        <v>17999.036499999998</v>
      </c>
      <c r="C12" s="25">
        <v>7659.0464999999995</v>
      </c>
      <c r="F12" s="24" t="s">
        <v>1</v>
      </c>
      <c r="G12" s="25">
        <v>11737.970499999999</v>
      </c>
      <c r="I12" s="24" t="s">
        <v>19</v>
      </c>
      <c r="J12" s="23">
        <v>32243.17400000001</v>
      </c>
      <c r="L12" s="24" t="s">
        <v>19</v>
      </c>
      <c r="M12" s="23">
        <v>32243.17400000001</v>
      </c>
      <c r="O12" s="24" t="s">
        <v>25</v>
      </c>
      <c r="P12" s="14">
        <v>11578.293</v>
      </c>
      <c r="R12" t="str">
        <f t="shared" si="0"/>
        <v>Denmark</v>
      </c>
      <c r="S12">
        <f t="shared" si="1"/>
        <v>11578.293</v>
      </c>
    </row>
    <row r="13" spans="1:19">
      <c r="A13" s="24" t="s">
        <v>89</v>
      </c>
      <c r="B13" s="25">
        <v>15712.018999999997</v>
      </c>
      <c r="C13" s="25">
        <v>7090.7189999999991</v>
      </c>
      <c r="F13" s="24" t="s">
        <v>33</v>
      </c>
      <c r="G13" s="25">
        <v>21683.790000000005</v>
      </c>
      <c r="I13" s="24" t="s">
        <v>97</v>
      </c>
      <c r="J13" s="14">
        <v>198505.1335</v>
      </c>
      <c r="L13" s="24" t="s">
        <v>97</v>
      </c>
      <c r="M13" s="14">
        <v>198505.1335</v>
      </c>
      <c r="O13" s="24" t="s">
        <v>39</v>
      </c>
      <c r="P13" s="14">
        <v>9102.8820000000014</v>
      </c>
      <c r="R13" t="str">
        <f t="shared" si="0"/>
        <v>Finland</v>
      </c>
      <c r="S13">
        <f t="shared" si="1"/>
        <v>9102.8820000000014</v>
      </c>
    </row>
    <row r="14" spans="1:19">
      <c r="A14" s="24" t="s">
        <v>90</v>
      </c>
      <c r="B14" s="25">
        <v>24714.066999999999</v>
      </c>
      <c r="C14" s="25">
        <v>9889.6669999999976</v>
      </c>
      <c r="F14" s="24" t="s">
        <v>97</v>
      </c>
      <c r="G14" s="14">
        <v>86436.676500000016</v>
      </c>
      <c r="O14" s="24" t="s">
        <v>47</v>
      </c>
      <c r="P14" s="25">
        <v>14008.192499999999</v>
      </c>
      <c r="R14" t="str">
        <f t="shared" si="0"/>
        <v>France</v>
      </c>
      <c r="S14">
        <f t="shared" si="1"/>
        <v>14008.192499999999</v>
      </c>
    </row>
    <row r="15" spans="1:19">
      <c r="A15" s="24" t="s">
        <v>91</v>
      </c>
      <c r="B15" s="25">
        <v>15462.849999999995</v>
      </c>
      <c r="C15" s="25">
        <v>6952.86</v>
      </c>
      <c r="O15" s="24" t="s">
        <v>43</v>
      </c>
      <c r="P15" s="25">
        <v>20535.858499999998</v>
      </c>
      <c r="R15" t="str">
        <f t="shared" si="0"/>
        <v>Germany</v>
      </c>
      <c r="S15">
        <f t="shared" si="1"/>
        <v>20535.858499999998</v>
      </c>
    </row>
    <row r="16" spans="1:19">
      <c r="A16" s="24" t="s">
        <v>92</v>
      </c>
      <c r="B16" s="25">
        <v>12877.885</v>
      </c>
      <c r="C16" s="25">
        <v>5767.5950000000003</v>
      </c>
      <c r="O16" s="24" t="s">
        <v>18</v>
      </c>
      <c r="P16" s="14">
        <v>4770.6979999999994</v>
      </c>
      <c r="R16" t="str">
        <f t="shared" si="0"/>
        <v>Ireland</v>
      </c>
      <c r="S16">
        <f t="shared" si="1"/>
        <v>4770.6979999999994</v>
      </c>
    </row>
    <row r="17" spans="1:19">
      <c r="A17" s="24" t="s">
        <v>93</v>
      </c>
      <c r="B17" s="25">
        <v>14643.894000000002</v>
      </c>
      <c r="C17" s="25">
        <v>6557.7240000000002</v>
      </c>
      <c r="O17" s="24" t="s">
        <v>50</v>
      </c>
      <c r="P17" s="25">
        <v>18470.865000000002</v>
      </c>
      <c r="R17" t="str">
        <f t="shared" si="0"/>
        <v>Italy</v>
      </c>
      <c r="S17">
        <f t="shared" si="1"/>
        <v>18470.865000000002</v>
      </c>
    </row>
    <row r="18" spans="1:19">
      <c r="A18" s="24" t="s">
        <v>94</v>
      </c>
      <c r="B18" s="25">
        <v>16643.260499999997</v>
      </c>
      <c r="C18" s="25">
        <v>7280.2505000000001</v>
      </c>
      <c r="O18" s="24" t="s">
        <v>31</v>
      </c>
      <c r="P18" s="14">
        <v>11948.019499999997</v>
      </c>
      <c r="R18" t="str">
        <f t="shared" si="0"/>
        <v>Netherlands</v>
      </c>
      <c r="S18">
        <f t="shared" si="1"/>
        <v>11948.019499999997</v>
      </c>
    </row>
    <row r="19" spans="1:19">
      <c r="A19" s="24" t="s">
        <v>95</v>
      </c>
      <c r="B19" s="25">
        <v>22069.923999999999</v>
      </c>
      <c r="C19" s="25">
        <v>8662.9840000000004</v>
      </c>
      <c r="O19" s="24" t="s">
        <v>52</v>
      </c>
      <c r="P19" s="14">
        <v>6588.2869999999994</v>
      </c>
      <c r="R19" t="str">
        <f t="shared" si="0"/>
        <v>Norway</v>
      </c>
      <c r="S19">
        <f t="shared" si="1"/>
        <v>6588.2869999999994</v>
      </c>
    </row>
    <row r="20" spans="1:19">
      <c r="A20" s="24" t="s">
        <v>96</v>
      </c>
      <c r="B20" s="25">
        <v>18136.536499999998</v>
      </c>
      <c r="C20" s="25">
        <v>7649.2864999999983</v>
      </c>
      <c r="O20" s="24" t="s">
        <v>49</v>
      </c>
      <c r="P20" s="14">
        <v>14968.631999999998</v>
      </c>
      <c r="R20" t="str">
        <f t="shared" si="0"/>
        <v>Poland</v>
      </c>
      <c r="S20">
        <f t="shared" si="1"/>
        <v>14968.631999999998</v>
      </c>
    </row>
    <row r="21" spans="1:19">
      <c r="A21" s="24" t="s">
        <v>97</v>
      </c>
      <c r="B21" s="14">
        <v>198505.13349999997</v>
      </c>
      <c r="C21" s="14">
        <v>84949.233500000002</v>
      </c>
      <c r="O21" s="24" t="s">
        <v>36</v>
      </c>
      <c r="P21" s="14">
        <v>10073.779</v>
      </c>
      <c r="R21" t="str">
        <f t="shared" si="0"/>
        <v>Portugal</v>
      </c>
      <c r="S21">
        <f t="shared" si="1"/>
        <v>10073.779</v>
      </c>
    </row>
    <row r="22" spans="1:19">
      <c r="O22" s="24" t="s">
        <v>1</v>
      </c>
      <c r="P22" s="25">
        <v>11737.970499999998</v>
      </c>
      <c r="R22" t="str">
        <f t="shared" si="0"/>
        <v>Spain</v>
      </c>
      <c r="S22">
        <f t="shared" si="1"/>
        <v>11737.970499999998</v>
      </c>
    </row>
    <row r="23" spans="1:19">
      <c r="O23" s="24" t="s">
        <v>12</v>
      </c>
      <c r="P23" s="14">
        <v>12947.699499999999</v>
      </c>
      <c r="R23" t="str">
        <f t="shared" si="0"/>
        <v>Sweden</v>
      </c>
      <c r="S23">
        <f t="shared" si="1"/>
        <v>12947.699499999999</v>
      </c>
    </row>
    <row r="24" spans="1:19">
      <c r="O24" s="24" t="s">
        <v>41</v>
      </c>
      <c r="P24" s="14">
        <v>7016.9870000000001</v>
      </c>
      <c r="R24" t="str">
        <f t="shared" si="0"/>
        <v>Switzerland</v>
      </c>
      <c r="S24">
        <f t="shared" si="1"/>
        <v>7016.9870000000001</v>
      </c>
    </row>
    <row r="25" spans="1:19">
      <c r="O25" s="24" t="s">
        <v>33</v>
      </c>
      <c r="P25" s="25">
        <v>21683.79</v>
      </c>
      <c r="R25" t="str">
        <f t="shared" si="0"/>
        <v>United Kingdom</v>
      </c>
      <c r="S25">
        <f t="shared" si="1"/>
        <v>21683.79</v>
      </c>
    </row>
    <row r="26" spans="1:19">
      <c r="O26" s="24" t="s">
        <v>97</v>
      </c>
      <c r="P26" s="14">
        <v>198505.13349999997</v>
      </c>
      <c r="R26" t="str">
        <f t="shared" si="0"/>
        <v>Grand Total</v>
      </c>
      <c r="S26">
        <f t="shared" si="1"/>
        <v>198505.13349999997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EE58E-DE26-4908-97DD-49B225B31A9C}">
  <dimension ref="A1:Y125"/>
  <sheetViews>
    <sheetView showGridLines="0" tabSelected="1" topLeftCell="C1" zoomScale="71" zoomScaleNormal="71" workbookViewId="0">
      <selection activeCell="Y9" sqref="Y9"/>
    </sheetView>
  </sheetViews>
  <sheetFormatPr defaultRowHeight="15"/>
  <sheetData>
    <row r="1" spans="1:25">
      <c r="A1" s="20"/>
      <c r="B1" s="20"/>
      <c r="C1" s="20"/>
      <c r="D1" s="20"/>
      <c r="E1" s="20"/>
      <c r="F1" s="20"/>
      <c r="G1" s="20"/>
      <c r="H1" s="20"/>
      <c r="I1" s="20"/>
      <c r="J1" s="20"/>
      <c r="K1" s="20"/>
      <c r="L1" s="20"/>
      <c r="M1" s="20"/>
      <c r="N1" s="20"/>
      <c r="O1" s="20"/>
      <c r="P1" s="20"/>
      <c r="Q1" s="20"/>
      <c r="R1" s="20"/>
      <c r="S1" s="21"/>
      <c r="T1" s="21"/>
      <c r="U1" s="21"/>
      <c r="V1" s="21"/>
      <c r="W1" s="21"/>
      <c r="X1" s="21"/>
      <c r="Y1" s="21"/>
    </row>
    <row r="2" spans="1:25">
      <c r="A2" s="20"/>
      <c r="B2" s="20"/>
      <c r="C2" s="20"/>
      <c r="D2" s="20"/>
      <c r="E2" s="20"/>
      <c r="F2" s="20"/>
      <c r="G2" s="20"/>
      <c r="H2" s="20"/>
      <c r="I2" s="20"/>
      <c r="J2" s="20"/>
      <c r="K2" s="20"/>
      <c r="L2" s="20"/>
      <c r="M2" s="20"/>
      <c r="N2" s="20"/>
      <c r="O2" s="20"/>
      <c r="P2" s="20"/>
      <c r="Q2" s="20"/>
      <c r="R2" s="20"/>
      <c r="S2" s="21"/>
      <c r="T2" s="21"/>
      <c r="U2" s="21"/>
      <c r="V2" s="21"/>
      <c r="W2" s="21"/>
      <c r="X2" s="21"/>
      <c r="Y2" s="21"/>
    </row>
    <row r="3" spans="1:25">
      <c r="A3" s="20"/>
      <c r="B3" s="20"/>
      <c r="C3" s="20"/>
      <c r="D3" s="20"/>
      <c r="E3" s="20"/>
      <c r="F3" s="20"/>
      <c r="G3" s="20"/>
      <c r="H3" s="20"/>
      <c r="I3" s="20"/>
      <c r="J3" s="20"/>
      <c r="K3" s="20"/>
      <c r="L3" s="20"/>
      <c r="M3" s="20"/>
      <c r="N3" s="20"/>
      <c r="O3" s="20"/>
      <c r="P3" s="20"/>
      <c r="Q3" s="20"/>
      <c r="R3" s="20"/>
      <c r="S3" s="21"/>
      <c r="T3" s="21"/>
      <c r="U3" s="21"/>
      <c r="V3" s="21"/>
      <c r="W3" s="21"/>
      <c r="X3" s="21"/>
      <c r="Y3" s="21"/>
    </row>
    <row r="4" spans="1:25">
      <c r="A4" s="20"/>
      <c r="B4" s="20"/>
      <c r="C4" s="20"/>
      <c r="D4" s="20"/>
      <c r="E4" s="20"/>
      <c r="F4" s="20"/>
      <c r="G4" s="20"/>
      <c r="H4" s="20"/>
      <c r="I4" s="20"/>
      <c r="J4" s="20"/>
      <c r="K4" s="20"/>
      <c r="L4" s="20"/>
      <c r="M4" s="20"/>
      <c r="N4" s="20"/>
      <c r="O4" s="20"/>
      <c r="P4" s="20"/>
      <c r="Q4" s="20"/>
      <c r="R4" s="20"/>
      <c r="S4" s="21"/>
      <c r="T4" s="21"/>
      <c r="U4" s="21"/>
      <c r="V4" s="21"/>
      <c r="W4" s="21"/>
      <c r="X4" s="21"/>
      <c r="Y4" s="21"/>
    </row>
    <row r="5" spans="1:25">
      <c r="A5" s="20"/>
      <c r="B5" s="20"/>
      <c r="C5" s="20"/>
      <c r="D5" s="20"/>
      <c r="E5" s="20"/>
      <c r="F5" s="20"/>
      <c r="G5" s="20"/>
      <c r="H5" s="20"/>
      <c r="I5" s="20"/>
      <c r="J5" s="20"/>
      <c r="K5" s="20"/>
      <c r="L5" s="20"/>
      <c r="M5" s="20"/>
      <c r="N5" s="20"/>
      <c r="O5" s="20"/>
      <c r="P5" s="20"/>
      <c r="Q5" s="20"/>
      <c r="R5" s="20"/>
      <c r="S5" s="21"/>
      <c r="T5" s="21"/>
      <c r="U5" s="21"/>
      <c r="V5" s="21"/>
      <c r="W5" s="21"/>
      <c r="X5" s="21"/>
      <c r="Y5" s="21"/>
    </row>
    <row r="6" spans="1:25">
      <c r="A6" s="20"/>
      <c r="B6" s="20"/>
      <c r="C6" s="20"/>
      <c r="D6" s="20"/>
      <c r="E6" s="20"/>
      <c r="F6" s="20"/>
      <c r="G6" s="20"/>
      <c r="H6" s="20"/>
      <c r="I6" s="20"/>
      <c r="J6" s="20"/>
      <c r="K6" s="20"/>
      <c r="L6" s="20"/>
      <c r="M6" s="20"/>
      <c r="N6" s="20"/>
      <c r="O6" s="20"/>
      <c r="P6" s="20"/>
      <c r="Q6" s="20"/>
      <c r="R6" s="20"/>
      <c r="S6" s="21"/>
      <c r="T6" s="21"/>
      <c r="U6" s="21"/>
      <c r="V6" s="21"/>
      <c r="W6" s="21"/>
      <c r="X6" s="21"/>
      <c r="Y6" s="21"/>
    </row>
    <row r="7" spans="1:25">
      <c r="A7" s="20"/>
      <c r="B7" s="20"/>
      <c r="C7" s="20"/>
      <c r="D7" s="20"/>
      <c r="E7" s="20"/>
      <c r="F7" s="20"/>
      <c r="G7" s="20"/>
      <c r="H7" s="20"/>
      <c r="I7" s="20"/>
      <c r="J7" s="20"/>
      <c r="K7" s="20"/>
      <c r="L7" s="20"/>
      <c r="M7" s="20"/>
      <c r="N7" s="20"/>
      <c r="O7" s="20"/>
      <c r="P7" s="20"/>
      <c r="Q7" s="20"/>
      <c r="R7" s="20"/>
      <c r="S7" s="21"/>
      <c r="T7" s="21"/>
      <c r="U7" s="21"/>
      <c r="V7" s="21"/>
      <c r="W7" s="21"/>
      <c r="X7" s="21"/>
      <c r="Y7" s="21"/>
    </row>
    <row r="8" spans="1:25">
      <c r="A8" s="20"/>
      <c r="B8" s="20"/>
      <c r="C8" s="20"/>
      <c r="D8" s="20"/>
      <c r="E8" s="20"/>
      <c r="F8" s="20"/>
      <c r="G8" s="20"/>
      <c r="H8" s="20"/>
      <c r="I8" s="20"/>
      <c r="J8" s="20"/>
      <c r="K8" s="20"/>
      <c r="L8" s="20"/>
      <c r="M8" s="20"/>
      <c r="N8" s="20"/>
      <c r="O8" s="20"/>
      <c r="P8" s="20"/>
      <c r="Q8" s="20"/>
      <c r="R8" s="20"/>
      <c r="S8" s="21"/>
      <c r="T8" s="21"/>
      <c r="U8" s="21"/>
      <c r="V8" s="21"/>
      <c r="W8" s="21"/>
      <c r="X8" s="21"/>
      <c r="Y8" s="21"/>
    </row>
    <row r="9" spans="1:25">
      <c r="A9" s="20"/>
      <c r="B9" s="20"/>
      <c r="C9" s="20"/>
      <c r="D9" s="20"/>
      <c r="E9" s="20"/>
      <c r="F9" s="20"/>
      <c r="G9" s="20"/>
      <c r="H9" s="20"/>
      <c r="I9" s="20"/>
      <c r="J9" s="20"/>
      <c r="K9" s="20"/>
      <c r="L9" s="20"/>
      <c r="M9" s="20"/>
      <c r="N9" s="20"/>
      <c r="O9" s="20"/>
      <c r="P9" s="20"/>
      <c r="Q9" s="20"/>
      <c r="R9" s="20"/>
      <c r="S9" s="21"/>
      <c r="T9" s="21"/>
      <c r="U9" s="21"/>
      <c r="V9" s="21"/>
      <c r="W9" s="21"/>
      <c r="X9" s="21"/>
      <c r="Y9" s="21"/>
    </row>
    <row r="10" spans="1:25">
      <c r="A10" s="20"/>
      <c r="B10" s="20"/>
      <c r="C10" s="20" t="s">
        <v>82</v>
      </c>
      <c r="D10" s="20"/>
      <c r="E10" s="22"/>
      <c r="F10" s="20"/>
      <c r="G10" s="20"/>
      <c r="H10" s="20"/>
      <c r="I10" s="20"/>
      <c r="J10" s="20"/>
      <c r="K10" s="20"/>
      <c r="L10" s="20"/>
      <c r="M10" s="20"/>
      <c r="N10" s="20"/>
      <c r="O10" s="20"/>
      <c r="P10" s="20"/>
      <c r="Q10" s="20"/>
      <c r="R10" s="20"/>
      <c r="S10" s="21"/>
      <c r="T10" s="21"/>
      <c r="U10" s="21"/>
      <c r="V10" s="21"/>
      <c r="W10" s="21"/>
      <c r="X10" s="21"/>
      <c r="Y10" s="21"/>
    </row>
    <row r="11" spans="1:25">
      <c r="A11" s="20"/>
      <c r="B11" s="20"/>
      <c r="C11" s="20"/>
      <c r="D11" s="20"/>
      <c r="E11" s="20"/>
      <c r="F11" s="20"/>
      <c r="G11" s="20"/>
      <c r="H11" s="20"/>
      <c r="I11" s="20"/>
      <c r="J11" s="20"/>
      <c r="K11" s="20"/>
      <c r="L11" s="20"/>
      <c r="M11" s="20"/>
      <c r="N11" s="20"/>
      <c r="O11" s="20"/>
      <c r="P11" s="20"/>
      <c r="Q11" s="20"/>
      <c r="R11" s="20"/>
      <c r="S11" s="21"/>
      <c r="T11" s="21"/>
      <c r="U11" s="21"/>
      <c r="V11" s="21"/>
      <c r="W11" s="21"/>
      <c r="X11" s="21"/>
      <c r="Y11" s="21"/>
    </row>
    <row r="12" spans="1:25">
      <c r="A12" s="20"/>
      <c r="B12" s="20"/>
      <c r="C12" s="20"/>
      <c r="D12" s="20"/>
      <c r="E12" s="20"/>
      <c r="F12" s="20"/>
      <c r="G12" s="20"/>
      <c r="H12" s="20"/>
      <c r="I12" s="20"/>
      <c r="J12" s="20"/>
      <c r="K12" s="20"/>
      <c r="L12" s="20"/>
      <c r="M12" s="20"/>
      <c r="N12" s="20"/>
      <c r="O12" s="20"/>
      <c r="P12" s="20"/>
      <c r="Q12" s="20"/>
      <c r="R12" s="20"/>
      <c r="S12" s="21"/>
      <c r="T12" s="21"/>
      <c r="U12" s="21"/>
      <c r="V12" s="21"/>
      <c r="W12" s="21"/>
      <c r="X12" s="21"/>
      <c r="Y12" s="21"/>
    </row>
    <row r="13" spans="1:25">
      <c r="A13" s="20"/>
      <c r="B13" s="20"/>
      <c r="C13" s="20"/>
      <c r="D13" s="20"/>
      <c r="E13" s="20"/>
      <c r="F13" s="20"/>
      <c r="G13" s="20"/>
      <c r="H13" s="20"/>
      <c r="I13" s="20"/>
      <c r="J13" s="20"/>
      <c r="K13" s="20"/>
      <c r="L13" s="20"/>
      <c r="M13" s="20"/>
      <c r="N13" s="20"/>
      <c r="O13" s="20"/>
      <c r="P13" s="20"/>
      <c r="Q13" s="20"/>
      <c r="R13" s="20"/>
      <c r="S13" s="21"/>
      <c r="T13" s="21"/>
      <c r="U13" s="21"/>
      <c r="V13" s="21"/>
      <c r="W13" s="21"/>
      <c r="X13" s="21"/>
      <c r="Y13" s="21"/>
    </row>
    <row r="14" spans="1:25">
      <c r="A14" s="20"/>
      <c r="B14" s="20"/>
      <c r="C14" s="20"/>
      <c r="D14" s="20"/>
      <c r="E14" s="20"/>
      <c r="F14" s="20"/>
      <c r="G14" s="20"/>
      <c r="H14" s="20"/>
      <c r="I14" s="20"/>
      <c r="J14" s="20"/>
      <c r="K14" s="20"/>
      <c r="L14" s="20"/>
      <c r="M14" s="20"/>
      <c r="N14" s="20"/>
      <c r="O14" s="20"/>
      <c r="P14" s="20"/>
      <c r="Q14" s="20"/>
      <c r="R14" s="20"/>
      <c r="S14" s="21"/>
      <c r="T14" s="21"/>
      <c r="U14" s="21"/>
      <c r="V14" s="21"/>
      <c r="W14" s="21"/>
      <c r="X14" s="21"/>
      <c r="Y14" s="21"/>
    </row>
    <row r="15" spans="1:25">
      <c r="A15" s="20"/>
      <c r="B15" s="20"/>
      <c r="C15" s="20"/>
      <c r="D15" s="20"/>
      <c r="E15" s="20"/>
      <c r="F15" s="20"/>
      <c r="G15" s="20"/>
      <c r="H15" s="20"/>
      <c r="I15" s="20"/>
      <c r="J15" s="20"/>
      <c r="K15" s="20"/>
      <c r="L15" s="20"/>
      <c r="M15" s="20"/>
      <c r="N15" s="20"/>
      <c r="O15" s="20"/>
      <c r="P15" s="20"/>
      <c r="Q15" s="20"/>
      <c r="R15" s="20"/>
      <c r="S15" s="21"/>
      <c r="T15" s="21"/>
      <c r="U15" s="21"/>
      <c r="V15" s="21"/>
      <c r="W15" s="21"/>
      <c r="X15" s="21"/>
      <c r="Y15" s="21"/>
    </row>
    <row r="16" spans="1:25">
      <c r="A16" s="20"/>
      <c r="B16" s="20"/>
      <c r="C16" s="20"/>
      <c r="D16" s="20"/>
      <c r="E16" s="20"/>
      <c r="F16" s="20"/>
      <c r="G16" s="20"/>
      <c r="H16" s="20"/>
      <c r="I16" s="20"/>
      <c r="J16" s="20"/>
      <c r="K16" s="20"/>
      <c r="L16" s="20"/>
      <c r="M16" s="20"/>
      <c r="N16" s="20"/>
      <c r="O16" s="20"/>
      <c r="P16" s="20"/>
      <c r="Q16" s="20"/>
      <c r="R16" s="20"/>
      <c r="S16" s="21"/>
      <c r="T16" s="21"/>
      <c r="U16" s="21"/>
      <c r="V16" s="21"/>
      <c r="W16" s="21"/>
      <c r="X16" s="21"/>
      <c r="Y16" s="21"/>
    </row>
    <row r="17" spans="1:25">
      <c r="A17" s="20"/>
      <c r="B17" s="20"/>
      <c r="C17" s="20"/>
      <c r="D17" s="20"/>
      <c r="E17" s="20"/>
      <c r="F17" s="20"/>
      <c r="G17" s="20"/>
      <c r="H17" s="20"/>
      <c r="I17" s="20"/>
      <c r="J17" s="20"/>
      <c r="K17" s="20"/>
      <c r="L17" s="20"/>
      <c r="M17" s="20"/>
      <c r="N17" s="20"/>
      <c r="O17" s="20"/>
      <c r="P17" s="20"/>
      <c r="Q17" s="20"/>
      <c r="R17" s="20"/>
      <c r="S17" s="21"/>
      <c r="T17" s="21"/>
      <c r="U17" s="21"/>
      <c r="V17" s="21"/>
      <c r="W17" s="21"/>
      <c r="X17" s="21"/>
      <c r="Y17" s="21"/>
    </row>
    <row r="18" spans="1:25">
      <c r="A18" s="20"/>
      <c r="B18" s="20"/>
      <c r="C18" s="20"/>
      <c r="D18" s="20"/>
      <c r="E18" s="20"/>
      <c r="F18" s="20"/>
      <c r="G18" s="20"/>
      <c r="H18" s="20"/>
      <c r="I18" s="20"/>
      <c r="J18" s="20"/>
      <c r="K18" s="20"/>
      <c r="L18" s="20"/>
      <c r="M18" s="20"/>
      <c r="N18" s="20"/>
      <c r="O18" s="20"/>
      <c r="P18" s="20"/>
      <c r="Q18" s="20"/>
      <c r="R18" s="20"/>
      <c r="S18" s="21"/>
      <c r="T18" s="21"/>
      <c r="U18" s="21"/>
      <c r="V18" s="21"/>
      <c r="W18" s="21"/>
      <c r="X18" s="21"/>
      <c r="Y18" s="21"/>
    </row>
    <row r="19" spans="1:25">
      <c r="A19" s="20"/>
      <c r="B19" s="20"/>
      <c r="C19" s="20"/>
      <c r="D19" s="20"/>
      <c r="E19" s="20"/>
      <c r="F19" s="20"/>
      <c r="G19" s="20"/>
      <c r="H19" s="20"/>
      <c r="I19" s="20"/>
      <c r="J19" s="20"/>
      <c r="K19" s="20"/>
      <c r="L19" s="20"/>
      <c r="M19" s="20"/>
      <c r="N19" s="20"/>
      <c r="O19" s="20"/>
      <c r="P19" s="20"/>
      <c r="Q19" s="20"/>
      <c r="R19" s="20"/>
      <c r="S19" s="21"/>
      <c r="T19" s="21"/>
      <c r="U19" s="21"/>
      <c r="V19" s="21"/>
      <c r="W19" s="21"/>
      <c r="X19" s="21"/>
      <c r="Y19" s="21"/>
    </row>
    <row r="20" spans="1:25">
      <c r="A20" s="20"/>
      <c r="B20" s="20"/>
      <c r="C20" s="20"/>
      <c r="D20" s="20"/>
      <c r="E20" s="20"/>
      <c r="F20" s="20"/>
      <c r="G20" s="20"/>
      <c r="H20" s="20"/>
      <c r="I20" s="20"/>
      <c r="J20" s="20"/>
      <c r="K20" s="20"/>
      <c r="L20" s="20"/>
      <c r="M20" s="20"/>
      <c r="N20" s="20"/>
      <c r="O20" s="20"/>
      <c r="P20" s="20"/>
      <c r="Q20" s="20"/>
      <c r="R20" s="20"/>
      <c r="S20" s="21"/>
      <c r="T20" s="21"/>
      <c r="U20" s="21"/>
      <c r="V20" s="21"/>
      <c r="W20" s="21"/>
      <c r="X20" s="21"/>
      <c r="Y20" s="21"/>
    </row>
    <row r="21" spans="1:25">
      <c r="A21" s="20"/>
      <c r="B21" s="20"/>
      <c r="C21" s="20"/>
      <c r="D21" s="20"/>
      <c r="E21" s="20"/>
      <c r="F21" s="20"/>
      <c r="G21" s="20"/>
      <c r="H21" s="20"/>
      <c r="I21" s="20"/>
      <c r="J21" s="20"/>
      <c r="K21" s="20"/>
      <c r="L21" s="20"/>
      <c r="M21" s="20"/>
      <c r="N21" s="20"/>
      <c r="O21" s="20"/>
      <c r="P21" s="20"/>
      <c r="Q21" s="20"/>
      <c r="R21" s="20"/>
      <c r="S21" s="21"/>
      <c r="T21" s="21"/>
      <c r="U21" s="21"/>
      <c r="V21" s="21"/>
      <c r="W21" s="21"/>
      <c r="X21" s="21"/>
      <c r="Y21" s="21"/>
    </row>
    <row r="22" spans="1:25">
      <c r="A22" s="20"/>
      <c r="B22" s="20"/>
      <c r="C22" s="20"/>
      <c r="D22" s="20"/>
      <c r="E22" s="20"/>
      <c r="F22" s="20"/>
      <c r="G22" s="20"/>
      <c r="H22" s="20"/>
      <c r="I22" s="20"/>
      <c r="J22" s="20"/>
      <c r="K22" s="20"/>
      <c r="L22" s="20"/>
      <c r="M22" s="20"/>
      <c r="N22" s="20"/>
      <c r="O22" s="20"/>
      <c r="P22" s="20"/>
      <c r="Q22" s="20"/>
      <c r="R22" s="20"/>
      <c r="S22" s="21"/>
      <c r="T22" s="21"/>
      <c r="U22" s="21"/>
      <c r="V22" s="21"/>
      <c r="W22" s="21"/>
      <c r="X22" s="21"/>
      <c r="Y22" s="21"/>
    </row>
    <row r="23" spans="1:25">
      <c r="A23" s="20"/>
      <c r="B23" s="20"/>
      <c r="C23" s="20"/>
      <c r="D23" s="20"/>
      <c r="E23" s="20"/>
      <c r="F23" s="20"/>
      <c r="G23" s="20"/>
      <c r="H23" s="20"/>
      <c r="I23" s="20"/>
      <c r="J23" s="20"/>
      <c r="K23" s="20"/>
      <c r="L23" s="20"/>
      <c r="M23" s="20"/>
      <c r="N23" s="20"/>
      <c r="O23" s="20"/>
      <c r="P23" s="20"/>
      <c r="Q23" s="20"/>
      <c r="R23" s="20"/>
      <c r="S23" s="21"/>
      <c r="T23" s="21"/>
      <c r="U23" s="21"/>
      <c r="V23" s="21"/>
      <c r="W23" s="21"/>
      <c r="X23" s="21"/>
      <c r="Y23" s="21"/>
    </row>
    <row r="24" spans="1:25">
      <c r="A24" s="20"/>
      <c r="B24" s="20"/>
      <c r="C24" s="20"/>
      <c r="D24" s="20"/>
      <c r="E24" s="20"/>
      <c r="F24" s="20"/>
      <c r="G24" s="20"/>
      <c r="H24" s="20"/>
      <c r="I24" s="20"/>
      <c r="J24" s="20"/>
      <c r="K24" s="20"/>
      <c r="L24" s="20"/>
      <c r="M24" s="20"/>
      <c r="N24" s="20"/>
      <c r="O24" s="20"/>
      <c r="P24" s="20"/>
      <c r="Q24" s="20"/>
      <c r="R24" s="20"/>
      <c r="S24" s="21"/>
      <c r="T24" s="21"/>
      <c r="U24" s="21"/>
      <c r="V24" s="21"/>
      <c r="W24" s="21"/>
      <c r="X24" s="21"/>
      <c r="Y24" s="21"/>
    </row>
    <row r="25" spans="1:25">
      <c r="A25" s="20"/>
      <c r="B25" s="20"/>
      <c r="C25" s="20"/>
      <c r="D25" s="20"/>
      <c r="E25" s="20"/>
      <c r="F25" s="20"/>
      <c r="G25" s="20"/>
      <c r="H25" s="20"/>
      <c r="I25" s="20"/>
      <c r="J25" s="20"/>
      <c r="K25" s="20"/>
      <c r="L25" s="20"/>
      <c r="M25" s="20"/>
      <c r="N25" s="20"/>
      <c r="O25" s="20"/>
      <c r="P25" s="20"/>
      <c r="Q25" s="20"/>
      <c r="R25" s="20"/>
      <c r="S25" s="21"/>
      <c r="T25" s="21"/>
      <c r="U25" s="21"/>
      <c r="V25" s="21"/>
      <c r="W25" s="21"/>
      <c r="X25" s="21"/>
      <c r="Y25" s="21"/>
    </row>
    <row r="26" spans="1:25">
      <c r="A26" s="20"/>
      <c r="B26" s="20"/>
      <c r="C26" s="20"/>
      <c r="D26" s="20"/>
      <c r="E26" s="20"/>
      <c r="F26" s="20"/>
      <c r="G26" s="20"/>
      <c r="H26" s="20"/>
      <c r="I26" s="20"/>
      <c r="J26" s="20"/>
      <c r="K26" s="20"/>
      <c r="L26" s="20"/>
      <c r="M26" s="20"/>
      <c r="N26" s="20"/>
      <c r="O26" s="20"/>
      <c r="P26" s="20"/>
      <c r="Q26" s="20"/>
      <c r="R26" s="20"/>
      <c r="S26" s="21"/>
      <c r="T26" s="21"/>
      <c r="U26" s="21"/>
      <c r="V26" s="21"/>
      <c r="W26" s="21"/>
      <c r="X26" s="21"/>
      <c r="Y26" s="21"/>
    </row>
    <row r="27" spans="1:25">
      <c r="A27" s="20"/>
      <c r="B27" s="20"/>
      <c r="C27" s="20"/>
      <c r="D27" s="20"/>
      <c r="E27" s="20"/>
      <c r="F27" s="20"/>
      <c r="G27" s="20"/>
      <c r="H27" s="20"/>
      <c r="I27" s="20"/>
      <c r="J27" s="20"/>
      <c r="K27" s="20"/>
      <c r="L27" s="20"/>
      <c r="M27" s="20"/>
      <c r="N27" s="20"/>
      <c r="O27" s="20"/>
      <c r="P27" s="20"/>
      <c r="Q27" s="20"/>
      <c r="R27" s="20"/>
      <c r="S27" s="21"/>
      <c r="T27" s="21"/>
      <c r="U27" s="21"/>
      <c r="V27" s="21"/>
      <c r="W27" s="21"/>
      <c r="X27" s="21"/>
      <c r="Y27" s="21"/>
    </row>
    <row r="28" spans="1:25">
      <c r="A28" s="20"/>
      <c r="B28" s="20"/>
      <c r="C28" s="20"/>
      <c r="D28" s="20"/>
      <c r="E28" s="20"/>
      <c r="F28" s="20"/>
      <c r="G28" s="20"/>
      <c r="H28" s="20"/>
      <c r="I28" s="20"/>
      <c r="J28" s="20"/>
      <c r="K28" s="20"/>
      <c r="L28" s="20"/>
      <c r="M28" s="20"/>
      <c r="N28" s="20"/>
      <c r="O28" s="20"/>
      <c r="P28" s="20"/>
      <c r="Q28" s="20"/>
      <c r="R28" s="20"/>
      <c r="S28" s="21"/>
      <c r="T28" s="21"/>
      <c r="U28" s="21"/>
      <c r="V28" s="21"/>
      <c r="W28" s="21"/>
      <c r="X28" s="21"/>
      <c r="Y28" s="21"/>
    </row>
    <row r="29" spans="1:25">
      <c r="A29" s="20"/>
      <c r="B29" s="20"/>
      <c r="C29" s="20"/>
      <c r="D29" s="20"/>
      <c r="E29" s="20"/>
      <c r="F29" s="20"/>
      <c r="G29" s="20"/>
      <c r="H29" s="20"/>
      <c r="I29" s="20"/>
      <c r="J29" s="20"/>
      <c r="K29" s="20"/>
      <c r="L29" s="20"/>
      <c r="M29" s="20"/>
      <c r="N29" s="20"/>
      <c r="O29" s="20"/>
      <c r="P29" s="20"/>
      <c r="Q29" s="20"/>
      <c r="R29" s="20"/>
      <c r="S29" s="21"/>
      <c r="T29" s="21"/>
      <c r="U29" s="21"/>
      <c r="V29" s="21"/>
      <c r="W29" s="21"/>
      <c r="X29" s="21"/>
      <c r="Y29" s="21"/>
    </row>
    <row r="30" spans="1:25">
      <c r="A30" s="20"/>
      <c r="B30" s="20"/>
      <c r="C30" s="20"/>
      <c r="D30" s="20"/>
      <c r="E30" s="20"/>
      <c r="F30" s="20"/>
      <c r="G30" s="20"/>
      <c r="H30" s="20"/>
      <c r="I30" s="20"/>
      <c r="J30" s="20"/>
      <c r="K30" s="20"/>
      <c r="L30" s="20"/>
      <c r="M30" s="20"/>
      <c r="N30" s="20"/>
      <c r="O30" s="20"/>
      <c r="P30" s="20"/>
      <c r="Q30" s="20"/>
      <c r="R30" s="20"/>
      <c r="S30" s="21"/>
      <c r="T30" s="21"/>
      <c r="U30" s="21"/>
      <c r="V30" s="21"/>
      <c r="W30" s="21"/>
      <c r="X30" s="21"/>
      <c r="Y30" s="21"/>
    </row>
    <row r="31" spans="1:25">
      <c r="A31" s="20"/>
      <c r="B31" s="20"/>
      <c r="C31" s="20"/>
      <c r="D31" s="20"/>
      <c r="E31" s="20"/>
      <c r="F31" s="20"/>
      <c r="G31" s="20"/>
      <c r="H31" s="20"/>
      <c r="I31" s="20"/>
      <c r="J31" s="20"/>
      <c r="K31" s="20"/>
      <c r="L31" s="20"/>
      <c r="M31" s="20"/>
      <c r="N31" s="20"/>
      <c r="O31" s="20"/>
      <c r="P31" s="20"/>
      <c r="Q31" s="20"/>
      <c r="R31" s="20"/>
      <c r="S31" s="21"/>
      <c r="T31" s="21"/>
      <c r="U31" s="21"/>
      <c r="V31" s="21"/>
      <c r="W31" s="21"/>
      <c r="X31" s="21"/>
      <c r="Y31" s="21"/>
    </row>
    <row r="32" spans="1:25">
      <c r="A32" s="20"/>
      <c r="B32" s="20"/>
      <c r="C32" s="20"/>
      <c r="D32" s="20"/>
      <c r="E32" s="20"/>
      <c r="F32" s="20"/>
      <c r="G32" s="20"/>
      <c r="H32" s="20"/>
      <c r="I32" s="20"/>
      <c r="J32" s="20"/>
      <c r="K32" s="20"/>
      <c r="L32" s="20"/>
      <c r="M32" s="20"/>
      <c r="N32" s="20"/>
      <c r="O32" s="20"/>
      <c r="P32" s="20"/>
      <c r="Q32" s="20"/>
      <c r="R32" s="20"/>
      <c r="S32" s="21"/>
      <c r="T32" s="21"/>
      <c r="U32" s="21"/>
      <c r="V32" s="21"/>
      <c r="W32" s="21"/>
      <c r="X32" s="21"/>
      <c r="Y32" s="21"/>
    </row>
    <row r="33" spans="1:25">
      <c r="A33" s="20"/>
      <c r="B33" s="20"/>
      <c r="C33" s="20"/>
      <c r="D33" s="20"/>
      <c r="E33" s="20"/>
      <c r="F33" s="20"/>
      <c r="G33" s="20"/>
      <c r="H33" s="20"/>
      <c r="I33" s="20"/>
      <c r="J33" s="20"/>
      <c r="K33" s="20"/>
      <c r="L33" s="20"/>
      <c r="M33" s="20"/>
      <c r="N33" s="20"/>
      <c r="O33" s="20"/>
      <c r="P33" s="20"/>
      <c r="Q33" s="20"/>
      <c r="R33" s="20"/>
      <c r="S33" s="21"/>
      <c r="T33" s="21"/>
      <c r="U33" s="21"/>
      <c r="V33" s="21"/>
      <c r="W33" s="21"/>
      <c r="X33" s="21"/>
      <c r="Y33" s="21"/>
    </row>
    <row r="34" spans="1:25">
      <c r="A34" s="20"/>
      <c r="B34" s="20"/>
      <c r="C34" s="20"/>
      <c r="D34" s="20"/>
      <c r="E34" s="20"/>
      <c r="F34" s="20"/>
      <c r="G34" s="20"/>
      <c r="H34" s="20"/>
      <c r="I34" s="20"/>
      <c r="J34" s="20"/>
      <c r="K34" s="20"/>
      <c r="L34" s="20"/>
      <c r="M34" s="20"/>
      <c r="N34" s="20"/>
      <c r="O34" s="20"/>
      <c r="P34" s="20"/>
      <c r="Q34" s="20"/>
      <c r="R34" s="20"/>
      <c r="S34" s="21"/>
      <c r="T34" s="21"/>
      <c r="U34" s="21"/>
      <c r="V34" s="21"/>
      <c r="W34" s="21"/>
      <c r="X34" s="21"/>
      <c r="Y34" s="21"/>
    </row>
    <row r="35" spans="1:25">
      <c r="A35" s="20"/>
      <c r="B35" s="20"/>
      <c r="C35" s="20"/>
      <c r="D35" s="20"/>
      <c r="E35" s="20"/>
      <c r="F35" s="20"/>
      <c r="G35" s="20"/>
      <c r="H35" s="20"/>
      <c r="I35" s="20"/>
      <c r="J35" s="20"/>
      <c r="K35" s="20"/>
      <c r="L35" s="20"/>
      <c r="M35" s="20"/>
      <c r="N35" s="20"/>
      <c r="O35" s="20"/>
      <c r="P35" s="20"/>
      <c r="Q35" s="20"/>
      <c r="R35" s="20"/>
      <c r="S35" s="21"/>
      <c r="T35" s="21"/>
      <c r="U35" s="21"/>
      <c r="V35" s="21"/>
      <c r="W35" s="21"/>
      <c r="X35" s="21"/>
      <c r="Y35" s="21"/>
    </row>
    <row r="36" spans="1:25">
      <c r="A36" s="20"/>
      <c r="B36" s="20"/>
      <c r="C36" s="20"/>
      <c r="D36" s="20"/>
      <c r="E36" s="20"/>
      <c r="F36" s="20"/>
      <c r="G36" s="20"/>
      <c r="H36" s="20"/>
      <c r="I36" s="20"/>
      <c r="J36" s="20"/>
      <c r="K36" s="20"/>
      <c r="L36" s="20"/>
      <c r="M36" s="20"/>
      <c r="N36" s="20"/>
      <c r="O36" s="20"/>
      <c r="P36" s="20"/>
      <c r="Q36" s="20"/>
      <c r="R36" s="20"/>
      <c r="S36" s="21"/>
      <c r="T36" s="21"/>
      <c r="U36" s="21"/>
      <c r="V36" s="21"/>
      <c r="W36" s="21"/>
      <c r="X36" s="21"/>
      <c r="Y36" s="21"/>
    </row>
    <row r="37" spans="1:25">
      <c r="A37" s="20"/>
      <c r="B37" s="20"/>
      <c r="C37" s="20"/>
      <c r="D37" s="20"/>
      <c r="E37" s="20"/>
      <c r="F37" s="20"/>
      <c r="G37" s="20"/>
      <c r="H37" s="20"/>
      <c r="I37" s="20"/>
      <c r="J37" s="20"/>
      <c r="K37" s="20"/>
      <c r="L37" s="20"/>
      <c r="M37" s="20"/>
      <c r="N37" s="20"/>
      <c r="O37" s="20"/>
      <c r="P37" s="20"/>
      <c r="Q37" s="20"/>
      <c r="R37" s="20"/>
      <c r="S37" s="21"/>
      <c r="T37" s="21"/>
      <c r="U37" s="21"/>
      <c r="V37" s="21"/>
      <c r="W37" s="21"/>
      <c r="X37" s="21"/>
      <c r="Y37" s="21"/>
    </row>
    <row r="38" spans="1:25">
      <c r="A38" s="20"/>
      <c r="B38" s="20"/>
      <c r="C38" s="20"/>
      <c r="D38" s="20"/>
      <c r="E38" s="20"/>
      <c r="F38" s="20"/>
      <c r="G38" s="20"/>
      <c r="H38" s="20"/>
      <c r="I38" s="20"/>
      <c r="J38" s="20"/>
      <c r="K38" s="20"/>
      <c r="L38" s="20"/>
      <c r="M38" s="20"/>
      <c r="N38" s="20"/>
      <c r="O38" s="20"/>
      <c r="P38" s="20"/>
      <c r="Q38" s="20"/>
      <c r="R38" s="20"/>
      <c r="S38" s="21"/>
      <c r="T38" s="21"/>
      <c r="U38" s="21"/>
      <c r="V38" s="21"/>
      <c r="W38" s="21"/>
      <c r="X38" s="21"/>
      <c r="Y38" s="21"/>
    </row>
    <row r="39" spans="1:25">
      <c r="A39" s="20"/>
      <c r="B39" s="20"/>
      <c r="C39" s="20"/>
      <c r="D39" s="20"/>
      <c r="E39" s="20"/>
      <c r="F39" s="20"/>
      <c r="G39" s="20"/>
      <c r="H39" s="20"/>
      <c r="I39" s="20"/>
      <c r="J39" s="20"/>
      <c r="K39" s="20"/>
      <c r="L39" s="20"/>
      <c r="M39" s="20"/>
      <c r="N39" s="20"/>
      <c r="O39" s="20"/>
      <c r="P39" s="20"/>
      <c r="Q39" s="20"/>
      <c r="R39" s="20"/>
      <c r="S39" s="21"/>
      <c r="T39" s="21"/>
      <c r="U39" s="21"/>
      <c r="V39" s="21"/>
      <c r="W39" s="21"/>
      <c r="X39" s="21"/>
      <c r="Y39" s="21"/>
    </row>
    <row r="40" spans="1:25">
      <c r="A40" s="20"/>
      <c r="B40" s="20"/>
      <c r="C40" s="20"/>
      <c r="D40" s="20"/>
      <c r="E40" s="20"/>
      <c r="F40" s="20"/>
      <c r="G40" s="20"/>
      <c r="H40" s="20"/>
      <c r="I40" s="20"/>
      <c r="J40" s="20"/>
      <c r="K40" s="20"/>
      <c r="L40" s="20"/>
      <c r="M40" s="20"/>
      <c r="N40" s="20"/>
      <c r="O40" s="20"/>
      <c r="P40" s="20"/>
      <c r="Q40" s="20"/>
      <c r="R40" s="20"/>
      <c r="S40" s="21"/>
      <c r="T40" s="21"/>
      <c r="U40" s="21"/>
      <c r="V40" s="21"/>
      <c r="W40" s="21"/>
      <c r="X40" s="21"/>
      <c r="Y40" s="21"/>
    </row>
    <row r="41" spans="1:25">
      <c r="A41" s="20"/>
      <c r="B41" s="20"/>
      <c r="C41" s="20"/>
      <c r="D41" s="20"/>
      <c r="E41" s="20"/>
      <c r="F41" s="20"/>
      <c r="G41" s="20"/>
      <c r="H41" s="20"/>
      <c r="I41" s="20"/>
      <c r="J41" s="20"/>
      <c r="K41" s="20"/>
      <c r="L41" s="20"/>
      <c r="M41" s="20"/>
      <c r="N41" s="20"/>
      <c r="O41" s="20"/>
      <c r="P41" s="20"/>
      <c r="Q41" s="20"/>
      <c r="R41" s="20"/>
      <c r="S41" s="21"/>
      <c r="T41" s="21"/>
      <c r="U41" s="21"/>
      <c r="V41" s="21"/>
      <c r="W41" s="21"/>
      <c r="X41" s="21"/>
      <c r="Y41" s="21"/>
    </row>
    <row r="42" spans="1:25">
      <c r="A42" s="20"/>
      <c r="B42" s="20"/>
      <c r="C42" s="20"/>
      <c r="D42" s="20"/>
      <c r="E42" s="20"/>
      <c r="F42" s="20"/>
      <c r="G42" s="20"/>
      <c r="H42" s="20"/>
      <c r="I42" s="20"/>
      <c r="J42" s="20"/>
      <c r="K42" s="20"/>
      <c r="L42" s="20"/>
      <c r="M42" s="20"/>
      <c r="N42" s="20"/>
      <c r="O42" s="20"/>
      <c r="P42" s="20"/>
      <c r="Q42" s="20"/>
      <c r="R42" s="20"/>
      <c r="S42" s="21"/>
      <c r="T42" s="21"/>
      <c r="U42" s="21"/>
      <c r="V42" s="21"/>
      <c r="W42" s="21"/>
      <c r="X42" s="21"/>
      <c r="Y42" s="21"/>
    </row>
    <row r="43" spans="1:25">
      <c r="A43" s="20"/>
      <c r="B43" s="20"/>
      <c r="C43" s="20"/>
      <c r="D43" s="20"/>
      <c r="E43" s="20"/>
      <c r="F43" s="20"/>
      <c r="G43" s="20"/>
      <c r="H43" s="20"/>
      <c r="I43" s="20"/>
      <c r="J43" s="20"/>
      <c r="K43" s="20"/>
      <c r="L43" s="20"/>
      <c r="M43" s="20"/>
      <c r="N43" s="20"/>
      <c r="O43" s="20"/>
      <c r="P43" s="20"/>
      <c r="Q43" s="20"/>
      <c r="R43" s="20"/>
      <c r="S43" s="21"/>
      <c r="T43" s="21"/>
      <c r="U43" s="21"/>
      <c r="V43" s="21"/>
      <c r="W43" s="21"/>
      <c r="X43" s="21"/>
      <c r="Y43" s="21"/>
    </row>
    <row r="44" spans="1:25">
      <c r="A44" s="20"/>
      <c r="B44" s="20"/>
      <c r="C44" s="20"/>
      <c r="D44" s="20"/>
      <c r="E44" s="20"/>
      <c r="F44" s="20"/>
      <c r="G44" s="20"/>
      <c r="H44" s="20"/>
      <c r="I44" s="20"/>
      <c r="J44" s="20"/>
      <c r="K44" s="20"/>
      <c r="L44" s="20"/>
      <c r="M44" s="20"/>
      <c r="N44" s="20"/>
      <c r="O44" s="20"/>
      <c r="P44" s="20"/>
      <c r="Q44" s="20"/>
      <c r="R44" s="20"/>
      <c r="S44" s="21"/>
      <c r="T44" s="21"/>
      <c r="U44" s="21"/>
      <c r="V44" s="21"/>
      <c r="W44" s="21"/>
      <c r="X44" s="21"/>
      <c r="Y44" s="21"/>
    </row>
    <row r="45" spans="1:25">
      <c r="A45" s="20"/>
      <c r="B45" s="20"/>
      <c r="C45" s="20"/>
      <c r="D45" s="20"/>
      <c r="E45" s="20"/>
      <c r="F45" s="20"/>
      <c r="G45" s="20"/>
      <c r="H45" s="20"/>
      <c r="I45" s="20"/>
      <c r="J45" s="20"/>
      <c r="K45" s="20"/>
      <c r="L45" s="20"/>
      <c r="M45" s="20"/>
      <c r="N45" s="20"/>
      <c r="O45" s="20"/>
      <c r="P45" s="20"/>
      <c r="Q45" s="20"/>
      <c r="R45" s="20"/>
      <c r="S45" s="21"/>
      <c r="T45" s="21"/>
      <c r="U45" s="21"/>
      <c r="V45" s="21"/>
      <c r="W45" s="21"/>
      <c r="X45" s="21"/>
      <c r="Y45" s="21"/>
    </row>
    <row r="46" spans="1:25">
      <c r="A46" s="20"/>
      <c r="B46" s="20"/>
      <c r="C46" s="20"/>
      <c r="D46" s="20"/>
      <c r="E46" s="20"/>
      <c r="F46" s="20"/>
      <c r="G46" s="20"/>
      <c r="H46" s="20"/>
      <c r="I46" s="20"/>
      <c r="J46" s="20"/>
      <c r="K46" s="20"/>
      <c r="L46" s="20"/>
      <c r="M46" s="20"/>
      <c r="N46" s="20"/>
      <c r="O46" s="20"/>
      <c r="P46" s="20"/>
      <c r="Q46" s="20"/>
      <c r="R46" s="20"/>
      <c r="S46" s="21"/>
      <c r="T46" s="21"/>
      <c r="U46" s="21"/>
      <c r="V46" s="21"/>
      <c r="W46" s="21"/>
      <c r="X46" s="21"/>
      <c r="Y46" s="21"/>
    </row>
    <row r="47" spans="1:25">
      <c r="A47" s="20"/>
      <c r="B47" s="20"/>
      <c r="C47" s="20"/>
      <c r="D47" s="20"/>
      <c r="E47" s="20"/>
      <c r="F47" s="20"/>
      <c r="G47" s="20"/>
      <c r="H47" s="20"/>
      <c r="I47" s="20"/>
      <c r="J47" s="20"/>
      <c r="K47" s="20"/>
      <c r="L47" s="20"/>
      <c r="M47" s="20"/>
      <c r="N47" s="20"/>
      <c r="O47" s="20"/>
      <c r="P47" s="20"/>
      <c r="Q47" s="20"/>
      <c r="R47" s="20"/>
      <c r="S47" s="21"/>
      <c r="T47" s="21"/>
      <c r="U47" s="21"/>
      <c r="V47" s="21"/>
      <c r="W47" s="21"/>
      <c r="X47" s="21"/>
      <c r="Y47" s="21"/>
    </row>
    <row r="48" spans="1:25">
      <c r="A48" s="20"/>
      <c r="B48" s="20"/>
      <c r="C48" s="20"/>
      <c r="D48" s="20"/>
      <c r="E48" s="20"/>
      <c r="F48" s="20"/>
      <c r="G48" s="20"/>
      <c r="H48" s="20"/>
      <c r="I48" s="20"/>
      <c r="J48" s="20"/>
      <c r="K48" s="20"/>
      <c r="L48" s="20"/>
      <c r="M48" s="20"/>
      <c r="N48" s="20"/>
      <c r="O48" s="20"/>
      <c r="P48" s="20"/>
      <c r="Q48" s="20"/>
      <c r="R48" s="20"/>
      <c r="S48" s="21"/>
      <c r="T48" s="21"/>
      <c r="U48" s="21"/>
      <c r="V48" s="21"/>
      <c r="W48" s="21"/>
      <c r="X48" s="21"/>
      <c r="Y48" s="21"/>
    </row>
    <row r="49" spans="1:25">
      <c r="A49" s="20"/>
      <c r="B49" s="20"/>
      <c r="C49" s="20"/>
      <c r="D49" s="20"/>
      <c r="E49" s="20"/>
      <c r="F49" s="20"/>
      <c r="G49" s="20"/>
      <c r="H49" s="20"/>
      <c r="I49" s="20"/>
      <c r="J49" s="20"/>
      <c r="K49" s="20"/>
      <c r="L49" s="20"/>
      <c r="M49" s="20"/>
      <c r="N49" s="20"/>
      <c r="O49" s="20"/>
      <c r="P49" s="20"/>
      <c r="Q49" s="20"/>
      <c r="R49" s="20"/>
      <c r="S49" s="21"/>
      <c r="T49" s="21"/>
      <c r="U49" s="21"/>
      <c r="V49" s="21"/>
      <c r="W49" s="21"/>
      <c r="X49" s="21"/>
      <c r="Y49" s="21"/>
    </row>
    <row r="50" spans="1:25">
      <c r="A50" s="20"/>
      <c r="B50" s="20"/>
      <c r="C50" s="20"/>
      <c r="D50" s="20"/>
      <c r="E50" s="20"/>
      <c r="F50" s="20"/>
      <c r="G50" s="20"/>
      <c r="H50" s="20"/>
      <c r="I50" s="20"/>
      <c r="J50" s="20"/>
      <c r="K50" s="20"/>
      <c r="L50" s="20"/>
      <c r="M50" s="20"/>
      <c r="N50" s="20"/>
      <c r="O50" s="20"/>
      <c r="P50" s="20"/>
      <c r="Q50" s="20"/>
      <c r="R50" s="20"/>
      <c r="S50" s="21"/>
      <c r="T50" s="21"/>
      <c r="U50" s="21"/>
      <c r="V50" s="21"/>
      <c r="W50" s="21"/>
      <c r="X50" s="21"/>
      <c r="Y50" s="21"/>
    </row>
    <row r="51" spans="1:25">
      <c r="A51" s="20"/>
      <c r="B51" s="20"/>
      <c r="C51" s="20"/>
      <c r="D51" s="20"/>
      <c r="E51" s="20"/>
      <c r="F51" s="20"/>
      <c r="G51" s="20"/>
      <c r="H51" s="20"/>
      <c r="I51" s="20"/>
      <c r="J51" s="20"/>
      <c r="K51" s="20"/>
      <c r="L51" s="20"/>
      <c r="M51" s="20"/>
      <c r="N51" s="20"/>
      <c r="O51" s="20"/>
      <c r="P51" s="20"/>
      <c r="Q51" s="20"/>
      <c r="R51" s="20"/>
      <c r="S51" s="21"/>
      <c r="T51" s="21"/>
      <c r="U51" s="21"/>
      <c r="V51" s="21"/>
      <c r="W51" s="21"/>
      <c r="X51" s="21"/>
      <c r="Y51" s="21"/>
    </row>
    <row r="52" spans="1:25">
      <c r="A52" s="20"/>
      <c r="B52" s="20"/>
      <c r="C52" s="20"/>
      <c r="D52" s="20"/>
      <c r="E52" s="20"/>
      <c r="F52" s="20"/>
      <c r="G52" s="20"/>
      <c r="H52" s="20"/>
      <c r="I52" s="20"/>
      <c r="J52" s="20"/>
      <c r="K52" s="20"/>
      <c r="L52" s="20"/>
      <c r="M52" s="20"/>
      <c r="N52" s="20"/>
      <c r="O52" s="20"/>
      <c r="P52" s="20"/>
      <c r="Q52" s="20"/>
      <c r="R52" s="20"/>
      <c r="S52" s="21"/>
      <c r="T52" s="21"/>
      <c r="U52" s="21"/>
      <c r="V52" s="21"/>
      <c r="W52" s="21"/>
      <c r="X52" s="21"/>
      <c r="Y52" s="21"/>
    </row>
    <row r="53" spans="1:25">
      <c r="A53" s="20"/>
      <c r="B53" s="20"/>
      <c r="C53" s="20"/>
      <c r="D53" s="20"/>
      <c r="E53" s="20"/>
      <c r="F53" s="20"/>
      <c r="G53" s="20"/>
      <c r="H53" s="20"/>
      <c r="I53" s="20"/>
      <c r="J53" s="20"/>
      <c r="K53" s="20"/>
      <c r="L53" s="20"/>
      <c r="M53" s="20"/>
      <c r="N53" s="20"/>
      <c r="O53" s="20"/>
      <c r="P53" s="20"/>
      <c r="Q53" s="20"/>
      <c r="R53" s="20"/>
      <c r="S53" s="21"/>
      <c r="T53" s="21"/>
      <c r="U53" s="21"/>
      <c r="V53" s="21"/>
      <c r="W53" s="21"/>
      <c r="X53" s="21"/>
      <c r="Y53" s="21"/>
    </row>
    <row r="54" spans="1:25">
      <c r="A54" s="20"/>
      <c r="B54" s="20"/>
      <c r="C54" s="20"/>
      <c r="D54" s="20"/>
      <c r="E54" s="20"/>
      <c r="F54" s="20"/>
      <c r="G54" s="20"/>
      <c r="H54" s="20"/>
      <c r="I54" s="20"/>
      <c r="J54" s="20"/>
      <c r="K54" s="20"/>
      <c r="L54" s="20"/>
      <c r="M54" s="20"/>
      <c r="N54" s="20"/>
      <c r="O54" s="20"/>
      <c r="P54" s="20"/>
      <c r="Q54" s="20"/>
      <c r="R54" s="20"/>
      <c r="S54" s="21"/>
      <c r="T54" s="21"/>
      <c r="U54" s="21"/>
      <c r="V54" s="21"/>
      <c r="W54" s="21"/>
      <c r="X54" s="21"/>
      <c r="Y54" s="21"/>
    </row>
    <row r="55" spans="1:25">
      <c r="A55" s="20"/>
      <c r="B55" s="20"/>
      <c r="C55" s="20"/>
      <c r="D55" s="20"/>
      <c r="E55" s="20"/>
      <c r="F55" s="20"/>
      <c r="G55" s="20"/>
      <c r="H55" s="20"/>
      <c r="I55" s="20"/>
      <c r="J55" s="20"/>
      <c r="K55" s="20"/>
      <c r="L55" s="20"/>
      <c r="M55" s="20"/>
      <c r="N55" s="20"/>
      <c r="O55" s="20"/>
      <c r="P55" s="20"/>
      <c r="Q55" s="20"/>
      <c r="R55" s="20"/>
      <c r="S55" s="21"/>
      <c r="T55" s="21"/>
      <c r="U55" s="21"/>
      <c r="V55" s="21"/>
      <c r="W55" s="21"/>
      <c r="X55" s="21"/>
      <c r="Y55" s="21"/>
    </row>
    <row r="56" spans="1:25">
      <c r="A56" s="20"/>
      <c r="B56" s="20"/>
      <c r="C56" s="20"/>
      <c r="D56" s="20"/>
      <c r="E56" s="20"/>
      <c r="F56" s="20"/>
      <c r="G56" s="20"/>
      <c r="H56" s="20"/>
      <c r="I56" s="20"/>
      <c r="J56" s="20"/>
      <c r="K56" s="20"/>
      <c r="L56" s="20"/>
      <c r="M56" s="20"/>
      <c r="N56" s="20"/>
      <c r="O56" s="20"/>
      <c r="P56" s="20"/>
      <c r="Q56" s="20"/>
      <c r="R56" s="20"/>
      <c r="S56" s="21"/>
      <c r="T56" s="21"/>
      <c r="U56" s="21"/>
      <c r="V56" s="21"/>
      <c r="W56" s="21"/>
      <c r="X56" s="21"/>
      <c r="Y56" s="21"/>
    </row>
    <row r="57" spans="1:25">
      <c r="A57" s="20"/>
      <c r="B57" s="20"/>
      <c r="C57" s="20"/>
      <c r="D57" s="20"/>
      <c r="E57" s="20"/>
      <c r="F57" s="20"/>
      <c r="G57" s="20"/>
      <c r="H57" s="20"/>
      <c r="I57" s="20"/>
      <c r="J57" s="20"/>
      <c r="K57" s="20"/>
      <c r="L57" s="20"/>
      <c r="M57" s="20"/>
      <c r="N57" s="20"/>
      <c r="O57" s="20"/>
      <c r="P57" s="20"/>
      <c r="Q57" s="20"/>
      <c r="R57" s="20"/>
      <c r="S57" s="21"/>
      <c r="T57" s="21"/>
      <c r="U57" s="21"/>
      <c r="V57" s="21"/>
      <c r="W57" s="21"/>
      <c r="X57" s="21"/>
      <c r="Y57" s="21"/>
    </row>
    <row r="58" spans="1:25">
      <c r="A58" s="20"/>
      <c r="B58" s="20"/>
      <c r="C58" s="20"/>
      <c r="D58" s="20"/>
      <c r="E58" s="20"/>
      <c r="F58" s="20"/>
      <c r="G58" s="20"/>
      <c r="H58" s="20"/>
      <c r="I58" s="20"/>
      <c r="J58" s="20"/>
      <c r="K58" s="20"/>
      <c r="L58" s="20"/>
      <c r="M58" s="20"/>
      <c r="N58" s="20"/>
      <c r="O58" s="20"/>
      <c r="P58" s="20"/>
      <c r="Q58" s="20"/>
      <c r="R58" s="20"/>
      <c r="S58" s="21"/>
      <c r="T58" s="21"/>
      <c r="U58" s="21"/>
      <c r="V58" s="21"/>
      <c r="W58" s="21"/>
      <c r="X58" s="21"/>
      <c r="Y58" s="21"/>
    </row>
    <row r="59" spans="1:25">
      <c r="A59" s="20"/>
      <c r="B59" s="20"/>
      <c r="C59" s="20"/>
      <c r="D59" s="20"/>
      <c r="E59" s="20"/>
      <c r="F59" s="20"/>
      <c r="G59" s="20"/>
      <c r="H59" s="20"/>
      <c r="I59" s="20"/>
      <c r="J59" s="20"/>
      <c r="K59" s="20"/>
      <c r="L59" s="20"/>
      <c r="M59" s="20"/>
      <c r="N59" s="20"/>
      <c r="O59" s="20"/>
      <c r="P59" s="20"/>
      <c r="Q59" s="20"/>
      <c r="R59" s="20"/>
      <c r="S59" s="21"/>
      <c r="T59" s="21"/>
      <c r="U59" s="21"/>
      <c r="V59" s="21"/>
      <c r="W59" s="21"/>
      <c r="X59" s="21"/>
      <c r="Y59" s="21"/>
    </row>
    <row r="60" spans="1:25">
      <c r="A60" s="20"/>
      <c r="B60" s="20"/>
      <c r="C60" s="20"/>
      <c r="D60" s="20"/>
      <c r="E60" s="20"/>
      <c r="F60" s="20"/>
      <c r="G60" s="20"/>
      <c r="H60" s="20"/>
      <c r="I60" s="20"/>
      <c r="J60" s="20"/>
      <c r="K60" s="20"/>
      <c r="L60" s="20"/>
      <c r="M60" s="20"/>
      <c r="N60" s="20"/>
      <c r="O60" s="20"/>
      <c r="P60" s="20"/>
      <c r="Q60" s="19"/>
      <c r="R60" s="19"/>
    </row>
    <row r="61" spans="1:25">
      <c r="A61" s="20"/>
      <c r="B61" s="20"/>
      <c r="C61" s="20"/>
      <c r="D61" s="20"/>
      <c r="E61" s="20"/>
      <c r="F61" s="20"/>
      <c r="G61" s="20"/>
      <c r="H61" s="20"/>
      <c r="I61" s="20"/>
      <c r="J61" s="20"/>
      <c r="K61" s="20"/>
      <c r="L61" s="20"/>
      <c r="M61" s="20"/>
      <c r="N61" s="20"/>
      <c r="O61" s="20"/>
      <c r="P61" s="20"/>
      <c r="Q61" s="19"/>
      <c r="R61" s="19"/>
    </row>
    <row r="62" spans="1:25">
      <c r="A62" s="20"/>
      <c r="B62" s="20"/>
      <c r="C62" s="20"/>
      <c r="D62" s="20"/>
      <c r="E62" s="20"/>
      <c r="F62" s="20"/>
      <c r="G62" s="20"/>
      <c r="H62" s="20"/>
      <c r="I62" s="20"/>
      <c r="J62" s="20"/>
      <c r="K62" s="20"/>
      <c r="L62" s="20"/>
      <c r="M62" s="20"/>
      <c r="N62" s="20"/>
      <c r="O62" s="20"/>
      <c r="P62" s="20"/>
      <c r="Q62" s="19"/>
      <c r="R62" s="19"/>
    </row>
    <row r="63" spans="1:25">
      <c r="A63" s="20"/>
      <c r="B63" s="20"/>
      <c r="C63" s="20"/>
      <c r="D63" s="20"/>
      <c r="E63" s="20"/>
      <c r="F63" s="20"/>
      <c r="G63" s="20"/>
      <c r="H63" s="20"/>
      <c r="I63" s="20"/>
      <c r="J63" s="20"/>
      <c r="K63" s="20"/>
      <c r="L63" s="20"/>
      <c r="M63" s="20"/>
      <c r="N63" s="20"/>
      <c r="O63" s="20"/>
      <c r="P63" s="20"/>
      <c r="Q63" s="19"/>
      <c r="R63" s="19"/>
    </row>
    <row r="64" spans="1:25">
      <c r="A64" s="20"/>
      <c r="B64" s="20"/>
      <c r="C64" s="20"/>
      <c r="D64" s="20"/>
      <c r="E64" s="20"/>
      <c r="F64" s="20"/>
      <c r="G64" s="20"/>
      <c r="H64" s="20"/>
      <c r="I64" s="20"/>
      <c r="J64" s="20"/>
      <c r="K64" s="20"/>
      <c r="L64" s="20"/>
      <c r="M64" s="20"/>
      <c r="N64" s="20"/>
      <c r="O64" s="20"/>
      <c r="P64" s="20"/>
      <c r="Q64" s="19"/>
      <c r="R64" s="19"/>
    </row>
    <row r="65" spans="1:18">
      <c r="A65" s="20"/>
      <c r="B65" s="20"/>
      <c r="C65" s="20"/>
      <c r="D65" s="20"/>
      <c r="E65" s="20"/>
      <c r="F65" s="20"/>
      <c r="G65" s="20"/>
      <c r="H65" s="20"/>
      <c r="I65" s="20"/>
      <c r="J65" s="20"/>
      <c r="K65" s="20"/>
      <c r="L65" s="20"/>
      <c r="M65" s="20"/>
      <c r="N65" s="20"/>
      <c r="O65" s="20"/>
      <c r="P65" s="20"/>
      <c r="Q65" s="19"/>
      <c r="R65" s="19"/>
    </row>
    <row r="66" spans="1:18">
      <c r="A66" s="20"/>
      <c r="B66" s="20"/>
      <c r="C66" s="20"/>
      <c r="D66" s="20"/>
      <c r="E66" s="20"/>
      <c r="F66" s="20"/>
      <c r="G66" s="20"/>
      <c r="H66" s="20"/>
      <c r="I66" s="20"/>
      <c r="J66" s="20"/>
      <c r="K66" s="20"/>
      <c r="L66" s="20"/>
      <c r="M66" s="20"/>
      <c r="N66" s="20"/>
      <c r="O66" s="20"/>
      <c r="P66" s="20"/>
      <c r="Q66" s="19"/>
      <c r="R66" s="19"/>
    </row>
    <row r="67" spans="1:18">
      <c r="A67" s="20"/>
      <c r="B67" s="20"/>
      <c r="C67" s="20"/>
      <c r="D67" s="20"/>
      <c r="E67" s="20"/>
      <c r="F67" s="20"/>
      <c r="G67" s="20"/>
      <c r="H67" s="20"/>
      <c r="I67" s="20"/>
      <c r="J67" s="20"/>
      <c r="K67" s="20"/>
      <c r="L67" s="20"/>
      <c r="M67" s="20"/>
      <c r="N67" s="20"/>
      <c r="O67" s="20"/>
      <c r="P67" s="20"/>
      <c r="Q67" s="19"/>
      <c r="R67" s="19"/>
    </row>
    <row r="68" spans="1:18">
      <c r="A68" s="20"/>
      <c r="B68" s="20"/>
      <c r="C68" s="20"/>
      <c r="D68" s="20"/>
      <c r="E68" s="20"/>
      <c r="F68" s="20"/>
      <c r="G68" s="20"/>
      <c r="H68" s="20"/>
      <c r="I68" s="20"/>
      <c r="J68" s="20"/>
      <c r="K68" s="20"/>
      <c r="L68" s="20"/>
      <c r="M68" s="20"/>
      <c r="N68" s="20"/>
      <c r="O68" s="20"/>
      <c r="P68" s="20"/>
      <c r="Q68" s="19"/>
      <c r="R68" s="19"/>
    </row>
    <row r="69" spans="1:18">
      <c r="A69" s="20"/>
      <c r="B69" s="20"/>
      <c r="C69" s="20"/>
      <c r="D69" s="20"/>
      <c r="E69" s="20"/>
      <c r="F69" s="20"/>
      <c r="G69" s="20"/>
      <c r="H69" s="20"/>
      <c r="I69" s="20"/>
      <c r="J69" s="20"/>
      <c r="K69" s="20"/>
      <c r="L69" s="20"/>
      <c r="M69" s="20"/>
      <c r="N69" s="20"/>
      <c r="O69" s="20"/>
      <c r="P69" s="20"/>
      <c r="Q69" s="19"/>
      <c r="R69" s="19"/>
    </row>
    <row r="70" spans="1:18">
      <c r="A70" s="20"/>
      <c r="B70" s="20"/>
      <c r="C70" s="20"/>
      <c r="D70" s="20"/>
      <c r="E70" s="20"/>
      <c r="F70" s="20"/>
      <c r="G70" s="20"/>
      <c r="H70" s="20"/>
      <c r="I70" s="20"/>
      <c r="J70" s="20"/>
      <c r="K70" s="20"/>
      <c r="L70" s="20"/>
      <c r="M70" s="20"/>
      <c r="N70" s="20"/>
      <c r="O70" s="20"/>
      <c r="P70" s="20"/>
      <c r="Q70" s="19"/>
      <c r="R70" s="19"/>
    </row>
    <row r="71" spans="1:18">
      <c r="A71" s="20"/>
      <c r="B71" s="20"/>
      <c r="C71" s="20"/>
      <c r="D71" s="20"/>
      <c r="E71" s="20"/>
      <c r="F71" s="20"/>
      <c r="G71" s="20"/>
      <c r="H71" s="20"/>
      <c r="I71" s="20"/>
      <c r="J71" s="20"/>
      <c r="K71" s="20"/>
      <c r="L71" s="20"/>
      <c r="M71" s="20"/>
      <c r="N71" s="20"/>
      <c r="O71" s="20"/>
      <c r="P71" s="20"/>
      <c r="Q71" s="19"/>
      <c r="R71" s="19"/>
    </row>
    <row r="72" spans="1:18">
      <c r="A72" s="20"/>
      <c r="B72" s="20"/>
      <c r="C72" s="20"/>
      <c r="D72" s="20"/>
      <c r="E72" s="20"/>
      <c r="F72" s="20"/>
      <c r="G72" s="20"/>
      <c r="H72" s="20"/>
      <c r="I72" s="20"/>
      <c r="J72" s="20"/>
      <c r="K72" s="20"/>
      <c r="L72" s="20"/>
      <c r="M72" s="20"/>
      <c r="N72" s="20"/>
      <c r="O72" s="20"/>
      <c r="P72" s="20"/>
      <c r="Q72" s="19"/>
      <c r="R72" s="19"/>
    </row>
    <row r="73" spans="1:18">
      <c r="A73" s="20"/>
      <c r="B73" s="20"/>
      <c r="C73" s="20"/>
      <c r="D73" s="20"/>
      <c r="E73" s="20"/>
      <c r="F73" s="20"/>
      <c r="G73" s="20"/>
      <c r="H73" s="20"/>
      <c r="I73" s="20"/>
      <c r="J73" s="20"/>
      <c r="K73" s="20"/>
      <c r="L73" s="20"/>
      <c r="M73" s="20"/>
      <c r="N73" s="20"/>
      <c r="O73" s="20"/>
      <c r="P73" s="20"/>
      <c r="Q73" s="19"/>
      <c r="R73" s="19"/>
    </row>
    <row r="74" spans="1:18">
      <c r="A74" s="20"/>
      <c r="B74" s="20"/>
      <c r="C74" s="20"/>
      <c r="D74" s="20"/>
      <c r="E74" s="20"/>
      <c r="F74" s="20"/>
      <c r="G74" s="20"/>
      <c r="H74" s="20"/>
      <c r="I74" s="20"/>
      <c r="J74" s="20"/>
      <c r="K74" s="20"/>
      <c r="L74" s="20"/>
      <c r="M74" s="20"/>
      <c r="N74" s="20"/>
      <c r="O74" s="20"/>
      <c r="P74" s="20"/>
      <c r="Q74" s="19"/>
      <c r="R74" s="19"/>
    </row>
    <row r="75" spans="1:18">
      <c r="A75" s="20"/>
      <c r="B75" s="20"/>
      <c r="C75" s="20"/>
      <c r="D75" s="20"/>
      <c r="E75" s="20"/>
      <c r="F75" s="20"/>
      <c r="G75" s="20"/>
      <c r="H75" s="20"/>
      <c r="I75" s="20"/>
      <c r="J75" s="20"/>
      <c r="K75" s="20"/>
      <c r="L75" s="20"/>
      <c r="M75" s="20"/>
      <c r="N75" s="20"/>
      <c r="O75" s="20"/>
      <c r="P75" s="20"/>
      <c r="Q75" s="19"/>
      <c r="R75" s="19"/>
    </row>
    <row r="76" spans="1:18">
      <c r="A76" s="20"/>
      <c r="B76" s="20"/>
      <c r="C76" s="20"/>
      <c r="D76" s="20"/>
      <c r="E76" s="20"/>
      <c r="F76" s="20"/>
      <c r="G76" s="20"/>
      <c r="H76" s="20"/>
      <c r="I76" s="20"/>
      <c r="J76" s="20"/>
      <c r="K76" s="20"/>
      <c r="L76" s="20"/>
      <c r="M76" s="20"/>
      <c r="N76" s="20"/>
      <c r="O76" s="20"/>
      <c r="P76" s="20"/>
      <c r="Q76" s="19"/>
      <c r="R76" s="19"/>
    </row>
    <row r="77" spans="1:18">
      <c r="A77" s="20"/>
      <c r="B77" s="20"/>
      <c r="C77" s="20"/>
      <c r="D77" s="20"/>
      <c r="E77" s="20"/>
      <c r="F77" s="20"/>
      <c r="G77" s="20"/>
      <c r="H77" s="20"/>
      <c r="I77" s="20"/>
      <c r="J77" s="20"/>
      <c r="K77" s="20"/>
      <c r="L77" s="20"/>
      <c r="M77" s="20"/>
      <c r="N77" s="20"/>
      <c r="O77" s="20"/>
      <c r="P77" s="20"/>
      <c r="Q77" s="19"/>
      <c r="R77" s="19"/>
    </row>
    <row r="78" spans="1:18">
      <c r="A78" s="20"/>
      <c r="B78" s="20"/>
      <c r="C78" s="20"/>
      <c r="D78" s="20"/>
      <c r="E78" s="20"/>
      <c r="F78" s="20"/>
      <c r="G78" s="20"/>
      <c r="H78" s="20"/>
      <c r="I78" s="20"/>
      <c r="J78" s="20"/>
      <c r="K78" s="20"/>
      <c r="L78" s="20"/>
      <c r="M78" s="20"/>
      <c r="N78" s="20"/>
      <c r="O78" s="20"/>
      <c r="P78" s="20"/>
      <c r="Q78" s="19"/>
      <c r="R78" s="19"/>
    </row>
    <row r="79" spans="1:18">
      <c r="A79" s="20"/>
      <c r="B79" s="20"/>
      <c r="C79" s="20"/>
      <c r="D79" s="20"/>
      <c r="E79" s="20"/>
      <c r="F79" s="20"/>
      <c r="G79" s="20"/>
      <c r="H79" s="20"/>
      <c r="I79" s="20"/>
      <c r="J79" s="20"/>
      <c r="K79" s="20"/>
      <c r="L79" s="20"/>
      <c r="M79" s="20"/>
      <c r="N79" s="20"/>
      <c r="O79" s="20"/>
      <c r="P79" s="20"/>
      <c r="Q79" s="19"/>
      <c r="R79" s="19"/>
    </row>
    <row r="80" spans="1:18">
      <c r="A80" s="20"/>
      <c r="B80" s="20"/>
      <c r="C80" s="20"/>
      <c r="D80" s="20"/>
      <c r="E80" s="20"/>
      <c r="F80" s="20"/>
      <c r="G80" s="20"/>
      <c r="H80" s="20"/>
      <c r="I80" s="20"/>
      <c r="J80" s="20"/>
      <c r="K80" s="20"/>
      <c r="L80" s="20"/>
      <c r="M80" s="20"/>
      <c r="N80" s="20"/>
      <c r="O80" s="20"/>
      <c r="P80" s="20"/>
      <c r="Q80" s="19"/>
      <c r="R80" s="19"/>
    </row>
    <row r="81" spans="1:18">
      <c r="A81" s="20"/>
      <c r="B81" s="20"/>
      <c r="C81" s="20"/>
      <c r="D81" s="20"/>
      <c r="E81" s="20"/>
      <c r="F81" s="20"/>
      <c r="G81" s="20"/>
      <c r="H81" s="20"/>
      <c r="I81" s="20"/>
      <c r="J81" s="20"/>
      <c r="K81" s="20"/>
      <c r="L81" s="20"/>
      <c r="M81" s="20"/>
      <c r="N81" s="20"/>
      <c r="O81" s="20"/>
      <c r="P81" s="20"/>
      <c r="Q81" s="19"/>
      <c r="R81" s="19"/>
    </row>
    <row r="82" spans="1:18">
      <c r="A82" s="20"/>
      <c r="B82" s="20"/>
      <c r="C82" s="20"/>
      <c r="D82" s="20"/>
      <c r="E82" s="20"/>
      <c r="F82" s="20"/>
      <c r="G82" s="20"/>
      <c r="H82" s="20"/>
      <c r="I82" s="20"/>
      <c r="J82" s="20"/>
      <c r="K82" s="20"/>
      <c r="L82" s="20"/>
      <c r="M82" s="20"/>
      <c r="N82" s="20"/>
      <c r="O82" s="20"/>
      <c r="P82" s="20"/>
      <c r="Q82" s="19"/>
      <c r="R82" s="19"/>
    </row>
    <row r="83" spans="1:18">
      <c r="A83" s="20"/>
      <c r="B83" s="20"/>
      <c r="C83" s="20"/>
      <c r="D83" s="20"/>
      <c r="E83" s="20"/>
      <c r="F83" s="20"/>
      <c r="G83" s="20"/>
      <c r="H83" s="20"/>
      <c r="I83" s="20"/>
      <c r="J83" s="20"/>
      <c r="K83" s="20"/>
      <c r="L83" s="20"/>
      <c r="M83" s="20"/>
      <c r="N83" s="20"/>
      <c r="O83" s="20"/>
      <c r="P83" s="20"/>
      <c r="Q83" s="19"/>
      <c r="R83" s="19"/>
    </row>
    <row r="84" spans="1:18">
      <c r="A84" s="20"/>
      <c r="B84" s="20"/>
      <c r="C84" s="20"/>
      <c r="D84" s="20"/>
      <c r="E84" s="20"/>
      <c r="F84" s="20"/>
      <c r="G84" s="20"/>
      <c r="H84" s="20"/>
      <c r="I84" s="20"/>
      <c r="J84" s="20"/>
      <c r="K84" s="20"/>
      <c r="L84" s="20"/>
      <c r="M84" s="20"/>
      <c r="N84" s="20"/>
      <c r="O84" s="20"/>
      <c r="P84" s="20"/>
      <c r="Q84" s="19"/>
      <c r="R84" s="19"/>
    </row>
    <row r="85" spans="1:18">
      <c r="A85" s="20"/>
      <c r="B85" s="20"/>
      <c r="C85" s="20"/>
      <c r="D85" s="20"/>
      <c r="E85" s="20"/>
      <c r="F85" s="20"/>
      <c r="G85" s="20"/>
      <c r="H85" s="20"/>
      <c r="I85" s="20"/>
      <c r="J85" s="20"/>
      <c r="K85" s="20"/>
      <c r="L85" s="20"/>
      <c r="M85" s="20"/>
      <c r="N85" s="20"/>
      <c r="O85" s="20"/>
      <c r="P85" s="20"/>
      <c r="Q85" s="19"/>
      <c r="R85" s="19"/>
    </row>
    <row r="86" spans="1:18">
      <c r="A86" s="20"/>
      <c r="B86" s="20"/>
      <c r="C86" s="20"/>
      <c r="D86" s="20"/>
      <c r="E86" s="20"/>
      <c r="F86" s="20"/>
      <c r="G86" s="20"/>
      <c r="H86" s="20"/>
      <c r="I86" s="20"/>
      <c r="J86" s="20"/>
      <c r="K86" s="20"/>
      <c r="L86" s="20"/>
      <c r="M86" s="20"/>
      <c r="N86" s="20"/>
      <c r="O86" s="20"/>
      <c r="P86" s="20"/>
      <c r="Q86" s="19"/>
      <c r="R86" s="19"/>
    </row>
    <row r="87" spans="1:18">
      <c r="A87" s="20"/>
      <c r="B87" s="20"/>
      <c r="C87" s="20"/>
      <c r="D87" s="20"/>
      <c r="E87" s="20"/>
      <c r="F87" s="20"/>
      <c r="G87" s="20"/>
      <c r="H87" s="20"/>
      <c r="I87" s="20"/>
      <c r="J87" s="20"/>
      <c r="K87" s="20"/>
      <c r="L87" s="20"/>
      <c r="M87" s="20"/>
      <c r="N87" s="20"/>
      <c r="O87" s="20"/>
      <c r="P87" s="20"/>
      <c r="Q87" s="19"/>
      <c r="R87" s="19"/>
    </row>
    <row r="88" spans="1:18">
      <c r="A88" s="20"/>
      <c r="B88" s="20"/>
      <c r="C88" s="20"/>
      <c r="D88" s="20"/>
      <c r="E88" s="20"/>
      <c r="F88" s="20"/>
      <c r="G88" s="20"/>
      <c r="H88" s="20"/>
      <c r="I88" s="20"/>
      <c r="J88" s="20"/>
      <c r="K88" s="20"/>
      <c r="L88" s="20"/>
      <c r="M88" s="20"/>
      <c r="N88" s="20"/>
      <c r="O88" s="20"/>
      <c r="P88" s="20"/>
      <c r="Q88" s="19"/>
      <c r="R88" s="19"/>
    </row>
    <row r="89" spans="1:18">
      <c r="A89" s="20"/>
      <c r="B89" s="20"/>
      <c r="C89" s="20"/>
      <c r="D89" s="20"/>
      <c r="E89" s="20"/>
      <c r="F89" s="20"/>
      <c r="G89" s="20"/>
      <c r="H89" s="20"/>
      <c r="I89" s="20"/>
      <c r="J89" s="20"/>
      <c r="K89" s="20"/>
      <c r="L89" s="20"/>
      <c r="M89" s="20"/>
      <c r="N89" s="20"/>
      <c r="O89" s="20"/>
      <c r="P89" s="20"/>
      <c r="Q89" s="19"/>
      <c r="R89" s="19"/>
    </row>
    <row r="90" spans="1:18">
      <c r="A90" s="20"/>
      <c r="B90" s="20"/>
      <c r="C90" s="20"/>
      <c r="D90" s="20"/>
      <c r="E90" s="20"/>
      <c r="F90" s="20"/>
      <c r="G90" s="20"/>
      <c r="H90" s="20"/>
      <c r="I90" s="20"/>
      <c r="J90" s="20"/>
      <c r="K90" s="20"/>
      <c r="L90" s="20"/>
      <c r="M90" s="20"/>
      <c r="N90" s="20"/>
      <c r="O90" s="20"/>
      <c r="P90" s="20"/>
      <c r="Q90" s="19"/>
      <c r="R90" s="19"/>
    </row>
    <row r="91" spans="1:18">
      <c r="A91" s="20"/>
      <c r="B91" s="20"/>
      <c r="C91" s="20"/>
      <c r="D91" s="20"/>
      <c r="E91" s="20"/>
      <c r="F91" s="20"/>
      <c r="G91" s="20"/>
      <c r="H91" s="20"/>
      <c r="I91" s="20"/>
      <c r="J91" s="20"/>
      <c r="K91" s="20"/>
      <c r="L91" s="20"/>
      <c r="M91" s="20"/>
      <c r="N91" s="20"/>
      <c r="O91" s="20"/>
      <c r="P91" s="20"/>
      <c r="Q91" s="19"/>
      <c r="R91" s="19"/>
    </row>
    <row r="92" spans="1:18">
      <c r="A92" s="20"/>
      <c r="B92" s="20"/>
      <c r="C92" s="20"/>
      <c r="D92" s="20"/>
      <c r="E92" s="20"/>
      <c r="F92" s="20"/>
      <c r="G92" s="20"/>
      <c r="H92" s="20"/>
      <c r="I92" s="20"/>
      <c r="J92" s="20"/>
      <c r="K92" s="20"/>
      <c r="L92" s="20"/>
      <c r="M92" s="20"/>
      <c r="N92" s="20"/>
      <c r="O92" s="20"/>
      <c r="P92" s="20"/>
      <c r="Q92" s="19"/>
      <c r="R92" s="19"/>
    </row>
    <row r="93" spans="1:18">
      <c r="A93" s="20"/>
      <c r="B93" s="20"/>
      <c r="C93" s="20"/>
      <c r="D93" s="20"/>
      <c r="E93" s="20"/>
      <c r="F93" s="20"/>
      <c r="G93" s="20"/>
      <c r="H93" s="20"/>
      <c r="I93" s="20"/>
      <c r="J93" s="20"/>
      <c r="K93" s="20"/>
      <c r="L93" s="20"/>
      <c r="M93" s="20"/>
      <c r="N93" s="20"/>
      <c r="O93" s="20"/>
      <c r="P93" s="20"/>
      <c r="Q93" s="19"/>
      <c r="R93" s="19"/>
    </row>
    <row r="94" spans="1:18">
      <c r="A94" s="20"/>
      <c r="B94" s="20"/>
      <c r="C94" s="20"/>
      <c r="D94" s="20"/>
      <c r="E94" s="20"/>
      <c r="F94" s="20"/>
      <c r="G94" s="20"/>
      <c r="H94" s="20"/>
      <c r="I94" s="20"/>
      <c r="J94" s="20"/>
      <c r="K94" s="20"/>
      <c r="L94" s="20"/>
      <c r="M94" s="20"/>
      <c r="N94" s="20"/>
      <c r="O94" s="20"/>
      <c r="P94" s="20"/>
      <c r="Q94" s="19"/>
      <c r="R94" s="19"/>
    </row>
    <row r="95" spans="1:18">
      <c r="A95" s="20"/>
      <c r="B95" s="20"/>
      <c r="C95" s="20"/>
      <c r="D95" s="20"/>
      <c r="E95" s="20"/>
      <c r="F95" s="20"/>
      <c r="G95" s="20"/>
      <c r="H95" s="20"/>
      <c r="I95" s="20"/>
      <c r="J95" s="20"/>
      <c r="K95" s="20"/>
      <c r="L95" s="20"/>
      <c r="M95" s="20"/>
      <c r="N95" s="20"/>
      <c r="O95" s="20"/>
      <c r="P95" s="20"/>
      <c r="Q95" s="19"/>
      <c r="R95" s="19"/>
    </row>
    <row r="96" spans="1:18">
      <c r="A96" s="20"/>
      <c r="B96" s="20"/>
      <c r="C96" s="20"/>
      <c r="D96" s="20"/>
      <c r="E96" s="20"/>
      <c r="F96" s="20"/>
      <c r="G96" s="20"/>
      <c r="H96" s="20"/>
      <c r="I96" s="20"/>
      <c r="J96" s="20"/>
      <c r="K96" s="20"/>
      <c r="L96" s="20"/>
      <c r="M96" s="20"/>
      <c r="N96" s="20"/>
      <c r="O96" s="20"/>
      <c r="P96" s="20"/>
      <c r="Q96" s="19"/>
      <c r="R96" s="19"/>
    </row>
    <row r="97" spans="1:18">
      <c r="A97" s="20"/>
      <c r="B97" s="20"/>
      <c r="C97" s="20"/>
      <c r="D97" s="20"/>
      <c r="E97" s="20"/>
      <c r="F97" s="20"/>
      <c r="G97" s="20"/>
      <c r="H97" s="20"/>
      <c r="I97" s="20"/>
      <c r="J97" s="20"/>
      <c r="K97" s="20"/>
      <c r="L97" s="20"/>
      <c r="M97" s="20"/>
      <c r="N97" s="20"/>
      <c r="O97" s="20"/>
      <c r="P97" s="20"/>
      <c r="Q97" s="19"/>
      <c r="R97" s="19"/>
    </row>
    <row r="98" spans="1:18">
      <c r="A98" s="20"/>
      <c r="B98" s="20"/>
      <c r="C98" s="20"/>
      <c r="D98" s="20"/>
      <c r="E98" s="20"/>
      <c r="F98" s="20"/>
      <c r="G98" s="20"/>
      <c r="H98" s="20"/>
      <c r="I98" s="20"/>
      <c r="J98" s="20"/>
      <c r="K98" s="20"/>
      <c r="L98" s="20"/>
      <c r="M98" s="20"/>
      <c r="N98" s="20"/>
      <c r="O98" s="20"/>
      <c r="P98" s="20"/>
      <c r="Q98" s="19"/>
      <c r="R98" s="19"/>
    </row>
    <row r="99" spans="1:18">
      <c r="A99" s="20"/>
      <c r="B99" s="20"/>
      <c r="C99" s="20"/>
      <c r="D99" s="20"/>
      <c r="E99" s="20"/>
      <c r="F99" s="20"/>
      <c r="G99" s="20"/>
      <c r="H99" s="20"/>
      <c r="I99" s="20"/>
      <c r="J99" s="20"/>
      <c r="K99" s="20"/>
      <c r="L99" s="20"/>
      <c r="M99" s="20"/>
      <c r="N99" s="20"/>
      <c r="O99" s="20"/>
      <c r="P99" s="20"/>
      <c r="Q99" s="19"/>
      <c r="R99" s="19"/>
    </row>
    <row r="100" spans="1:18">
      <c r="A100" s="20"/>
      <c r="B100" s="20"/>
      <c r="C100" s="20"/>
      <c r="D100" s="20"/>
      <c r="E100" s="20"/>
      <c r="F100" s="20"/>
      <c r="G100" s="20"/>
      <c r="H100" s="20"/>
      <c r="I100" s="20"/>
      <c r="J100" s="20"/>
      <c r="K100" s="20"/>
      <c r="L100" s="20"/>
      <c r="M100" s="20"/>
      <c r="N100" s="20"/>
      <c r="O100" s="20"/>
      <c r="P100" s="20"/>
      <c r="Q100" s="19"/>
      <c r="R100" s="19"/>
    </row>
    <row r="101" spans="1:18">
      <c r="A101" s="20"/>
      <c r="B101" s="20"/>
      <c r="C101" s="20"/>
      <c r="D101" s="20"/>
      <c r="E101" s="20"/>
      <c r="F101" s="20"/>
      <c r="G101" s="20"/>
      <c r="H101" s="20"/>
      <c r="I101" s="20"/>
      <c r="J101" s="20"/>
      <c r="K101" s="20"/>
      <c r="L101" s="20"/>
      <c r="M101" s="20"/>
      <c r="N101" s="20"/>
      <c r="O101" s="20"/>
      <c r="P101" s="20"/>
      <c r="Q101" s="19"/>
      <c r="R101" s="19"/>
    </row>
    <row r="102" spans="1:18">
      <c r="A102" s="19"/>
      <c r="B102" s="19"/>
      <c r="C102" s="19"/>
      <c r="D102" s="19"/>
      <c r="E102" s="19"/>
      <c r="F102" s="19"/>
      <c r="G102" s="19"/>
      <c r="H102" s="19"/>
      <c r="I102" s="19"/>
      <c r="J102" s="19"/>
      <c r="K102" s="19"/>
      <c r="L102" s="19"/>
      <c r="M102" s="19"/>
      <c r="N102" s="19"/>
      <c r="O102" s="19"/>
      <c r="P102" s="19"/>
      <c r="Q102" s="19"/>
      <c r="R102" s="19"/>
    </row>
    <row r="103" spans="1:18">
      <c r="A103" s="19"/>
      <c r="B103" s="19"/>
      <c r="C103" s="19"/>
      <c r="D103" s="19"/>
      <c r="E103" s="19"/>
      <c r="F103" s="19"/>
      <c r="G103" s="19"/>
      <c r="H103" s="19"/>
      <c r="I103" s="19"/>
      <c r="J103" s="19"/>
      <c r="K103" s="19"/>
      <c r="L103" s="19"/>
      <c r="M103" s="19"/>
      <c r="N103" s="19"/>
      <c r="O103" s="19"/>
      <c r="P103" s="19"/>
      <c r="Q103" s="19"/>
      <c r="R103" s="19"/>
    </row>
    <row r="104" spans="1:18">
      <c r="A104" s="19"/>
      <c r="B104" s="19"/>
      <c r="C104" s="19"/>
      <c r="D104" s="19"/>
      <c r="E104" s="19"/>
      <c r="F104" s="19"/>
      <c r="G104" s="19"/>
      <c r="H104" s="19"/>
      <c r="I104" s="19"/>
      <c r="J104" s="19"/>
      <c r="K104" s="19"/>
      <c r="L104" s="19"/>
      <c r="M104" s="19"/>
      <c r="N104" s="19"/>
      <c r="O104" s="19"/>
      <c r="P104" s="19"/>
      <c r="Q104" s="19"/>
      <c r="R104" s="19"/>
    </row>
    <row r="105" spans="1:18">
      <c r="A105" s="19"/>
      <c r="B105" s="19"/>
      <c r="C105" s="19"/>
      <c r="D105" s="19"/>
      <c r="E105" s="19"/>
      <c r="F105" s="19"/>
      <c r="G105" s="19"/>
      <c r="H105" s="19"/>
      <c r="I105" s="19"/>
      <c r="J105" s="19"/>
      <c r="K105" s="19"/>
      <c r="L105" s="19"/>
      <c r="M105" s="19"/>
      <c r="N105" s="19"/>
      <c r="O105" s="19"/>
      <c r="P105" s="19"/>
      <c r="Q105" s="19"/>
      <c r="R105" s="19"/>
    </row>
    <row r="106" spans="1:18">
      <c r="A106" s="19"/>
      <c r="B106" s="19"/>
      <c r="C106" s="19"/>
      <c r="D106" s="19"/>
      <c r="E106" s="19"/>
      <c r="F106" s="19"/>
      <c r="G106" s="19"/>
      <c r="H106" s="19"/>
      <c r="I106" s="19"/>
      <c r="J106" s="19"/>
      <c r="K106" s="19"/>
      <c r="L106" s="19"/>
      <c r="M106" s="19"/>
      <c r="N106" s="19"/>
      <c r="O106" s="19"/>
      <c r="P106" s="19"/>
      <c r="Q106" s="19"/>
      <c r="R106" s="19"/>
    </row>
    <row r="107" spans="1:18">
      <c r="A107" s="19"/>
      <c r="B107" s="19"/>
      <c r="C107" s="19"/>
      <c r="D107" s="19"/>
      <c r="E107" s="19"/>
      <c r="F107" s="19"/>
      <c r="G107" s="19"/>
      <c r="H107" s="19"/>
      <c r="I107" s="19"/>
      <c r="J107" s="19"/>
      <c r="K107" s="19"/>
      <c r="L107" s="19"/>
      <c r="M107" s="19"/>
      <c r="N107" s="19"/>
      <c r="O107" s="19"/>
      <c r="P107" s="19"/>
      <c r="Q107" s="19"/>
      <c r="R107" s="19"/>
    </row>
    <row r="108" spans="1:18">
      <c r="A108" s="19"/>
      <c r="B108" s="19"/>
      <c r="C108" s="19"/>
      <c r="D108" s="19"/>
      <c r="E108" s="19"/>
      <c r="F108" s="19"/>
      <c r="G108" s="19"/>
      <c r="H108" s="19"/>
      <c r="I108" s="19"/>
      <c r="J108" s="19"/>
      <c r="K108" s="19"/>
      <c r="L108" s="19"/>
      <c r="M108" s="19"/>
      <c r="N108" s="19"/>
      <c r="O108" s="19"/>
      <c r="P108" s="19"/>
      <c r="Q108" s="19"/>
      <c r="R108" s="19"/>
    </row>
    <row r="109" spans="1:18">
      <c r="A109" s="19"/>
      <c r="B109" s="19"/>
      <c r="C109" s="19"/>
      <c r="D109" s="19"/>
      <c r="E109" s="19"/>
      <c r="F109" s="19"/>
      <c r="G109" s="19"/>
      <c r="H109" s="19"/>
      <c r="I109" s="19"/>
      <c r="J109" s="19"/>
      <c r="K109" s="19"/>
      <c r="L109" s="19"/>
      <c r="M109" s="19"/>
      <c r="N109" s="19"/>
      <c r="O109" s="19"/>
      <c r="P109" s="19"/>
      <c r="Q109" s="19"/>
      <c r="R109" s="19"/>
    </row>
    <row r="110" spans="1:18">
      <c r="A110" s="19"/>
      <c r="B110" s="19"/>
      <c r="C110" s="19"/>
      <c r="D110" s="19"/>
      <c r="E110" s="19"/>
      <c r="F110" s="19"/>
      <c r="G110" s="19"/>
      <c r="H110" s="19"/>
      <c r="I110" s="19"/>
      <c r="J110" s="19"/>
      <c r="K110" s="19"/>
      <c r="L110" s="19"/>
      <c r="M110" s="19"/>
      <c r="N110" s="19"/>
      <c r="O110" s="19"/>
      <c r="P110" s="19"/>
      <c r="Q110" s="19"/>
      <c r="R110" s="19"/>
    </row>
    <row r="111" spans="1:18">
      <c r="A111" s="19"/>
      <c r="B111" s="19"/>
      <c r="C111" s="19"/>
      <c r="D111" s="19"/>
      <c r="E111" s="19"/>
      <c r="F111" s="19"/>
      <c r="G111" s="19"/>
      <c r="H111" s="19"/>
      <c r="I111" s="19"/>
      <c r="J111" s="19"/>
      <c r="K111" s="19"/>
      <c r="L111" s="19"/>
      <c r="M111" s="19"/>
      <c r="N111" s="19"/>
      <c r="O111" s="19"/>
      <c r="P111" s="19"/>
      <c r="Q111" s="19"/>
      <c r="R111" s="19"/>
    </row>
    <row r="112" spans="1:18">
      <c r="A112" s="19"/>
      <c r="B112" s="19"/>
      <c r="C112" s="19"/>
      <c r="D112" s="19"/>
      <c r="E112" s="19"/>
      <c r="F112" s="19"/>
      <c r="G112" s="19"/>
      <c r="H112" s="19"/>
      <c r="I112" s="19"/>
      <c r="J112" s="19"/>
      <c r="K112" s="19"/>
      <c r="L112" s="19"/>
      <c r="M112" s="19"/>
      <c r="N112" s="19"/>
      <c r="O112" s="19"/>
      <c r="P112" s="19"/>
      <c r="Q112" s="19"/>
      <c r="R112" s="19"/>
    </row>
    <row r="113" spans="1:18">
      <c r="A113" s="19"/>
      <c r="B113" s="19"/>
      <c r="C113" s="19"/>
      <c r="D113" s="19"/>
      <c r="E113" s="19"/>
      <c r="F113" s="19"/>
      <c r="G113" s="19"/>
      <c r="H113" s="19"/>
      <c r="I113" s="19"/>
      <c r="J113" s="19"/>
      <c r="K113" s="19"/>
      <c r="L113" s="19"/>
      <c r="M113" s="19"/>
      <c r="N113" s="19"/>
      <c r="O113" s="19"/>
      <c r="P113" s="19"/>
      <c r="Q113" s="19"/>
      <c r="R113" s="19"/>
    </row>
    <row r="114" spans="1:18">
      <c r="A114" s="19"/>
      <c r="B114" s="19"/>
      <c r="C114" s="19"/>
      <c r="D114" s="19"/>
      <c r="E114" s="19"/>
      <c r="F114" s="19"/>
      <c r="G114" s="19"/>
      <c r="H114" s="19"/>
      <c r="I114" s="19"/>
      <c r="J114" s="19"/>
      <c r="K114" s="19"/>
      <c r="L114" s="19"/>
      <c r="M114" s="19"/>
      <c r="N114" s="19"/>
      <c r="O114" s="19"/>
      <c r="P114" s="19"/>
      <c r="Q114" s="19"/>
      <c r="R114" s="19"/>
    </row>
    <row r="115" spans="1:18">
      <c r="A115" s="19"/>
      <c r="B115" s="19"/>
      <c r="C115" s="19"/>
      <c r="D115" s="19"/>
      <c r="E115" s="19"/>
      <c r="F115" s="19"/>
      <c r="G115" s="19"/>
      <c r="H115" s="19"/>
      <c r="I115" s="19"/>
      <c r="J115" s="19"/>
      <c r="K115" s="19"/>
      <c r="L115" s="19"/>
      <c r="M115" s="19"/>
      <c r="N115" s="19"/>
      <c r="O115" s="19"/>
      <c r="P115" s="19"/>
      <c r="Q115" s="19"/>
      <c r="R115" s="19"/>
    </row>
    <row r="116" spans="1:18">
      <c r="A116" s="19"/>
      <c r="B116" s="19"/>
      <c r="C116" s="19"/>
      <c r="D116" s="19"/>
      <c r="E116" s="19"/>
      <c r="F116" s="19"/>
      <c r="G116" s="19"/>
      <c r="H116" s="19"/>
      <c r="I116" s="19"/>
      <c r="J116" s="19"/>
      <c r="K116" s="19"/>
      <c r="L116" s="19"/>
      <c r="M116" s="19"/>
      <c r="N116" s="19"/>
      <c r="O116" s="19"/>
      <c r="P116" s="19"/>
      <c r="Q116" s="19"/>
      <c r="R116" s="19"/>
    </row>
    <row r="117" spans="1:18">
      <c r="A117" s="19"/>
      <c r="B117" s="19"/>
      <c r="C117" s="19"/>
      <c r="D117" s="19"/>
      <c r="E117" s="19"/>
      <c r="F117" s="19"/>
      <c r="G117" s="19"/>
      <c r="H117" s="19"/>
      <c r="I117" s="19"/>
      <c r="J117" s="19"/>
      <c r="K117" s="19"/>
      <c r="L117" s="19"/>
      <c r="M117" s="19"/>
      <c r="N117" s="19"/>
      <c r="O117" s="19"/>
      <c r="P117" s="19"/>
      <c r="Q117" s="19"/>
      <c r="R117" s="19"/>
    </row>
    <row r="118" spans="1:18">
      <c r="A118" s="19"/>
      <c r="B118" s="19"/>
      <c r="C118" s="19"/>
      <c r="D118" s="19"/>
      <c r="E118" s="19"/>
      <c r="F118" s="19"/>
      <c r="G118" s="19"/>
      <c r="H118" s="19"/>
      <c r="I118" s="19"/>
      <c r="J118" s="19"/>
      <c r="K118" s="19"/>
      <c r="L118" s="19"/>
      <c r="M118" s="19"/>
      <c r="N118" s="19"/>
      <c r="O118" s="19"/>
      <c r="P118" s="19"/>
      <c r="Q118" s="19"/>
      <c r="R118" s="19"/>
    </row>
    <row r="119" spans="1:18">
      <c r="A119" s="19"/>
      <c r="B119" s="19"/>
      <c r="C119" s="19"/>
      <c r="D119" s="19"/>
      <c r="E119" s="19"/>
      <c r="F119" s="19"/>
      <c r="G119" s="19"/>
      <c r="H119" s="19"/>
      <c r="I119" s="19"/>
      <c r="J119" s="19"/>
      <c r="K119" s="19"/>
      <c r="L119" s="19"/>
      <c r="M119" s="19"/>
      <c r="N119" s="19"/>
      <c r="O119" s="19"/>
      <c r="P119" s="19"/>
      <c r="Q119" s="19"/>
      <c r="R119" s="19"/>
    </row>
    <row r="120" spans="1:18">
      <c r="A120" s="19"/>
      <c r="B120" s="19"/>
      <c r="C120" s="19"/>
      <c r="D120" s="19"/>
      <c r="E120" s="19"/>
      <c r="F120" s="19"/>
      <c r="G120" s="19"/>
      <c r="H120" s="19"/>
      <c r="I120" s="19"/>
      <c r="J120" s="19"/>
      <c r="K120" s="19"/>
      <c r="L120" s="19"/>
      <c r="M120" s="19"/>
      <c r="N120" s="19"/>
      <c r="O120" s="19"/>
      <c r="P120" s="19"/>
      <c r="Q120" s="19"/>
      <c r="R120" s="19"/>
    </row>
    <row r="121" spans="1:18">
      <c r="A121" s="19"/>
      <c r="B121" s="19"/>
      <c r="C121" s="19"/>
      <c r="D121" s="19"/>
      <c r="E121" s="19"/>
      <c r="F121" s="19"/>
      <c r="G121" s="19"/>
      <c r="H121" s="19"/>
      <c r="I121" s="19"/>
      <c r="J121" s="19"/>
      <c r="K121" s="19"/>
      <c r="L121" s="19"/>
      <c r="M121" s="19"/>
      <c r="N121" s="19"/>
      <c r="O121" s="19"/>
      <c r="P121" s="19"/>
      <c r="Q121" s="19"/>
      <c r="R121" s="19"/>
    </row>
    <row r="122" spans="1:18">
      <c r="A122" s="19"/>
      <c r="B122" s="19"/>
      <c r="C122" s="19"/>
      <c r="D122" s="19"/>
      <c r="E122" s="19"/>
      <c r="F122" s="19"/>
      <c r="G122" s="19"/>
      <c r="H122" s="19"/>
      <c r="I122" s="19"/>
      <c r="J122" s="19"/>
      <c r="K122" s="19"/>
      <c r="L122" s="19"/>
      <c r="M122" s="19"/>
      <c r="N122" s="19"/>
      <c r="O122" s="19"/>
      <c r="P122" s="19"/>
      <c r="Q122" s="19"/>
      <c r="R122" s="19"/>
    </row>
    <row r="123" spans="1:18">
      <c r="A123" s="19"/>
      <c r="B123" s="19"/>
      <c r="C123" s="19"/>
      <c r="D123" s="19"/>
      <c r="E123" s="19"/>
      <c r="F123" s="19"/>
      <c r="G123" s="19"/>
      <c r="H123" s="19"/>
      <c r="I123" s="19"/>
      <c r="J123" s="19"/>
      <c r="K123" s="19"/>
      <c r="L123" s="19"/>
      <c r="M123" s="19"/>
      <c r="N123" s="19"/>
      <c r="O123" s="19"/>
      <c r="P123" s="19"/>
      <c r="Q123" s="19"/>
      <c r="R123" s="19"/>
    </row>
    <row r="124" spans="1:18">
      <c r="A124" s="19"/>
      <c r="B124" s="19"/>
      <c r="C124" s="19"/>
      <c r="D124" s="19"/>
      <c r="E124" s="19"/>
      <c r="F124" s="19"/>
      <c r="G124" s="19"/>
      <c r="H124" s="19"/>
      <c r="I124" s="19"/>
      <c r="J124" s="19"/>
      <c r="K124" s="19"/>
      <c r="L124" s="19"/>
      <c r="M124" s="19"/>
      <c r="N124" s="19"/>
      <c r="O124" s="19"/>
      <c r="P124" s="19"/>
      <c r="Q124" s="19"/>
      <c r="R124" s="19"/>
    </row>
    <row r="125" spans="1:18">
      <c r="A125" s="19"/>
      <c r="B125" s="19"/>
      <c r="C125" s="19"/>
      <c r="D125" s="19"/>
      <c r="E125" s="19"/>
      <c r="F125" s="19"/>
      <c r="G125" s="19"/>
      <c r="H125" s="19"/>
      <c r="I125" s="19"/>
      <c r="J125" s="19"/>
      <c r="K125" s="19"/>
      <c r="L125" s="19"/>
      <c r="M125" s="19"/>
      <c r="N125" s="19"/>
      <c r="O125" s="19"/>
      <c r="P125" s="19"/>
      <c r="Q125" s="19"/>
      <c r="R125" s="1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D37EB-A194-4F48-983F-896C40866EE2}">
  <dimension ref="A1:X2708"/>
  <sheetViews>
    <sheetView workbookViewId="0">
      <selection activeCell="N1" sqref="N1"/>
    </sheetView>
  </sheetViews>
  <sheetFormatPr defaultColWidth="9.7109375" defaultRowHeight="15"/>
  <cols>
    <col min="1" max="1" width="5.42578125" bestFit="1" customWidth="1"/>
    <col min="2" max="2" width="13.28515625" customWidth="1"/>
    <col min="3" max="3" width="6.140625" customWidth="1"/>
    <col min="4" max="4" width="8.7109375" style="13" customWidth="1"/>
    <col min="5" max="5" width="9" customWidth="1"/>
    <col min="6" max="6" width="10.5703125" customWidth="1"/>
    <col min="7" max="7" width="18.42578125" customWidth="1"/>
    <col min="8" max="8" width="21.42578125" bestFit="1" customWidth="1"/>
    <col min="9" max="9" width="10.42578125" style="10" customWidth="1"/>
    <col min="10" max="10" width="13.28515625" customWidth="1"/>
    <col min="11" max="11" width="12.140625" customWidth="1"/>
    <col min="12" max="12" width="11.7109375" customWidth="1"/>
    <col min="13" max="13" width="15.42578125" customWidth="1"/>
    <col min="14" max="14" width="10.42578125" customWidth="1"/>
    <col min="15" max="15" width="14.42578125" customWidth="1"/>
    <col min="16" max="16" width="16.7109375" customWidth="1"/>
    <col min="17" max="17" width="7.140625" customWidth="1"/>
    <col min="18" max="18" width="9.7109375" style="10"/>
  </cols>
  <sheetData>
    <row r="1" spans="1:24" ht="21.6" customHeight="1">
      <c r="A1" s="1" t="s">
        <v>53</v>
      </c>
      <c r="B1" s="1" t="s">
        <v>54</v>
      </c>
      <c r="C1" s="1" t="s">
        <v>69</v>
      </c>
      <c r="D1" s="11" t="s">
        <v>70</v>
      </c>
      <c r="E1" s="1" t="s">
        <v>71</v>
      </c>
      <c r="F1" s="1" t="s">
        <v>72</v>
      </c>
      <c r="G1" s="1" t="s">
        <v>55</v>
      </c>
      <c r="H1" s="1" t="s">
        <v>56</v>
      </c>
      <c r="I1" s="1" t="s">
        <v>57</v>
      </c>
      <c r="J1" s="1" t="s">
        <v>58</v>
      </c>
      <c r="K1" s="1" t="s">
        <v>59</v>
      </c>
      <c r="L1" s="1" t="s">
        <v>60</v>
      </c>
      <c r="M1" s="1" t="s">
        <v>61</v>
      </c>
      <c r="N1" s="1" t="s">
        <v>62</v>
      </c>
      <c r="O1" s="1" t="s">
        <v>63</v>
      </c>
      <c r="P1" s="1" t="s">
        <v>64</v>
      </c>
      <c r="Q1" s="1" t="s">
        <v>65</v>
      </c>
      <c r="R1" s="1" t="s">
        <v>66</v>
      </c>
      <c r="S1" s="1" t="s">
        <v>67</v>
      </c>
      <c r="T1" s="1" t="s">
        <v>68</v>
      </c>
      <c r="U1" s="1" t="s">
        <v>73</v>
      </c>
      <c r="V1" s="1" t="s">
        <v>76</v>
      </c>
      <c r="W1" s="1" t="s">
        <v>74</v>
      </c>
      <c r="X1" s="1" t="s">
        <v>75</v>
      </c>
    </row>
    <row r="2" spans="1:24" ht="15.75">
      <c r="A2" s="2">
        <v>3392</v>
      </c>
      <c r="B2" s="3">
        <v>46023</v>
      </c>
      <c r="C2" s="4">
        <f>YEAR(SalesDataTable[[#This Row],[Order Date]])</f>
        <v>2026</v>
      </c>
      <c r="D2" s="12" t="str">
        <f>"Q"&amp;ROUNDUP(MONTH(SalesDataTable[[#This Row],[Order Date]])/3,0)</f>
        <v>Q1</v>
      </c>
      <c r="E2" s="4">
        <f>MONTH(SalesDataTable[[#This Row],[Order Date]])</f>
        <v>1</v>
      </c>
      <c r="F2" s="4" t="str">
        <f>TEXT(SalesDataTable[[#This Row],[Order Date]],"MMM")</f>
        <v>Jan</v>
      </c>
      <c r="G2" s="4" t="s">
        <v>0</v>
      </c>
      <c r="H2" s="4" t="s">
        <v>1</v>
      </c>
      <c r="I2" s="4" t="s">
        <v>2</v>
      </c>
      <c r="J2" s="4" t="s">
        <v>3</v>
      </c>
      <c r="K2" s="4" t="s">
        <v>4</v>
      </c>
      <c r="L2" s="4" t="s">
        <v>5</v>
      </c>
      <c r="M2" s="9">
        <v>2</v>
      </c>
      <c r="N2" s="6">
        <v>82.06</v>
      </c>
      <c r="O2" s="7">
        <v>0</v>
      </c>
      <c r="P2" s="6">
        <v>42.94</v>
      </c>
      <c r="Q2" s="6">
        <f t="shared" ref="Q2:Q65" si="0">M2*N2*(1-O2)</f>
        <v>164.12</v>
      </c>
      <c r="R2" s="6">
        <f t="shared" ref="R2:R65" si="1">M2*P2</f>
        <v>85.88</v>
      </c>
      <c r="S2" s="6">
        <f t="shared" ref="S2:S65" si="2">Q2-R2</f>
        <v>78.240000000000009</v>
      </c>
      <c r="T2" s="8">
        <f t="shared" ref="T2:T65" si="3">IFERROR(S2/Q2,0)</f>
        <v>0.476724348038021</v>
      </c>
      <c r="U2" s="5">
        <f>YEAR(SalesDataTable[[#This Row],[Order Date]])</f>
        <v>2026</v>
      </c>
      <c r="V2" s="8" t="str">
        <f>"Q"&amp;ROUNDUP(MONTH(SalesDataTable[[#This Row],[Order Date]])/3,0)</f>
        <v>Q1</v>
      </c>
      <c r="W2" s="9">
        <f>MONTH(SalesDataTable[[#This Row],[Order Date]])</f>
        <v>1</v>
      </c>
      <c r="X2" s="8" t="str">
        <f>TEXT(SalesDataTable[[#This Row],[Order Date]],"mmm")</f>
        <v>Jan</v>
      </c>
    </row>
    <row r="3" spans="1:24" ht="15.75">
      <c r="A3" s="2">
        <v>4836</v>
      </c>
      <c r="B3" s="3">
        <v>46024</v>
      </c>
      <c r="C3" s="4">
        <f>YEAR(SalesDataTable[[#This Row],[Order Date]])</f>
        <v>2026</v>
      </c>
      <c r="D3" s="12" t="str">
        <f>"Q"&amp;ROUNDUP(MONTH(SalesDataTable[[#This Row],[Order Date]])/3,0)</f>
        <v>Q1</v>
      </c>
      <c r="E3" s="4">
        <f>MONTH(SalesDataTable[[#This Row],[Order Date]])</f>
        <v>1</v>
      </c>
      <c r="F3" s="4" t="str">
        <f>TEXT(SalesDataTable[[#This Row],[Order Date]],"MMM")</f>
        <v>Jan</v>
      </c>
      <c r="G3" s="4" t="s">
        <v>6</v>
      </c>
      <c r="H3" s="4" t="s">
        <v>7</v>
      </c>
      <c r="I3" s="4" t="s">
        <v>8</v>
      </c>
      <c r="J3" s="4" t="s">
        <v>3</v>
      </c>
      <c r="K3" s="4" t="s">
        <v>9</v>
      </c>
      <c r="L3" s="4" t="s">
        <v>10</v>
      </c>
      <c r="M3" s="9">
        <v>4</v>
      </c>
      <c r="N3" s="6">
        <v>94.18</v>
      </c>
      <c r="O3" s="7">
        <v>0.15</v>
      </c>
      <c r="P3" s="6">
        <v>45.03</v>
      </c>
      <c r="Q3" s="6">
        <f t="shared" si="0"/>
        <v>320.21199999999999</v>
      </c>
      <c r="R3" s="6">
        <f t="shared" si="1"/>
        <v>180.12</v>
      </c>
      <c r="S3" s="6">
        <f t="shared" si="2"/>
        <v>140.09199999999998</v>
      </c>
      <c r="T3" s="8">
        <f t="shared" si="3"/>
        <v>0.43749765780170635</v>
      </c>
      <c r="U3" s="5">
        <f>YEAR(SalesDataTable[[#This Row],[Order Date]])</f>
        <v>2026</v>
      </c>
      <c r="V3" s="8" t="str">
        <f>"Q"&amp;ROUNDUP(MONTH(SalesDataTable[[#This Row],[Order Date]])/3,0)</f>
        <v>Q1</v>
      </c>
      <c r="W3" s="9">
        <f>MONTH(SalesDataTable[[#This Row],[Order Date]])</f>
        <v>1</v>
      </c>
      <c r="X3" s="8" t="str">
        <f>TEXT(SalesDataTable[[#This Row],[Order Date]],"mmm")</f>
        <v>Jan</v>
      </c>
    </row>
    <row r="4" spans="1:24" ht="15.75">
      <c r="A4" s="2">
        <v>163</v>
      </c>
      <c r="B4" s="3">
        <v>46025</v>
      </c>
      <c r="C4" s="4">
        <f>YEAR(SalesDataTable[[#This Row],[Order Date]])</f>
        <v>2026</v>
      </c>
      <c r="D4" s="12" t="str">
        <f>"Q"&amp;ROUNDUP(MONTH(SalesDataTable[[#This Row],[Order Date]])/3,0)</f>
        <v>Q1</v>
      </c>
      <c r="E4" s="4">
        <f>MONTH(SalesDataTable[[#This Row],[Order Date]])</f>
        <v>1</v>
      </c>
      <c r="F4" s="4" t="str">
        <f>TEXT(SalesDataTable[[#This Row],[Order Date]],"MMM")</f>
        <v>Jan</v>
      </c>
      <c r="G4" s="4" t="s">
        <v>11</v>
      </c>
      <c r="H4" s="4" t="s">
        <v>12</v>
      </c>
      <c r="I4" s="4" t="s">
        <v>2</v>
      </c>
      <c r="J4" s="4" t="s">
        <v>13</v>
      </c>
      <c r="K4" s="4" t="s">
        <v>14</v>
      </c>
      <c r="L4" s="4" t="s">
        <v>15</v>
      </c>
      <c r="M4" s="9">
        <v>2</v>
      </c>
      <c r="N4" s="6">
        <v>36.72</v>
      </c>
      <c r="O4" s="7">
        <v>0.05</v>
      </c>
      <c r="P4" s="6">
        <v>13.76</v>
      </c>
      <c r="Q4" s="6">
        <f t="shared" si="0"/>
        <v>69.768000000000001</v>
      </c>
      <c r="R4" s="6">
        <f t="shared" si="1"/>
        <v>27.52</v>
      </c>
      <c r="S4" s="6">
        <f t="shared" si="2"/>
        <v>42.248000000000005</v>
      </c>
      <c r="T4" s="8">
        <f t="shared" si="3"/>
        <v>0.60554982226808862</v>
      </c>
      <c r="U4" s="5">
        <f>YEAR(SalesDataTable[[#This Row],[Order Date]])</f>
        <v>2026</v>
      </c>
      <c r="V4" s="8" t="str">
        <f>"Q"&amp;ROUNDUP(MONTH(SalesDataTable[[#This Row],[Order Date]])/3,0)</f>
        <v>Q1</v>
      </c>
      <c r="W4" s="9">
        <f>MONTH(SalesDataTable[[#This Row],[Order Date]])</f>
        <v>1</v>
      </c>
      <c r="X4" s="8" t="str">
        <f>TEXT(SalesDataTable[[#This Row],[Order Date]],"mmm")</f>
        <v>Jan</v>
      </c>
    </row>
    <row r="5" spans="1:24" ht="15.75">
      <c r="A5" s="2">
        <v>542</v>
      </c>
      <c r="B5" s="3">
        <v>46025</v>
      </c>
      <c r="C5" s="4">
        <f>YEAR(SalesDataTable[[#This Row],[Order Date]])</f>
        <v>2026</v>
      </c>
      <c r="D5" s="12" t="str">
        <f>"Q"&amp;ROUNDUP(MONTH(SalesDataTable[[#This Row],[Order Date]])/3,0)</f>
        <v>Q1</v>
      </c>
      <c r="E5" s="4">
        <f>MONTH(SalesDataTable[[#This Row],[Order Date]])</f>
        <v>1</v>
      </c>
      <c r="F5" s="4" t="str">
        <f>TEXT(SalesDataTable[[#This Row],[Order Date]],"MMM")</f>
        <v>Jan</v>
      </c>
      <c r="G5" s="4" t="s">
        <v>0</v>
      </c>
      <c r="H5" s="4" t="s">
        <v>1</v>
      </c>
      <c r="I5" s="4" t="s">
        <v>8</v>
      </c>
      <c r="J5" s="4" t="s">
        <v>16</v>
      </c>
      <c r="K5" s="4" t="s">
        <v>9</v>
      </c>
      <c r="L5" s="4" t="s">
        <v>17</v>
      </c>
      <c r="M5" s="9">
        <v>4</v>
      </c>
      <c r="N5" s="6">
        <v>143.66999999999999</v>
      </c>
      <c r="O5" s="7">
        <v>0.1</v>
      </c>
      <c r="P5" s="6">
        <v>81.22</v>
      </c>
      <c r="Q5" s="6">
        <f t="shared" si="0"/>
        <v>517.21199999999999</v>
      </c>
      <c r="R5" s="6">
        <f t="shared" si="1"/>
        <v>324.88</v>
      </c>
      <c r="S5" s="6">
        <f t="shared" si="2"/>
        <v>192.33199999999999</v>
      </c>
      <c r="T5" s="8">
        <f t="shared" si="3"/>
        <v>0.37186298848441257</v>
      </c>
      <c r="U5" s="5">
        <f>YEAR(SalesDataTable[[#This Row],[Order Date]])</f>
        <v>2026</v>
      </c>
      <c r="V5" s="8" t="str">
        <f>"Q"&amp;ROUNDUP(MONTH(SalesDataTable[[#This Row],[Order Date]])/3,0)</f>
        <v>Q1</v>
      </c>
      <c r="W5" s="9">
        <f>MONTH(SalesDataTable[[#This Row],[Order Date]])</f>
        <v>1</v>
      </c>
      <c r="X5" s="8" t="str">
        <f>TEXT(SalesDataTable[[#This Row],[Order Date]],"mmm")</f>
        <v>Jan</v>
      </c>
    </row>
    <row r="6" spans="1:24" ht="15.75">
      <c r="A6" s="2">
        <v>2002</v>
      </c>
      <c r="B6" s="3">
        <v>46025</v>
      </c>
      <c r="C6" s="4">
        <f>YEAR(SalesDataTable[[#This Row],[Order Date]])</f>
        <v>2026</v>
      </c>
      <c r="D6" s="12" t="str">
        <f>"Q"&amp;ROUNDUP(MONTH(SalesDataTable[[#This Row],[Order Date]])/3,0)</f>
        <v>Q1</v>
      </c>
      <c r="E6" s="4">
        <f>MONTH(SalesDataTable[[#This Row],[Order Date]])</f>
        <v>1</v>
      </c>
      <c r="F6" s="4" t="str">
        <f>TEXT(SalesDataTable[[#This Row],[Order Date]],"MMM")</f>
        <v>Jan</v>
      </c>
      <c r="G6" s="4" t="s">
        <v>0</v>
      </c>
      <c r="H6" s="4" t="s">
        <v>1</v>
      </c>
      <c r="I6" s="4" t="s">
        <v>8</v>
      </c>
      <c r="J6" s="4" t="s">
        <v>16</v>
      </c>
      <c r="K6" s="4" t="s">
        <v>14</v>
      </c>
      <c r="L6" s="4" t="s">
        <v>15</v>
      </c>
      <c r="M6" s="9">
        <v>3</v>
      </c>
      <c r="N6" s="6">
        <v>36.53</v>
      </c>
      <c r="O6" s="7">
        <v>0.15</v>
      </c>
      <c r="P6" s="6">
        <v>13.67</v>
      </c>
      <c r="Q6" s="6">
        <f t="shared" si="0"/>
        <v>93.151499999999999</v>
      </c>
      <c r="R6" s="6">
        <f t="shared" si="1"/>
        <v>41.01</v>
      </c>
      <c r="S6" s="6">
        <f t="shared" si="2"/>
        <v>52.141500000000001</v>
      </c>
      <c r="T6" s="8">
        <f t="shared" si="3"/>
        <v>0.55974944042769037</v>
      </c>
      <c r="U6" s="5">
        <f>YEAR(SalesDataTable[[#This Row],[Order Date]])</f>
        <v>2026</v>
      </c>
      <c r="V6" s="8" t="str">
        <f>"Q"&amp;ROUNDUP(MONTH(SalesDataTable[[#This Row],[Order Date]])/3,0)</f>
        <v>Q1</v>
      </c>
      <c r="W6" s="9">
        <f>MONTH(SalesDataTable[[#This Row],[Order Date]])</f>
        <v>1</v>
      </c>
      <c r="X6" s="8" t="str">
        <f>TEXT(SalesDataTable[[#This Row],[Order Date]],"mmm")</f>
        <v>Jan</v>
      </c>
    </row>
    <row r="7" spans="1:24" ht="15.75">
      <c r="A7" s="2">
        <v>2005</v>
      </c>
      <c r="B7" s="3">
        <v>46025</v>
      </c>
      <c r="C7" s="4">
        <f>YEAR(SalesDataTable[[#This Row],[Order Date]])</f>
        <v>2026</v>
      </c>
      <c r="D7" s="12" t="str">
        <f>"Q"&amp;ROUNDUP(MONTH(SalesDataTable[[#This Row],[Order Date]])/3,0)</f>
        <v>Q1</v>
      </c>
      <c r="E7" s="4">
        <f>MONTH(SalesDataTable[[#This Row],[Order Date]])</f>
        <v>1</v>
      </c>
      <c r="F7" s="4" t="str">
        <f>TEXT(SalesDataTable[[#This Row],[Order Date]],"MMM")</f>
        <v>Jan</v>
      </c>
      <c r="G7" s="4" t="s">
        <v>11</v>
      </c>
      <c r="H7" s="4" t="s">
        <v>18</v>
      </c>
      <c r="I7" s="4" t="s">
        <v>19</v>
      </c>
      <c r="J7" s="4" t="s">
        <v>13</v>
      </c>
      <c r="K7" s="4" t="s">
        <v>14</v>
      </c>
      <c r="L7" s="4" t="s">
        <v>15</v>
      </c>
      <c r="M7" s="9">
        <v>1</v>
      </c>
      <c r="N7" s="6">
        <v>35.340000000000003</v>
      </c>
      <c r="O7" s="7">
        <v>0</v>
      </c>
      <c r="P7" s="6">
        <v>13.37</v>
      </c>
      <c r="Q7" s="6">
        <f t="shared" si="0"/>
        <v>35.340000000000003</v>
      </c>
      <c r="R7" s="6">
        <f t="shared" si="1"/>
        <v>13.37</v>
      </c>
      <c r="S7" s="6">
        <f t="shared" si="2"/>
        <v>21.970000000000006</v>
      </c>
      <c r="T7" s="8">
        <f t="shared" si="3"/>
        <v>0.62167515563101317</v>
      </c>
      <c r="U7" s="5">
        <f>YEAR(SalesDataTable[[#This Row],[Order Date]])</f>
        <v>2026</v>
      </c>
      <c r="V7" s="8" t="str">
        <f>"Q"&amp;ROUNDUP(MONTH(SalesDataTable[[#This Row],[Order Date]])/3,0)</f>
        <v>Q1</v>
      </c>
      <c r="W7" s="9">
        <f>MONTH(SalesDataTable[[#This Row],[Order Date]])</f>
        <v>1</v>
      </c>
      <c r="X7" s="8" t="str">
        <f>TEXT(SalesDataTable[[#This Row],[Order Date]],"mmm")</f>
        <v>Jan</v>
      </c>
    </row>
    <row r="8" spans="1:24" ht="15.75">
      <c r="A8" s="2">
        <v>2937</v>
      </c>
      <c r="B8" s="3">
        <v>46025</v>
      </c>
      <c r="C8" s="4">
        <f>YEAR(SalesDataTable[[#This Row],[Order Date]])</f>
        <v>2026</v>
      </c>
      <c r="D8" s="12" t="str">
        <f>"Q"&amp;ROUNDUP(MONTH(SalesDataTable[[#This Row],[Order Date]])/3,0)</f>
        <v>Q1</v>
      </c>
      <c r="E8" s="4">
        <f>MONTH(SalesDataTable[[#This Row],[Order Date]])</f>
        <v>1</v>
      </c>
      <c r="F8" s="4" t="str">
        <f>TEXT(SalesDataTable[[#This Row],[Order Date]],"MMM")</f>
        <v>Jan</v>
      </c>
      <c r="G8" s="4" t="s">
        <v>20</v>
      </c>
      <c r="H8" s="4" t="s">
        <v>21</v>
      </c>
      <c r="I8" s="4" t="s">
        <v>8</v>
      </c>
      <c r="J8" s="4" t="s">
        <v>3</v>
      </c>
      <c r="K8" s="4" t="s">
        <v>4</v>
      </c>
      <c r="L8" s="4" t="s">
        <v>22</v>
      </c>
      <c r="M8" s="9">
        <v>8</v>
      </c>
      <c r="N8" s="6">
        <v>49.6</v>
      </c>
      <c r="O8" s="7">
        <v>0.1</v>
      </c>
      <c r="P8" s="6">
        <v>23.05</v>
      </c>
      <c r="Q8" s="6">
        <f t="shared" si="0"/>
        <v>357.12</v>
      </c>
      <c r="R8" s="6">
        <f t="shared" si="1"/>
        <v>184.4</v>
      </c>
      <c r="S8" s="6">
        <f t="shared" si="2"/>
        <v>172.72</v>
      </c>
      <c r="T8" s="8">
        <f t="shared" si="3"/>
        <v>0.4836469534050179</v>
      </c>
      <c r="U8" s="5">
        <f>YEAR(SalesDataTable[[#This Row],[Order Date]])</f>
        <v>2026</v>
      </c>
      <c r="V8" s="8" t="str">
        <f>"Q"&amp;ROUNDUP(MONTH(SalesDataTable[[#This Row],[Order Date]])/3,0)</f>
        <v>Q1</v>
      </c>
      <c r="W8" s="9">
        <f>MONTH(SalesDataTable[[#This Row],[Order Date]])</f>
        <v>1</v>
      </c>
      <c r="X8" s="8" t="str">
        <f>TEXT(SalesDataTable[[#This Row],[Order Date]],"mmm")</f>
        <v>Jan</v>
      </c>
    </row>
    <row r="9" spans="1:24" ht="15.75">
      <c r="A9" s="2">
        <v>3326</v>
      </c>
      <c r="B9" s="3">
        <v>46025</v>
      </c>
      <c r="C9" s="4">
        <f>YEAR(SalesDataTable[[#This Row],[Order Date]])</f>
        <v>2026</v>
      </c>
      <c r="D9" s="12" t="str">
        <f>"Q"&amp;ROUNDUP(MONTH(SalesDataTable[[#This Row],[Order Date]])/3,0)</f>
        <v>Q1</v>
      </c>
      <c r="E9" s="4">
        <f>MONTH(SalesDataTable[[#This Row],[Order Date]])</f>
        <v>1</v>
      </c>
      <c r="F9" s="4" t="str">
        <f>TEXT(SalesDataTable[[#This Row],[Order Date]],"MMM")</f>
        <v>Jan</v>
      </c>
      <c r="G9" s="4" t="s">
        <v>0</v>
      </c>
      <c r="H9" s="4" t="s">
        <v>1</v>
      </c>
      <c r="I9" s="4" t="s">
        <v>19</v>
      </c>
      <c r="J9" s="4" t="s">
        <v>13</v>
      </c>
      <c r="K9" s="4" t="s">
        <v>23</v>
      </c>
      <c r="L9" s="4" t="s">
        <v>24</v>
      </c>
      <c r="M9" s="9">
        <v>2</v>
      </c>
      <c r="N9" s="6">
        <v>347.51</v>
      </c>
      <c r="O9" s="7">
        <v>0</v>
      </c>
      <c r="P9" s="6">
        <v>190.16</v>
      </c>
      <c r="Q9" s="6">
        <f t="shared" si="0"/>
        <v>695.02</v>
      </c>
      <c r="R9" s="6">
        <f t="shared" si="1"/>
        <v>380.32</v>
      </c>
      <c r="S9" s="6">
        <f t="shared" si="2"/>
        <v>314.7</v>
      </c>
      <c r="T9" s="8">
        <f t="shared" si="3"/>
        <v>0.4527927253891974</v>
      </c>
      <c r="U9" s="5">
        <f>YEAR(SalesDataTable[[#This Row],[Order Date]])</f>
        <v>2026</v>
      </c>
      <c r="V9" s="8" t="str">
        <f>"Q"&amp;ROUNDUP(MONTH(SalesDataTable[[#This Row],[Order Date]])/3,0)</f>
        <v>Q1</v>
      </c>
      <c r="W9" s="9">
        <f>MONTH(SalesDataTable[[#This Row],[Order Date]])</f>
        <v>1</v>
      </c>
      <c r="X9" s="8" t="str">
        <f>TEXT(SalesDataTable[[#This Row],[Order Date]],"mmm")</f>
        <v>Jan</v>
      </c>
    </row>
    <row r="10" spans="1:24" ht="15.75">
      <c r="A10" s="2">
        <v>3863</v>
      </c>
      <c r="B10" s="3">
        <v>46025</v>
      </c>
      <c r="C10" s="4">
        <f>YEAR(SalesDataTable[[#This Row],[Order Date]])</f>
        <v>2026</v>
      </c>
      <c r="D10" s="12" t="str">
        <f>"Q"&amp;ROUNDUP(MONTH(SalesDataTable[[#This Row],[Order Date]])/3,0)</f>
        <v>Q1</v>
      </c>
      <c r="E10" s="4">
        <f>MONTH(SalesDataTable[[#This Row],[Order Date]])</f>
        <v>1</v>
      </c>
      <c r="F10" s="4" t="str">
        <f>TEXT(SalesDataTable[[#This Row],[Order Date]],"MMM")</f>
        <v>Jan</v>
      </c>
      <c r="G10" s="4" t="s">
        <v>11</v>
      </c>
      <c r="H10" s="4" t="s">
        <v>25</v>
      </c>
      <c r="I10" s="4" t="s">
        <v>8</v>
      </c>
      <c r="J10" s="4" t="s">
        <v>3</v>
      </c>
      <c r="K10" s="4" t="s">
        <v>4</v>
      </c>
      <c r="L10" s="4" t="s">
        <v>26</v>
      </c>
      <c r="M10" s="9">
        <v>12</v>
      </c>
      <c r="N10" s="6">
        <v>41.22</v>
      </c>
      <c r="O10" s="7">
        <v>0.1</v>
      </c>
      <c r="P10" s="6">
        <v>16.64</v>
      </c>
      <c r="Q10" s="6">
        <f t="shared" si="0"/>
        <v>445.17599999999999</v>
      </c>
      <c r="R10" s="6">
        <f t="shared" si="1"/>
        <v>199.68</v>
      </c>
      <c r="S10" s="6">
        <f t="shared" si="2"/>
        <v>245.49599999999998</v>
      </c>
      <c r="T10" s="8">
        <f t="shared" si="3"/>
        <v>0.55145829963879456</v>
      </c>
      <c r="U10" s="5">
        <f>YEAR(SalesDataTable[[#This Row],[Order Date]])</f>
        <v>2026</v>
      </c>
      <c r="V10" s="8" t="str">
        <f>"Q"&amp;ROUNDUP(MONTH(SalesDataTable[[#This Row],[Order Date]])/3,0)</f>
        <v>Q1</v>
      </c>
      <c r="W10" s="9">
        <f>MONTH(SalesDataTable[[#This Row],[Order Date]])</f>
        <v>1</v>
      </c>
      <c r="X10" s="8" t="str">
        <f>TEXT(SalesDataTable[[#This Row],[Order Date]],"mmm")</f>
        <v>Jan</v>
      </c>
    </row>
    <row r="11" spans="1:24" ht="15.75">
      <c r="A11" s="2">
        <v>4910</v>
      </c>
      <c r="B11" s="3">
        <v>46025</v>
      </c>
      <c r="C11" s="4">
        <f>YEAR(SalesDataTable[[#This Row],[Order Date]])</f>
        <v>2026</v>
      </c>
      <c r="D11" s="12" t="str">
        <f>"Q"&amp;ROUNDUP(MONTH(SalesDataTable[[#This Row],[Order Date]])/3,0)</f>
        <v>Q1</v>
      </c>
      <c r="E11" s="4">
        <f>MONTH(SalesDataTable[[#This Row],[Order Date]])</f>
        <v>1</v>
      </c>
      <c r="F11" s="4" t="str">
        <f>TEXT(SalesDataTable[[#This Row],[Order Date]],"MMM")</f>
        <v>Jan</v>
      </c>
      <c r="G11" s="4" t="s">
        <v>11</v>
      </c>
      <c r="H11" s="4" t="s">
        <v>18</v>
      </c>
      <c r="I11" s="4" t="s">
        <v>19</v>
      </c>
      <c r="J11" s="4" t="s">
        <v>16</v>
      </c>
      <c r="K11" s="4" t="s">
        <v>23</v>
      </c>
      <c r="L11" s="4" t="s">
        <v>24</v>
      </c>
      <c r="M11" s="9">
        <v>1</v>
      </c>
      <c r="N11" s="6">
        <v>332.18</v>
      </c>
      <c r="O11" s="7">
        <v>0</v>
      </c>
      <c r="P11" s="6">
        <v>195.33</v>
      </c>
      <c r="Q11" s="6">
        <f t="shared" si="0"/>
        <v>332.18</v>
      </c>
      <c r="R11" s="6">
        <f t="shared" si="1"/>
        <v>195.33</v>
      </c>
      <c r="S11" s="6">
        <f t="shared" si="2"/>
        <v>136.85</v>
      </c>
      <c r="T11" s="8">
        <f t="shared" si="3"/>
        <v>0.41197543500511768</v>
      </c>
      <c r="U11" s="5">
        <f>YEAR(SalesDataTable[[#This Row],[Order Date]])</f>
        <v>2026</v>
      </c>
      <c r="V11" s="8" t="str">
        <f>"Q"&amp;ROUNDUP(MONTH(SalesDataTable[[#This Row],[Order Date]])/3,0)</f>
        <v>Q1</v>
      </c>
      <c r="W11" s="9">
        <f>MONTH(SalesDataTable[[#This Row],[Order Date]])</f>
        <v>1</v>
      </c>
      <c r="X11" s="8" t="str">
        <f>TEXT(SalesDataTable[[#This Row],[Order Date]],"mmm")</f>
        <v>Jan</v>
      </c>
    </row>
    <row r="12" spans="1:24" ht="15.75">
      <c r="A12" s="2">
        <v>5188</v>
      </c>
      <c r="B12" s="3">
        <v>46025</v>
      </c>
      <c r="C12" s="4">
        <f>YEAR(SalesDataTable[[#This Row],[Order Date]])</f>
        <v>2026</v>
      </c>
      <c r="D12" s="12" t="str">
        <f>"Q"&amp;ROUNDUP(MONTH(SalesDataTable[[#This Row],[Order Date]])/3,0)</f>
        <v>Q1</v>
      </c>
      <c r="E12" s="4">
        <f>MONTH(SalesDataTable[[#This Row],[Order Date]])</f>
        <v>1</v>
      </c>
      <c r="F12" s="4" t="str">
        <f>TEXT(SalesDataTable[[#This Row],[Order Date]],"MMM")</f>
        <v>Jan</v>
      </c>
      <c r="G12" s="4" t="s">
        <v>6</v>
      </c>
      <c r="H12" s="4" t="s">
        <v>27</v>
      </c>
      <c r="I12" s="4" t="s">
        <v>28</v>
      </c>
      <c r="J12" s="4" t="s">
        <v>3</v>
      </c>
      <c r="K12" s="4" t="s">
        <v>4</v>
      </c>
      <c r="L12" s="4" t="s">
        <v>22</v>
      </c>
      <c r="M12" s="9">
        <v>1</v>
      </c>
      <c r="N12" s="6">
        <v>49.71</v>
      </c>
      <c r="O12" s="7">
        <v>0</v>
      </c>
      <c r="P12" s="6">
        <v>23.15</v>
      </c>
      <c r="Q12" s="6">
        <f t="shared" si="0"/>
        <v>49.71</v>
      </c>
      <c r="R12" s="6">
        <f t="shared" si="1"/>
        <v>23.15</v>
      </c>
      <c r="S12" s="6">
        <f t="shared" si="2"/>
        <v>26.560000000000002</v>
      </c>
      <c r="T12" s="8">
        <f t="shared" si="3"/>
        <v>0.53429893381613358</v>
      </c>
      <c r="U12" s="5">
        <f>YEAR(SalesDataTable[[#This Row],[Order Date]])</f>
        <v>2026</v>
      </c>
      <c r="V12" s="8" t="str">
        <f>"Q"&amp;ROUNDUP(MONTH(SalesDataTable[[#This Row],[Order Date]])/3,0)</f>
        <v>Q1</v>
      </c>
      <c r="W12" s="9">
        <f>MONTH(SalesDataTable[[#This Row],[Order Date]])</f>
        <v>1</v>
      </c>
      <c r="X12" s="8" t="str">
        <f>TEXT(SalesDataTable[[#This Row],[Order Date]],"mmm")</f>
        <v>Jan</v>
      </c>
    </row>
    <row r="13" spans="1:24" ht="15.75">
      <c r="A13" s="2">
        <v>845</v>
      </c>
      <c r="B13" s="3">
        <v>46026</v>
      </c>
      <c r="C13" s="4">
        <f>YEAR(SalesDataTable[[#This Row],[Order Date]])</f>
        <v>2026</v>
      </c>
      <c r="D13" s="12" t="str">
        <f>"Q"&amp;ROUNDUP(MONTH(SalesDataTable[[#This Row],[Order Date]])/3,0)</f>
        <v>Q1</v>
      </c>
      <c r="E13" s="4">
        <f>MONTH(SalesDataTable[[#This Row],[Order Date]])</f>
        <v>1</v>
      </c>
      <c r="F13" s="4" t="str">
        <f>TEXT(SalesDataTable[[#This Row],[Order Date]],"MMM")</f>
        <v>Jan</v>
      </c>
      <c r="G13" s="4" t="s">
        <v>11</v>
      </c>
      <c r="H13" s="4" t="s">
        <v>18</v>
      </c>
      <c r="I13" s="4" t="s">
        <v>2</v>
      </c>
      <c r="J13" s="4" t="s">
        <v>13</v>
      </c>
      <c r="K13" s="4" t="s">
        <v>23</v>
      </c>
      <c r="L13" s="4" t="s">
        <v>29</v>
      </c>
      <c r="M13" s="9">
        <v>2</v>
      </c>
      <c r="N13" s="6">
        <v>194.35</v>
      </c>
      <c r="O13" s="7">
        <v>0</v>
      </c>
      <c r="P13" s="6">
        <v>104.22</v>
      </c>
      <c r="Q13" s="6">
        <f t="shared" si="0"/>
        <v>388.7</v>
      </c>
      <c r="R13" s="6">
        <f t="shared" si="1"/>
        <v>208.44</v>
      </c>
      <c r="S13" s="6">
        <f t="shared" si="2"/>
        <v>180.26</v>
      </c>
      <c r="T13" s="8">
        <f t="shared" si="3"/>
        <v>0.46375096475430921</v>
      </c>
      <c r="U13" s="5">
        <f>YEAR(SalesDataTable[[#This Row],[Order Date]])</f>
        <v>2026</v>
      </c>
      <c r="V13" s="8" t="str">
        <f>"Q"&amp;ROUNDUP(MONTH(SalesDataTable[[#This Row],[Order Date]])/3,0)</f>
        <v>Q1</v>
      </c>
      <c r="W13" s="9">
        <f>MONTH(SalesDataTable[[#This Row],[Order Date]])</f>
        <v>1</v>
      </c>
      <c r="X13" s="8" t="str">
        <f>TEXT(SalesDataTable[[#This Row],[Order Date]],"mmm")</f>
        <v>Jan</v>
      </c>
    </row>
    <row r="14" spans="1:24" ht="15.75">
      <c r="A14" s="2">
        <v>1077</v>
      </c>
      <c r="B14" s="3">
        <v>46026</v>
      </c>
      <c r="C14" s="4">
        <f>YEAR(SalesDataTable[[#This Row],[Order Date]])</f>
        <v>2026</v>
      </c>
      <c r="D14" s="12" t="str">
        <f>"Q"&amp;ROUNDUP(MONTH(SalesDataTable[[#This Row],[Order Date]])/3,0)</f>
        <v>Q1</v>
      </c>
      <c r="E14" s="4">
        <f>MONTH(SalesDataTable[[#This Row],[Order Date]])</f>
        <v>1</v>
      </c>
      <c r="F14" s="4" t="str">
        <f>TEXT(SalesDataTable[[#This Row],[Order Date]],"MMM")</f>
        <v>Jan</v>
      </c>
      <c r="G14" s="4" t="s">
        <v>6</v>
      </c>
      <c r="H14" s="4" t="s">
        <v>27</v>
      </c>
      <c r="I14" s="4" t="s">
        <v>2</v>
      </c>
      <c r="J14" s="4" t="s">
        <v>13</v>
      </c>
      <c r="K14" s="4" t="s">
        <v>4</v>
      </c>
      <c r="L14" s="4" t="s">
        <v>30</v>
      </c>
      <c r="M14" s="9">
        <v>3</v>
      </c>
      <c r="N14" s="6">
        <v>102.12</v>
      </c>
      <c r="O14" s="7">
        <v>0.1</v>
      </c>
      <c r="P14" s="6">
        <v>51.28</v>
      </c>
      <c r="Q14" s="6">
        <f t="shared" si="0"/>
        <v>275.72400000000005</v>
      </c>
      <c r="R14" s="6">
        <f t="shared" si="1"/>
        <v>153.84</v>
      </c>
      <c r="S14" s="6">
        <f t="shared" si="2"/>
        <v>121.88400000000004</v>
      </c>
      <c r="T14" s="8">
        <f t="shared" si="3"/>
        <v>0.44205074639857256</v>
      </c>
      <c r="U14" s="5">
        <f>YEAR(SalesDataTable[[#This Row],[Order Date]])</f>
        <v>2026</v>
      </c>
      <c r="V14" s="8" t="str">
        <f>"Q"&amp;ROUNDUP(MONTH(SalesDataTable[[#This Row],[Order Date]])/3,0)</f>
        <v>Q1</v>
      </c>
      <c r="W14" s="9">
        <f>MONTH(SalesDataTable[[#This Row],[Order Date]])</f>
        <v>1</v>
      </c>
      <c r="X14" s="8" t="str">
        <f>TEXT(SalesDataTable[[#This Row],[Order Date]],"mmm")</f>
        <v>Jan</v>
      </c>
    </row>
    <row r="15" spans="1:24" ht="15.75">
      <c r="A15" s="2">
        <v>1237</v>
      </c>
      <c r="B15" s="3">
        <v>46026</v>
      </c>
      <c r="C15" s="4">
        <f>YEAR(SalesDataTable[[#This Row],[Order Date]])</f>
        <v>2026</v>
      </c>
      <c r="D15" s="12" t="str">
        <f>"Q"&amp;ROUNDUP(MONTH(SalesDataTable[[#This Row],[Order Date]])/3,0)</f>
        <v>Q1</v>
      </c>
      <c r="E15" s="4">
        <f>MONTH(SalesDataTable[[#This Row],[Order Date]])</f>
        <v>1</v>
      </c>
      <c r="F15" s="4" t="str">
        <f>TEXT(SalesDataTable[[#This Row],[Order Date]],"MMM")</f>
        <v>Jan</v>
      </c>
      <c r="G15" s="4" t="s">
        <v>20</v>
      </c>
      <c r="H15" s="4" t="s">
        <v>31</v>
      </c>
      <c r="I15" s="4" t="s">
        <v>19</v>
      </c>
      <c r="J15" s="4" t="s">
        <v>16</v>
      </c>
      <c r="K15" s="4" t="s">
        <v>14</v>
      </c>
      <c r="L15" s="4" t="s">
        <v>32</v>
      </c>
      <c r="M15" s="9">
        <v>1</v>
      </c>
      <c r="N15" s="6">
        <v>46.99</v>
      </c>
      <c r="O15" s="7">
        <v>0.05</v>
      </c>
      <c r="P15" s="6">
        <v>18.11</v>
      </c>
      <c r="Q15" s="6">
        <f t="shared" si="0"/>
        <v>44.640500000000003</v>
      </c>
      <c r="R15" s="6">
        <f t="shared" si="1"/>
        <v>18.11</v>
      </c>
      <c r="S15" s="6">
        <f t="shared" si="2"/>
        <v>26.530500000000004</v>
      </c>
      <c r="T15" s="8">
        <f t="shared" si="3"/>
        <v>0.59431457980981395</v>
      </c>
      <c r="U15" s="5">
        <f>YEAR(SalesDataTable[[#This Row],[Order Date]])</f>
        <v>2026</v>
      </c>
      <c r="V15" s="8" t="str">
        <f>"Q"&amp;ROUNDUP(MONTH(SalesDataTable[[#This Row],[Order Date]])/3,0)</f>
        <v>Q1</v>
      </c>
      <c r="W15" s="9">
        <f>MONTH(SalesDataTable[[#This Row],[Order Date]])</f>
        <v>1</v>
      </c>
      <c r="X15" s="8" t="str">
        <f>TEXT(SalesDataTable[[#This Row],[Order Date]],"mmm")</f>
        <v>Jan</v>
      </c>
    </row>
    <row r="16" spans="1:24" ht="15.75">
      <c r="A16" s="2">
        <v>1908</v>
      </c>
      <c r="B16" s="3">
        <v>46026</v>
      </c>
      <c r="C16" s="4">
        <f>YEAR(SalesDataTable[[#This Row],[Order Date]])</f>
        <v>2026</v>
      </c>
      <c r="D16" s="12" t="str">
        <f>"Q"&amp;ROUNDUP(MONTH(SalesDataTable[[#This Row],[Order Date]])/3,0)</f>
        <v>Q1</v>
      </c>
      <c r="E16" s="4">
        <f>MONTH(SalesDataTable[[#This Row],[Order Date]])</f>
        <v>1</v>
      </c>
      <c r="F16" s="4" t="str">
        <f>TEXT(SalesDataTable[[#This Row],[Order Date]],"MMM")</f>
        <v>Jan</v>
      </c>
      <c r="G16" s="4" t="s">
        <v>20</v>
      </c>
      <c r="H16" s="4" t="s">
        <v>33</v>
      </c>
      <c r="I16" s="4" t="s">
        <v>2</v>
      </c>
      <c r="J16" s="4" t="s">
        <v>13</v>
      </c>
      <c r="K16" s="4" t="s">
        <v>34</v>
      </c>
      <c r="L16" s="4" t="s">
        <v>35</v>
      </c>
      <c r="M16" s="9">
        <v>1</v>
      </c>
      <c r="N16" s="6">
        <v>40</v>
      </c>
      <c r="O16" s="7">
        <v>0</v>
      </c>
      <c r="P16" s="6">
        <v>15.04</v>
      </c>
      <c r="Q16" s="6">
        <f t="shared" si="0"/>
        <v>40</v>
      </c>
      <c r="R16" s="6">
        <f t="shared" si="1"/>
        <v>15.04</v>
      </c>
      <c r="S16" s="6">
        <f t="shared" si="2"/>
        <v>24.96</v>
      </c>
      <c r="T16" s="8">
        <f t="shared" si="3"/>
        <v>0.624</v>
      </c>
      <c r="U16" s="5">
        <f>YEAR(SalesDataTable[[#This Row],[Order Date]])</f>
        <v>2026</v>
      </c>
      <c r="V16" s="8" t="str">
        <f>"Q"&amp;ROUNDUP(MONTH(SalesDataTable[[#This Row],[Order Date]])/3,0)</f>
        <v>Q1</v>
      </c>
      <c r="W16" s="9">
        <f>MONTH(SalesDataTable[[#This Row],[Order Date]])</f>
        <v>1</v>
      </c>
      <c r="X16" s="8" t="str">
        <f>TEXT(SalesDataTable[[#This Row],[Order Date]],"mmm")</f>
        <v>Jan</v>
      </c>
    </row>
    <row r="17" spans="1:24" ht="15.75">
      <c r="A17" s="2">
        <v>2245</v>
      </c>
      <c r="B17" s="3">
        <v>46026</v>
      </c>
      <c r="C17" s="4">
        <f>YEAR(SalesDataTable[[#This Row],[Order Date]])</f>
        <v>2026</v>
      </c>
      <c r="D17" s="12" t="str">
        <f>"Q"&amp;ROUNDUP(MONTH(SalesDataTable[[#This Row],[Order Date]])/3,0)</f>
        <v>Q1</v>
      </c>
      <c r="E17" s="4">
        <f>MONTH(SalesDataTable[[#This Row],[Order Date]])</f>
        <v>1</v>
      </c>
      <c r="F17" s="4" t="str">
        <f>TEXT(SalesDataTable[[#This Row],[Order Date]],"MMM")</f>
        <v>Jan</v>
      </c>
      <c r="G17" s="4" t="s">
        <v>0</v>
      </c>
      <c r="H17" s="4" t="s">
        <v>36</v>
      </c>
      <c r="I17" s="4" t="s">
        <v>2</v>
      </c>
      <c r="J17" s="4" t="s">
        <v>13</v>
      </c>
      <c r="K17" s="4" t="s">
        <v>9</v>
      </c>
      <c r="L17" s="4" t="s">
        <v>37</v>
      </c>
      <c r="M17" s="9">
        <v>1</v>
      </c>
      <c r="N17" s="6">
        <v>153.38999999999999</v>
      </c>
      <c r="O17" s="7">
        <v>0</v>
      </c>
      <c r="P17" s="6">
        <v>78.59</v>
      </c>
      <c r="Q17" s="6">
        <f t="shared" si="0"/>
        <v>153.38999999999999</v>
      </c>
      <c r="R17" s="6">
        <f t="shared" si="1"/>
        <v>78.59</v>
      </c>
      <c r="S17" s="6">
        <f t="shared" si="2"/>
        <v>74.799999999999983</v>
      </c>
      <c r="T17" s="8">
        <f t="shared" si="3"/>
        <v>0.48764587000456344</v>
      </c>
      <c r="U17" s="5">
        <f>YEAR(SalesDataTable[[#This Row],[Order Date]])</f>
        <v>2026</v>
      </c>
      <c r="V17" s="8" t="str">
        <f>"Q"&amp;ROUNDUP(MONTH(SalesDataTable[[#This Row],[Order Date]])/3,0)</f>
        <v>Q1</v>
      </c>
      <c r="W17" s="9">
        <f>MONTH(SalesDataTable[[#This Row],[Order Date]])</f>
        <v>1</v>
      </c>
      <c r="X17" s="8" t="str">
        <f>TEXT(SalesDataTable[[#This Row],[Order Date]],"mmm")</f>
        <v>Jan</v>
      </c>
    </row>
    <row r="18" spans="1:24" ht="15.75">
      <c r="A18" s="2">
        <v>2928</v>
      </c>
      <c r="B18" s="3">
        <v>46026</v>
      </c>
      <c r="C18" s="4">
        <f>YEAR(SalesDataTable[[#This Row],[Order Date]])</f>
        <v>2026</v>
      </c>
      <c r="D18" s="12" t="str">
        <f>"Q"&amp;ROUNDUP(MONTH(SalesDataTable[[#This Row],[Order Date]])/3,0)</f>
        <v>Q1</v>
      </c>
      <c r="E18" s="4">
        <f>MONTH(SalesDataTable[[#This Row],[Order Date]])</f>
        <v>1</v>
      </c>
      <c r="F18" s="4" t="str">
        <f>TEXT(SalesDataTable[[#This Row],[Order Date]],"MMM")</f>
        <v>Jan</v>
      </c>
      <c r="G18" s="4" t="s">
        <v>6</v>
      </c>
      <c r="H18" s="4" t="s">
        <v>27</v>
      </c>
      <c r="I18" s="4" t="s">
        <v>2</v>
      </c>
      <c r="J18" s="4" t="s">
        <v>3</v>
      </c>
      <c r="K18" s="4" t="s">
        <v>34</v>
      </c>
      <c r="L18" s="4" t="s">
        <v>38</v>
      </c>
      <c r="M18" s="9">
        <v>2</v>
      </c>
      <c r="N18" s="6">
        <v>124.97</v>
      </c>
      <c r="O18" s="7">
        <v>0.1</v>
      </c>
      <c r="P18" s="6">
        <v>67.36</v>
      </c>
      <c r="Q18" s="6">
        <f t="shared" si="0"/>
        <v>224.946</v>
      </c>
      <c r="R18" s="6">
        <f t="shared" si="1"/>
        <v>134.72</v>
      </c>
      <c r="S18" s="6">
        <f t="shared" si="2"/>
        <v>90.225999999999999</v>
      </c>
      <c r="T18" s="8">
        <f t="shared" si="3"/>
        <v>0.40110070861451191</v>
      </c>
      <c r="U18" s="5">
        <f>YEAR(SalesDataTable[[#This Row],[Order Date]])</f>
        <v>2026</v>
      </c>
      <c r="V18" s="8" t="str">
        <f>"Q"&amp;ROUNDUP(MONTH(SalesDataTable[[#This Row],[Order Date]])/3,0)</f>
        <v>Q1</v>
      </c>
      <c r="W18" s="9">
        <f>MONTH(SalesDataTable[[#This Row],[Order Date]])</f>
        <v>1</v>
      </c>
      <c r="X18" s="8" t="str">
        <f>TEXT(SalesDataTable[[#This Row],[Order Date]],"mmm")</f>
        <v>Jan</v>
      </c>
    </row>
    <row r="19" spans="1:24" ht="15.75">
      <c r="A19" s="2">
        <v>4249</v>
      </c>
      <c r="B19" s="3">
        <v>46026</v>
      </c>
      <c r="C19" s="4">
        <f>YEAR(SalesDataTable[[#This Row],[Order Date]])</f>
        <v>2026</v>
      </c>
      <c r="D19" s="12" t="str">
        <f>"Q"&amp;ROUNDUP(MONTH(SalesDataTable[[#This Row],[Order Date]])/3,0)</f>
        <v>Q1</v>
      </c>
      <c r="E19" s="4">
        <f>MONTH(SalesDataTable[[#This Row],[Order Date]])</f>
        <v>1</v>
      </c>
      <c r="F19" s="4" t="str">
        <f>TEXT(SalesDataTable[[#This Row],[Order Date]],"MMM")</f>
        <v>Jan</v>
      </c>
      <c r="G19" s="4" t="s">
        <v>20</v>
      </c>
      <c r="H19" s="4" t="s">
        <v>21</v>
      </c>
      <c r="I19" s="4" t="s">
        <v>28</v>
      </c>
      <c r="J19" s="4" t="s">
        <v>13</v>
      </c>
      <c r="K19" s="4" t="s">
        <v>4</v>
      </c>
      <c r="L19" s="4" t="s">
        <v>30</v>
      </c>
      <c r="M19" s="9">
        <v>2</v>
      </c>
      <c r="N19" s="6">
        <v>100.12</v>
      </c>
      <c r="O19" s="7">
        <v>0.1</v>
      </c>
      <c r="P19" s="6">
        <v>49.67</v>
      </c>
      <c r="Q19" s="6">
        <f t="shared" si="0"/>
        <v>180.21600000000001</v>
      </c>
      <c r="R19" s="6">
        <f t="shared" si="1"/>
        <v>99.34</v>
      </c>
      <c r="S19" s="6">
        <f t="shared" si="2"/>
        <v>80.876000000000005</v>
      </c>
      <c r="T19" s="8">
        <f t="shared" si="3"/>
        <v>0.44877258401029874</v>
      </c>
      <c r="U19" s="5">
        <f>YEAR(SalesDataTable[[#This Row],[Order Date]])</f>
        <v>2026</v>
      </c>
      <c r="V19" s="8" t="str">
        <f>"Q"&amp;ROUNDUP(MONTH(SalesDataTable[[#This Row],[Order Date]])/3,0)</f>
        <v>Q1</v>
      </c>
      <c r="W19" s="9">
        <f>MONTH(SalesDataTable[[#This Row],[Order Date]])</f>
        <v>1</v>
      </c>
      <c r="X19" s="8" t="str">
        <f>TEXT(SalesDataTable[[#This Row],[Order Date]],"mmm")</f>
        <v>Jan</v>
      </c>
    </row>
    <row r="20" spans="1:24" ht="15.75">
      <c r="A20" s="2">
        <v>1734</v>
      </c>
      <c r="B20" s="3">
        <v>46027</v>
      </c>
      <c r="C20" s="4">
        <f>YEAR(SalesDataTable[[#This Row],[Order Date]])</f>
        <v>2026</v>
      </c>
      <c r="D20" s="12" t="str">
        <f>"Q"&amp;ROUNDUP(MONTH(SalesDataTable[[#This Row],[Order Date]])/3,0)</f>
        <v>Q1</v>
      </c>
      <c r="E20" s="4">
        <f>MONTH(SalesDataTable[[#This Row],[Order Date]])</f>
        <v>1</v>
      </c>
      <c r="F20" s="4" t="str">
        <f>TEXT(SalesDataTable[[#This Row],[Order Date]],"MMM")</f>
        <v>Jan</v>
      </c>
      <c r="G20" s="4" t="s">
        <v>20</v>
      </c>
      <c r="H20" s="4" t="s">
        <v>33</v>
      </c>
      <c r="I20" s="4" t="s">
        <v>28</v>
      </c>
      <c r="J20" s="4" t="s">
        <v>3</v>
      </c>
      <c r="K20" s="4" t="s">
        <v>34</v>
      </c>
      <c r="L20" s="4" t="s">
        <v>35</v>
      </c>
      <c r="M20" s="9">
        <v>1</v>
      </c>
      <c r="N20" s="6">
        <v>40.6</v>
      </c>
      <c r="O20" s="7">
        <v>0.15</v>
      </c>
      <c r="P20" s="6">
        <v>14.61</v>
      </c>
      <c r="Q20" s="6">
        <f t="shared" si="0"/>
        <v>34.51</v>
      </c>
      <c r="R20" s="6">
        <f t="shared" si="1"/>
        <v>14.61</v>
      </c>
      <c r="S20" s="6">
        <f t="shared" si="2"/>
        <v>19.899999999999999</v>
      </c>
      <c r="T20" s="8">
        <f t="shared" si="3"/>
        <v>0.57664445088380178</v>
      </c>
      <c r="U20" s="5">
        <f>YEAR(SalesDataTable[[#This Row],[Order Date]])</f>
        <v>2026</v>
      </c>
      <c r="V20" s="8" t="str">
        <f>"Q"&amp;ROUNDUP(MONTH(SalesDataTable[[#This Row],[Order Date]])/3,0)</f>
        <v>Q1</v>
      </c>
      <c r="W20" s="9">
        <f>MONTH(SalesDataTable[[#This Row],[Order Date]])</f>
        <v>1</v>
      </c>
      <c r="X20" s="8" t="str">
        <f>TEXT(SalesDataTable[[#This Row],[Order Date]],"mmm")</f>
        <v>Jan</v>
      </c>
    </row>
    <row r="21" spans="1:24" ht="15.75">
      <c r="A21" s="2">
        <v>2331</v>
      </c>
      <c r="B21" s="3">
        <v>46027</v>
      </c>
      <c r="C21" s="4">
        <f>YEAR(SalesDataTable[[#This Row],[Order Date]])</f>
        <v>2026</v>
      </c>
      <c r="D21" s="12" t="str">
        <f>"Q"&amp;ROUNDUP(MONTH(SalesDataTable[[#This Row],[Order Date]])/3,0)</f>
        <v>Q1</v>
      </c>
      <c r="E21" s="4">
        <f>MONTH(SalesDataTable[[#This Row],[Order Date]])</f>
        <v>1</v>
      </c>
      <c r="F21" s="4" t="str">
        <f>TEXT(SalesDataTable[[#This Row],[Order Date]],"MMM")</f>
        <v>Jan</v>
      </c>
      <c r="G21" s="4" t="s">
        <v>20</v>
      </c>
      <c r="H21" s="4" t="s">
        <v>33</v>
      </c>
      <c r="I21" s="4" t="s">
        <v>2</v>
      </c>
      <c r="J21" s="4" t="s">
        <v>13</v>
      </c>
      <c r="K21" s="4" t="s">
        <v>4</v>
      </c>
      <c r="L21" s="4" t="s">
        <v>30</v>
      </c>
      <c r="M21" s="9">
        <v>1</v>
      </c>
      <c r="N21" s="6">
        <v>104.23</v>
      </c>
      <c r="O21" s="7">
        <v>0.1</v>
      </c>
      <c r="P21" s="6">
        <v>51.6</v>
      </c>
      <c r="Q21" s="6">
        <f t="shared" si="0"/>
        <v>93.807000000000002</v>
      </c>
      <c r="R21" s="6">
        <f t="shared" si="1"/>
        <v>51.6</v>
      </c>
      <c r="S21" s="6">
        <f t="shared" si="2"/>
        <v>42.207000000000001</v>
      </c>
      <c r="T21" s="8">
        <f t="shared" si="3"/>
        <v>0.44993443986056475</v>
      </c>
      <c r="U21" s="5">
        <f>YEAR(SalesDataTable[[#This Row],[Order Date]])</f>
        <v>2026</v>
      </c>
      <c r="V21" s="8" t="str">
        <f>"Q"&amp;ROUNDUP(MONTH(SalesDataTable[[#This Row],[Order Date]])/3,0)</f>
        <v>Q1</v>
      </c>
      <c r="W21" s="9">
        <f>MONTH(SalesDataTable[[#This Row],[Order Date]])</f>
        <v>1</v>
      </c>
      <c r="X21" s="8" t="str">
        <f>TEXT(SalesDataTable[[#This Row],[Order Date]],"mmm")</f>
        <v>Jan</v>
      </c>
    </row>
    <row r="22" spans="1:24" ht="15.75">
      <c r="A22" s="2">
        <v>2475</v>
      </c>
      <c r="B22" s="3">
        <v>46027</v>
      </c>
      <c r="C22" s="4">
        <f>YEAR(SalesDataTable[[#This Row],[Order Date]])</f>
        <v>2026</v>
      </c>
      <c r="D22" s="12" t="str">
        <f>"Q"&amp;ROUNDUP(MONTH(SalesDataTable[[#This Row],[Order Date]])/3,0)</f>
        <v>Q1</v>
      </c>
      <c r="E22" s="4">
        <f>MONTH(SalesDataTable[[#This Row],[Order Date]])</f>
        <v>1</v>
      </c>
      <c r="F22" s="4" t="str">
        <f>TEXT(SalesDataTable[[#This Row],[Order Date]],"MMM")</f>
        <v>Jan</v>
      </c>
      <c r="G22" s="4" t="s">
        <v>6</v>
      </c>
      <c r="H22" s="4" t="s">
        <v>7</v>
      </c>
      <c r="I22" s="4" t="s">
        <v>19</v>
      </c>
      <c r="J22" s="4" t="s">
        <v>3</v>
      </c>
      <c r="K22" s="4" t="s">
        <v>34</v>
      </c>
      <c r="L22" s="4" t="s">
        <v>38</v>
      </c>
      <c r="M22" s="9">
        <v>5</v>
      </c>
      <c r="N22" s="6">
        <v>122.87</v>
      </c>
      <c r="O22" s="7">
        <v>0.05</v>
      </c>
      <c r="P22" s="6">
        <v>69.67</v>
      </c>
      <c r="Q22" s="6">
        <f t="shared" si="0"/>
        <v>583.63250000000005</v>
      </c>
      <c r="R22" s="6">
        <f t="shared" si="1"/>
        <v>348.35</v>
      </c>
      <c r="S22" s="6">
        <f t="shared" si="2"/>
        <v>235.28250000000003</v>
      </c>
      <c r="T22" s="8">
        <f t="shared" si="3"/>
        <v>0.40313467807224584</v>
      </c>
      <c r="U22" s="5">
        <f>YEAR(SalesDataTable[[#This Row],[Order Date]])</f>
        <v>2026</v>
      </c>
      <c r="V22" s="8" t="str">
        <f>"Q"&amp;ROUNDUP(MONTH(SalesDataTable[[#This Row],[Order Date]])/3,0)</f>
        <v>Q1</v>
      </c>
      <c r="W22" s="9">
        <f>MONTH(SalesDataTable[[#This Row],[Order Date]])</f>
        <v>1</v>
      </c>
      <c r="X22" s="8" t="str">
        <f>TEXT(SalesDataTable[[#This Row],[Order Date]],"mmm")</f>
        <v>Jan</v>
      </c>
    </row>
    <row r="23" spans="1:24" ht="15.75">
      <c r="A23" s="2">
        <v>1433</v>
      </c>
      <c r="B23" s="3">
        <v>46028</v>
      </c>
      <c r="C23" s="4">
        <f>YEAR(SalesDataTable[[#This Row],[Order Date]])</f>
        <v>2026</v>
      </c>
      <c r="D23" s="12" t="str">
        <f>"Q"&amp;ROUNDUP(MONTH(SalesDataTable[[#This Row],[Order Date]])/3,0)</f>
        <v>Q1</v>
      </c>
      <c r="E23" s="4">
        <f>MONTH(SalesDataTable[[#This Row],[Order Date]])</f>
        <v>1</v>
      </c>
      <c r="F23" s="4" t="str">
        <f>TEXT(SalesDataTable[[#This Row],[Order Date]],"MMM")</f>
        <v>Jan</v>
      </c>
      <c r="G23" s="4" t="s">
        <v>11</v>
      </c>
      <c r="H23" s="4" t="s">
        <v>39</v>
      </c>
      <c r="I23" s="4" t="s">
        <v>2</v>
      </c>
      <c r="J23" s="4" t="s">
        <v>13</v>
      </c>
      <c r="K23" s="4" t="s">
        <v>14</v>
      </c>
      <c r="L23" s="4" t="s">
        <v>15</v>
      </c>
      <c r="M23" s="9">
        <v>2</v>
      </c>
      <c r="N23" s="6">
        <v>36.619999999999997</v>
      </c>
      <c r="O23" s="7">
        <v>0.05</v>
      </c>
      <c r="P23" s="6">
        <v>13.87</v>
      </c>
      <c r="Q23" s="6">
        <f t="shared" si="0"/>
        <v>69.577999999999989</v>
      </c>
      <c r="R23" s="6">
        <f t="shared" si="1"/>
        <v>27.74</v>
      </c>
      <c r="S23" s="6">
        <f t="shared" si="2"/>
        <v>41.837999999999994</v>
      </c>
      <c r="T23" s="8">
        <f t="shared" si="3"/>
        <v>0.60131075914800658</v>
      </c>
      <c r="U23" s="5">
        <f>YEAR(SalesDataTable[[#This Row],[Order Date]])</f>
        <v>2026</v>
      </c>
      <c r="V23" s="8" t="str">
        <f>"Q"&amp;ROUNDUP(MONTH(SalesDataTable[[#This Row],[Order Date]])/3,0)</f>
        <v>Q1</v>
      </c>
      <c r="W23" s="9">
        <f>MONTH(SalesDataTable[[#This Row],[Order Date]])</f>
        <v>1</v>
      </c>
      <c r="X23" s="8" t="str">
        <f>TEXT(SalesDataTable[[#This Row],[Order Date]],"mmm")</f>
        <v>Jan</v>
      </c>
    </row>
    <row r="24" spans="1:24" ht="15.75">
      <c r="A24" s="2">
        <v>3624</v>
      </c>
      <c r="B24" s="3">
        <v>46028</v>
      </c>
      <c r="C24" s="4">
        <f>YEAR(SalesDataTable[[#This Row],[Order Date]])</f>
        <v>2026</v>
      </c>
      <c r="D24" s="12" t="str">
        <f>"Q"&amp;ROUNDUP(MONTH(SalesDataTable[[#This Row],[Order Date]])/3,0)</f>
        <v>Q1</v>
      </c>
      <c r="E24" s="4">
        <f>MONTH(SalesDataTable[[#This Row],[Order Date]])</f>
        <v>1</v>
      </c>
      <c r="F24" s="4" t="str">
        <f>TEXT(SalesDataTable[[#This Row],[Order Date]],"MMM")</f>
        <v>Jan</v>
      </c>
      <c r="G24" s="4" t="s">
        <v>20</v>
      </c>
      <c r="H24" s="4" t="s">
        <v>31</v>
      </c>
      <c r="I24" s="4" t="s">
        <v>2</v>
      </c>
      <c r="J24" s="4" t="s">
        <v>13</v>
      </c>
      <c r="K24" s="4" t="s">
        <v>9</v>
      </c>
      <c r="L24" s="4" t="s">
        <v>10</v>
      </c>
      <c r="M24" s="9">
        <v>1</v>
      </c>
      <c r="N24" s="6">
        <v>93.4</v>
      </c>
      <c r="O24" s="7">
        <v>0</v>
      </c>
      <c r="P24" s="6">
        <v>46.11</v>
      </c>
      <c r="Q24" s="6">
        <f t="shared" si="0"/>
        <v>93.4</v>
      </c>
      <c r="R24" s="6">
        <f t="shared" si="1"/>
        <v>46.11</v>
      </c>
      <c r="S24" s="6">
        <f t="shared" si="2"/>
        <v>47.290000000000006</v>
      </c>
      <c r="T24" s="8">
        <f t="shared" si="3"/>
        <v>0.50631691648822275</v>
      </c>
      <c r="U24" s="5">
        <f>YEAR(SalesDataTable[[#This Row],[Order Date]])</f>
        <v>2026</v>
      </c>
      <c r="V24" s="8" t="str">
        <f>"Q"&amp;ROUNDUP(MONTH(SalesDataTable[[#This Row],[Order Date]])/3,0)</f>
        <v>Q1</v>
      </c>
      <c r="W24" s="9">
        <f>MONTH(SalesDataTable[[#This Row],[Order Date]])</f>
        <v>1</v>
      </c>
      <c r="X24" s="8" t="str">
        <f>TEXT(SalesDataTable[[#This Row],[Order Date]],"mmm")</f>
        <v>Jan</v>
      </c>
    </row>
    <row r="25" spans="1:24" ht="15.75">
      <c r="A25" s="2">
        <v>4680</v>
      </c>
      <c r="B25" s="3">
        <v>46028</v>
      </c>
      <c r="C25" s="4">
        <f>YEAR(SalesDataTable[[#This Row],[Order Date]])</f>
        <v>2026</v>
      </c>
      <c r="D25" s="12" t="str">
        <f>"Q"&amp;ROUNDUP(MONTH(SalesDataTable[[#This Row],[Order Date]])/3,0)</f>
        <v>Q1</v>
      </c>
      <c r="E25" s="4">
        <f>MONTH(SalesDataTable[[#This Row],[Order Date]])</f>
        <v>1</v>
      </c>
      <c r="F25" s="4" t="str">
        <f>TEXT(SalesDataTable[[#This Row],[Order Date]],"MMM")</f>
        <v>Jan</v>
      </c>
      <c r="G25" s="4" t="s">
        <v>6</v>
      </c>
      <c r="H25" s="4" t="s">
        <v>7</v>
      </c>
      <c r="I25" s="4" t="s">
        <v>28</v>
      </c>
      <c r="J25" s="4" t="s">
        <v>13</v>
      </c>
      <c r="K25" s="4" t="s">
        <v>23</v>
      </c>
      <c r="L25" s="4" t="s">
        <v>40</v>
      </c>
      <c r="M25" s="9">
        <v>2</v>
      </c>
      <c r="N25" s="6">
        <v>81.260000000000005</v>
      </c>
      <c r="O25" s="7">
        <v>0</v>
      </c>
      <c r="P25" s="6">
        <v>39.119999999999997</v>
      </c>
      <c r="Q25" s="6">
        <f t="shared" si="0"/>
        <v>162.52000000000001</v>
      </c>
      <c r="R25" s="6">
        <f t="shared" si="1"/>
        <v>78.239999999999995</v>
      </c>
      <c r="S25" s="6">
        <f t="shared" si="2"/>
        <v>84.280000000000015</v>
      </c>
      <c r="T25" s="8">
        <f t="shared" si="3"/>
        <v>0.51858232832882112</v>
      </c>
      <c r="U25" s="5">
        <f>YEAR(SalesDataTable[[#This Row],[Order Date]])</f>
        <v>2026</v>
      </c>
      <c r="V25" s="8" t="str">
        <f>"Q"&amp;ROUNDUP(MONTH(SalesDataTable[[#This Row],[Order Date]])/3,0)</f>
        <v>Q1</v>
      </c>
      <c r="W25" s="9">
        <f>MONTH(SalesDataTable[[#This Row],[Order Date]])</f>
        <v>1</v>
      </c>
      <c r="X25" s="8" t="str">
        <f>TEXT(SalesDataTable[[#This Row],[Order Date]],"mmm")</f>
        <v>Jan</v>
      </c>
    </row>
    <row r="26" spans="1:24" ht="15.75">
      <c r="A26" s="2">
        <v>4803</v>
      </c>
      <c r="B26" s="3">
        <v>46028</v>
      </c>
      <c r="C26" s="4">
        <f>YEAR(SalesDataTable[[#This Row],[Order Date]])</f>
        <v>2026</v>
      </c>
      <c r="D26" s="12" t="str">
        <f>"Q"&amp;ROUNDUP(MONTH(SalesDataTable[[#This Row],[Order Date]])/3,0)</f>
        <v>Q1</v>
      </c>
      <c r="E26" s="4">
        <f>MONTH(SalesDataTable[[#This Row],[Order Date]])</f>
        <v>1</v>
      </c>
      <c r="F26" s="4" t="str">
        <f>TEXT(SalesDataTable[[#This Row],[Order Date]],"MMM")</f>
        <v>Jan</v>
      </c>
      <c r="G26" s="4" t="s">
        <v>6</v>
      </c>
      <c r="H26" s="4" t="s">
        <v>41</v>
      </c>
      <c r="I26" s="4" t="s">
        <v>28</v>
      </c>
      <c r="J26" s="4" t="s">
        <v>13</v>
      </c>
      <c r="K26" s="4" t="s">
        <v>34</v>
      </c>
      <c r="L26" s="4" t="s">
        <v>42</v>
      </c>
      <c r="M26" s="9">
        <v>2</v>
      </c>
      <c r="N26" s="6">
        <v>35.78</v>
      </c>
      <c r="O26" s="7">
        <v>0</v>
      </c>
      <c r="P26" s="6">
        <v>13.84</v>
      </c>
      <c r="Q26" s="6">
        <f t="shared" si="0"/>
        <v>71.56</v>
      </c>
      <c r="R26" s="6">
        <f t="shared" si="1"/>
        <v>27.68</v>
      </c>
      <c r="S26" s="6">
        <f t="shared" si="2"/>
        <v>43.88</v>
      </c>
      <c r="T26" s="8">
        <f t="shared" si="3"/>
        <v>0.61319172722191173</v>
      </c>
      <c r="U26" s="5">
        <f>YEAR(SalesDataTable[[#This Row],[Order Date]])</f>
        <v>2026</v>
      </c>
      <c r="V26" s="8" t="str">
        <f>"Q"&amp;ROUNDUP(MONTH(SalesDataTable[[#This Row],[Order Date]])/3,0)</f>
        <v>Q1</v>
      </c>
      <c r="W26" s="9">
        <f>MONTH(SalesDataTable[[#This Row],[Order Date]])</f>
        <v>1</v>
      </c>
      <c r="X26" s="8" t="str">
        <f>TEXT(SalesDataTable[[#This Row],[Order Date]],"mmm")</f>
        <v>Jan</v>
      </c>
    </row>
    <row r="27" spans="1:24" ht="15.75">
      <c r="A27" s="2">
        <v>248</v>
      </c>
      <c r="B27" s="3">
        <v>46029</v>
      </c>
      <c r="C27" s="4">
        <f>YEAR(SalesDataTable[[#This Row],[Order Date]])</f>
        <v>2026</v>
      </c>
      <c r="D27" s="12" t="str">
        <f>"Q"&amp;ROUNDUP(MONTH(SalesDataTable[[#This Row],[Order Date]])/3,0)</f>
        <v>Q1</v>
      </c>
      <c r="E27" s="4">
        <f>MONTH(SalesDataTable[[#This Row],[Order Date]])</f>
        <v>1</v>
      </c>
      <c r="F27" s="4" t="str">
        <f>TEXT(SalesDataTable[[#This Row],[Order Date]],"MMM")</f>
        <v>Jan</v>
      </c>
      <c r="G27" s="4" t="s">
        <v>6</v>
      </c>
      <c r="H27" s="4" t="s">
        <v>43</v>
      </c>
      <c r="I27" s="4" t="s">
        <v>28</v>
      </c>
      <c r="J27" s="4" t="s">
        <v>13</v>
      </c>
      <c r="K27" s="4" t="s">
        <v>4</v>
      </c>
      <c r="L27" s="4" t="s">
        <v>5</v>
      </c>
      <c r="M27" s="9">
        <v>3</v>
      </c>
      <c r="N27" s="6">
        <v>81.64</v>
      </c>
      <c r="O27" s="7">
        <v>0</v>
      </c>
      <c r="P27" s="6">
        <v>43.84</v>
      </c>
      <c r="Q27" s="6">
        <f t="shared" si="0"/>
        <v>244.92000000000002</v>
      </c>
      <c r="R27" s="6">
        <f t="shared" si="1"/>
        <v>131.52000000000001</v>
      </c>
      <c r="S27" s="6">
        <f t="shared" si="2"/>
        <v>113.4</v>
      </c>
      <c r="T27" s="8">
        <f t="shared" si="3"/>
        <v>0.46300832925036745</v>
      </c>
      <c r="U27" s="5">
        <f>YEAR(SalesDataTable[[#This Row],[Order Date]])</f>
        <v>2026</v>
      </c>
      <c r="V27" s="8" t="str">
        <f>"Q"&amp;ROUNDUP(MONTH(SalesDataTable[[#This Row],[Order Date]])/3,0)</f>
        <v>Q1</v>
      </c>
      <c r="W27" s="9">
        <f>MONTH(SalesDataTable[[#This Row],[Order Date]])</f>
        <v>1</v>
      </c>
      <c r="X27" s="8" t="str">
        <f>TEXT(SalesDataTable[[#This Row],[Order Date]],"mmm")</f>
        <v>Jan</v>
      </c>
    </row>
    <row r="28" spans="1:24" ht="15.75">
      <c r="A28" s="2">
        <v>1118</v>
      </c>
      <c r="B28" s="3">
        <v>46029</v>
      </c>
      <c r="C28" s="4">
        <f>YEAR(SalesDataTable[[#This Row],[Order Date]])</f>
        <v>2026</v>
      </c>
      <c r="D28" s="12" t="str">
        <f>"Q"&amp;ROUNDUP(MONTH(SalesDataTable[[#This Row],[Order Date]])/3,0)</f>
        <v>Q1</v>
      </c>
      <c r="E28" s="4">
        <f>MONTH(SalesDataTable[[#This Row],[Order Date]])</f>
        <v>1</v>
      </c>
      <c r="F28" s="4" t="str">
        <f>TEXT(SalesDataTable[[#This Row],[Order Date]],"MMM")</f>
        <v>Jan</v>
      </c>
      <c r="G28" s="4" t="s">
        <v>6</v>
      </c>
      <c r="H28" s="4" t="s">
        <v>43</v>
      </c>
      <c r="I28" s="4" t="s">
        <v>2</v>
      </c>
      <c r="J28" s="4" t="s">
        <v>3</v>
      </c>
      <c r="K28" s="4" t="s">
        <v>14</v>
      </c>
      <c r="L28" s="4" t="s">
        <v>44</v>
      </c>
      <c r="M28" s="9">
        <v>2</v>
      </c>
      <c r="N28" s="6">
        <v>131.63999999999999</v>
      </c>
      <c r="O28" s="7">
        <v>0.05</v>
      </c>
      <c r="P28" s="6">
        <v>69.02</v>
      </c>
      <c r="Q28" s="6">
        <f t="shared" si="0"/>
        <v>250.11599999999996</v>
      </c>
      <c r="R28" s="6">
        <f t="shared" si="1"/>
        <v>138.04</v>
      </c>
      <c r="S28" s="6">
        <f t="shared" si="2"/>
        <v>112.07599999999996</v>
      </c>
      <c r="T28" s="8">
        <f t="shared" si="3"/>
        <v>0.44809608341729429</v>
      </c>
      <c r="U28" s="5">
        <f>YEAR(SalesDataTable[[#This Row],[Order Date]])</f>
        <v>2026</v>
      </c>
      <c r="V28" s="8" t="str">
        <f>"Q"&amp;ROUNDUP(MONTH(SalesDataTable[[#This Row],[Order Date]])/3,0)</f>
        <v>Q1</v>
      </c>
      <c r="W28" s="9">
        <f>MONTH(SalesDataTable[[#This Row],[Order Date]])</f>
        <v>1</v>
      </c>
      <c r="X28" s="8" t="str">
        <f>TEXT(SalesDataTable[[#This Row],[Order Date]],"mmm")</f>
        <v>Jan</v>
      </c>
    </row>
    <row r="29" spans="1:24" ht="15.75">
      <c r="A29" s="2">
        <v>3023</v>
      </c>
      <c r="B29" s="3">
        <v>46029</v>
      </c>
      <c r="C29" s="4">
        <f>YEAR(SalesDataTable[[#This Row],[Order Date]])</f>
        <v>2026</v>
      </c>
      <c r="D29" s="12" t="str">
        <f>"Q"&amp;ROUNDUP(MONTH(SalesDataTable[[#This Row],[Order Date]])/3,0)</f>
        <v>Q1</v>
      </c>
      <c r="E29" s="4">
        <f>MONTH(SalesDataTable[[#This Row],[Order Date]])</f>
        <v>1</v>
      </c>
      <c r="F29" s="4" t="str">
        <f>TEXT(SalesDataTable[[#This Row],[Order Date]],"MMM")</f>
        <v>Jan</v>
      </c>
      <c r="G29" s="4" t="s">
        <v>11</v>
      </c>
      <c r="H29" s="4" t="s">
        <v>18</v>
      </c>
      <c r="I29" s="4" t="s">
        <v>28</v>
      </c>
      <c r="J29" s="4" t="s">
        <v>13</v>
      </c>
      <c r="K29" s="4" t="s">
        <v>9</v>
      </c>
      <c r="L29" s="4" t="s">
        <v>37</v>
      </c>
      <c r="M29" s="9">
        <v>2</v>
      </c>
      <c r="N29" s="6">
        <v>155.35</v>
      </c>
      <c r="O29" s="7">
        <v>0</v>
      </c>
      <c r="P29" s="6">
        <v>80.790000000000006</v>
      </c>
      <c r="Q29" s="6">
        <f t="shared" si="0"/>
        <v>310.7</v>
      </c>
      <c r="R29" s="6">
        <f t="shared" si="1"/>
        <v>161.58000000000001</v>
      </c>
      <c r="S29" s="6">
        <f t="shared" si="2"/>
        <v>149.11999999999998</v>
      </c>
      <c r="T29" s="8">
        <f t="shared" si="3"/>
        <v>0.47994850337946565</v>
      </c>
      <c r="U29" s="5">
        <f>YEAR(SalesDataTable[[#This Row],[Order Date]])</f>
        <v>2026</v>
      </c>
      <c r="V29" s="8" t="str">
        <f>"Q"&amp;ROUNDUP(MONTH(SalesDataTable[[#This Row],[Order Date]])/3,0)</f>
        <v>Q1</v>
      </c>
      <c r="W29" s="9">
        <f>MONTH(SalesDataTable[[#This Row],[Order Date]])</f>
        <v>1</v>
      </c>
      <c r="X29" s="8" t="str">
        <f>TEXT(SalesDataTable[[#This Row],[Order Date]],"mmm")</f>
        <v>Jan</v>
      </c>
    </row>
    <row r="30" spans="1:24" ht="15.75">
      <c r="A30" s="2">
        <v>3903</v>
      </c>
      <c r="B30" s="3">
        <v>46029</v>
      </c>
      <c r="C30" s="4">
        <f>YEAR(SalesDataTable[[#This Row],[Order Date]])</f>
        <v>2026</v>
      </c>
      <c r="D30" s="12" t="str">
        <f>"Q"&amp;ROUNDUP(MONTH(SalesDataTable[[#This Row],[Order Date]])/3,0)</f>
        <v>Q1</v>
      </c>
      <c r="E30" s="4">
        <f>MONTH(SalesDataTable[[#This Row],[Order Date]])</f>
        <v>1</v>
      </c>
      <c r="F30" s="4" t="str">
        <f>TEXT(SalesDataTable[[#This Row],[Order Date]],"MMM")</f>
        <v>Jan</v>
      </c>
      <c r="G30" s="4" t="s">
        <v>20</v>
      </c>
      <c r="H30" s="4" t="s">
        <v>33</v>
      </c>
      <c r="I30" s="4" t="s">
        <v>2</v>
      </c>
      <c r="J30" s="4" t="s">
        <v>3</v>
      </c>
      <c r="K30" s="4" t="s">
        <v>34</v>
      </c>
      <c r="L30" s="4" t="s">
        <v>45</v>
      </c>
      <c r="M30" s="9">
        <v>2</v>
      </c>
      <c r="N30" s="6">
        <v>51.56</v>
      </c>
      <c r="O30" s="7">
        <v>0.05</v>
      </c>
      <c r="P30" s="6">
        <v>22.26</v>
      </c>
      <c r="Q30" s="6">
        <f t="shared" si="0"/>
        <v>97.963999999999999</v>
      </c>
      <c r="R30" s="6">
        <f t="shared" si="1"/>
        <v>44.52</v>
      </c>
      <c r="S30" s="6">
        <f t="shared" si="2"/>
        <v>53.443999999999996</v>
      </c>
      <c r="T30" s="8">
        <f t="shared" si="3"/>
        <v>0.54554734392225712</v>
      </c>
      <c r="U30" s="5">
        <f>YEAR(SalesDataTable[[#This Row],[Order Date]])</f>
        <v>2026</v>
      </c>
      <c r="V30" s="8" t="str">
        <f>"Q"&amp;ROUNDUP(MONTH(SalesDataTable[[#This Row],[Order Date]])/3,0)</f>
        <v>Q1</v>
      </c>
      <c r="W30" s="9">
        <f>MONTH(SalesDataTable[[#This Row],[Order Date]])</f>
        <v>1</v>
      </c>
      <c r="X30" s="8" t="str">
        <f>TEXT(SalesDataTable[[#This Row],[Order Date]],"mmm")</f>
        <v>Jan</v>
      </c>
    </row>
    <row r="31" spans="1:24" ht="15.75">
      <c r="A31" s="2">
        <v>62</v>
      </c>
      <c r="B31" s="3">
        <v>46030</v>
      </c>
      <c r="C31" s="4">
        <f>YEAR(SalesDataTable[[#This Row],[Order Date]])</f>
        <v>2026</v>
      </c>
      <c r="D31" s="12" t="str">
        <f>"Q"&amp;ROUNDUP(MONTH(SalesDataTable[[#This Row],[Order Date]])/3,0)</f>
        <v>Q1</v>
      </c>
      <c r="E31" s="4">
        <f>MONTH(SalesDataTable[[#This Row],[Order Date]])</f>
        <v>1</v>
      </c>
      <c r="F31" s="4" t="str">
        <f>TEXT(SalesDataTable[[#This Row],[Order Date]],"MMM")</f>
        <v>Jan</v>
      </c>
      <c r="G31" s="4" t="s">
        <v>6</v>
      </c>
      <c r="H31" s="4" t="s">
        <v>43</v>
      </c>
      <c r="I31" s="4" t="s">
        <v>2</v>
      </c>
      <c r="J31" s="4" t="s">
        <v>13</v>
      </c>
      <c r="K31" s="4" t="s">
        <v>4</v>
      </c>
      <c r="L31" s="4" t="s">
        <v>22</v>
      </c>
      <c r="M31" s="9">
        <v>2</v>
      </c>
      <c r="N31" s="6">
        <v>51.63</v>
      </c>
      <c r="O31" s="7">
        <v>0</v>
      </c>
      <c r="P31" s="6">
        <v>22.54</v>
      </c>
      <c r="Q31" s="6">
        <f t="shared" si="0"/>
        <v>103.26</v>
      </c>
      <c r="R31" s="6">
        <f t="shared" si="1"/>
        <v>45.08</v>
      </c>
      <c r="S31" s="6">
        <f t="shared" si="2"/>
        <v>58.180000000000007</v>
      </c>
      <c r="T31" s="8">
        <f t="shared" si="3"/>
        <v>0.5634321131125315</v>
      </c>
      <c r="U31" s="5">
        <f>YEAR(SalesDataTable[[#This Row],[Order Date]])</f>
        <v>2026</v>
      </c>
      <c r="V31" s="8" t="str">
        <f>"Q"&amp;ROUNDUP(MONTH(SalesDataTable[[#This Row],[Order Date]])/3,0)</f>
        <v>Q1</v>
      </c>
      <c r="W31" s="9">
        <f>MONTH(SalesDataTable[[#This Row],[Order Date]])</f>
        <v>1</v>
      </c>
      <c r="X31" s="8" t="str">
        <f>TEXT(SalesDataTable[[#This Row],[Order Date]],"mmm")</f>
        <v>Jan</v>
      </c>
    </row>
    <row r="32" spans="1:24" ht="15.75">
      <c r="A32" s="2">
        <v>142</v>
      </c>
      <c r="B32" s="3">
        <v>46030</v>
      </c>
      <c r="C32" s="4">
        <f>YEAR(SalesDataTable[[#This Row],[Order Date]])</f>
        <v>2026</v>
      </c>
      <c r="D32" s="12" t="str">
        <f>"Q"&amp;ROUNDUP(MONTH(SalesDataTable[[#This Row],[Order Date]])/3,0)</f>
        <v>Q1</v>
      </c>
      <c r="E32" s="4">
        <f>MONTH(SalesDataTable[[#This Row],[Order Date]])</f>
        <v>1</v>
      </c>
      <c r="F32" s="4" t="str">
        <f>TEXT(SalesDataTable[[#This Row],[Order Date]],"MMM")</f>
        <v>Jan</v>
      </c>
      <c r="G32" s="4" t="s">
        <v>0</v>
      </c>
      <c r="H32" s="4" t="s">
        <v>36</v>
      </c>
      <c r="I32" s="4" t="s">
        <v>8</v>
      </c>
      <c r="J32" s="4" t="s">
        <v>16</v>
      </c>
      <c r="K32" s="4" t="s">
        <v>23</v>
      </c>
      <c r="L32" s="4" t="s">
        <v>24</v>
      </c>
      <c r="M32" s="9">
        <v>5</v>
      </c>
      <c r="N32" s="6">
        <v>344.88</v>
      </c>
      <c r="O32" s="7">
        <v>0.15</v>
      </c>
      <c r="P32" s="6">
        <v>190.66</v>
      </c>
      <c r="Q32" s="6">
        <f t="shared" si="0"/>
        <v>1465.74</v>
      </c>
      <c r="R32" s="6">
        <f t="shared" si="1"/>
        <v>953.3</v>
      </c>
      <c r="S32" s="6">
        <f t="shared" si="2"/>
        <v>512.44000000000005</v>
      </c>
      <c r="T32" s="8">
        <f t="shared" si="3"/>
        <v>0.34961180018284282</v>
      </c>
      <c r="U32" s="5">
        <f>YEAR(SalesDataTable[[#This Row],[Order Date]])</f>
        <v>2026</v>
      </c>
      <c r="V32" s="8" t="str">
        <f>"Q"&amp;ROUNDUP(MONTH(SalesDataTable[[#This Row],[Order Date]])/3,0)</f>
        <v>Q1</v>
      </c>
      <c r="W32" s="9">
        <f>MONTH(SalesDataTable[[#This Row],[Order Date]])</f>
        <v>1</v>
      </c>
      <c r="X32" s="8" t="str">
        <f>TEXT(SalesDataTable[[#This Row],[Order Date]],"mmm")</f>
        <v>Jan</v>
      </c>
    </row>
    <row r="33" spans="1:24" ht="15.75">
      <c r="A33" s="2">
        <v>450</v>
      </c>
      <c r="B33" s="3">
        <v>46030</v>
      </c>
      <c r="C33" s="4">
        <f>YEAR(SalesDataTable[[#This Row],[Order Date]])</f>
        <v>2026</v>
      </c>
      <c r="D33" s="12" t="str">
        <f>"Q"&amp;ROUNDUP(MONTH(SalesDataTable[[#This Row],[Order Date]])/3,0)</f>
        <v>Q1</v>
      </c>
      <c r="E33" s="4">
        <f>MONTH(SalesDataTable[[#This Row],[Order Date]])</f>
        <v>1</v>
      </c>
      <c r="F33" s="4" t="str">
        <f>TEXT(SalesDataTable[[#This Row],[Order Date]],"MMM")</f>
        <v>Jan</v>
      </c>
      <c r="G33" s="4" t="s">
        <v>11</v>
      </c>
      <c r="H33" s="4" t="s">
        <v>18</v>
      </c>
      <c r="I33" s="4" t="s">
        <v>19</v>
      </c>
      <c r="J33" s="4" t="s">
        <v>13</v>
      </c>
      <c r="K33" s="4" t="s">
        <v>9</v>
      </c>
      <c r="L33" s="4" t="s">
        <v>10</v>
      </c>
      <c r="M33" s="9">
        <v>2</v>
      </c>
      <c r="N33" s="6">
        <v>94.06</v>
      </c>
      <c r="O33" s="7">
        <v>0.15</v>
      </c>
      <c r="P33" s="6">
        <v>46.33</v>
      </c>
      <c r="Q33" s="6">
        <f t="shared" si="0"/>
        <v>159.90199999999999</v>
      </c>
      <c r="R33" s="6">
        <f t="shared" si="1"/>
        <v>92.66</v>
      </c>
      <c r="S33" s="6">
        <f t="shared" si="2"/>
        <v>67.24199999999999</v>
      </c>
      <c r="T33" s="8">
        <f t="shared" si="3"/>
        <v>0.42052006854198193</v>
      </c>
      <c r="U33" s="5">
        <f>YEAR(SalesDataTable[[#This Row],[Order Date]])</f>
        <v>2026</v>
      </c>
      <c r="V33" s="8" t="str">
        <f>"Q"&amp;ROUNDUP(MONTH(SalesDataTable[[#This Row],[Order Date]])/3,0)</f>
        <v>Q1</v>
      </c>
      <c r="W33" s="9">
        <f>MONTH(SalesDataTable[[#This Row],[Order Date]])</f>
        <v>1</v>
      </c>
      <c r="X33" s="8" t="str">
        <f>TEXT(SalesDataTable[[#This Row],[Order Date]],"mmm")</f>
        <v>Jan</v>
      </c>
    </row>
    <row r="34" spans="1:24" ht="15.75">
      <c r="A34" s="2">
        <v>4397</v>
      </c>
      <c r="B34" s="3">
        <v>46030</v>
      </c>
      <c r="C34" s="4">
        <f>YEAR(SalesDataTable[[#This Row],[Order Date]])</f>
        <v>2026</v>
      </c>
      <c r="D34" s="12" t="str">
        <f>"Q"&amp;ROUNDUP(MONTH(SalesDataTable[[#This Row],[Order Date]])/3,0)</f>
        <v>Q1</v>
      </c>
      <c r="E34" s="4">
        <f>MONTH(SalesDataTable[[#This Row],[Order Date]])</f>
        <v>1</v>
      </c>
      <c r="F34" s="4" t="str">
        <f>TEXT(SalesDataTable[[#This Row],[Order Date]],"MMM")</f>
        <v>Jan</v>
      </c>
      <c r="G34" s="4" t="s">
        <v>0</v>
      </c>
      <c r="H34" s="4" t="s">
        <v>1</v>
      </c>
      <c r="I34" s="4" t="s">
        <v>2</v>
      </c>
      <c r="J34" s="4" t="s">
        <v>16</v>
      </c>
      <c r="K34" s="4" t="s">
        <v>9</v>
      </c>
      <c r="L34" s="4" t="s">
        <v>46</v>
      </c>
      <c r="M34" s="9">
        <v>1</v>
      </c>
      <c r="N34" s="6">
        <v>72.38</v>
      </c>
      <c r="O34" s="7">
        <v>0</v>
      </c>
      <c r="P34" s="6">
        <v>31.65</v>
      </c>
      <c r="Q34" s="6">
        <f t="shared" si="0"/>
        <v>72.38</v>
      </c>
      <c r="R34" s="6">
        <f t="shared" si="1"/>
        <v>31.65</v>
      </c>
      <c r="S34" s="6">
        <f t="shared" si="2"/>
        <v>40.729999999999997</v>
      </c>
      <c r="T34" s="8">
        <f t="shared" si="3"/>
        <v>0.56272450953302011</v>
      </c>
      <c r="U34" s="5">
        <f>YEAR(SalesDataTable[[#This Row],[Order Date]])</f>
        <v>2026</v>
      </c>
      <c r="V34" s="8" t="str">
        <f>"Q"&amp;ROUNDUP(MONTH(SalesDataTable[[#This Row],[Order Date]])/3,0)</f>
        <v>Q1</v>
      </c>
      <c r="W34" s="9">
        <f>MONTH(SalesDataTable[[#This Row],[Order Date]])</f>
        <v>1</v>
      </c>
      <c r="X34" s="8" t="str">
        <f>TEXT(SalesDataTable[[#This Row],[Order Date]],"mmm")</f>
        <v>Jan</v>
      </c>
    </row>
    <row r="35" spans="1:24" ht="15.75">
      <c r="A35" s="2">
        <v>4798</v>
      </c>
      <c r="B35" s="3">
        <v>46030</v>
      </c>
      <c r="C35" s="4">
        <f>YEAR(SalesDataTable[[#This Row],[Order Date]])</f>
        <v>2026</v>
      </c>
      <c r="D35" s="12" t="str">
        <f>"Q"&amp;ROUNDUP(MONTH(SalesDataTable[[#This Row],[Order Date]])/3,0)</f>
        <v>Q1</v>
      </c>
      <c r="E35" s="4">
        <f>MONTH(SalesDataTable[[#This Row],[Order Date]])</f>
        <v>1</v>
      </c>
      <c r="F35" s="4" t="str">
        <f>TEXT(SalesDataTable[[#This Row],[Order Date]],"MMM")</f>
        <v>Jan</v>
      </c>
      <c r="G35" s="4" t="s">
        <v>6</v>
      </c>
      <c r="H35" s="4" t="s">
        <v>27</v>
      </c>
      <c r="I35" s="4" t="s">
        <v>2</v>
      </c>
      <c r="J35" s="4" t="s">
        <v>13</v>
      </c>
      <c r="K35" s="4" t="s">
        <v>9</v>
      </c>
      <c r="L35" s="4" t="s">
        <v>37</v>
      </c>
      <c r="M35" s="9">
        <v>1</v>
      </c>
      <c r="N35" s="6">
        <v>153.69</v>
      </c>
      <c r="O35" s="7">
        <v>0</v>
      </c>
      <c r="P35" s="6">
        <v>77.47</v>
      </c>
      <c r="Q35" s="6">
        <f t="shared" si="0"/>
        <v>153.69</v>
      </c>
      <c r="R35" s="6">
        <f t="shared" si="1"/>
        <v>77.47</v>
      </c>
      <c r="S35" s="6">
        <f t="shared" si="2"/>
        <v>76.22</v>
      </c>
      <c r="T35" s="8">
        <f t="shared" si="3"/>
        <v>0.49593337237295854</v>
      </c>
      <c r="U35" s="5">
        <f>YEAR(SalesDataTable[[#This Row],[Order Date]])</f>
        <v>2026</v>
      </c>
      <c r="V35" s="8" t="str">
        <f>"Q"&amp;ROUNDUP(MONTH(SalesDataTable[[#This Row],[Order Date]])/3,0)</f>
        <v>Q1</v>
      </c>
      <c r="W35" s="9">
        <f>MONTH(SalesDataTable[[#This Row],[Order Date]])</f>
        <v>1</v>
      </c>
      <c r="X35" s="8" t="str">
        <f>TEXT(SalesDataTable[[#This Row],[Order Date]],"mmm")</f>
        <v>Jan</v>
      </c>
    </row>
    <row r="36" spans="1:24" ht="15.75">
      <c r="A36" s="2">
        <v>136</v>
      </c>
      <c r="B36" s="3">
        <v>46031</v>
      </c>
      <c r="C36" s="4">
        <f>YEAR(SalesDataTable[[#This Row],[Order Date]])</f>
        <v>2026</v>
      </c>
      <c r="D36" s="12" t="str">
        <f>"Q"&amp;ROUNDUP(MONTH(SalesDataTable[[#This Row],[Order Date]])/3,0)</f>
        <v>Q1</v>
      </c>
      <c r="E36" s="4">
        <f>MONTH(SalesDataTable[[#This Row],[Order Date]])</f>
        <v>1</v>
      </c>
      <c r="F36" s="4" t="str">
        <f>TEXT(SalesDataTable[[#This Row],[Order Date]],"MMM")</f>
        <v>Jan</v>
      </c>
      <c r="G36" s="4" t="s">
        <v>20</v>
      </c>
      <c r="H36" s="4" t="s">
        <v>47</v>
      </c>
      <c r="I36" s="4" t="s">
        <v>8</v>
      </c>
      <c r="J36" s="4" t="s">
        <v>16</v>
      </c>
      <c r="K36" s="4" t="s">
        <v>14</v>
      </c>
      <c r="L36" s="4" t="s">
        <v>48</v>
      </c>
      <c r="M36" s="9">
        <v>15</v>
      </c>
      <c r="N36" s="6">
        <v>168.62</v>
      </c>
      <c r="O36" s="7">
        <v>0.05</v>
      </c>
      <c r="P36" s="6">
        <v>86.09</v>
      </c>
      <c r="Q36" s="6">
        <f t="shared" si="0"/>
        <v>2402.835</v>
      </c>
      <c r="R36" s="6">
        <f t="shared" si="1"/>
        <v>1291.3500000000001</v>
      </c>
      <c r="S36" s="6">
        <f t="shared" si="2"/>
        <v>1111.4849999999999</v>
      </c>
      <c r="T36" s="8">
        <f t="shared" si="3"/>
        <v>0.46257233642759488</v>
      </c>
      <c r="U36" s="5">
        <f>YEAR(SalesDataTable[[#This Row],[Order Date]])</f>
        <v>2026</v>
      </c>
      <c r="V36" s="8" t="str">
        <f>"Q"&amp;ROUNDUP(MONTH(SalesDataTable[[#This Row],[Order Date]])/3,0)</f>
        <v>Q1</v>
      </c>
      <c r="W36" s="9">
        <f>MONTH(SalesDataTable[[#This Row],[Order Date]])</f>
        <v>1</v>
      </c>
      <c r="X36" s="8" t="str">
        <f>TEXT(SalesDataTable[[#This Row],[Order Date]],"mmm")</f>
        <v>Jan</v>
      </c>
    </row>
    <row r="37" spans="1:24" ht="15.75">
      <c r="A37" s="2">
        <v>2782</v>
      </c>
      <c r="B37" s="3">
        <v>46031</v>
      </c>
      <c r="C37" s="4">
        <f>YEAR(SalesDataTable[[#This Row],[Order Date]])</f>
        <v>2026</v>
      </c>
      <c r="D37" s="12" t="str">
        <f>"Q"&amp;ROUNDUP(MONTH(SalesDataTable[[#This Row],[Order Date]])/3,0)</f>
        <v>Q1</v>
      </c>
      <c r="E37" s="4">
        <f>MONTH(SalesDataTable[[#This Row],[Order Date]])</f>
        <v>1</v>
      </c>
      <c r="F37" s="4" t="str">
        <f>TEXT(SalesDataTable[[#This Row],[Order Date]],"MMM")</f>
        <v>Jan</v>
      </c>
      <c r="G37" s="4" t="s">
        <v>20</v>
      </c>
      <c r="H37" s="4" t="s">
        <v>21</v>
      </c>
      <c r="I37" s="4" t="s">
        <v>2</v>
      </c>
      <c r="J37" s="4" t="s">
        <v>13</v>
      </c>
      <c r="K37" s="4" t="s">
        <v>9</v>
      </c>
      <c r="L37" s="4" t="s">
        <v>37</v>
      </c>
      <c r="M37" s="9">
        <v>1</v>
      </c>
      <c r="N37" s="6">
        <v>152.75</v>
      </c>
      <c r="O37" s="7">
        <v>0.05</v>
      </c>
      <c r="P37" s="6">
        <v>79.88</v>
      </c>
      <c r="Q37" s="6">
        <f t="shared" si="0"/>
        <v>145.11249999999998</v>
      </c>
      <c r="R37" s="6">
        <f t="shared" si="1"/>
        <v>79.88</v>
      </c>
      <c r="S37" s="6">
        <f t="shared" si="2"/>
        <v>65.232499999999987</v>
      </c>
      <c r="T37" s="8">
        <f t="shared" si="3"/>
        <v>0.44953053665259707</v>
      </c>
      <c r="U37" s="5">
        <f>YEAR(SalesDataTable[[#This Row],[Order Date]])</f>
        <v>2026</v>
      </c>
      <c r="V37" s="8" t="str">
        <f>"Q"&amp;ROUNDUP(MONTH(SalesDataTable[[#This Row],[Order Date]])/3,0)</f>
        <v>Q1</v>
      </c>
      <c r="W37" s="9">
        <f>MONTH(SalesDataTable[[#This Row],[Order Date]])</f>
        <v>1</v>
      </c>
      <c r="X37" s="8" t="str">
        <f>TEXT(SalesDataTable[[#This Row],[Order Date]],"mmm")</f>
        <v>Jan</v>
      </c>
    </row>
    <row r="38" spans="1:24" ht="15.75">
      <c r="A38" s="2">
        <v>4704</v>
      </c>
      <c r="B38" s="3">
        <v>46031</v>
      </c>
      <c r="C38" s="4">
        <f>YEAR(SalesDataTable[[#This Row],[Order Date]])</f>
        <v>2026</v>
      </c>
      <c r="D38" s="12" t="str">
        <f>"Q"&amp;ROUNDUP(MONTH(SalesDataTable[[#This Row],[Order Date]])/3,0)</f>
        <v>Q1</v>
      </c>
      <c r="E38" s="4">
        <f>MONTH(SalesDataTable[[#This Row],[Order Date]])</f>
        <v>1</v>
      </c>
      <c r="F38" s="4" t="str">
        <f>TEXT(SalesDataTable[[#This Row],[Order Date]],"MMM")</f>
        <v>Jan</v>
      </c>
      <c r="G38" s="4" t="s">
        <v>6</v>
      </c>
      <c r="H38" s="4" t="s">
        <v>49</v>
      </c>
      <c r="I38" s="4" t="s">
        <v>28</v>
      </c>
      <c r="J38" s="4" t="s">
        <v>13</v>
      </c>
      <c r="K38" s="4" t="s">
        <v>34</v>
      </c>
      <c r="L38" s="4" t="s">
        <v>42</v>
      </c>
      <c r="M38" s="9">
        <v>2</v>
      </c>
      <c r="N38" s="6">
        <v>36.72</v>
      </c>
      <c r="O38" s="7">
        <v>0.05</v>
      </c>
      <c r="P38" s="6">
        <v>14.15</v>
      </c>
      <c r="Q38" s="6">
        <f t="shared" si="0"/>
        <v>69.768000000000001</v>
      </c>
      <c r="R38" s="6">
        <f t="shared" si="1"/>
        <v>28.3</v>
      </c>
      <c r="S38" s="6">
        <f t="shared" si="2"/>
        <v>41.468000000000004</v>
      </c>
      <c r="T38" s="8">
        <f t="shared" si="3"/>
        <v>0.59436991170737308</v>
      </c>
      <c r="U38" s="5">
        <f>YEAR(SalesDataTable[[#This Row],[Order Date]])</f>
        <v>2026</v>
      </c>
      <c r="V38" s="8" t="str">
        <f>"Q"&amp;ROUNDUP(MONTH(SalesDataTable[[#This Row],[Order Date]])/3,0)</f>
        <v>Q1</v>
      </c>
      <c r="W38" s="9">
        <f>MONTH(SalesDataTable[[#This Row],[Order Date]])</f>
        <v>1</v>
      </c>
      <c r="X38" s="8" t="str">
        <f>TEXT(SalesDataTable[[#This Row],[Order Date]],"mmm")</f>
        <v>Jan</v>
      </c>
    </row>
    <row r="39" spans="1:24" ht="15.75">
      <c r="A39" s="2">
        <v>69</v>
      </c>
      <c r="B39" s="3">
        <v>46032</v>
      </c>
      <c r="C39" s="4">
        <f>YEAR(SalesDataTable[[#This Row],[Order Date]])</f>
        <v>2026</v>
      </c>
      <c r="D39" s="12" t="str">
        <f>"Q"&amp;ROUNDUP(MONTH(SalesDataTable[[#This Row],[Order Date]])/3,0)</f>
        <v>Q1</v>
      </c>
      <c r="E39" s="4">
        <f>MONTH(SalesDataTable[[#This Row],[Order Date]])</f>
        <v>1</v>
      </c>
      <c r="F39" s="4" t="str">
        <f>TEXT(SalesDataTable[[#This Row],[Order Date]],"MMM")</f>
        <v>Jan</v>
      </c>
      <c r="G39" s="4" t="s">
        <v>0</v>
      </c>
      <c r="H39" s="4" t="s">
        <v>50</v>
      </c>
      <c r="I39" s="4" t="s">
        <v>2</v>
      </c>
      <c r="J39" s="4" t="s">
        <v>3</v>
      </c>
      <c r="K39" s="4" t="s">
        <v>9</v>
      </c>
      <c r="L39" s="4" t="s">
        <v>17</v>
      </c>
      <c r="M39" s="9">
        <v>6</v>
      </c>
      <c r="N39" s="6">
        <v>141.31</v>
      </c>
      <c r="O39" s="7">
        <v>0.05</v>
      </c>
      <c r="P39" s="6">
        <v>79.349999999999994</v>
      </c>
      <c r="Q39" s="6">
        <f t="shared" si="0"/>
        <v>805.46699999999998</v>
      </c>
      <c r="R39" s="6">
        <f t="shared" si="1"/>
        <v>476.09999999999997</v>
      </c>
      <c r="S39" s="6">
        <f t="shared" si="2"/>
        <v>329.36700000000002</v>
      </c>
      <c r="T39" s="8">
        <f t="shared" si="3"/>
        <v>0.4089143316858419</v>
      </c>
      <c r="U39" s="5">
        <f>YEAR(SalesDataTable[[#This Row],[Order Date]])</f>
        <v>2026</v>
      </c>
      <c r="V39" s="8" t="str">
        <f>"Q"&amp;ROUNDUP(MONTH(SalesDataTable[[#This Row],[Order Date]])/3,0)</f>
        <v>Q1</v>
      </c>
      <c r="W39" s="9">
        <f>MONTH(SalesDataTable[[#This Row],[Order Date]])</f>
        <v>1</v>
      </c>
      <c r="X39" s="8" t="str">
        <f>TEXT(SalesDataTable[[#This Row],[Order Date]],"mmm")</f>
        <v>Jan</v>
      </c>
    </row>
    <row r="40" spans="1:24" ht="15.75">
      <c r="A40" s="2">
        <v>490</v>
      </c>
      <c r="B40" s="3">
        <v>46032</v>
      </c>
      <c r="C40" s="4">
        <f>YEAR(SalesDataTable[[#This Row],[Order Date]])</f>
        <v>2026</v>
      </c>
      <c r="D40" s="12" t="str">
        <f>"Q"&amp;ROUNDUP(MONTH(SalesDataTable[[#This Row],[Order Date]])/3,0)</f>
        <v>Q1</v>
      </c>
      <c r="E40" s="4">
        <f>MONTH(SalesDataTable[[#This Row],[Order Date]])</f>
        <v>1</v>
      </c>
      <c r="F40" s="4" t="str">
        <f>TEXT(SalesDataTable[[#This Row],[Order Date]],"MMM")</f>
        <v>Jan</v>
      </c>
      <c r="G40" s="4" t="s">
        <v>11</v>
      </c>
      <c r="H40" s="4" t="s">
        <v>39</v>
      </c>
      <c r="I40" s="4" t="s">
        <v>2</v>
      </c>
      <c r="J40" s="4" t="s">
        <v>16</v>
      </c>
      <c r="K40" s="4" t="s">
        <v>23</v>
      </c>
      <c r="L40" s="4" t="s">
        <v>51</v>
      </c>
      <c r="M40" s="9">
        <v>2</v>
      </c>
      <c r="N40" s="6">
        <v>121.23</v>
      </c>
      <c r="O40" s="7">
        <v>0</v>
      </c>
      <c r="P40" s="6">
        <v>59.66</v>
      </c>
      <c r="Q40" s="6">
        <f t="shared" si="0"/>
        <v>242.46</v>
      </c>
      <c r="R40" s="6">
        <f t="shared" si="1"/>
        <v>119.32</v>
      </c>
      <c r="S40" s="6">
        <f t="shared" si="2"/>
        <v>123.14000000000001</v>
      </c>
      <c r="T40" s="8">
        <f t="shared" si="3"/>
        <v>0.50787758805576178</v>
      </c>
      <c r="U40" s="5">
        <f>YEAR(SalesDataTable[[#This Row],[Order Date]])</f>
        <v>2026</v>
      </c>
      <c r="V40" s="8" t="str">
        <f>"Q"&amp;ROUNDUP(MONTH(SalesDataTable[[#This Row],[Order Date]])/3,0)</f>
        <v>Q1</v>
      </c>
      <c r="W40" s="9">
        <f>MONTH(SalesDataTable[[#This Row],[Order Date]])</f>
        <v>1</v>
      </c>
      <c r="X40" s="8" t="str">
        <f>TEXT(SalesDataTable[[#This Row],[Order Date]],"mmm")</f>
        <v>Jan</v>
      </c>
    </row>
    <row r="41" spans="1:24" ht="15.75">
      <c r="A41" s="2">
        <v>3685</v>
      </c>
      <c r="B41" s="3">
        <v>46032</v>
      </c>
      <c r="C41" s="4">
        <f>YEAR(SalesDataTable[[#This Row],[Order Date]])</f>
        <v>2026</v>
      </c>
      <c r="D41" s="12" t="str">
        <f>"Q"&amp;ROUNDUP(MONTH(SalesDataTable[[#This Row],[Order Date]])/3,0)</f>
        <v>Q1</v>
      </c>
      <c r="E41" s="4">
        <f>MONTH(SalesDataTable[[#This Row],[Order Date]])</f>
        <v>1</v>
      </c>
      <c r="F41" s="4" t="str">
        <f>TEXT(SalesDataTable[[#This Row],[Order Date]],"MMM")</f>
        <v>Jan</v>
      </c>
      <c r="G41" s="4" t="s">
        <v>20</v>
      </c>
      <c r="H41" s="4" t="s">
        <v>33</v>
      </c>
      <c r="I41" s="4" t="s">
        <v>2</v>
      </c>
      <c r="J41" s="4" t="s">
        <v>13</v>
      </c>
      <c r="K41" s="4" t="s">
        <v>14</v>
      </c>
      <c r="L41" s="4" t="s">
        <v>48</v>
      </c>
      <c r="M41" s="9">
        <v>3</v>
      </c>
      <c r="N41" s="6">
        <v>161.58000000000001</v>
      </c>
      <c r="O41" s="7">
        <v>0</v>
      </c>
      <c r="P41" s="6">
        <v>85.58</v>
      </c>
      <c r="Q41" s="6">
        <f t="shared" si="0"/>
        <v>484.74</v>
      </c>
      <c r="R41" s="6">
        <f t="shared" si="1"/>
        <v>256.74</v>
      </c>
      <c r="S41" s="6">
        <f t="shared" si="2"/>
        <v>228</v>
      </c>
      <c r="T41" s="8">
        <f t="shared" si="3"/>
        <v>0.47035524198539425</v>
      </c>
      <c r="U41" s="5">
        <f>YEAR(SalesDataTable[[#This Row],[Order Date]])</f>
        <v>2026</v>
      </c>
      <c r="V41" s="8" t="str">
        <f>"Q"&amp;ROUNDUP(MONTH(SalesDataTable[[#This Row],[Order Date]])/3,0)</f>
        <v>Q1</v>
      </c>
      <c r="W41" s="9">
        <f>MONTH(SalesDataTable[[#This Row],[Order Date]])</f>
        <v>1</v>
      </c>
      <c r="X41" s="8" t="str">
        <f>TEXT(SalesDataTable[[#This Row],[Order Date]],"mmm")</f>
        <v>Jan</v>
      </c>
    </row>
    <row r="42" spans="1:24" ht="15.75">
      <c r="A42" s="2">
        <v>3796</v>
      </c>
      <c r="B42" s="3">
        <v>46032</v>
      </c>
      <c r="C42" s="4">
        <f>YEAR(SalesDataTable[[#This Row],[Order Date]])</f>
        <v>2026</v>
      </c>
      <c r="D42" s="12" t="str">
        <f>"Q"&amp;ROUNDUP(MONTH(SalesDataTable[[#This Row],[Order Date]])/3,0)</f>
        <v>Q1</v>
      </c>
      <c r="E42" s="4">
        <f>MONTH(SalesDataTable[[#This Row],[Order Date]])</f>
        <v>1</v>
      </c>
      <c r="F42" s="4" t="str">
        <f>TEXT(SalesDataTable[[#This Row],[Order Date]],"MMM")</f>
        <v>Jan</v>
      </c>
      <c r="G42" s="4" t="s">
        <v>20</v>
      </c>
      <c r="H42" s="4" t="s">
        <v>33</v>
      </c>
      <c r="I42" s="4" t="s">
        <v>19</v>
      </c>
      <c r="J42" s="4" t="s">
        <v>3</v>
      </c>
      <c r="K42" s="4" t="s">
        <v>14</v>
      </c>
      <c r="L42" s="4" t="s">
        <v>48</v>
      </c>
      <c r="M42" s="9">
        <v>2</v>
      </c>
      <c r="N42" s="6">
        <v>166.84</v>
      </c>
      <c r="O42" s="7">
        <v>0</v>
      </c>
      <c r="P42" s="6">
        <v>88.67</v>
      </c>
      <c r="Q42" s="6">
        <f t="shared" si="0"/>
        <v>333.68</v>
      </c>
      <c r="R42" s="6">
        <f t="shared" si="1"/>
        <v>177.34</v>
      </c>
      <c r="S42" s="6">
        <f t="shared" si="2"/>
        <v>156.34</v>
      </c>
      <c r="T42" s="8">
        <f t="shared" si="3"/>
        <v>0.4685327259649964</v>
      </c>
      <c r="U42" s="5">
        <f>YEAR(SalesDataTable[[#This Row],[Order Date]])</f>
        <v>2026</v>
      </c>
      <c r="V42" s="8" t="str">
        <f>"Q"&amp;ROUNDUP(MONTH(SalesDataTable[[#This Row],[Order Date]])/3,0)</f>
        <v>Q1</v>
      </c>
      <c r="W42" s="9">
        <f>MONTH(SalesDataTable[[#This Row],[Order Date]])</f>
        <v>1</v>
      </c>
      <c r="X42" s="8" t="str">
        <f>TEXT(SalesDataTable[[#This Row],[Order Date]],"mmm")</f>
        <v>Jan</v>
      </c>
    </row>
    <row r="43" spans="1:24" ht="15.75">
      <c r="A43" s="2">
        <v>387</v>
      </c>
      <c r="B43" s="3">
        <v>46033</v>
      </c>
      <c r="C43" s="4">
        <f>YEAR(SalesDataTable[[#This Row],[Order Date]])</f>
        <v>2026</v>
      </c>
      <c r="D43" s="12" t="str">
        <f>"Q"&amp;ROUNDUP(MONTH(SalesDataTable[[#This Row],[Order Date]])/3,0)</f>
        <v>Q1</v>
      </c>
      <c r="E43" s="4">
        <f>MONTH(SalesDataTable[[#This Row],[Order Date]])</f>
        <v>1</v>
      </c>
      <c r="F43" s="4" t="str">
        <f>TEXT(SalesDataTable[[#This Row],[Order Date]],"MMM")</f>
        <v>Jan</v>
      </c>
      <c r="G43" s="4" t="s">
        <v>11</v>
      </c>
      <c r="H43" s="4" t="s">
        <v>25</v>
      </c>
      <c r="I43" s="4" t="s">
        <v>2</v>
      </c>
      <c r="J43" s="4" t="s">
        <v>3</v>
      </c>
      <c r="K43" s="4" t="s">
        <v>9</v>
      </c>
      <c r="L43" s="4" t="s">
        <v>37</v>
      </c>
      <c r="M43" s="9">
        <v>1</v>
      </c>
      <c r="N43" s="6">
        <v>150.96</v>
      </c>
      <c r="O43" s="7">
        <v>0</v>
      </c>
      <c r="P43" s="6">
        <v>77.5</v>
      </c>
      <c r="Q43" s="6">
        <f t="shared" si="0"/>
        <v>150.96</v>
      </c>
      <c r="R43" s="6">
        <f t="shared" si="1"/>
        <v>77.5</v>
      </c>
      <c r="S43" s="6">
        <f t="shared" si="2"/>
        <v>73.460000000000008</v>
      </c>
      <c r="T43" s="8">
        <f t="shared" si="3"/>
        <v>0.48661897191308956</v>
      </c>
      <c r="U43" s="5">
        <f>YEAR(SalesDataTable[[#This Row],[Order Date]])</f>
        <v>2026</v>
      </c>
      <c r="V43" s="8" t="str">
        <f>"Q"&amp;ROUNDUP(MONTH(SalesDataTable[[#This Row],[Order Date]])/3,0)</f>
        <v>Q1</v>
      </c>
      <c r="W43" s="9">
        <f>MONTH(SalesDataTable[[#This Row],[Order Date]])</f>
        <v>1</v>
      </c>
      <c r="X43" s="8" t="str">
        <f>TEXT(SalesDataTable[[#This Row],[Order Date]],"mmm")</f>
        <v>Jan</v>
      </c>
    </row>
    <row r="44" spans="1:24" ht="15.75">
      <c r="A44" s="2">
        <v>2796</v>
      </c>
      <c r="B44" s="3">
        <v>46033</v>
      </c>
      <c r="C44" s="4">
        <f>YEAR(SalesDataTable[[#This Row],[Order Date]])</f>
        <v>2026</v>
      </c>
      <c r="D44" s="12" t="str">
        <f>"Q"&amp;ROUNDUP(MONTH(SalesDataTable[[#This Row],[Order Date]])/3,0)</f>
        <v>Q1</v>
      </c>
      <c r="E44" s="4">
        <f>MONTH(SalesDataTable[[#This Row],[Order Date]])</f>
        <v>1</v>
      </c>
      <c r="F44" s="4" t="str">
        <f>TEXT(SalesDataTable[[#This Row],[Order Date]],"MMM")</f>
        <v>Jan</v>
      </c>
      <c r="G44" s="4" t="s">
        <v>20</v>
      </c>
      <c r="H44" s="4" t="s">
        <v>31</v>
      </c>
      <c r="I44" s="4" t="s">
        <v>19</v>
      </c>
      <c r="J44" s="4" t="s">
        <v>3</v>
      </c>
      <c r="K44" s="4" t="s">
        <v>14</v>
      </c>
      <c r="L44" s="4" t="s">
        <v>15</v>
      </c>
      <c r="M44" s="9">
        <v>3</v>
      </c>
      <c r="N44" s="6">
        <v>36.33</v>
      </c>
      <c r="O44" s="7">
        <v>0.05</v>
      </c>
      <c r="P44" s="6">
        <v>13.27</v>
      </c>
      <c r="Q44" s="6">
        <f t="shared" si="0"/>
        <v>103.54049999999999</v>
      </c>
      <c r="R44" s="6">
        <f t="shared" si="1"/>
        <v>39.81</v>
      </c>
      <c r="S44" s="6">
        <f t="shared" si="2"/>
        <v>63.730499999999992</v>
      </c>
      <c r="T44" s="8">
        <f t="shared" si="3"/>
        <v>0.61551277036521934</v>
      </c>
      <c r="U44" s="5">
        <f>YEAR(SalesDataTable[[#This Row],[Order Date]])</f>
        <v>2026</v>
      </c>
      <c r="V44" s="8" t="str">
        <f>"Q"&amp;ROUNDUP(MONTH(SalesDataTable[[#This Row],[Order Date]])/3,0)</f>
        <v>Q1</v>
      </c>
      <c r="W44" s="9">
        <f>MONTH(SalesDataTable[[#This Row],[Order Date]])</f>
        <v>1</v>
      </c>
      <c r="X44" s="8" t="str">
        <f>TEXT(SalesDataTable[[#This Row],[Order Date]],"mmm")</f>
        <v>Jan</v>
      </c>
    </row>
    <row r="45" spans="1:24" ht="15.75">
      <c r="A45" s="2">
        <v>3703</v>
      </c>
      <c r="B45" s="3">
        <v>46033</v>
      </c>
      <c r="C45" s="4">
        <f>YEAR(SalesDataTable[[#This Row],[Order Date]])</f>
        <v>2026</v>
      </c>
      <c r="D45" s="12" t="str">
        <f>"Q"&amp;ROUNDUP(MONTH(SalesDataTable[[#This Row],[Order Date]])/3,0)</f>
        <v>Q1</v>
      </c>
      <c r="E45" s="4">
        <f>MONTH(SalesDataTable[[#This Row],[Order Date]])</f>
        <v>1</v>
      </c>
      <c r="F45" s="4" t="str">
        <f>TEXT(SalesDataTable[[#This Row],[Order Date]],"MMM")</f>
        <v>Jan</v>
      </c>
      <c r="G45" s="4" t="s">
        <v>20</v>
      </c>
      <c r="H45" s="4" t="s">
        <v>33</v>
      </c>
      <c r="I45" s="4" t="s">
        <v>2</v>
      </c>
      <c r="J45" s="4" t="s">
        <v>3</v>
      </c>
      <c r="K45" s="4" t="s">
        <v>14</v>
      </c>
      <c r="L45" s="4" t="s">
        <v>15</v>
      </c>
      <c r="M45" s="9">
        <v>1</v>
      </c>
      <c r="N45" s="6">
        <v>35.340000000000003</v>
      </c>
      <c r="O45" s="7">
        <v>0.1</v>
      </c>
      <c r="P45" s="6">
        <v>13.36</v>
      </c>
      <c r="Q45" s="6">
        <f t="shared" si="0"/>
        <v>31.806000000000004</v>
      </c>
      <c r="R45" s="6">
        <f t="shared" si="1"/>
        <v>13.36</v>
      </c>
      <c r="S45" s="6">
        <f t="shared" si="2"/>
        <v>18.446000000000005</v>
      </c>
      <c r="T45" s="8">
        <f t="shared" si="3"/>
        <v>0.5799534678991386</v>
      </c>
      <c r="U45" s="5">
        <f>YEAR(SalesDataTable[[#This Row],[Order Date]])</f>
        <v>2026</v>
      </c>
      <c r="V45" s="8" t="str">
        <f>"Q"&amp;ROUNDUP(MONTH(SalesDataTable[[#This Row],[Order Date]])/3,0)</f>
        <v>Q1</v>
      </c>
      <c r="W45" s="9">
        <f>MONTH(SalesDataTable[[#This Row],[Order Date]])</f>
        <v>1</v>
      </c>
      <c r="X45" s="8" t="str">
        <f>TEXT(SalesDataTable[[#This Row],[Order Date]],"mmm")</f>
        <v>Jan</v>
      </c>
    </row>
    <row r="46" spans="1:24" ht="15.75">
      <c r="A46" s="2">
        <v>4674</v>
      </c>
      <c r="B46" s="3">
        <v>46033</v>
      </c>
      <c r="C46" s="4">
        <f>YEAR(SalesDataTable[[#This Row],[Order Date]])</f>
        <v>2026</v>
      </c>
      <c r="D46" s="12" t="str">
        <f>"Q"&amp;ROUNDUP(MONTH(SalesDataTable[[#This Row],[Order Date]])/3,0)</f>
        <v>Q1</v>
      </c>
      <c r="E46" s="4">
        <f>MONTH(SalesDataTable[[#This Row],[Order Date]])</f>
        <v>1</v>
      </c>
      <c r="F46" s="4" t="str">
        <f>TEXT(SalesDataTable[[#This Row],[Order Date]],"MMM")</f>
        <v>Jan</v>
      </c>
      <c r="G46" s="4" t="s">
        <v>20</v>
      </c>
      <c r="H46" s="4" t="s">
        <v>33</v>
      </c>
      <c r="I46" s="4" t="s">
        <v>2</v>
      </c>
      <c r="J46" s="4" t="s">
        <v>3</v>
      </c>
      <c r="K46" s="4" t="s">
        <v>14</v>
      </c>
      <c r="L46" s="4" t="s">
        <v>32</v>
      </c>
      <c r="M46" s="9">
        <v>2</v>
      </c>
      <c r="N46" s="6">
        <v>46.27</v>
      </c>
      <c r="O46" s="7">
        <v>0</v>
      </c>
      <c r="P46" s="6">
        <v>18.23</v>
      </c>
      <c r="Q46" s="6">
        <f t="shared" si="0"/>
        <v>92.54</v>
      </c>
      <c r="R46" s="6">
        <f t="shared" si="1"/>
        <v>36.46</v>
      </c>
      <c r="S46" s="6">
        <f t="shared" si="2"/>
        <v>56.080000000000005</v>
      </c>
      <c r="T46" s="8">
        <f t="shared" si="3"/>
        <v>0.60600821266479366</v>
      </c>
      <c r="U46" s="5">
        <f>YEAR(SalesDataTable[[#This Row],[Order Date]])</f>
        <v>2026</v>
      </c>
      <c r="V46" s="8" t="str">
        <f>"Q"&amp;ROUNDUP(MONTH(SalesDataTable[[#This Row],[Order Date]])/3,0)</f>
        <v>Q1</v>
      </c>
      <c r="W46" s="9">
        <f>MONTH(SalesDataTable[[#This Row],[Order Date]])</f>
        <v>1</v>
      </c>
      <c r="X46" s="8" t="str">
        <f>TEXT(SalesDataTable[[#This Row],[Order Date]],"mmm")</f>
        <v>Jan</v>
      </c>
    </row>
    <row r="47" spans="1:24" ht="15.75">
      <c r="A47" s="2">
        <v>4789</v>
      </c>
      <c r="B47" s="3">
        <v>46033</v>
      </c>
      <c r="C47" s="4">
        <f>YEAR(SalesDataTable[[#This Row],[Order Date]])</f>
        <v>2026</v>
      </c>
      <c r="D47" s="12" t="str">
        <f>"Q"&amp;ROUNDUP(MONTH(SalesDataTable[[#This Row],[Order Date]])/3,0)</f>
        <v>Q1</v>
      </c>
      <c r="E47" s="4">
        <f>MONTH(SalesDataTable[[#This Row],[Order Date]])</f>
        <v>1</v>
      </c>
      <c r="F47" s="4" t="str">
        <f>TEXT(SalesDataTable[[#This Row],[Order Date]],"MMM")</f>
        <v>Jan</v>
      </c>
      <c r="G47" s="4" t="s">
        <v>20</v>
      </c>
      <c r="H47" s="4" t="s">
        <v>31</v>
      </c>
      <c r="I47" s="4" t="s">
        <v>2</v>
      </c>
      <c r="J47" s="4" t="s">
        <v>3</v>
      </c>
      <c r="K47" s="4" t="s">
        <v>4</v>
      </c>
      <c r="L47" s="4" t="s">
        <v>5</v>
      </c>
      <c r="M47" s="9">
        <v>1</v>
      </c>
      <c r="N47" s="6">
        <v>79.930000000000007</v>
      </c>
      <c r="O47" s="7">
        <v>0.05</v>
      </c>
      <c r="P47" s="6">
        <v>43.73</v>
      </c>
      <c r="Q47" s="6">
        <f t="shared" si="0"/>
        <v>75.933500000000009</v>
      </c>
      <c r="R47" s="6">
        <f t="shared" si="1"/>
        <v>43.73</v>
      </c>
      <c r="S47" s="6">
        <f t="shared" si="2"/>
        <v>32.203500000000012</v>
      </c>
      <c r="T47" s="8">
        <f t="shared" si="3"/>
        <v>0.42410135184075554</v>
      </c>
      <c r="U47" s="5">
        <f>YEAR(SalesDataTable[[#This Row],[Order Date]])</f>
        <v>2026</v>
      </c>
      <c r="V47" s="8" t="str">
        <f>"Q"&amp;ROUNDUP(MONTH(SalesDataTable[[#This Row],[Order Date]])/3,0)</f>
        <v>Q1</v>
      </c>
      <c r="W47" s="9">
        <f>MONTH(SalesDataTable[[#This Row],[Order Date]])</f>
        <v>1</v>
      </c>
      <c r="X47" s="8" t="str">
        <f>TEXT(SalesDataTable[[#This Row],[Order Date]],"mmm")</f>
        <v>Jan</v>
      </c>
    </row>
    <row r="48" spans="1:24" ht="15.75">
      <c r="A48" s="2">
        <v>804</v>
      </c>
      <c r="B48" s="3">
        <v>46034</v>
      </c>
      <c r="C48" s="4">
        <f>YEAR(SalesDataTable[[#This Row],[Order Date]])</f>
        <v>2026</v>
      </c>
      <c r="D48" s="12" t="str">
        <f>"Q"&amp;ROUNDUP(MONTH(SalesDataTable[[#This Row],[Order Date]])/3,0)</f>
        <v>Q1</v>
      </c>
      <c r="E48" s="4">
        <f>MONTH(SalesDataTable[[#This Row],[Order Date]])</f>
        <v>1</v>
      </c>
      <c r="F48" s="4" t="str">
        <f>TEXT(SalesDataTable[[#This Row],[Order Date]],"MMM")</f>
        <v>Jan</v>
      </c>
      <c r="G48" s="4" t="s">
        <v>6</v>
      </c>
      <c r="H48" s="4" t="s">
        <v>43</v>
      </c>
      <c r="I48" s="4" t="s">
        <v>19</v>
      </c>
      <c r="J48" s="4" t="s">
        <v>13</v>
      </c>
      <c r="K48" s="4" t="s">
        <v>9</v>
      </c>
      <c r="L48" s="4" t="s">
        <v>17</v>
      </c>
      <c r="M48" s="9">
        <v>1</v>
      </c>
      <c r="N48" s="6">
        <v>141.25</v>
      </c>
      <c r="O48" s="7">
        <v>0</v>
      </c>
      <c r="P48" s="6">
        <v>78.72</v>
      </c>
      <c r="Q48" s="6">
        <f t="shared" si="0"/>
        <v>141.25</v>
      </c>
      <c r="R48" s="6">
        <f t="shared" si="1"/>
        <v>78.72</v>
      </c>
      <c r="S48" s="6">
        <f t="shared" si="2"/>
        <v>62.53</v>
      </c>
      <c r="T48" s="8">
        <f t="shared" si="3"/>
        <v>0.44269026548672569</v>
      </c>
      <c r="U48" s="5">
        <f>YEAR(SalesDataTable[[#This Row],[Order Date]])</f>
        <v>2026</v>
      </c>
      <c r="V48" s="8" t="str">
        <f>"Q"&amp;ROUNDUP(MONTH(SalesDataTable[[#This Row],[Order Date]])/3,0)</f>
        <v>Q1</v>
      </c>
      <c r="W48" s="9">
        <f>MONTH(SalesDataTable[[#This Row],[Order Date]])</f>
        <v>1</v>
      </c>
      <c r="X48" s="8" t="str">
        <f>TEXT(SalesDataTable[[#This Row],[Order Date]],"mmm")</f>
        <v>Jan</v>
      </c>
    </row>
    <row r="49" spans="1:24" ht="15.75">
      <c r="A49" s="2">
        <v>1780</v>
      </c>
      <c r="B49" s="3">
        <v>46034</v>
      </c>
      <c r="C49" s="4">
        <f>YEAR(SalesDataTable[[#This Row],[Order Date]])</f>
        <v>2026</v>
      </c>
      <c r="D49" s="12" t="str">
        <f>"Q"&amp;ROUNDUP(MONTH(SalesDataTable[[#This Row],[Order Date]])/3,0)</f>
        <v>Q1</v>
      </c>
      <c r="E49" s="4">
        <f>MONTH(SalesDataTable[[#This Row],[Order Date]])</f>
        <v>1</v>
      </c>
      <c r="F49" s="4" t="str">
        <f>TEXT(SalesDataTable[[#This Row],[Order Date]],"MMM")</f>
        <v>Jan</v>
      </c>
      <c r="G49" s="4" t="s">
        <v>20</v>
      </c>
      <c r="H49" s="4" t="s">
        <v>33</v>
      </c>
      <c r="I49" s="4" t="s">
        <v>2</v>
      </c>
      <c r="J49" s="4" t="s">
        <v>3</v>
      </c>
      <c r="K49" s="4" t="s">
        <v>4</v>
      </c>
      <c r="L49" s="4" t="s">
        <v>30</v>
      </c>
      <c r="M49" s="9">
        <v>2</v>
      </c>
      <c r="N49" s="6">
        <v>103.64</v>
      </c>
      <c r="O49" s="7">
        <v>0.1</v>
      </c>
      <c r="P49" s="6">
        <v>50.96</v>
      </c>
      <c r="Q49" s="6">
        <f t="shared" si="0"/>
        <v>186.55199999999999</v>
      </c>
      <c r="R49" s="6">
        <f t="shared" si="1"/>
        <v>101.92</v>
      </c>
      <c r="S49" s="6">
        <f t="shared" si="2"/>
        <v>84.631999999999991</v>
      </c>
      <c r="T49" s="8">
        <f t="shared" si="3"/>
        <v>0.45366439384193147</v>
      </c>
      <c r="U49" s="5">
        <f>YEAR(SalesDataTable[[#This Row],[Order Date]])</f>
        <v>2026</v>
      </c>
      <c r="V49" s="8" t="str">
        <f>"Q"&amp;ROUNDUP(MONTH(SalesDataTable[[#This Row],[Order Date]])/3,0)</f>
        <v>Q1</v>
      </c>
      <c r="W49" s="9">
        <f>MONTH(SalesDataTable[[#This Row],[Order Date]])</f>
        <v>1</v>
      </c>
      <c r="X49" s="8" t="str">
        <f>TEXT(SalesDataTable[[#This Row],[Order Date]],"mmm")</f>
        <v>Jan</v>
      </c>
    </row>
    <row r="50" spans="1:24" ht="15.75">
      <c r="A50" s="2">
        <v>2844</v>
      </c>
      <c r="B50" s="3">
        <v>46034</v>
      </c>
      <c r="C50" s="4">
        <f>YEAR(SalesDataTable[[#This Row],[Order Date]])</f>
        <v>2026</v>
      </c>
      <c r="D50" s="12" t="str">
        <f>"Q"&amp;ROUNDUP(MONTH(SalesDataTable[[#This Row],[Order Date]])/3,0)</f>
        <v>Q1</v>
      </c>
      <c r="E50" s="4">
        <f>MONTH(SalesDataTable[[#This Row],[Order Date]])</f>
        <v>1</v>
      </c>
      <c r="F50" s="4" t="str">
        <f>TEXT(SalesDataTable[[#This Row],[Order Date]],"MMM")</f>
        <v>Jan</v>
      </c>
      <c r="G50" s="4" t="s">
        <v>0</v>
      </c>
      <c r="H50" s="4" t="s">
        <v>1</v>
      </c>
      <c r="I50" s="4" t="s">
        <v>2</v>
      </c>
      <c r="J50" s="4" t="s">
        <v>13</v>
      </c>
      <c r="K50" s="4" t="s">
        <v>14</v>
      </c>
      <c r="L50" s="4" t="s">
        <v>44</v>
      </c>
      <c r="M50" s="9">
        <v>1</v>
      </c>
      <c r="N50" s="6">
        <v>136.18</v>
      </c>
      <c r="O50" s="7">
        <v>0</v>
      </c>
      <c r="P50" s="6">
        <v>68.34</v>
      </c>
      <c r="Q50" s="6">
        <f t="shared" si="0"/>
        <v>136.18</v>
      </c>
      <c r="R50" s="6">
        <f t="shared" si="1"/>
        <v>68.34</v>
      </c>
      <c r="S50" s="6">
        <f t="shared" si="2"/>
        <v>67.84</v>
      </c>
      <c r="T50" s="8">
        <f t="shared" si="3"/>
        <v>0.498164194448524</v>
      </c>
      <c r="U50" s="5">
        <f>YEAR(SalesDataTable[[#This Row],[Order Date]])</f>
        <v>2026</v>
      </c>
      <c r="V50" s="8" t="str">
        <f>"Q"&amp;ROUNDUP(MONTH(SalesDataTable[[#This Row],[Order Date]])/3,0)</f>
        <v>Q1</v>
      </c>
      <c r="W50" s="9">
        <f>MONTH(SalesDataTable[[#This Row],[Order Date]])</f>
        <v>1</v>
      </c>
      <c r="X50" s="8" t="str">
        <f>TEXT(SalesDataTable[[#This Row],[Order Date]],"mmm")</f>
        <v>Jan</v>
      </c>
    </row>
    <row r="51" spans="1:24" ht="15.75">
      <c r="A51" s="2">
        <v>3068</v>
      </c>
      <c r="B51" s="3">
        <v>46034</v>
      </c>
      <c r="C51" s="4">
        <f>YEAR(SalesDataTable[[#This Row],[Order Date]])</f>
        <v>2026</v>
      </c>
      <c r="D51" s="12" t="str">
        <f>"Q"&amp;ROUNDUP(MONTH(SalesDataTable[[#This Row],[Order Date]])/3,0)</f>
        <v>Q1</v>
      </c>
      <c r="E51" s="4">
        <f>MONTH(SalesDataTable[[#This Row],[Order Date]])</f>
        <v>1</v>
      </c>
      <c r="F51" s="4" t="str">
        <f>TEXT(SalesDataTable[[#This Row],[Order Date]],"MMM")</f>
        <v>Jan</v>
      </c>
      <c r="G51" s="4" t="s">
        <v>11</v>
      </c>
      <c r="H51" s="4" t="s">
        <v>12</v>
      </c>
      <c r="I51" s="4" t="s">
        <v>28</v>
      </c>
      <c r="J51" s="4" t="s">
        <v>13</v>
      </c>
      <c r="K51" s="4" t="s">
        <v>34</v>
      </c>
      <c r="L51" s="4" t="s">
        <v>42</v>
      </c>
      <c r="M51" s="9">
        <v>1</v>
      </c>
      <c r="N51" s="6">
        <v>36.43</v>
      </c>
      <c r="O51" s="7">
        <v>0</v>
      </c>
      <c r="P51" s="6">
        <v>14.33</v>
      </c>
      <c r="Q51" s="6">
        <f t="shared" si="0"/>
        <v>36.43</v>
      </c>
      <c r="R51" s="6">
        <f t="shared" si="1"/>
        <v>14.33</v>
      </c>
      <c r="S51" s="6">
        <f t="shared" si="2"/>
        <v>22.1</v>
      </c>
      <c r="T51" s="8">
        <f t="shared" si="3"/>
        <v>0.60664287674993145</v>
      </c>
      <c r="U51" s="5">
        <f>YEAR(SalesDataTable[[#This Row],[Order Date]])</f>
        <v>2026</v>
      </c>
      <c r="V51" s="8" t="str">
        <f>"Q"&amp;ROUNDUP(MONTH(SalesDataTable[[#This Row],[Order Date]])/3,0)</f>
        <v>Q1</v>
      </c>
      <c r="W51" s="9">
        <f>MONTH(SalesDataTable[[#This Row],[Order Date]])</f>
        <v>1</v>
      </c>
      <c r="X51" s="8" t="str">
        <f>TEXT(SalesDataTable[[#This Row],[Order Date]],"mmm")</f>
        <v>Jan</v>
      </c>
    </row>
    <row r="52" spans="1:24" ht="15.75">
      <c r="A52" s="2">
        <v>3096</v>
      </c>
      <c r="B52" s="3">
        <v>46034</v>
      </c>
      <c r="C52" s="4">
        <f>YEAR(SalesDataTable[[#This Row],[Order Date]])</f>
        <v>2026</v>
      </c>
      <c r="D52" s="12" t="str">
        <f>"Q"&amp;ROUNDUP(MONTH(SalesDataTable[[#This Row],[Order Date]])/3,0)</f>
        <v>Q1</v>
      </c>
      <c r="E52" s="4">
        <f>MONTH(SalesDataTable[[#This Row],[Order Date]])</f>
        <v>1</v>
      </c>
      <c r="F52" s="4" t="str">
        <f>TEXT(SalesDataTable[[#This Row],[Order Date]],"MMM")</f>
        <v>Jan</v>
      </c>
      <c r="G52" s="4" t="s">
        <v>20</v>
      </c>
      <c r="H52" s="4" t="s">
        <v>31</v>
      </c>
      <c r="I52" s="4" t="s">
        <v>2</v>
      </c>
      <c r="J52" s="4" t="s">
        <v>13</v>
      </c>
      <c r="K52" s="4" t="s">
        <v>34</v>
      </c>
      <c r="L52" s="4" t="s">
        <v>45</v>
      </c>
      <c r="M52" s="9">
        <v>2</v>
      </c>
      <c r="N52" s="6">
        <v>50.51</v>
      </c>
      <c r="O52" s="7">
        <v>0.1</v>
      </c>
      <c r="P52" s="6">
        <v>21.84</v>
      </c>
      <c r="Q52" s="6">
        <f t="shared" si="0"/>
        <v>90.917999999999992</v>
      </c>
      <c r="R52" s="6">
        <f t="shared" si="1"/>
        <v>43.68</v>
      </c>
      <c r="S52" s="6">
        <f t="shared" si="2"/>
        <v>47.237999999999992</v>
      </c>
      <c r="T52" s="8">
        <f t="shared" si="3"/>
        <v>0.5195670824259222</v>
      </c>
      <c r="U52" s="5">
        <f>YEAR(SalesDataTable[[#This Row],[Order Date]])</f>
        <v>2026</v>
      </c>
      <c r="V52" s="8" t="str">
        <f>"Q"&amp;ROUNDUP(MONTH(SalesDataTable[[#This Row],[Order Date]])/3,0)</f>
        <v>Q1</v>
      </c>
      <c r="W52" s="9">
        <f>MONTH(SalesDataTable[[#This Row],[Order Date]])</f>
        <v>1</v>
      </c>
      <c r="X52" s="8" t="str">
        <f>TEXT(SalesDataTable[[#This Row],[Order Date]],"mmm")</f>
        <v>Jan</v>
      </c>
    </row>
    <row r="53" spans="1:24" ht="15.75">
      <c r="A53" s="2">
        <v>3129</v>
      </c>
      <c r="B53" s="3">
        <v>46034</v>
      </c>
      <c r="C53" s="4">
        <f>YEAR(SalesDataTable[[#This Row],[Order Date]])</f>
        <v>2026</v>
      </c>
      <c r="D53" s="12" t="str">
        <f>"Q"&amp;ROUNDUP(MONTH(SalesDataTable[[#This Row],[Order Date]])/3,0)</f>
        <v>Q1</v>
      </c>
      <c r="E53" s="4">
        <f>MONTH(SalesDataTable[[#This Row],[Order Date]])</f>
        <v>1</v>
      </c>
      <c r="F53" s="4" t="str">
        <f>TEXT(SalesDataTable[[#This Row],[Order Date]],"MMM")</f>
        <v>Jan</v>
      </c>
      <c r="G53" s="4" t="s">
        <v>20</v>
      </c>
      <c r="H53" s="4" t="s">
        <v>47</v>
      </c>
      <c r="I53" s="4" t="s">
        <v>19</v>
      </c>
      <c r="J53" s="4" t="s">
        <v>3</v>
      </c>
      <c r="K53" s="4" t="s">
        <v>34</v>
      </c>
      <c r="L53" s="4" t="s">
        <v>38</v>
      </c>
      <c r="M53" s="9">
        <v>1</v>
      </c>
      <c r="N53" s="6">
        <v>123</v>
      </c>
      <c r="O53" s="7">
        <v>0</v>
      </c>
      <c r="P53" s="6">
        <v>67.3</v>
      </c>
      <c r="Q53" s="6">
        <f t="shared" si="0"/>
        <v>123</v>
      </c>
      <c r="R53" s="6">
        <f t="shared" si="1"/>
        <v>67.3</v>
      </c>
      <c r="S53" s="6">
        <f t="shared" si="2"/>
        <v>55.7</v>
      </c>
      <c r="T53" s="8">
        <f t="shared" si="3"/>
        <v>0.45284552845528458</v>
      </c>
      <c r="U53" s="5">
        <f>YEAR(SalesDataTable[[#This Row],[Order Date]])</f>
        <v>2026</v>
      </c>
      <c r="V53" s="8" t="str">
        <f>"Q"&amp;ROUNDUP(MONTH(SalesDataTable[[#This Row],[Order Date]])/3,0)</f>
        <v>Q1</v>
      </c>
      <c r="W53" s="9">
        <f>MONTH(SalesDataTable[[#This Row],[Order Date]])</f>
        <v>1</v>
      </c>
      <c r="X53" s="8" t="str">
        <f>TEXT(SalesDataTable[[#This Row],[Order Date]],"mmm")</f>
        <v>Jan</v>
      </c>
    </row>
    <row r="54" spans="1:24" ht="15.75">
      <c r="A54" s="2">
        <v>3948</v>
      </c>
      <c r="B54" s="3">
        <v>46034</v>
      </c>
      <c r="C54" s="4">
        <f>YEAR(SalesDataTable[[#This Row],[Order Date]])</f>
        <v>2026</v>
      </c>
      <c r="D54" s="12" t="str">
        <f>"Q"&amp;ROUNDUP(MONTH(SalesDataTable[[#This Row],[Order Date]])/3,0)</f>
        <v>Q1</v>
      </c>
      <c r="E54" s="4">
        <f>MONTH(SalesDataTable[[#This Row],[Order Date]])</f>
        <v>1</v>
      </c>
      <c r="F54" s="4" t="str">
        <f>TEXT(SalesDataTable[[#This Row],[Order Date]],"MMM")</f>
        <v>Jan</v>
      </c>
      <c r="G54" s="4" t="s">
        <v>6</v>
      </c>
      <c r="H54" s="4" t="s">
        <v>49</v>
      </c>
      <c r="I54" s="4" t="s">
        <v>2</v>
      </c>
      <c r="J54" s="4" t="s">
        <v>13</v>
      </c>
      <c r="K54" s="4" t="s">
        <v>9</v>
      </c>
      <c r="L54" s="4" t="s">
        <v>46</v>
      </c>
      <c r="M54" s="9">
        <v>2</v>
      </c>
      <c r="N54" s="6">
        <v>72.239999999999995</v>
      </c>
      <c r="O54" s="7">
        <v>0</v>
      </c>
      <c r="P54" s="6">
        <v>32.94</v>
      </c>
      <c r="Q54" s="6">
        <f t="shared" si="0"/>
        <v>144.47999999999999</v>
      </c>
      <c r="R54" s="6">
        <f t="shared" si="1"/>
        <v>65.88</v>
      </c>
      <c r="S54" s="6">
        <f t="shared" si="2"/>
        <v>78.599999999999994</v>
      </c>
      <c r="T54" s="8">
        <f t="shared" si="3"/>
        <v>0.54401993355481726</v>
      </c>
      <c r="U54" s="5">
        <f>YEAR(SalesDataTable[[#This Row],[Order Date]])</f>
        <v>2026</v>
      </c>
      <c r="V54" s="8" t="str">
        <f>"Q"&amp;ROUNDUP(MONTH(SalesDataTable[[#This Row],[Order Date]])/3,0)</f>
        <v>Q1</v>
      </c>
      <c r="W54" s="9">
        <f>MONTH(SalesDataTable[[#This Row],[Order Date]])</f>
        <v>1</v>
      </c>
      <c r="X54" s="8" t="str">
        <f>TEXT(SalesDataTable[[#This Row],[Order Date]],"mmm")</f>
        <v>Jan</v>
      </c>
    </row>
    <row r="55" spans="1:24" ht="15.75">
      <c r="A55" s="2">
        <v>5036</v>
      </c>
      <c r="B55" s="3">
        <v>46034</v>
      </c>
      <c r="C55" s="4">
        <f>YEAR(SalesDataTable[[#This Row],[Order Date]])</f>
        <v>2026</v>
      </c>
      <c r="D55" s="12" t="str">
        <f>"Q"&amp;ROUNDUP(MONTH(SalesDataTable[[#This Row],[Order Date]])/3,0)</f>
        <v>Q1</v>
      </c>
      <c r="E55" s="4">
        <f>MONTH(SalesDataTable[[#This Row],[Order Date]])</f>
        <v>1</v>
      </c>
      <c r="F55" s="4" t="str">
        <f>TEXT(SalesDataTable[[#This Row],[Order Date]],"MMM")</f>
        <v>Jan</v>
      </c>
      <c r="G55" s="4" t="s">
        <v>11</v>
      </c>
      <c r="H55" s="4" t="s">
        <v>18</v>
      </c>
      <c r="I55" s="4" t="s">
        <v>19</v>
      </c>
      <c r="J55" s="4" t="s">
        <v>3</v>
      </c>
      <c r="K55" s="4" t="s">
        <v>9</v>
      </c>
      <c r="L55" s="4" t="s">
        <v>37</v>
      </c>
      <c r="M55" s="9">
        <v>1</v>
      </c>
      <c r="N55" s="6">
        <v>151.11000000000001</v>
      </c>
      <c r="O55" s="7">
        <v>0.15</v>
      </c>
      <c r="P55" s="6">
        <v>79.650000000000006</v>
      </c>
      <c r="Q55" s="6">
        <f t="shared" si="0"/>
        <v>128.4435</v>
      </c>
      <c r="R55" s="6">
        <f t="shared" si="1"/>
        <v>79.650000000000006</v>
      </c>
      <c r="S55" s="6">
        <f t="shared" si="2"/>
        <v>48.793499999999995</v>
      </c>
      <c r="T55" s="8">
        <f t="shared" si="3"/>
        <v>0.37988298356865075</v>
      </c>
      <c r="U55" s="5">
        <f>YEAR(SalesDataTable[[#This Row],[Order Date]])</f>
        <v>2026</v>
      </c>
      <c r="V55" s="8" t="str">
        <f>"Q"&amp;ROUNDUP(MONTH(SalesDataTable[[#This Row],[Order Date]])/3,0)</f>
        <v>Q1</v>
      </c>
      <c r="W55" s="9">
        <f>MONTH(SalesDataTable[[#This Row],[Order Date]])</f>
        <v>1</v>
      </c>
      <c r="X55" s="8" t="str">
        <f>TEXT(SalesDataTable[[#This Row],[Order Date]],"mmm")</f>
        <v>Jan</v>
      </c>
    </row>
    <row r="56" spans="1:24" ht="15.75">
      <c r="A56" s="2">
        <v>2681</v>
      </c>
      <c r="B56" s="3">
        <v>46035</v>
      </c>
      <c r="C56" s="4">
        <f>YEAR(SalesDataTable[[#This Row],[Order Date]])</f>
        <v>2026</v>
      </c>
      <c r="D56" s="12" t="str">
        <f>"Q"&amp;ROUNDUP(MONTH(SalesDataTable[[#This Row],[Order Date]])/3,0)</f>
        <v>Q1</v>
      </c>
      <c r="E56" s="4">
        <f>MONTH(SalesDataTable[[#This Row],[Order Date]])</f>
        <v>1</v>
      </c>
      <c r="F56" s="4" t="str">
        <f>TEXT(SalesDataTable[[#This Row],[Order Date]],"MMM")</f>
        <v>Jan</v>
      </c>
      <c r="G56" s="4" t="s">
        <v>20</v>
      </c>
      <c r="H56" s="4" t="s">
        <v>21</v>
      </c>
      <c r="I56" s="4" t="s">
        <v>2</v>
      </c>
      <c r="J56" s="4" t="s">
        <v>13</v>
      </c>
      <c r="K56" s="4" t="s">
        <v>9</v>
      </c>
      <c r="L56" s="4" t="s">
        <v>10</v>
      </c>
      <c r="M56" s="9">
        <v>1</v>
      </c>
      <c r="N56" s="6">
        <v>94.32</v>
      </c>
      <c r="O56" s="7">
        <v>0</v>
      </c>
      <c r="P56" s="6">
        <v>45.93</v>
      </c>
      <c r="Q56" s="6">
        <f t="shared" si="0"/>
        <v>94.32</v>
      </c>
      <c r="R56" s="6">
        <f t="shared" si="1"/>
        <v>45.93</v>
      </c>
      <c r="S56" s="6">
        <f t="shared" si="2"/>
        <v>48.389999999999993</v>
      </c>
      <c r="T56" s="8">
        <f t="shared" si="3"/>
        <v>0.51304071246819338</v>
      </c>
      <c r="U56" s="5">
        <f>YEAR(SalesDataTable[[#This Row],[Order Date]])</f>
        <v>2026</v>
      </c>
      <c r="V56" s="8" t="str">
        <f>"Q"&amp;ROUNDUP(MONTH(SalesDataTable[[#This Row],[Order Date]])/3,0)</f>
        <v>Q1</v>
      </c>
      <c r="W56" s="9">
        <f>MONTH(SalesDataTable[[#This Row],[Order Date]])</f>
        <v>1</v>
      </c>
      <c r="X56" s="8" t="str">
        <f>TEXT(SalesDataTable[[#This Row],[Order Date]],"mmm")</f>
        <v>Jan</v>
      </c>
    </row>
    <row r="57" spans="1:24" ht="15.75">
      <c r="A57" s="2">
        <v>5101</v>
      </c>
      <c r="B57" s="3">
        <v>46035</v>
      </c>
      <c r="C57" s="4">
        <f>YEAR(SalesDataTable[[#This Row],[Order Date]])</f>
        <v>2026</v>
      </c>
      <c r="D57" s="12" t="str">
        <f>"Q"&amp;ROUNDUP(MONTH(SalesDataTable[[#This Row],[Order Date]])/3,0)</f>
        <v>Q1</v>
      </c>
      <c r="E57" s="4">
        <f>MONTH(SalesDataTable[[#This Row],[Order Date]])</f>
        <v>1</v>
      </c>
      <c r="F57" s="4" t="str">
        <f>TEXT(SalesDataTable[[#This Row],[Order Date]],"MMM")</f>
        <v>Jan</v>
      </c>
      <c r="G57" s="4" t="s">
        <v>6</v>
      </c>
      <c r="H57" s="4" t="s">
        <v>43</v>
      </c>
      <c r="I57" s="4" t="s">
        <v>2</v>
      </c>
      <c r="J57" s="4" t="s">
        <v>3</v>
      </c>
      <c r="K57" s="4" t="s">
        <v>4</v>
      </c>
      <c r="L57" s="4" t="s">
        <v>22</v>
      </c>
      <c r="M57" s="9">
        <v>3</v>
      </c>
      <c r="N57" s="6">
        <v>51.52</v>
      </c>
      <c r="O57" s="7">
        <v>0</v>
      </c>
      <c r="P57" s="6">
        <v>21.92</v>
      </c>
      <c r="Q57" s="6">
        <f t="shared" si="0"/>
        <v>154.56</v>
      </c>
      <c r="R57" s="6">
        <f t="shared" si="1"/>
        <v>65.760000000000005</v>
      </c>
      <c r="S57" s="6">
        <f t="shared" si="2"/>
        <v>88.8</v>
      </c>
      <c r="T57" s="8">
        <f t="shared" si="3"/>
        <v>0.57453416149068315</v>
      </c>
      <c r="U57" s="5">
        <f>YEAR(SalesDataTable[[#This Row],[Order Date]])</f>
        <v>2026</v>
      </c>
      <c r="V57" s="8" t="str">
        <f>"Q"&amp;ROUNDUP(MONTH(SalesDataTable[[#This Row],[Order Date]])/3,0)</f>
        <v>Q1</v>
      </c>
      <c r="W57" s="9">
        <f>MONTH(SalesDataTable[[#This Row],[Order Date]])</f>
        <v>1</v>
      </c>
      <c r="X57" s="8" t="str">
        <f>TEXT(SalesDataTable[[#This Row],[Order Date]],"mmm")</f>
        <v>Jan</v>
      </c>
    </row>
    <row r="58" spans="1:24" ht="15.75">
      <c r="A58" s="2">
        <v>3871</v>
      </c>
      <c r="B58" s="3">
        <v>46036</v>
      </c>
      <c r="C58" s="4">
        <f>YEAR(SalesDataTable[[#This Row],[Order Date]])</f>
        <v>2026</v>
      </c>
      <c r="D58" s="12" t="str">
        <f>"Q"&amp;ROUNDUP(MONTH(SalesDataTable[[#This Row],[Order Date]])/3,0)</f>
        <v>Q1</v>
      </c>
      <c r="E58" s="4">
        <f>MONTH(SalesDataTable[[#This Row],[Order Date]])</f>
        <v>1</v>
      </c>
      <c r="F58" s="4" t="str">
        <f>TEXT(SalesDataTable[[#This Row],[Order Date]],"MMM")</f>
        <v>Jan</v>
      </c>
      <c r="G58" s="4" t="s">
        <v>0</v>
      </c>
      <c r="H58" s="4" t="s">
        <v>50</v>
      </c>
      <c r="I58" s="4" t="s">
        <v>2</v>
      </c>
      <c r="J58" s="4" t="s">
        <v>13</v>
      </c>
      <c r="K58" s="4" t="s">
        <v>9</v>
      </c>
      <c r="L58" s="4" t="s">
        <v>17</v>
      </c>
      <c r="M58" s="9">
        <v>2</v>
      </c>
      <c r="N58" s="6">
        <v>146.4</v>
      </c>
      <c r="O58" s="7">
        <v>0.05</v>
      </c>
      <c r="P58" s="6">
        <v>81.72</v>
      </c>
      <c r="Q58" s="6">
        <f t="shared" si="0"/>
        <v>278.16000000000003</v>
      </c>
      <c r="R58" s="6">
        <f t="shared" si="1"/>
        <v>163.44</v>
      </c>
      <c r="S58" s="6">
        <f t="shared" si="2"/>
        <v>114.72000000000003</v>
      </c>
      <c r="T58" s="8">
        <f t="shared" si="3"/>
        <v>0.4124245038826575</v>
      </c>
      <c r="U58" s="5">
        <f>YEAR(SalesDataTable[[#This Row],[Order Date]])</f>
        <v>2026</v>
      </c>
      <c r="V58" s="8" t="str">
        <f>"Q"&amp;ROUNDUP(MONTH(SalesDataTable[[#This Row],[Order Date]])/3,0)</f>
        <v>Q1</v>
      </c>
      <c r="W58" s="9">
        <f>MONTH(SalesDataTable[[#This Row],[Order Date]])</f>
        <v>1</v>
      </c>
      <c r="X58" s="8" t="str">
        <f>TEXT(SalesDataTable[[#This Row],[Order Date]],"mmm")</f>
        <v>Jan</v>
      </c>
    </row>
    <row r="59" spans="1:24" ht="15.75">
      <c r="A59" s="2">
        <v>4643</v>
      </c>
      <c r="B59" s="3">
        <v>46036</v>
      </c>
      <c r="C59" s="4">
        <f>YEAR(SalesDataTable[[#This Row],[Order Date]])</f>
        <v>2026</v>
      </c>
      <c r="D59" s="12" t="str">
        <f>"Q"&amp;ROUNDUP(MONTH(SalesDataTable[[#This Row],[Order Date]])/3,0)</f>
        <v>Q1</v>
      </c>
      <c r="E59" s="4">
        <f>MONTH(SalesDataTable[[#This Row],[Order Date]])</f>
        <v>1</v>
      </c>
      <c r="F59" s="4" t="str">
        <f>TEXT(SalesDataTable[[#This Row],[Order Date]],"MMM")</f>
        <v>Jan</v>
      </c>
      <c r="G59" s="4" t="s">
        <v>0</v>
      </c>
      <c r="H59" s="4" t="s">
        <v>1</v>
      </c>
      <c r="I59" s="4" t="s">
        <v>8</v>
      </c>
      <c r="J59" s="4" t="s">
        <v>16</v>
      </c>
      <c r="K59" s="4" t="s">
        <v>14</v>
      </c>
      <c r="L59" s="4" t="s">
        <v>32</v>
      </c>
      <c r="M59" s="9">
        <v>3</v>
      </c>
      <c r="N59" s="6">
        <v>47.32</v>
      </c>
      <c r="O59" s="7">
        <v>0.1</v>
      </c>
      <c r="P59" s="6">
        <v>18.420000000000002</v>
      </c>
      <c r="Q59" s="6">
        <f t="shared" si="0"/>
        <v>127.76400000000001</v>
      </c>
      <c r="R59" s="6">
        <f t="shared" si="1"/>
        <v>55.260000000000005</v>
      </c>
      <c r="S59" s="6">
        <f t="shared" si="2"/>
        <v>72.504000000000005</v>
      </c>
      <c r="T59" s="8">
        <f t="shared" si="3"/>
        <v>0.56748379825302897</v>
      </c>
      <c r="U59" s="5">
        <f>YEAR(SalesDataTable[[#This Row],[Order Date]])</f>
        <v>2026</v>
      </c>
      <c r="V59" s="8" t="str">
        <f>"Q"&amp;ROUNDUP(MONTH(SalesDataTable[[#This Row],[Order Date]])/3,0)</f>
        <v>Q1</v>
      </c>
      <c r="W59" s="9">
        <f>MONTH(SalesDataTable[[#This Row],[Order Date]])</f>
        <v>1</v>
      </c>
      <c r="X59" s="8" t="str">
        <f>TEXT(SalesDataTable[[#This Row],[Order Date]],"mmm")</f>
        <v>Jan</v>
      </c>
    </row>
    <row r="60" spans="1:24" ht="15.75">
      <c r="A60" s="2">
        <v>4703</v>
      </c>
      <c r="B60" s="3">
        <v>46036</v>
      </c>
      <c r="C60" s="4">
        <f>YEAR(SalesDataTable[[#This Row],[Order Date]])</f>
        <v>2026</v>
      </c>
      <c r="D60" s="12" t="str">
        <f>"Q"&amp;ROUNDUP(MONTH(SalesDataTable[[#This Row],[Order Date]])/3,0)</f>
        <v>Q1</v>
      </c>
      <c r="E60" s="4">
        <f>MONTH(SalesDataTable[[#This Row],[Order Date]])</f>
        <v>1</v>
      </c>
      <c r="F60" s="4" t="str">
        <f>TEXT(SalesDataTable[[#This Row],[Order Date]],"MMM")</f>
        <v>Jan</v>
      </c>
      <c r="G60" s="4" t="s">
        <v>20</v>
      </c>
      <c r="H60" s="4" t="s">
        <v>47</v>
      </c>
      <c r="I60" s="4" t="s">
        <v>19</v>
      </c>
      <c r="J60" s="4" t="s">
        <v>16</v>
      </c>
      <c r="K60" s="4" t="s">
        <v>34</v>
      </c>
      <c r="L60" s="4" t="s">
        <v>35</v>
      </c>
      <c r="M60" s="9">
        <v>2</v>
      </c>
      <c r="N60" s="6">
        <v>40.450000000000003</v>
      </c>
      <c r="O60" s="7">
        <v>0.05</v>
      </c>
      <c r="P60" s="6">
        <v>15.14</v>
      </c>
      <c r="Q60" s="6">
        <f t="shared" si="0"/>
        <v>76.855000000000004</v>
      </c>
      <c r="R60" s="6">
        <f t="shared" si="1"/>
        <v>30.28</v>
      </c>
      <c r="S60" s="6">
        <f t="shared" si="2"/>
        <v>46.575000000000003</v>
      </c>
      <c r="T60" s="8">
        <f t="shared" si="3"/>
        <v>0.60601132001821612</v>
      </c>
      <c r="U60" s="5">
        <f>YEAR(SalesDataTable[[#This Row],[Order Date]])</f>
        <v>2026</v>
      </c>
      <c r="V60" s="8" t="str">
        <f>"Q"&amp;ROUNDUP(MONTH(SalesDataTable[[#This Row],[Order Date]])/3,0)</f>
        <v>Q1</v>
      </c>
      <c r="W60" s="9">
        <f>MONTH(SalesDataTable[[#This Row],[Order Date]])</f>
        <v>1</v>
      </c>
      <c r="X60" s="8" t="str">
        <f>TEXT(SalesDataTable[[#This Row],[Order Date]],"mmm")</f>
        <v>Jan</v>
      </c>
    </row>
    <row r="61" spans="1:24" ht="15.75">
      <c r="A61" s="2">
        <v>5068</v>
      </c>
      <c r="B61" s="3">
        <v>46036</v>
      </c>
      <c r="C61" s="4">
        <f>YEAR(SalesDataTable[[#This Row],[Order Date]])</f>
        <v>2026</v>
      </c>
      <c r="D61" s="12" t="str">
        <f>"Q"&amp;ROUNDUP(MONTH(SalesDataTable[[#This Row],[Order Date]])/3,0)</f>
        <v>Q1</v>
      </c>
      <c r="E61" s="4">
        <f>MONTH(SalesDataTable[[#This Row],[Order Date]])</f>
        <v>1</v>
      </c>
      <c r="F61" s="4" t="str">
        <f>TEXT(SalesDataTable[[#This Row],[Order Date]],"MMM")</f>
        <v>Jan</v>
      </c>
      <c r="G61" s="4" t="s">
        <v>0</v>
      </c>
      <c r="H61" s="4" t="s">
        <v>1</v>
      </c>
      <c r="I61" s="4" t="s">
        <v>2</v>
      </c>
      <c r="J61" s="4" t="s">
        <v>3</v>
      </c>
      <c r="K61" s="4" t="s">
        <v>14</v>
      </c>
      <c r="L61" s="4" t="s">
        <v>32</v>
      </c>
      <c r="M61" s="9">
        <v>2</v>
      </c>
      <c r="N61" s="6">
        <v>47.05</v>
      </c>
      <c r="O61" s="7">
        <v>0.1</v>
      </c>
      <c r="P61" s="6">
        <v>18.8</v>
      </c>
      <c r="Q61" s="6">
        <f t="shared" si="0"/>
        <v>84.69</v>
      </c>
      <c r="R61" s="6">
        <f t="shared" si="1"/>
        <v>37.6</v>
      </c>
      <c r="S61" s="6">
        <f t="shared" si="2"/>
        <v>47.089999999999996</v>
      </c>
      <c r="T61" s="8">
        <f t="shared" si="3"/>
        <v>0.55602786633604906</v>
      </c>
      <c r="U61" s="5">
        <f>YEAR(SalesDataTable[[#This Row],[Order Date]])</f>
        <v>2026</v>
      </c>
      <c r="V61" s="8" t="str">
        <f>"Q"&amp;ROUNDUP(MONTH(SalesDataTable[[#This Row],[Order Date]])/3,0)</f>
        <v>Q1</v>
      </c>
      <c r="W61" s="9">
        <f>MONTH(SalesDataTable[[#This Row],[Order Date]])</f>
        <v>1</v>
      </c>
      <c r="X61" s="8" t="str">
        <f>TEXT(SalesDataTable[[#This Row],[Order Date]],"mmm")</f>
        <v>Jan</v>
      </c>
    </row>
    <row r="62" spans="1:24" ht="15.75">
      <c r="A62" s="2">
        <v>1539</v>
      </c>
      <c r="B62" s="3">
        <v>46037</v>
      </c>
      <c r="C62" s="4">
        <f>YEAR(SalesDataTable[[#This Row],[Order Date]])</f>
        <v>2026</v>
      </c>
      <c r="D62" s="12" t="str">
        <f>"Q"&amp;ROUNDUP(MONTH(SalesDataTable[[#This Row],[Order Date]])/3,0)</f>
        <v>Q1</v>
      </c>
      <c r="E62" s="4">
        <f>MONTH(SalesDataTable[[#This Row],[Order Date]])</f>
        <v>1</v>
      </c>
      <c r="F62" s="4" t="str">
        <f>TEXT(SalesDataTable[[#This Row],[Order Date]],"MMM")</f>
        <v>Jan</v>
      </c>
      <c r="G62" s="4" t="s">
        <v>20</v>
      </c>
      <c r="H62" s="4" t="s">
        <v>33</v>
      </c>
      <c r="I62" s="4" t="s">
        <v>19</v>
      </c>
      <c r="J62" s="4" t="s">
        <v>16</v>
      </c>
      <c r="K62" s="4" t="s">
        <v>34</v>
      </c>
      <c r="L62" s="4" t="s">
        <v>38</v>
      </c>
      <c r="M62" s="9">
        <v>3</v>
      </c>
      <c r="N62" s="6">
        <v>123.14</v>
      </c>
      <c r="O62" s="7">
        <v>0.05</v>
      </c>
      <c r="P62" s="6">
        <v>70.67</v>
      </c>
      <c r="Q62" s="6">
        <f t="shared" si="0"/>
        <v>350.94900000000001</v>
      </c>
      <c r="R62" s="6">
        <f t="shared" si="1"/>
        <v>212.01</v>
      </c>
      <c r="S62" s="6">
        <f t="shared" si="2"/>
        <v>138.93900000000002</v>
      </c>
      <c r="T62" s="8">
        <f t="shared" si="3"/>
        <v>0.39589513006163296</v>
      </c>
      <c r="U62" s="5">
        <f>YEAR(SalesDataTable[[#This Row],[Order Date]])</f>
        <v>2026</v>
      </c>
      <c r="V62" s="8" t="str">
        <f>"Q"&amp;ROUNDUP(MONTH(SalesDataTable[[#This Row],[Order Date]])/3,0)</f>
        <v>Q1</v>
      </c>
      <c r="W62" s="9">
        <f>MONTH(SalesDataTable[[#This Row],[Order Date]])</f>
        <v>1</v>
      </c>
      <c r="X62" s="8" t="str">
        <f>TEXT(SalesDataTable[[#This Row],[Order Date]],"mmm")</f>
        <v>Jan</v>
      </c>
    </row>
    <row r="63" spans="1:24" ht="15.75">
      <c r="A63" s="2">
        <v>1709</v>
      </c>
      <c r="B63" s="3">
        <v>46037</v>
      </c>
      <c r="C63" s="4">
        <f>YEAR(SalesDataTable[[#This Row],[Order Date]])</f>
        <v>2026</v>
      </c>
      <c r="D63" s="12" t="str">
        <f>"Q"&amp;ROUNDUP(MONTH(SalesDataTable[[#This Row],[Order Date]])/3,0)</f>
        <v>Q1</v>
      </c>
      <c r="E63" s="4">
        <f>MONTH(SalesDataTable[[#This Row],[Order Date]])</f>
        <v>1</v>
      </c>
      <c r="F63" s="4" t="str">
        <f>TEXT(SalesDataTable[[#This Row],[Order Date]],"MMM")</f>
        <v>Jan</v>
      </c>
      <c r="G63" s="4" t="s">
        <v>20</v>
      </c>
      <c r="H63" s="4" t="s">
        <v>47</v>
      </c>
      <c r="I63" s="4" t="s">
        <v>2</v>
      </c>
      <c r="J63" s="4" t="s">
        <v>3</v>
      </c>
      <c r="K63" s="4" t="s">
        <v>9</v>
      </c>
      <c r="L63" s="4" t="s">
        <v>37</v>
      </c>
      <c r="M63" s="9">
        <v>2</v>
      </c>
      <c r="N63" s="6">
        <v>151.33000000000001</v>
      </c>
      <c r="O63" s="7">
        <v>0.1</v>
      </c>
      <c r="P63" s="6">
        <v>78.44</v>
      </c>
      <c r="Q63" s="6">
        <f t="shared" si="0"/>
        <v>272.39400000000001</v>
      </c>
      <c r="R63" s="6">
        <f t="shared" si="1"/>
        <v>156.88</v>
      </c>
      <c r="S63" s="6">
        <f t="shared" si="2"/>
        <v>115.51400000000001</v>
      </c>
      <c r="T63" s="8">
        <f t="shared" si="3"/>
        <v>0.42406954631893512</v>
      </c>
      <c r="U63" s="5">
        <f>YEAR(SalesDataTable[[#This Row],[Order Date]])</f>
        <v>2026</v>
      </c>
      <c r="V63" s="8" t="str">
        <f>"Q"&amp;ROUNDUP(MONTH(SalesDataTable[[#This Row],[Order Date]])/3,0)</f>
        <v>Q1</v>
      </c>
      <c r="W63" s="9">
        <f>MONTH(SalesDataTable[[#This Row],[Order Date]])</f>
        <v>1</v>
      </c>
      <c r="X63" s="8" t="str">
        <f>TEXT(SalesDataTable[[#This Row],[Order Date]],"mmm")</f>
        <v>Jan</v>
      </c>
    </row>
    <row r="64" spans="1:24" ht="15.75">
      <c r="A64" s="2">
        <v>2702</v>
      </c>
      <c r="B64" s="3">
        <v>46037</v>
      </c>
      <c r="C64" s="4">
        <f>YEAR(SalesDataTable[[#This Row],[Order Date]])</f>
        <v>2026</v>
      </c>
      <c r="D64" s="12" t="str">
        <f>"Q"&amp;ROUNDUP(MONTH(SalesDataTable[[#This Row],[Order Date]])/3,0)</f>
        <v>Q1</v>
      </c>
      <c r="E64" s="4">
        <f>MONTH(SalesDataTable[[#This Row],[Order Date]])</f>
        <v>1</v>
      </c>
      <c r="F64" s="4" t="str">
        <f>TEXT(SalesDataTable[[#This Row],[Order Date]],"MMM")</f>
        <v>Jan</v>
      </c>
      <c r="G64" s="4" t="s">
        <v>6</v>
      </c>
      <c r="H64" s="4" t="s">
        <v>49</v>
      </c>
      <c r="I64" s="4" t="s">
        <v>2</v>
      </c>
      <c r="J64" s="4" t="s">
        <v>3</v>
      </c>
      <c r="K64" s="4" t="s">
        <v>9</v>
      </c>
      <c r="L64" s="4" t="s">
        <v>17</v>
      </c>
      <c r="M64" s="9">
        <v>5</v>
      </c>
      <c r="N64" s="6">
        <v>144.01</v>
      </c>
      <c r="O64" s="7">
        <v>0.05</v>
      </c>
      <c r="P64" s="6">
        <v>79.64</v>
      </c>
      <c r="Q64" s="6">
        <f t="shared" si="0"/>
        <v>684.0474999999999</v>
      </c>
      <c r="R64" s="6">
        <f t="shared" si="1"/>
        <v>398.2</v>
      </c>
      <c r="S64" s="6">
        <f t="shared" si="2"/>
        <v>285.84749999999991</v>
      </c>
      <c r="T64" s="8">
        <f t="shared" si="3"/>
        <v>0.41787668254032062</v>
      </c>
      <c r="U64" s="5">
        <f>YEAR(SalesDataTable[[#This Row],[Order Date]])</f>
        <v>2026</v>
      </c>
      <c r="V64" s="8" t="str">
        <f>"Q"&amp;ROUNDUP(MONTH(SalesDataTable[[#This Row],[Order Date]])/3,0)</f>
        <v>Q1</v>
      </c>
      <c r="W64" s="9">
        <f>MONTH(SalesDataTable[[#This Row],[Order Date]])</f>
        <v>1</v>
      </c>
      <c r="X64" s="8" t="str">
        <f>TEXT(SalesDataTable[[#This Row],[Order Date]],"mmm")</f>
        <v>Jan</v>
      </c>
    </row>
    <row r="65" spans="1:24" ht="15.75">
      <c r="A65" s="2">
        <v>3176</v>
      </c>
      <c r="B65" s="3">
        <v>46037</v>
      </c>
      <c r="C65" s="4">
        <f>YEAR(SalesDataTable[[#This Row],[Order Date]])</f>
        <v>2026</v>
      </c>
      <c r="D65" s="12" t="str">
        <f>"Q"&amp;ROUNDUP(MONTH(SalesDataTable[[#This Row],[Order Date]])/3,0)</f>
        <v>Q1</v>
      </c>
      <c r="E65" s="4">
        <f>MONTH(SalesDataTable[[#This Row],[Order Date]])</f>
        <v>1</v>
      </c>
      <c r="F65" s="4" t="str">
        <f>TEXT(SalesDataTable[[#This Row],[Order Date]],"MMM")</f>
        <v>Jan</v>
      </c>
      <c r="G65" s="4" t="s">
        <v>20</v>
      </c>
      <c r="H65" s="4" t="s">
        <v>33</v>
      </c>
      <c r="I65" s="4" t="s">
        <v>2</v>
      </c>
      <c r="J65" s="4" t="s">
        <v>3</v>
      </c>
      <c r="K65" s="4" t="s">
        <v>9</v>
      </c>
      <c r="L65" s="4" t="s">
        <v>10</v>
      </c>
      <c r="M65" s="9">
        <v>3</v>
      </c>
      <c r="N65" s="6">
        <v>91.19</v>
      </c>
      <c r="O65" s="7">
        <v>0</v>
      </c>
      <c r="P65" s="6">
        <v>44.47</v>
      </c>
      <c r="Q65" s="6">
        <f t="shared" si="0"/>
        <v>273.57</v>
      </c>
      <c r="R65" s="6">
        <f t="shared" si="1"/>
        <v>133.41</v>
      </c>
      <c r="S65" s="6">
        <f t="shared" si="2"/>
        <v>140.16</v>
      </c>
      <c r="T65" s="8">
        <f t="shared" si="3"/>
        <v>0.5123368790437548</v>
      </c>
      <c r="U65" s="5">
        <f>YEAR(SalesDataTable[[#This Row],[Order Date]])</f>
        <v>2026</v>
      </c>
      <c r="V65" s="8" t="str">
        <f>"Q"&amp;ROUNDUP(MONTH(SalesDataTable[[#This Row],[Order Date]])/3,0)</f>
        <v>Q1</v>
      </c>
      <c r="W65" s="9">
        <f>MONTH(SalesDataTable[[#This Row],[Order Date]])</f>
        <v>1</v>
      </c>
      <c r="X65" s="8" t="str">
        <f>TEXT(SalesDataTable[[#This Row],[Order Date]],"mmm")</f>
        <v>Jan</v>
      </c>
    </row>
    <row r="66" spans="1:24" ht="15.75">
      <c r="A66" s="2">
        <v>3705</v>
      </c>
      <c r="B66" s="3">
        <v>46037</v>
      </c>
      <c r="C66" s="4">
        <f>YEAR(SalesDataTable[[#This Row],[Order Date]])</f>
        <v>2026</v>
      </c>
      <c r="D66" s="12" t="str">
        <f>"Q"&amp;ROUNDUP(MONTH(SalesDataTable[[#This Row],[Order Date]])/3,0)</f>
        <v>Q1</v>
      </c>
      <c r="E66" s="4">
        <f>MONTH(SalesDataTable[[#This Row],[Order Date]])</f>
        <v>1</v>
      </c>
      <c r="F66" s="4" t="str">
        <f>TEXT(SalesDataTable[[#This Row],[Order Date]],"MMM")</f>
        <v>Jan</v>
      </c>
      <c r="G66" s="4" t="s">
        <v>20</v>
      </c>
      <c r="H66" s="4" t="s">
        <v>31</v>
      </c>
      <c r="I66" s="4" t="s">
        <v>19</v>
      </c>
      <c r="J66" s="4" t="s">
        <v>13</v>
      </c>
      <c r="K66" s="4" t="s">
        <v>14</v>
      </c>
      <c r="L66" s="4" t="s">
        <v>32</v>
      </c>
      <c r="M66" s="9">
        <v>2</v>
      </c>
      <c r="N66" s="6">
        <v>45.45</v>
      </c>
      <c r="O66" s="7">
        <v>0</v>
      </c>
      <c r="P66" s="6">
        <v>18.190000000000001</v>
      </c>
      <c r="Q66" s="6">
        <f t="shared" ref="Q66:Q129" si="4">M66*N66*(1-O66)</f>
        <v>90.9</v>
      </c>
      <c r="R66" s="6">
        <f t="shared" ref="R66:R129" si="5">M66*P66</f>
        <v>36.380000000000003</v>
      </c>
      <c r="S66" s="6">
        <f t="shared" ref="S66:S129" si="6">Q66-R66</f>
        <v>54.52</v>
      </c>
      <c r="T66" s="8">
        <f t="shared" ref="T66:T129" si="7">IFERROR(S66/Q66,0)</f>
        <v>0.59977997799779981</v>
      </c>
      <c r="U66" s="5">
        <f>YEAR(SalesDataTable[[#This Row],[Order Date]])</f>
        <v>2026</v>
      </c>
      <c r="V66" s="8" t="str">
        <f>"Q"&amp;ROUNDUP(MONTH(SalesDataTable[[#This Row],[Order Date]])/3,0)</f>
        <v>Q1</v>
      </c>
      <c r="W66" s="9">
        <f>MONTH(SalesDataTable[[#This Row],[Order Date]])</f>
        <v>1</v>
      </c>
      <c r="X66" s="8" t="str">
        <f>TEXT(SalesDataTable[[#This Row],[Order Date]],"mmm")</f>
        <v>Jan</v>
      </c>
    </row>
    <row r="67" spans="1:24" ht="15.75">
      <c r="A67" s="2">
        <v>3736</v>
      </c>
      <c r="B67" s="3">
        <v>46037</v>
      </c>
      <c r="C67" s="4">
        <f>YEAR(SalesDataTable[[#This Row],[Order Date]])</f>
        <v>2026</v>
      </c>
      <c r="D67" s="12" t="str">
        <f>"Q"&amp;ROUNDUP(MONTH(SalesDataTable[[#This Row],[Order Date]])/3,0)</f>
        <v>Q1</v>
      </c>
      <c r="E67" s="4">
        <f>MONTH(SalesDataTable[[#This Row],[Order Date]])</f>
        <v>1</v>
      </c>
      <c r="F67" s="4" t="str">
        <f>TEXT(SalesDataTable[[#This Row],[Order Date]],"MMM")</f>
        <v>Jan</v>
      </c>
      <c r="G67" s="4" t="s">
        <v>6</v>
      </c>
      <c r="H67" s="4" t="s">
        <v>7</v>
      </c>
      <c r="I67" s="4" t="s">
        <v>28</v>
      </c>
      <c r="J67" s="4" t="s">
        <v>13</v>
      </c>
      <c r="K67" s="4" t="s">
        <v>34</v>
      </c>
      <c r="L67" s="4" t="s">
        <v>35</v>
      </c>
      <c r="M67" s="9">
        <v>1</v>
      </c>
      <c r="N67" s="6">
        <v>40.72</v>
      </c>
      <c r="O67" s="7">
        <v>0</v>
      </c>
      <c r="P67" s="6">
        <v>14.94</v>
      </c>
      <c r="Q67" s="6">
        <f t="shared" si="4"/>
        <v>40.72</v>
      </c>
      <c r="R67" s="6">
        <f t="shared" si="5"/>
        <v>14.94</v>
      </c>
      <c r="S67" s="6">
        <f t="shared" si="6"/>
        <v>25.78</v>
      </c>
      <c r="T67" s="8">
        <f t="shared" si="7"/>
        <v>0.6331041257367388</v>
      </c>
      <c r="U67" s="5">
        <f>YEAR(SalesDataTable[[#This Row],[Order Date]])</f>
        <v>2026</v>
      </c>
      <c r="V67" s="8" t="str">
        <f>"Q"&amp;ROUNDUP(MONTH(SalesDataTable[[#This Row],[Order Date]])/3,0)</f>
        <v>Q1</v>
      </c>
      <c r="W67" s="9">
        <f>MONTH(SalesDataTable[[#This Row],[Order Date]])</f>
        <v>1</v>
      </c>
      <c r="X67" s="8" t="str">
        <f>TEXT(SalesDataTable[[#This Row],[Order Date]],"mmm")</f>
        <v>Jan</v>
      </c>
    </row>
    <row r="68" spans="1:24" ht="15.75">
      <c r="A68" s="2">
        <v>3967</v>
      </c>
      <c r="B68" s="3">
        <v>46037</v>
      </c>
      <c r="C68" s="4">
        <f>YEAR(SalesDataTable[[#This Row],[Order Date]])</f>
        <v>2026</v>
      </c>
      <c r="D68" s="12" t="str">
        <f>"Q"&amp;ROUNDUP(MONTH(SalesDataTable[[#This Row],[Order Date]])/3,0)</f>
        <v>Q1</v>
      </c>
      <c r="E68" s="4">
        <f>MONTH(SalesDataTable[[#This Row],[Order Date]])</f>
        <v>1</v>
      </c>
      <c r="F68" s="4" t="str">
        <f>TEXT(SalesDataTable[[#This Row],[Order Date]],"MMM")</f>
        <v>Jan</v>
      </c>
      <c r="G68" s="4" t="s">
        <v>6</v>
      </c>
      <c r="H68" s="4" t="s">
        <v>43</v>
      </c>
      <c r="I68" s="4" t="s">
        <v>2</v>
      </c>
      <c r="J68" s="4" t="s">
        <v>16</v>
      </c>
      <c r="K68" s="4" t="s">
        <v>14</v>
      </c>
      <c r="L68" s="4" t="s">
        <v>15</v>
      </c>
      <c r="M68" s="9">
        <v>2</v>
      </c>
      <c r="N68" s="6">
        <v>37.090000000000003</v>
      </c>
      <c r="O68" s="7">
        <v>0</v>
      </c>
      <c r="P68" s="6">
        <v>13.29</v>
      </c>
      <c r="Q68" s="6">
        <f t="shared" si="4"/>
        <v>74.180000000000007</v>
      </c>
      <c r="R68" s="6">
        <f t="shared" si="5"/>
        <v>26.58</v>
      </c>
      <c r="S68" s="6">
        <f t="shared" si="6"/>
        <v>47.600000000000009</v>
      </c>
      <c r="T68" s="8">
        <f t="shared" si="7"/>
        <v>0.64168239417632789</v>
      </c>
      <c r="U68" s="5">
        <f>YEAR(SalesDataTable[[#This Row],[Order Date]])</f>
        <v>2026</v>
      </c>
      <c r="V68" s="8" t="str">
        <f>"Q"&amp;ROUNDUP(MONTH(SalesDataTable[[#This Row],[Order Date]])/3,0)</f>
        <v>Q1</v>
      </c>
      <c r="W68" s="9">
        <f>MONTH(SalesDataTable[[#This Row],[Order Date]])</f>
        <v>1</v>
      </c>
      <c r="X68" s="8" t="str">
        <f>TEXT(SalesDataTable[[#This Row],[Order Date]],"mmm")</f>
        <v>Jan</v>
      </c>
    </row>
    <row r="69" spans="1:24" ht="15.75">
      <c r="A69" s="2">
        <v>170</v>
      </c>
      <c r="B69" s="3">
        <v>46038</v>
      </c>
      <c r="C69" s="4">
        <f>YEAR(SalesDataTable[[#This Row],[Order Date]])</f>
        <v>2026</v>
      </c>
      <c r="D69" s="12" t="str">
        <f>"Q"&amp;ROUNDUP(MONTH(SalesDataTable[[#This Row],[Order Date]])/3,0)</f>
        <v>Q1</v>
      </c>
      <c r="E69" s="4">
        <f>MONTH(SalesDataTable[[#This Row],[Order Date]])</f>
        <v>1</v>
      </c>
      <c r="F69" s="4" t="str">
        <f>TEXT(SalesDataTable[[#This Row],[Order Date]],"MMM")</f>
        <v>Jan</v>
      </c>
      <c r="G69" s="4" t="s">
        <v>11</v>
      </c>
      <c r="H69" s="4" t="s">
        <v>39</v>
      </c>
      <c r="I69" s="4" t="s">
        <v>2</v>
      </c>
      <c r="J69" s="4" t="s">
        <v>13</v>
      </c>
      <c r="K69" s="4" t="s">
        <v>23</v>
      </c>
      <c r="L69" s="4" t="s">
        <v>51</v>
      </c>
      <c r="M69" s="9">
        <v>1</v>
      </c>
      <c r="N69" s="6">
        <v>124.45</v>
      </c>
      <c r="O69" s="7">
        <v>0.15</v>
      </c>
      <c r="P69" s="6">
        <v>59.77</v>
      </c>
      <c r="Q69" s="6">
        <f t="shared" si="4"/>
        <v>105.7825</v>
      </c>
      <c r="R69" s="6">
        <f t="shared" si="5"/>
        <v>59.77</v>
      </c>
      <c r="S69" s="6">
        <f t="shared" si="6"/>
        <v>46.012499999999996</v>
      </c>
      <c r="T69" s="8">
        <f t="shared" si="7"/>
        <v>0.43497270342447941</v>
      </c>
      <c r="U69" s="5">
        <f>YEAR(SalesDataTable[[#This Row],[Order Date]])</f>
        <v>2026</v>
      </c>
      <c r="V69" s="8" t="str">
        <f>"Q"&amp;ROUNDUP(MONTH(SalesDataTable[[#This Row],[Order Date]])/3,0)</f>
        <v>Q1</v>
      </c>
      <c r="W69" s="9">
        <f>MONTH(SalesDataTable[[#This Row],[Order Date]])</f>
        <v>1</v>
      </c>
      <c r="X69" s="8" t="str">
        <f>TEXT(SalesDataTable[[#This Row],[Order Date]],"mmm")</f>
        <v>Jan</v>
      </c>
    </row>
    <row r="70" spans="1:24" ht="15.75">
      <c r="A70" s="2">
        <v>1040</v>
      </c>
      <c r="B70" s="3">
        <v>46038</v>
      </c>
      <c r="C70" s="4">
        <f>YEAR(SalesDataTable[[#This Row],[Order Date]])</f>
        <v>2026</v>
      </c>
      <c r="D70" s="12" t="str">
        <f>"Q"&amp;ROUNDUP(MONTH(SalesDataTable[[#This Row],[Order Date]])/3,0)</f>
        <v>Q1</v>
      </c>
      <c r="E70" s="4">
        <f>MONTH(SalesDataTable[[#This Row],[Order Date]])</f>
        <v>1</v>
      </c>
      <c r="F70" s="4" t="str">
        <f>TEXT(SalesDataTable[[#This Row],[Order Date]],"MMM")</f>
        <v>Jan</v>
      </c>
      <c r="G70" s="4" t="s">
        <v>0</v>
      </c>
      <c r="H70" s="4" t="s">
        <v>1</v>
      </c>
      <c r="I70" s="4" t="s">
        <v>19</v>
      </c>
      <c r="J70" s="4" t="s">
        <v>13</v>
      </c>
      <c r="K70" s="4" t="s">
        <v>14</v>
      </c>
      <c r="L70" s="4" t="s">
        <v>15</v>
      </c>
      <c r="M70" s="9">
        <v>1</v>
      </c>
      <c r="N70" s="6">
        <v>35.93</v>
      </c>
      <c r="O70" s="7">
        <v>0.05</v>
      </c>
      <c r="P70" s="6">
        <v>13.33</v>
      </c>
      <c r="Q70" s="6">
        <f t="shared" si="4"/>
        <v>34.133499999999998</v>
      </c>
      <c r="R70" s="6">
        <f t="shared" si="5"/>
        <v>13.33</v>
      </c>
      <c r="S70" s="6">
        <f t="shared" si="6"/>
        <v>20.8035</v>
      </c>
      <c r="T70" s="8">
        <f t="shared" si="7"/>
        <v>0.60947456311248482</v>
      </c>
      <c r="U70" s="5">
        <f>YEAR(SalesDataTable[[#This Row],[Order Date]])</f>
        <v>2026</v>
      </c>
      <c r="V70" s="8" t="str">
        <f>"Q"&amp;ROUNDUP(MONTH(SalesDataTable[[#This Row],[Order Date]])/3,0)</f>
        <v>Q1</v>
      </c>
      <c r="W70" s="9">
        <f>MONTH(SalesDataTable[[#This Row],[Order Date]])</f>
        <v>1</v>
      </c>
      <c r="X70" s="8" t="str">
        <f>TEXT(SalesDataTable[[#This Row],[Order Date]],"mmm")</f>
        <v>Jan</v>
      </c>
    </row>
    <row r="71" spans="1:24" ht="15.75">
      <c r="A71" s="2">
        <v>2380</v>
      </c>
      <c r="B71" s="3">
        <v>46038</v>
      </c>
      <c r="C71" s="4">
        <f>YEAR(SalesDataTable[[#This Row],[Order Date]])</f>
        <v>2026</v>
      </c>
      <c r="D71" s="12" t="str">
        <f>"Q"&amp;ROUNDUP(MONTH(SalesDataTable[[#This Row],[Order Date]])/3,0)</f>
        <v>Q1</v>
      </c>
      <c r="E71" s="4">
        <f>MONTH(SalesDataTable[[#This Row],[Order Date]])</f>
        <v>1</v>
      </c>
      <c r="F71" s="4" t="str">
        <f>TEXT(SalesDataTable[[#This Row],[Order Date]],"MMM")</f>
        <v>Jan</v>
      </c>
      <c r="G71" s="4" t="s">
        <v>20</v>
      </c>
      <c r="H71" s="4" t="s">
        <v>47</v>
      </c>
      <c r="I71" s="4" t="s">
        <v>2</v>
      </c>
      <c r="J71" s="4" t="s">
        <v>3</v>
      </c>
      <c r="K71" s="4" t="s">
        <v>23</v>
      </c>
      <c r="L71" s="4" t="s">
        <v>51</v>
      </c>
      <c r="M71" s="9">
        <v>4</v>
      </c>
      <c r="N71" s="6">
        <v>121.8</v>
      </c>
      <c r="O71" s="7">
        <v>0.05</v>
      </c>
      <c r="P71" s="6">
        <v>59.57</v>
      </c>
      <c r="Q71" s="6">
        <f t="shared" si="4"/>
        <v>462.84</v>
      </c>
      <c r="R71" s="6">
        <f t="shared" si="5"/>
        <v>238.28</v>
      </c>
      <c r="S71" s="6">
        <f t="shared" si="6"/>
        <v>224.55999999999997</v>
      </c>
      <c r="T71" s="8">
        <f t="shared" si="7"/>
        <v>0.48517846339987897</v>
      </c>
      <c r="U71" s="5">
        <f>YEAR(SalesDataTable[[#This Row],[Order Date]])</f>
        <v>2026</v>
      </c>
      <c r="V71" s="8" t="str">
        <f>"Q"&amp;ROUNDUP(MONTH(SalesDataTable[[#This Row],[Order Date]])/3,0)</f>
        <v>Q1</v>
      </c>
      <c r="W71" s="9">
        <f>MONTH(SalesDataTable[[#This Row],[Order Date]])</f>
        <v>1</v>
      </c>
      <c r="X71" s="8" t="str">
        <f>TEXT(SalesDataTable[[#This Row],[Order Date]],"mmm")</f>
        <v>Jan</v>
      </c>
    </row>
    <row r="72" spans="1:24" ht="15.75">
      <c r="A72" s="2">
        <v>3219</v>
      </c>
      <c r="B72" s="3">
        <v>46038</v>
      </c>
      <c r="C72" s="4">
        <f>YEAR(SalesDataTable[[#This Row],[Order Date]])</f>
        <v>2026</v>
      </c>
      <c r="D72" s="12" t="str">
        <f>"Q"&amp;ROUNDUP(MONTH(SalesDataTable[[#This Row],[Order Date]])/3,0)</f>
        <v>Q1</v>
      </c>
      <c r="E72" s="4">
        <f>MONTH(SalesDataTable[[#This Row],[Order Date]])</f>
        <v>1</v>
      </c>
      <c r="F72" s="4" t="str">
        <f>TEXT(SalesDataTable[[#This Row],[Order Date]],"MMM")</f>
        <v>Jan</v>
      </c>
      <c r="G72" s="4" t="s">
        <v>6</v>
      </c>
      <c r="H72" s="4" t="s">
        <v>41</v>
      </c>
      <c r="I72" s="4" t="s">
        <v>19</v>
      </c>
      <c r="J72" s="4" t="s">
        <v>3</v>
      </c>
      <c r="K72" s="4" t="s">
        <v>9</v>
      </c>
      <c r="L72" s="4" t="s">
        <v>10</v>
      </c>
      <c r="M72" s="9">
        <v>1</v>
      </c>
      <c r="N72" s="6">
        <v>92.6</v>
      </c>
      <c r="O72" s="7">
        <v>0.05</v>
      </c>
      <c r="P72" s="6">
        <v>44.15</v>
      </c>
      <c r="Q72" s="6">
        <f t="shared" si="4"/>
        <v>87.969999999999985</v>
      </c>
      <c r="R72" s="6">
        <f t="shared" si="5"/>
        <v>44.15</v>
      </c>
      <c r="S72" s="6">
        <f t="shared" si="6"/>
        <v>43.819999999999986</v>
      </c>
      <c r="T72" s="8">
        <f t="shared" si="7"/>
        <v>0.4981243605774695</v>
      </c>
      <c r="U72" s="5">
        <f>YEAR(SalesDataTable[[#This Row],[Order Date]])</f>
        <v>2026</v>
      </c>
      <c r="V72" s="8" t="str">
        <f>"Q"&amp;ROUNDUP(MONTH(SalesDataTable[[#This Row],[Order Date]])/3,0)</f>
        <v>Q1</v>
      </c>
      <c r="W72" s="9">
        <f>MONTH(SalesDataTable[[#This Row],[Order Date]])</f>
        <v>1</v>
      </c>
      <c r="X72" s="8" t="str">
        <f>TEXT(SalesDataTable[[#This Row],[Order Date]],"mmm")</f>
        <v>Jan</v>
      </c>
    </row>
    <row r="73" spans="1:24" ht="15.75">
      <c r="A73" s="2">
        <v>4425</v>
      </c>
      <c r="B73" s="3">
        <v>46038</v>
      </c>
      <c r="C73" s="4">
        <f>YEAR(SalesDataTable[[#This Row],[Order Date]])</f>
        <v>2026</v>
      </c>
      <c r="D73" s="12" t="str">
        <f>"Q"&amp;ROUNDUP(MONTH(SalesDataTable[[#This Row],[Order Date]])/3,0)</f>
        <v>Q1</v>
      </c>
      <c r="E73" s="4">
        <f>MONTH(SalesDataTable[[#This Row],[Order Date]])</f>
        <v>1</v>
      </c>
      <c r="F73" s="4" t="str">
        <f>TEXT(SalesDataTable[[#This Row],[Order Date]],"MMM")</f>
        <v>Jan</v>
      </c>
      <c r="G73" s="4" t="s">
        <v>6</v>
      </c>
      <c r="H73" s="4" t="s">
        <v>43</v>
      </c>
      <c r="I73" s="4" t="s">
        <v>8</v>
      </c>
      <c r="J73" s="4" t="s">
        <v>16</v>
      </c>
      <c r="K73" s="4" t="s">
        <v>4</v>
      </c>
      <c r="L73" s="4" t="s">
        <v>30</v>
      </c>
      <c r="M73" s="9">
        <v>10</v>
      </c>
      <c r="N73" s="6">
        <v>102.68</v>
      </c>
      <c r="O73" s="7">
        <v>0.15</v>
      </c>
      <c r="P73" s="6">
        <v>51.07</v>
      </c>
      <c r="Q73" s="6">
        <f t="shared" si="4"/>
        <v>872.78000000000009</v>
      </c>
      <c r="R73" s="6">
        <f t="shared" si="5"/>
        <v>510.7</v>
      </c>
      <c r="S73" s="6">
        <f t="shared" si="6"/>
        <v>362.0800000000001</v>
      </c>
      <c r="T73" s="8">
        <f t="shared" si="7"/>
        <v>0.41485826897958256</v>
      </c>
      <c r="U73" s="5">
        <f>YEAR(SalesDataTable[[#This Row],[Order Date]])</f>
        <v>2026</v>
      </c>
      <c r="V73" s="8" t="str">
        <f>"Q"&amp;ROUNDUP(MONTH(SalesDataTable[[#This Row],[Order Date]])/3,0)</f>
        <v>Q1</v>
      </c>
      <c r="W73" s="9">
        <f>MONTH(SalesDataTable[[#This Row],[Order Date]])</f>
        <v>1</v>
      </c>
      <c r="X73" s="8" t="str">
        <f>TEXT(SalesDataTable[[#This Row],[Order Date]],"mmm")</f>
        <v>Jan</v>
      </c>
    </row>
    <row r="74" spans="1:24" ht="15.75">
      <c r="A74" s="2">
        <v>4508</v>
      </c>
      <c r="B74" s="3">
        <v>46038</v>
      </c>
      <c r="C74" s="4">
        <f>YEAR(SalesDataTable[[#This Row],[Order Date]])</f>
        <v>2026</v>
      </c>
      <c r="D74" s="12" t="str">
        <f>"Q"&amp;ROUNDUP(MONTH(SalesDataTable[[#This Row],[Order Date]])/3,0)</f>
        <v>Q1</v>
      </c>
      <c r="E74" s="4">
        <f>MONTH(SalesDataTable[[#This Row],[Order Date]])</f>
        <v>1</v>
      </c>
      <c r="F74" s="4" t="str">
        <f>TEXT(SalesDataTable[[#This Row],[Order Date]],"MMM")</f>
        <v>Jan</v>
      </c>
      <c r="G74" s="4" t="s">
        <v>20</v>
      </c>
      <c r="H74" s="4" t="s">
        <v>47</v>
      </c>
      <c r="I74" s="4" t="s">
        <v>28</v>
      </c>
      <c r="J74" s="4" t="s">
        <v>13</v>
      </c>
      <c r="K74" s="4" t="s">
        <v>4</v>
      </c>
      <c r="L74" s="4" t="s">
        <v>26</v>
      </c>
      <c r="M74" s="9">
        <v>3</v>
      </c>
      <c r="N74" s="6">
        <v>40.92</v>
      </c>
      <c r="O74" s="7">
        <v>0.15</v>
      </c>
      <c r="P74" s="6">
        <v>16.71</v>
      </c>
      <c r="Q74" s="6">
        <f t="shared" si="4"/>
        <v>104.346</v>
      </c>
      <c r="R74" s="6">
        <f t="shared" si="5"/>
        <v>50.13</v>
      </c>
      <c r="S74" s="6">
        <f t="shared" si="6"/>
        <v>54.216000000000001</v>
      </c>
      <c r="T74" s="8">
        <f t="shared" si="7"/>
        <v>0.51957909263412105</v>
      </c>
      <c r="U74" s="5">
        <f>YEAR(SalesDataTable[[#This Row],[Order Date]])</f>
        <v>2026</v>
      </c>
      <c r="V74" s="8" t="str">
        <f>"Q"&amp;ROUNDUP(MONTH(SalesDataTable[[#This Row],[Order Date]])/3,0)</f>
        <v>Q1</v>
      </c>
      <c r="W74" s="9">
        <f>MONTH(SalesDataTable[[#This Row],[Order Date]])</f>
        <v>1</v>
      </c>
      <c r="X74" s="8" t="str">
        <f>TEXT(SalesDataTable[[#This Row],[Order Date]],"mmm")</f>
        <v>Jan</v>
      </c>
    </row>
    <row r="75" spans="1:24" ht="15.75">
      <c r="A75" s="2">
        <v>4806</v>
      </c>
      <c r="B75" s="3">
        <v>46038</v>
      </c>
      <c r="C75" s="4">
        <f>YEAR(SalesDataTable[[#This Row],[Order Date]])</f>
        <v>2026</v>
      </c>
      <c r="D75" s="12" t="str">
        <f>"Q"&amp;ROUNDUP(MONTH(SalesDataTable[[#This Row],[Order Date]])/3,0)</f>
        <v>Q1</v>
      </c>
      <c r="E75" s="4">
        <f>MONTH(SalesDataTable[[#This Row],[Order Date]])</f>
        <v>1</v>
      </c>
      <c r="F75" s="4" t="str">
        <f>TEXT(SalesDataTable[[#This Row],[Order Date]],"MMM")</f>
        <v>Jan</v>
      </c>
      <c r="G75" s="4" t="s">
        <v>11</v>
      </c>
      <c r="H75" s="4" t="s">
        <v>52</v>
      </c>
      <c r="I75" s="4" t="s">
        <v>19</v>
      </c>
      <c r="J75" s="4" t="s">
        <v>13</v>
      </c>
      <c r="K75" s="4" t="s">
        <v>4</v>
      </c>
      <c r="L75" s="4" t="s">
        <v>30</v>
      </c>
      <c r="M75" s="9">
        <v>4</v>
      </c>
      <c r="N75" s="6">
        <v>102.68</v>
      </c>
      <c r="O75" s="7">
        <v>0</v>
      </c>
      <c r="P75" s="6">
        <v>50.83</v>
      </c>
      <c r="Q75" s="6">
        <f t="shared" si="4"/>
        <v>410.72</v>
      </c>
      <c r="R75" s="6">
        <f t="shared" si="5"/>
        <v>203.32</v>
      </c>
      <c r="S75" s="6">
        <f t="shared" si="6"/>
        <v>207.40000000000003</v>
      </c>
      <c r="T75" s="8">
        <f t="shared" si="7"/>
        <v>0.50496688741721862</v>
      </c>
      <c r="U75" s="5">
        <f>YEAR(SalesDataTable[[#This Row],[Order Date]])</f>
        <v>2026</v>
      </c>
      <c r="V75" s="8" t="str">
        <f>"Q"&amp;ROUNDUP(MONTH(SalesDataTable[[#This Row],[Order Date]])/3,0)</f>
        <v>Q1</v>
      </c>
      <c r="W75" s="9">
        <f>MONTH(SalesDataTable[[#This Row],[Order Date]])</f>
        <v>1</v>
      </c>
      <c r="X75" s="8" t="str">
        <f>TEXT(SalesDataTable[[#This Row],[Order Date]],"mmm")</f>
        <v>Jan</v>
      </c>
    </row>
    <row r="76" spans="1:24" ht="15.75">
      <c r="A76" s="2">
        <v>755</v>
      </c>
      <c r="B76" s="3">
        <v>46039</v>
      </c>
      <c r="C76" s="4">
        <f>YEAR(SalesDataTable[[#This Row],[Order Date]])</f>
        <v>2026</v>
      </c>
      <c r="D76" s="12" t="str">
        <f>"Q"&amp;ROUNDUP(MONTH(SalesDataTable[[#This Row],[Order Date]])/3,0)</f>
        <v>Q1</v>
      </c>
      <c r="E76" s="4">
        <f>MONTH(SalesDataTable[[#This Row],[Order Date]])</f>
        <v>1</v>
      </c>
      <c r="F76" s="4" t="str">
        <f>TEXT(SalesDataTable[[#This Row],[Order Date]],"MMM")</f>
        <v>Jan</v>
      </c>
      <c r="G76" s="4" t="s">
        <v>0</v>
      </c>
      <c r="H76" s="4" t="s">
        <v>36</v>
      </c>
      <c r="I76" s="4" t="s">
        <v>28</v>
      </c>
      <c r="J76" s="4" t="s">
        <v>13</v>
      </c>
      <c r="K76" s="4" t="s">
        <v>14</v>
      </c>
      <c r="L76" s="4" t="s">
        <v>48</v>
      </c>
      <c r="M76" s="9">
        <v>2</v>
      </c>
      <c r="N76" s="6">
        <v>164.38</v>
      </c>
      <c r="O76" s="7">
        <v>0.05</v>
      </c>
      <c r="P76" s="6">
        <v>85.93</v>
      </c>
      <c r="Q76" s="6">
        <f t="shared" si="4"/>
        <v>312.322</v>
      </c>
      <c r="R76" s="6">
        <f t="shared" si="5"/>
        <v>171.86</v>
      </c>
      <c r="S76" s="6">
        <f t="shared" si="6"/>
        <v>140.46199999999999</v>
      </c>
      <c r="T76" s="8">
        <f t="shared" si="7"/>
        <v>0.44973456881039436</v>
      </c>
      <c r="U76" s="5">
        <f>YEAR(SalesDataTable[[#This Row],[Order Date]])</f>
        <v>2026</v>
      </c>
      <c r="V76" s="8" t="str">
        <f>"Q"&amp;ROUNDUP(MONTH(SalesDataTable[[#This Row],[Order Date]])/3,0)</f>
        <v>Q1</v>
      </c>
      <c r="W76" s="9">
        <f>MONTH(SalesDataTable[[#This Row],[Order Date]])</f>
        <v>1</v>
      </c>
      <c r="X76" s="8" t="str">
        <f>TEXT(SalesDataTable[[#This Row],[Order Date]],"mmm")</f>
        <v>Jan</v>
      </c>
    </row>
    <row r="77" spans="1:24" ht="15.75">
      <c r="A77" s="2">
        <v>3171</v>
      </c>
      <c r="B77" s="3">
        <v>46039</v>
      </c>
      <c r="C77" s="4">
        <f>YEAR(SalesDataTable[[#This Row],[Order Date]])</f>
        <v>2026</v>
      </c>
      <c r="D77" s="12" t="str">
        <f>"Q"&amp;ROUNDUP(MONTH(SalesDataTable[[#This Row],[Order Date]])/3,0)</f>
        <v>Q1</v>
      </c>
      <c r="E77" s="4">
        <f>MONTH(SalesDataTable[[#This Row],[Order Date]])</f>
        <v>1</v>
      </c>
      <c r="F77" s="4" t="str">
        <f>TEXT(SalesDataTable[[#This Row],[Order Date]],"MMM")</f>
        <v>Jan</v>
      </c>
      <c r="G77" s="4" t="s">
        <v>0</v>
      </c>
      <c r="H77" s="4" t="s">
        <v>50</v>
      </c>
      <c r="I77" s="4" t="s">
        <v>19</v>
      </c>
      <c r="J77" s="4" t="s">
        <v>3</v>
      </c>
      <c r="K77" s="4" t="s">
        <v>4</v>
      </c>
      <c r="L77" s="4" t="s">
        <v>22</v>
      </c>
      <c r="M77" s="9">
        <v>1</v>
      </c>
      <c r="N77" s="6">
        <v>51.78</v>
      </c>
      <c r="O77" s="7">
        <v>0</v>
      </c>
      <c r="P77" s="6">
        <v>22.64</v>
      </c>
      <c r="Q77" s="6">
        <f t="shared" si="4"/>
        <v>51.78</v>
      </c>
      <c r="R77" s="6">
        <f t="shared" si="5"/>
        <v>22.64</v>
      </c>
      <c r="S77" s="6">
        <f t="shared" si="6"/>
        <v>29.14</v>
      </c>
      <c r="T77" s="8">
        <f t="shared" si="7"/>
        <v>0.56276554654306687</v>
      </c>
      <c r="U77" s="5">
        <f>YEAR(SalesDataTable[[#This Row],[Order Date]])</f>
        <v>2026</v>
      </c>
      <c r="V77" s="8" t="str">
        <f>"Q"&amp;ROUNDUP(MONTH(SalesDataTable[[#This Row],[Order Date]])/3,0)</f>
        <v>Q1</v>
      </c>
      <c r="W77" s="9">
        <f>MONTH(SalesDataTable[[#This Row],[Order Date]])</f>
        <v>1</v>
      </c>
      <c r="X77" s="8" t="str">
        <f>TEXT(SalesDataTable[[#This Row],[Order Date]],"mmm")</f>
        <v>Jan</v>
      </c>
    </row>
    <row r="78" spans="1:24" ht="15.75">
      <c r="A78" s="2">
        <v>4277</v>
      </c>
      <c r="B78" s="3">
        <v>46039</v>
      </c>
      <c r="C78" s="4">
        <f>YEAR(SalesDataTable[[#This Row],[Order Date]])</f>
        <v>2026</v>
      </c>
      <c r="D78" s="12" t="str">
        <f>"Q"&amp;ROUNDUP(MONTH(SalesDataTable[[#This Row],[Order Date]])/3,0)</f>
        <v>Q1</v>
      </c>
      <c r="E78" s="4">
        <f>MONTH(SalesDataTable[[#This Row],[Order Date]])</f>
        <v>1</v>
      </c>
      <c r="F78" s="4" t="str">
        <f>TEXT(SalesDataTable[[#This Row],[Order Date]],"MMM")</f>
        <v>Jan</v>
      </c>
      <c r="G78" s="4" t="s">
        <v>6</v>
      </c>
      <c r="H78" s="4" t="s">
        <v>41</v>
      </c>
      <c r="I78" s="4" t="s">
        <v>19</v>
      </c>
      <c r="J78" s="4" t="s">
        <v>3</v>
      </c>
      <c r="K78" s="4" t="s">
        <v>34</v>
      </c>
      <c r="L78" s="4" t="s">
        <v>45</v>
      </c>
      <c r="M78" s="9">
        <v>1</v>
      </c>
      <c r="N78" s="6">
        <v>50.52</v>
      </c>
      <c r="O78" s="7">
        <v>0.05</v>
      </c>
      <c r="P78" s="6">
        <v>22.37</v>
      </c>
      <c r="Q78" s="6">
        <f t="shared" si="4"/>
        <v>47.994</v>
      </c>
      <c r="R78" s="6">
        <f t="shared" si="5"/>
        <v>22.37</v>
      </c>
      <c r="S78" s="6">
        <f t="shared" si="6"/>
        <v>25.623999999999999</v>
      </c>
      <c r="T78" s="8">
        <f t="shared" si="7"/>
        <v>0.5339000708421886</v>
      </c>
      <c r="U78" s="5">
        <f>YEAR(SalesDataTable[[#This Row],[Order Date]])</f>
        <v>2026</v>
      </c>
      <c r="V78" s="8" t="str">
        <f>"Q"&amp;ROUNDUP(MONTH(SalesDataTable[[#This Row],[Order Date]])/3,0)</f>
        <v>Q1</v>
      </c>
      <c r="W78" s="9">
        <f>MONTH(SalesDataTable[[#This Row],[Order Date]])</f>
        <v>1</v>
      </c>
      <c r="X78" s="8" t="str">
        <f>TEXT(SalesDataTable[[#This Row],[Order Date]],"mmm")</f>
        <v>Jan</v>
      </c>
    </row>
    <row r="79" spans="1:24" ht="15.75">
      <c r="A79" s="2">
        <v>4648</v>
      </c>
      <c r="B79" s="3">
        <v>46039</v>
      </c>
      <c r="C79" s="4">
        <f>YEAR(SalesDataTable[[#This Row],[Order Date]])</f>
        <v>2026</v>
      </c>
      <c r="D79" s="12" t="str">
        <f>"Q"&amp;ROUNDUP(MONTH(SalesDataTable[[#This Row],[Order Date]])/3,0)</f>
        <v>Q1</v>
      </c>
      <c r="E79" s="4">
        <f>MONTH(SalesDataTable[[#This Row],[Order Date]])</f>
        <v>1</v>
      </c>
      <c r="F79" s="4" t="str">
        <f>TEXT(SalesDataTable[[#This Row],[Order Date]],"MMM")</f>
        <v>Jan</v>
      </c>
      <c r="G79" s="4" t="s">
        <v>6</v>
      </c>
      <c r="H79" s="4" t="s">
        <v>49</v>
      </c>
      <c r="I79" s="4" t="s">
        <v>28</v>
      </c>
      <c r="J79" s="4" t="s">
        <v>13</v>
      </c>
      <c r="K79" s="4" t="s">
        <v>23</v>
      </c>
      <c r="L79" s="4" t="s">
        <v>29</v>
      </c>
      <c r="M79" s="9">
        <v>1</v>
      </c>
      <c r="N79" s="6">
        <v>199.02</v>
      </c>
      <c r="O79" s="7">
        <v>0</v>
      </c>
      <c r="P79" s="6">
        <v>106.49</v>
      </c>
      <c r="Q79" s="6">
        <f t="shared" si="4"/>
        <v>199.02</v>
      </c>
      <c r="R79" s="6">
        <f t="shared" si="5"/>
        <v>106.49</v>
      </c>
      <c r="S79" s="6">
        <f t="shared" si="6"/>
        <v>92.530000000000015</v>
      </c>
      <c r="T79" s="8">
        <f t="shared" si="7"/>
        <v>0.46492814792483173</v>
      </c>
      <c r="U79" s="5">
        <f>YEAR(SalesDataTable[[#This Row],[Order Date]])</f>
        <v>2026</v>
      </c>
      <c r="V79" s="8" t="str">
        <f>"Q"&amp;ROUNDUP(MONTH(SalesDataTable[[#This Row],[Order Date]])/3,0)</f>
        <v>Q1</v>
      </c>
      <c r="W79" s="9">
        <f>MONTH(SalesDataTable[[#This Row],[Order Date]])</f>
        <v>1</v>
      </c>
      <c r="X79" s="8" t="str">
        <f>TEXT(SalesDataTable[[#This Row],[Order Date]],"mmm")</f>
        <v>Jan</v>
      </c>
    </row>
    <row r="80" spans="1:24" ht="15.75">
      <c r="A80" s="2">
        <v>157</v>
      </c>
      <c r="B80" s="3">
        <v>46040</v>
      </c>
      <c r="C80" s="4">
        <f>YEAR(SalesDataTable[[#This Row],[Order Date]])</f>
        <v>2026</v>
      </c>
      <c r="D80" s="12" t="str">
        <f>"Q"&amp;ROUNDUP(MONTH(SalesDataTable[[#This Row],[Order Date]])/3,0)</f>
        <v>Q1</v>
      </c>
      <c r="E80" s="4">
        <f>MONTH(SalesDataTable[[#This Row],[Order Date]])</f>
        <v>1</v>
      </c>
      <c r="F80" s="4" t="str">
        <f>TEXT(SalesDataTable[[#This Row],[Order Date]],"MMM")</f>
        <v>Jan</v>
      </c>
      <c r="G80" s="4" t="s">
        <v>20</v>
      </c>
      <c r="H80" s="4" t="s">
        <v>33</v>
      </c>
      <c r="I80" s="4" t="s">
        <v>19</v>
      </c>
      <c r="J80" s="4" t="s">
        <v>3</v>
      </c>
      <c r="K80" s="4" t="s">
        <v>23</v>
      </c>
      <c r="L80" s="4" t="s">
        <v>40</v>
      </c>
      <c r="M80" s="9">
        <v>3</v>
      </c>
      <c r="N80" s="6">
        <v>80.27</v>
      </c>
      <c r="O80" s="7">
        <v>0.1</v>
      </c>
      <c r="P80" s="6">
        <v>39.26</v>
      </c>
      <c r="Q80" s="6">
        <f t="shared" si="4"/>
        <v>216.72900000000001</v>
      </c>
      <c r="R80" s="6">
        <f t="shared" si="5"/>
        <v>117.78</v>
      </c>
      <c r="S80" s="6">
        <f t="shared" si="6"/>
        <v>98.949000000000012</v>
      </c>
      <c r="T80" s="8">
        <f t="shared" si="7"/>
        <v>0.45655634455933447</v>
      </c>
      <c r="U80" s="5">
        <f>YEAR(SalesDataTable[[#This Row],[Order Date]])</f>
        <v>2026</v>
      </c>
      <c r="V80" s="8" t="str">
        <f>"Q"&amp;ROUNDUP(MONTH(SalesDataTable[[#This Row],[Order Date]])/3,0)</f>
        <v>Q1</v>
      </c>
      <c r="W80" s="9">
        <f>MONTH(SalesDataTable[[#This Row],[Order Date]])</f>
        <v>1</v>
      </c>
      <c r="X80" s="8" t="str">
        <f>TEXT(SalesDataTable[[#This Row],[Order Date]],"mmm")</f>
        <v>Jan</v>
      </c>
    </row>
    <row r="81" spans="1:24" ht="15.75">
      <c r="A81" s="2">
        <v>2271</v>
      </c>
      <c r="B81" s="3">
        <v>46040</v>
      </c>
      <c r="C81" s="4">
        <f>YEAR(SalesDataTable[[#This Row],[Order Date]])</f>
        <v>2026</v>
      </c>
      <c r="D81" s="12" t="str">
        <f>"Q"&amp;ROUNDUP(MONTH(SalesDataTable[[#This Row],[Order Date]])/3,0)</f>
        <v>Q1</v>
      </c>
      <c r="E81" s="4">
        <f>MONTH(SalesDataTable[[#This Row],[Order Date]])</f>
        <v>1</v>
      </c>
      <c r="F81" s="4" t="str">
        <f>TEXT(SalesDataTable[[#This Row],[Order Date]],"MMM")</f>
        <v>Jan</v>
      </c>
      <c r="G81" s="4" t="s">
        <v>6</v>
      </c>
      <c r="H81" s="4" t="s">
        <v>7</v>
      </c>
      <c r="I81" s="4" t="s">
        <v>19</v>
      </c>
      <c r="J81" s="4" t="s">
        <v>13</v>
      </c>
      <c r="K81" s="4" t="s">
        <v>23</v>
      </c>
      <c r="L81" s="4" t="s">
        <v>24</v>
      </c>
      <c r="M81" s="9">
        <v>4</v>
      </c>
      <c r="N81" s="6">
        <v>333.28</v>
      </c>
      <c r="O81" s="7">
        <v>0</v>
      </c>
      <c r="P81" s="6">
        <v>195.76</v>
      </c>
      <c r="Q81" s="6">
        <f t="shared" si="4"/>
        <v>1333.12</v>
      </c>
      <c r="R81" s="6">
        <f t="shared" si="5"/>
        <v>783.04</v>
      </c>
      <c r="S81" s="6">
        <f t="shared" si="6"/>
        <v>550.07999999999993</v>
      </c>
      <c r="T81" s="8">
        <f t="shared" si="7"/>
        <v>0.41262602016322608</v>
      </c>
      <c r="U81" s="5">
        <f>YEAR(SalesDataTable[[#This Row],[Order Date]])</f>
        <v>2026</v>
      </c>
      <c r="V81" s="8" t="str">
        <f>"Q"&amp;ROUNDUP(MONTH(SalesDataTable[[#This Row],[Order Date]])/3,0)</f>
        <v>Q1</v>
      </c>
      <c r="W81" s="9">
        <f>MONTH(SalesDataTable[[#This Row],[Order Date]])</f>
        <v>1</v>
      </c>
      <c r="X81" s="8" t="str">
        <f>TEXT(SalesDataTable[[#This Row],[Order Date]],"mmm")</f>
        <v>Jan</v>
      </c>
    </row>
    <row r="82" spans="1:24" ht="15.75">
      <c r="A82" s="2">
        <v>3330</v>
      </c>
      <c r="B82" s="3">
        <v>46040</v>
      </c>
      <c r="C82" s="4">
        <f>YEAR(SalesDataTable[[#This Row],[Order Date]])</f>
        <v>2026</v>
      </c>
      <c r="D82" s="12" t="str">
        <f>"Q"&amp;ROUNDUP(MONTH(SalesDataTable[[#This Row],[Order Date]])/3,0)</f>
        <v>Q1</v>
      </c>
      <c r="E82" s="4">
        <f>MONTH(SalesDataTable[[#This Row],[Order Date]])</f>
        <v>1</v>
      </c>
      <c r="F82" s="4" t="str">
        <f>TEXT(SalesDataTable[[#This Row],[Order Date]],"MMM")</f>
        <v>Jan</v>
      </c>
      <c r="G82" s="4" t="s">
        <v>20</v>
      </c>
      <c r="H82" s="4" t="s">
        <v>47</v>
      </c>
      <c r="I82" s="4" t="s">
        <v>28</v>
      </c>
      <c r="J82" s="4" t="s">
        <v>13</v>
      </c>
      <c r="K82" s="4" t="s">
        <v>4</v>
      </c>
      <c r="L82" s="4" t="s">
        <v>30</v>
      </c>
      <c r="M82" s="9">
        <v>1</v>
      </c>
      <c r="N82" s="6">
        <v>104.36</v>
      </c>
      <c r="O82" s="7">
        <v>0</v>
      </c>
      <c r="P82" s="6">
        <v>51.63</v>
      </c>
      <c r="Q82" s="6">
        <f t="shared" si="4"/>
        <v>104.36</v>
      </c>
      <c r="R82" s="6">
        <f t="shared" si="5"/>
        <v>51.63</v>
      </c>
      <c r="S82" s="6">
        <f t="shared" si="6"/>
        <v>52.73</v>
      </c>
      <c r="T82" s="8">
        <f t="shared" si="7"/>
        <v>0.50527021847451126</v>
      </c>
      <c r="U82" s="5">
        <f>YEAR(SalesDataTable[[#This Row],[Order Date]])</f>
        <v>2026</v>
      </c>
      <c r="V82" s="8" t="str">
        <f>"Q"&amp;ROUNDUP(MONTH(SalesDataTable[[#This Row],[Order Date]])/3,0)</f>
        <v>Q1</v>
      </c>
      <c r="W82" s="9">
        <f>MONTH(SalesDataTable[[#This Row],[Order Date]])</f>
        <v>1</v>
      </c>
      <c r="X82" s="8" t="str">
        <f>TEXT(SalesDataTable[[#This Row],[Order Date]],"mmm")</f>
        <v>Jan</v>
      </c>
    </row>
    <row r="83" spans="1:24" ht="15.75">
      <c r="A83" s="2">
        <v>4547</v>
      </c>
      <c r="B83" s="3">
        <v>46040</v>
      </c>
      <c r="C83" s="4">
        <f>YEAR(SalesDataTable[[#This Row],[Order Date]])</f>
        <v>2026</v>
      </c>
      <c r="D83" s="12" t="str">
        <f>"Q"&amp;ROUNDUP(MONTH(SalesDataTable[[#This Row],[Order Date]])/3,0)</f>
        <v>Q1</v>
      </c>
      <c r="E83" s="4">
        <f>MONTH(SalesDataTable[[#This Row],[Order Date]])</f>
        <v>1</v>
      </c>
      <c r="F83" s="4" t="str">
        <f>TEXT(SalesDataTable[[#This Row],[Order Date]],"MMM")</f>
        <v>Jan</v>
      </c>
      <c r="G83" s="4" t="s">
        <v>11</v>
      </c>
      <c r="H83" s="4" t="s">
        <v>25</v>
      </c>
      <c r="I83" s="4" t="s">
        <v>28</v>
      </c>
      <c r="J83" s="4" t="s">
        <v>13</v>
      </c>
      <c r="K83" s="4" t="s">
        <v>4</v>
      </c>
      <c r="L83" s="4" t="s">
        <v>5</v>
      </c>
      <c r="M83" s="9">
        <v>1</v>
      </c>
      <c r="N83" s="6">
        <v>83.52</v>
      </c>
      <c r="O83" s="7">
        <v>0.05</v>
      </c>
      <c r="P83" s="6">
        <v>42.97</v>
      </c>
      <c r="Q83" s="6">
        <f t="shared" si="4"/>
        <v>79.343999999999994</v>
      </c>
      <c r="R83" s="6">
        <f t="shared" si="5"/>
        <v>42.97</v>
      </c>
      <c r="S83" s="6">
        <f t="shared" si="6"/>
        <v>36.373999999999995</v>
      </c>
      <c r="T83" s="8">
        <f t="shared" si="7"/>
        <v>0.45843416011292598</v>
      </c>
      <c r="U83" s="5">
        <f>YEAR(SalesDataTable[[#This Row],[Order Date]])</f>
        <v>2026</v>
      </c>
      <c r="V83" s="8" t="str">
        <f>"Q"&amp;ROUNDUP(MONTH(SalesDataTable[[#This Row],[Order Date]])/3,0)</f>
        <v>Q1</v>
      </c>
      <c r="W83" s="9">
        <f>MONTH(SalesDataTable[[#This Row],[Order Date]])</f>
        <v>1</v>
      </c>
      <c r="X83" s="8" t="str">
        <f>TEXT(SalesDataTable[[#This Row],[Order Date]],"mmm")</f>
        <v>Jan</v>
      </c>
    </row>
    <row r="84" spans="1:24" ht="15.75">
      <c r="A84" s="2">
        <v>1840</v>
      </c>
      <c r="B84" s="3">
        <v>46041</v>
      </c>
      <c r="C84" s="4">
        <f>YEAR(SalesDataTable[[#This Row],[Order Date]])</f>
        <v>2026</v>
      </c>
      <c r="D84" s="12" t="str">
        <f>"Q"&amp;ROUNDUP(MONTH(SalesDataTable[[#This Row],[Order Date]])/3,0)</f>
        <v>Q1</v>
      </c>
      <c r="E84" s="4">
        <f>MONTH(SalesDataTable[[#This Row],[Order Date]])</f>
        <v>1</v>
      </c>
      <c r="F84" s="4" t="str">
        <f>TEXT(SalesDataTable[[#This Row],[Order Date]],"MMM")</f>
        <v>Jan</v>
      </c>
      <c r="G84" s="4" t="s">
        <v>11</v>
      </c>
      <c r="H84" s="4" t="s">
        <v>39</v>
      </c>
      <c r="I84" s="4" t="s">
        <v>2</v>
      </c>
      <c r="J84" s="4" t="s">
        <v>13</v>
      </c>
      <c r="K84" s="4" t="s">
        <v>34</v>
      </c>
      <c r="L84" s="4" t="s">
        <v>38</v>
      </c>
      <c r="M84" s="9">
        <v>2</v>
      </c>
      <c r="N84" s="6">
        <v>125.93</v>
      </c>
      <c r="O84" s="7">
        <v>0</v>
      </c>
      <c r="P84" s="6">
        <v>69.150000000000006</v>
      </c>
      <c r="Q84" s="6">
        <f t="shared" si="4"/>
        <v>251.86</v>
      </c>
      <c r="R84" s="6">
        <f t="shared" si="5"/>
        <v>138.30000000000001</v>
      </c>
      <c r="S84" s="6">
        <f t="shared" si="6"/>
        <v>113.56</v>
      </c>
      <c r="T84" s="8">
        <f t="shared" si="7"/>
        <v>0.45088541253077102</v>
      </c>
      <c r="U84" s="5">
        <f>YEAR(SalesDataTable[[#This Row],[Order Date]])</f>
        <v>2026</v>
      </c>
      <c r="V84" s="8" t="str">
        <f>"Q"&amp;ROUNDUP(MONTH(SalesDataTable[[#This Row],[Order Date]])/3,0)</f>
        <v>Q1</v>
      </c>
      <c r="W84" s="9">
        <f>MONTH(SalesDataTable[[#This Row],[Order Date]])</f>
        <v>1</v>
      </c>
      <c r="X84" s="8" t="str">
        <f>TEXT(SalesDataTable[[#This Row],[Order Date]],"mmm")</f>
        <v>Jan</v>
      </c>
    </row>
    <row r="85" spans="1:24" ht="15.75">
      <c r="A85" s="2">
        <v>1850</v>
      </c>
      <c r="B85" s="3">
        <v>46041</v>
      </c>
      <c r="C85" s="4">
        <f>YEAR(SalesDataTable[[#This Row],[Order Date]])</f>
        <v>2026</v>
      </c>
      <c r="D85" s="12" t="str">
        <f>"Q"&amp;ROUNDUP(MONTH(SalesDataTable[[#This Row],[Order Date]])/3,0)</f>
        <v>Q1</v>
      </c>
      <c r="E85" s="4">
        <f>MONTH(SalesDataTable[[#This Row],[Order Date]])</f>
        <v>1</v>
      </c>
      <c r="F85" s="4" t="str">
        <f>TEXT(SalesDataTable[[#This Row],[Order Date]],"MMM")</f>
        <v>Jan</v>
      </c>
      <c r="G85" s="4" t="s">
        <v>6</v>
      </c>
      <c r="H85" s="4" t="s">
        <v>27</v>
      </c>
      <c r="I85" s="4" t="s">
        <v>2</v>
      </c>
      <c r="J85" s="4" t="s">
        <v>16</v>
      </c>
      <c r="K85" s="4" t="s">
        <v>4</v>
      </c>
      <c r="L85" s="4" t="s">
        <v>22</v>
      </c>
      <c r="M85" s="9">
        <v>1</v>
      </c>
      <c r="N85" s="6">
        <v>49.85</v>
      </c>
      <c r="O85" s="7">
        <v>0</v>
      </c>
      <c r="P85" s="6">
        <v>23.07</v>
      </c>
      <c r="Q85" s="6">
        <f t="shared" si="4"/>
        <v>49.85</v>
      </c>
      <c r="R85" s="6">
        <f t="shared" si="5"/>
        <v>23.07</v>
      </c>
      <c r="S85" s="6">
        <f t="shared" si="6"/>
        <v>26.78</v>
      </c>
      <c r="T85" s="8">
        <f t="shared" si="7"/>
        <v>0.53721163490471413</v>
      </c>
      <c r="U85" s="5">
        <f>YEAR(SalesDataTable[[#This Row],[Order Date]])</f>
        <v>2026</v>
      </c>
      <c r="V85" s="8" t="str">
        <f>"Q"&amp;ROUNDUP(MONTH(SalesDataTable[[#This Row],[Order Date]])/3,0)</f>
        <v>Q1</v>
      </c>
      <c r="W85" s="9">
        <f>MONTH(SalesDataTable[[#This Row],[Order Date]])</f>
        <v>1</v>
      </c>
      <c r="X85" s="8" t="str">
        <f>TEXT(SalesDataTable[[#This Row],[Order Date]],"mmm")</f>
        <v>Jan</v>
      </c>
    </row>
    <row r="86" spans="1:24" ht="15.75">
      <c r="A86" s="2">
        <v>1858</v>
      </c>
      <c r="B86" s="3">
        <v>46041</v>
      </c>
      <c r="C86" s="4">
        <f>YEAR(SalesDataTable[[#This Row],[Order Date]])</f>
        <v>2026</v>
      </c>
      <c r="D86" s="12" t="str">
        <f>"Q"&amp;ROUNDUP(MONTH(SalesDataTable[[#This Row],[Order Date]])/3,0)</f>
        <v>Q1</v>
      </c>
      <c r="E86" s="4">
        <f>MONTH(SalesDataTable[[#This Row],[Order Date]])</f>
        <v>1</v>
      </c>
      <c r="F86" s="4" t="str">
        <f>TEXT(SalesDataTable[[#This Row],[Order Date]],"MMM")</f>
        <v>Jan</v>
      </c>
      <c r="G86" s="4" t="s">
        <v>6</v>
      </c>
      <c r="H86" s="4" t="s">
        <v>7</v>
      </c>
      <c r="I86" s="4" t="s">
        <v>2</v>
      </c>
      <c r="J86" s="4" t="s">
        <v>3</v>
      </c>
      <c r="K86" s="4" t="s">
        <v>14</v>
      </c>
      <c r="L86" s="4" t="s">
        <v>15</v>
      </c>
      <c r="M86" s="9">
        <v>1</v>
      </c>
      <c r="N86" s="6">
        <v>36.130000000000003</v>
      </c>
      <c r="O86" s="7">
        <v>0</v>
      </c>
      <c r="P86" s="6">
        <v>13.39</v>
      </c>
      <c r="Q86" s="6">
        <f t="shared" si="4"/>
        <v>36.130000000000003</v>
      </c>
      <c r="R86" s="6">
        <f t="shared" si="5"/>
        <v>13.39</v>
      </c>
      <c r="S86" s="6">
        <f t="shared" si="6"/>
        <v>22.740000000000002</v>
      </c>
      <c r="T86" s="8">
        <f t="shared" si="7"/>
        <v>0.62939385552172711</v>
      </c>
      <c r="U86" s="5">
        <f>YEAR(SalesDataTable[[#This Row],[Order Date]])</f>
        <v>2026</v>
      </c>
      <c r="V86" s="8" t="str">
        <f>"Q"&amp;ROUNDUP(MONTH(SalesDataTable[[#This Row],[Order Date]])/3,0)</f>
        <v>Q1</v>
      </c>
      <c r="W86" s="9">
        <f>MONTH(SalesDataTable[[#This Row],[Order Date]])</f>
        <v>1</v>
      </c>
      <c r="X86" s="8" t="str">
        <f>TEXT(SalesDataTable[[#This Row],[Order Date]],"mmm")</f>
        <v>Jan</v>
      </c>
    </row>
    <row r="87" spans="1:24" ht="15.75">
      <c r="A87" s="2">
        <v>2910</v>
      </c>
      <c r="B87" s="3">
        <v>46041</v>
      </c>
      <c r="C87" s="4">
        <f>YEAR(SalesDataTable[[#This Row],[Order Date]])</f>
        <v>2026</v>
      </c>
      <c r="D87" s="12" t="str">
        <f>"Q"&amp;ROUNDUP(MONTH(SalesDataTable[[#This Row],[Order Date]])/3,0)</f>
        <v>Q1</v>
      </c>
      <c r="E87" s="4">
        <f>MONTH(SalesDataTable[[#This Row],[Order Date]])</f>
        <v>1</v>
      </c>
      <c r="F87" s="4" t="str">
        <f>TEXT(SalesDataTable[[#This Row],[Order Date]],"MMM")</f>
        <v>Jan</v>
      </c>
      <c r="G87" s="4" t="s">
        <v>20</v>
      </c>
      <c r="H87" s="4" t="s">
        <v>47</v>
      </c>
      <c r="I87" s="4" t="s">
        <v>19</v>
      </c>
      <c r="J87" s="4" t="s">
        <v>3</v>
      </c>
      <c r="K87" s="4" t="s">
        <v>4</v>
      </c>
      <c r="L87" s="4" t="s">
        <v>30</v>
      </c>
      <c r="M87" s="9">
        <v>1</v>
      </c>
      <c r="N87" s="6">
        <v>104.83</v>
      </c>
      <c r="O87" s="7">
        <v>0.05</v>
      </c>
      <c r="P87" s="6">
        <v>51.06</v>
      </c>
      <c r="Q87" s="6">
        <f t="shared" si="4"/>
        <v>99.588499999999996</v>
      </c>
      <c r="R87" s="6">
        <f t="shared" si="5"/>
        <v>51.06</v>
      </c>
      <c r="S87" s="6">
        <f t="shared" si="6"/>
        <v>48.528499999999994</v>
      </c>
      <c r="T87" s="8">
        <f t="shared" si="7"/>
        <v>0.48729019916958277</v>
      </c>
      <c r="U87" s="5">
        <f>YEAR(SalesDataTable[[#This Row],[Order Date]])</f>
        <v>2026</v>
      </c>
      <c r="V87" s="8" t="str">
        <f>"Q"&amp;ROUNDUP(MONTH(SalesDataTable[[#This Row],[Order Date]])/3,0)</f>
        <v>Q1</v>
      </c>
      <c r="W87" s="9">
        <f>MONTH(SalesDataTable[[#This Row],[Order Date]])</f>
        <v>1</v>
      </c>
      <c r="X87" s="8" t="str">
        <f>TEXT(SalesDataTable[[#This Row],[Order Date]],"mmm")</f>
        <v>Jan</v>
      </c>
    </row>
    <row r="88" spans="1:24" ht="15.75">
      <c r="A88" s="2">
        <v>3694</v>
      </c>
      <c r="B88" s="3">
        <v>46041</v>
      </c>
      <c r="C88" s="4">
        <f>YEAR(SalesDataTable[[#This Row],[Order Date]])</f>
        <v>2026</v>
      </c>
      <c r="D88" s="12" t="str">
        <f>"Q"&amp;ROUNDUP(MONTH(SalesDataTable[[#This Row],[Order Date]])/3,0)</f>
        <v>Q1</v>
      </c>
      <c r="E88" s="4">
        <f>MONTH(SalesDataTable[[#This Row],[Order Date]])</f>
        <v>1</v>
      </c>
      <c r="F88" s="4" t="str">
        <f>TEXT(SalesDataTable[[#This Row],[Order Date]],"MMM")</f>
        <v>Jan</v>
      </c>
      <c r="G88" s="4" t="s">
        <v>0</v>
      </c>
      <c r="H88" s="4" t="s">
        <v>1</v>
      </c>
      <c r="I88" s="4" t="s">
        <v>19</v>
      </c>
      <c r="J88" s="4" t="s">
        <v>3</v>
      </c>
      <c r="K88" s="4" t="s">
        <v>14</v>
      </c>
      <c r="L88" s="4" t="s">
        <v>15</v>
      </c>
      <c r="M88" s="9">
        <v>1</v>
      </c>
      <c r="N88" s="6">
        <v>35.46</v>
      </c>
      <c r="O88" s="7">
        <v>0.05</v>
      </c>
      <c r="P88" s="6">
        <v>13.81</v>
      </c>
      <c r="Q88" s="6">
        <f t="shared" si="4"/>
        <v>33.686999999999998</v>
      </c>
      <c r="R88" s="6">
        <f t="shared" si="5"/>
        <v>13.81</v>
      </c>
      <c r="S88" s="6">
        <f t="shared" si="6"/>
        <v>19.876999999999995</v>
      </c>
      <c r="T88" s="8">
        <f t="shared" si="7"/>
        <v>0.59004957401965141</v>
      </c>
      <c r="U88" s="5">
        <f>YEAR(SalesDataTable[[#This Row],[Order Date]])</f>
        <v>2026</v>
      </c>
      <c r="V88" s="8" t="str">
        <f>"Q"&amp;ROUNDUP(MONTH(SalesDataTable[[#This Row],[Order Date]])/3,0)</f>
        <v>Q1</v>
      </c>
      <c r="W88" s="9">
        <f>MONTH(SalesDataTable[[#This Row],[Order Date]])</f>
        <v>1</v>
      </c>
      <c r="X88" s="8" t="str">
        <f>TEXT(SalesDataTable[[#This Row],[Order Date]],"mmm")</f>
        <v>Jan</v>
      </c>
    </row>
    <row r="89" spans="1:24" ht="15.75">
      <c r="A89" s="2">
        <v>631</v>
      </c>
      <c r="B89" s="3">
        <v>46042</v>
      </c>
      <c r="C89" s="4">
        <f>YEAR(SalesDataTable[[#This Row],[Order Date]])</f>
        <v>2026</v>
      </c>
      <c r="D89" s="12" t="str">
        <f>"Q"&amp;ROUNDUP(MONTH(SalesDataTable[[#This Row],[Order Date]])/3,0)</f>
        <v>Q1</v>
      </c>
      <c r="E89" s="4">
        <f>MONTH(SalesDataTable[[#This Row],[Order Date]])</f>
        <v>1</v>
      </c>
      <c r="F89" s="4" t="str">
        <f>TEXT(SalesDataTable[[#This Row],[Order Date]],"MMM")</f>
        <v>Jan</v>
      </c>
      <c r="G89" s="4" t="s">
        <v>20</v>
      </c>
      <c r="H89" s="4" t="s">
        <v>33</v>
      </c>
      <c r="I89" s="4" t="s">
        <v>28</v>
      </c>
      <c r="J89" s="4" t="s">
        <v>3</v>
      </c>
      <c r="K89" s="4" t="s">
        <v>14</v>
      </c>
      <c r="L89" s="4" t="s">
        <v>48</v>
      </c>
      <c r="M89" s="9">
        <v>1</v>
      </c>
      <c r="N89" s="6">
        <v>165.42</v>
      </c>
      <c r="O89" s="7">
        <v>0</v>
      </c>
      <c r="P89" s="6">
        <v>85.69</v>
      </c>
      <c r="Q89" s="6">
        <f t="shared" si="4"/>
        <v>165.42</v>
      </c>
      <c r="R89" s="6">
        <f t="shared" si="5"/>
        <v>85.69</v>
      </c>
      <c r="S89" s="6">
        <f t="shared" si="6"/>
        <v>79.72999999999999</v>
      </c>
      <c r="T89" s="8">
        <f t="shared" si="7"/>
        <v>0.48198524966751299</v>
      </c>
      <c r="U89" s="5">
        <f>YEAR(SalesDataTable[[#This Row],[Order Date]])</f>
        <v>2026</v>
      </c>
      <c r="V89" s="8" t="str">
        <f>"Q"&amp;ROUNDUP(MONTH(SalesDataTable[[#This Row],[Order Date]])/3,0)</f>
        <v>Q1</v>
      </c>
      <c r="W89" s="9">
        <f>MONTH(SalesDataTable[[#This Row],[Order Date]])</f>
        <v>1</v>
      </c>
      <c r="X89" s="8" t="str">
        <f>TEXT(SalesDataTable[[#This Row],[Order Date]],"mmm")</f>
        <v>Jan</v>
      </c>
    </row>
    <row r="90" spans="1:24" ht="15.75">
      <c r="A90" s="2">
        <v>1113</v>
      </c>
      <c r="B90" s="3">
        <v>46042</v>
      </c>
      <c r="C90" s="4">
        <f>YEAR(SalesDataTable[[#This Row],[Order Date]])</f>
        <v>2026</v>
      </c>
      <c r="D90" s="12" t="str">
        <f>"Q"&amp;ROUNDUP(MONTH(SalesDataTable[[#This Row],[Order Date]])/3,0)</f>
        <v>Q1</v>
      </c>
      <c r="E90" s="4">
        <f>MONTH(SalesDataTable[[#This Row],[Order Date]])</f>
        <v>1</v>
      </c>
      <c r="F90" s="4" t="str">
        <f>TEXT(SalesDataTable[[#This Row],[Order Date]],"MMM")</f>
        <v>Jan</v>
      </c>
      <c r="G90" s="4" t="s">
        <v>11</v>
      </c>
      <c r="H90" s="4" t="s">
        <v>25</v>
      </c>
      <c r="I90" s="4" t="s">
        <v>2</v>
      </c>
      <c r="J90" s="4" t="s">
        <v>3</v>
      </c>
      <c r="K90" s="4" t="s">
        <v>23</v>
      </c>
      <c r="L90" s="4" t="s">
        <v>51</v>
      </c>
      <c r="M90" s="9">
        <v>1</v>
      </c>
      <c r="N90" s="6">
        <v>122.86</v>
      </c>
      <c r="O90" s="7">
        <v>0.05</v>
      </c>
      <c r="P90" s="6">
        <v>60.36</v>
      </c>
      <c r="Q90" s="6">
        <f t="shared" si="4"/>
        <v>116.717</v>
      </c>
      <c r="R90" s="6">
        <f t="shared" si="5"/>
        <v>60.36</v>
      </c>
      <c r="S90" s="6">
        <f t="shared" si="6"/>
        <v>56.356999999999999</v>
      </c>
      <c r="T90" s="8">
        <f t="shared" si="7"/>
        <v>0.48285168398776529</v>
      </c>
      <c r="U90" s="5">
        <f>YEAR(SalesDataTable[[#This Row],[Order Date]])</f>
        <v>2026</v>
      </c>
      <c r="V90" s="8" t="str">
        <f>"Q"&amp;ROUNDUP(MONTH(SalesDataTable[[#This Row],[Order Date]])/3,0)</f>
        <v>Q1</v>
      </c>
      <c r="W90" s="9">
        <f>MONTH(SalesDataTable[[#This Row],[Order Date]])</f>
        <v>1</v>
      </c>
      <c r="X90" s="8" t="str">
        <f>TEXT(SalesDataTable[[#This Row],[Order Date]],"mmm")</f>
        <v>Jan</v>
      </c>
    </row>
    <row r="91" spans="1:24" ht="15.75">
      <c r="A91" s="2">
        <v>1525</v>
      </c>
      <c r="B91" s="3">
        <v>46042</v>
      </c>
      <c r="C91" s="4">
        <f>YEAR(SalesDataTable[[#This Row],[Order Date]])</f>
        <v>2026</v>
      </c>
      <c r="D91" s="12" t="str">
        <f>"Q"&amp;ROUNDUP(MONTH(SalesDataTable[[#This Row],[Order Date]])/3,0)</f>
        <v>Q1</v>
      </c>
      <c r="E91" s="4">
        <f>MONTH(SalesDataTable[[#This Row],[Order Date]])</f>
        <v>1</v>
      </c>
      <c r="F91" s="4" t="str">
        <f>TEXT(SalesDataTable[[#This Row],[Order Date]],"MMM")</f>
        <v>Jan</v>
      </c>
      <c r="G91" s="4" t="s">
        <v>0</v>
      </c>
      <c r="H91" s="4" t="s">
        <v>1</v>
      </c>
      <c r="I91" s="4" t="s">
        <v>19</v>
      </c>
      <c r="J91" s="4" t="s">
        <v>3</v>
      </c>
      <c r="K91" s="4" t="s">
        <v>34</v>
      </c>
      <c r="L91" s="4" t="s">
        <v>42</v>
      </c>
      <c r="M91" s="9">
        <v>2</v>
      </c>
      <c r="N91" s="6">
        <v>35.82</v>
      </c>
      <c r="O91" s="7">
        <v>0</v>
      </c>
      <c r="P91" s="6">
        <v>14.09</v>
      </c>
      <c r="Q91" s="6">
        <f t="shared" si="4"/>
        <v>71.64</v>
      </c>
      <c r="R91" s="6">
        <f t="shared" si="5"/>
        <v>28.18</v>
      </c>
      <c r="S91" s="6">
        <f t="shared" si="6"/>
        <v>43.46</v>
      </c>
      <c r="T91" s="8">
        <f t="shared" si="7"/>
        <v>0.60664433277498608</v>
      </c>
      <c r="U91" s="5">
        <f>YEAR(SalesDataTable[[#This Row],[Order Date]])</f>
        <v>2026</v>
      </c>
      <c r="V91" s="8" t="str">
        <f>"Q"&amp;ROUNDUP(MONTH(SalesDataTable[[#This Row],[Order Date]])/3,0)</f>
        <v>Q1</v>
      </c>
      <c r="W91" s="9">
        <f>MONTH(SalesDataTable[[#This Row],[Order Date]])</f>
        <v>1</v>
      </c>
      <c r="X91" s="8" t="str">
        <f>TEXT(SalesDataTable[[#This Row],[Order Date]],"mmm")</f>
        <v>Jan</v>
      </c>
    </row>
    <row r="92" spans="1:24" ht="15.75">
      <c r="A92" s="2">
        <v>3233</v>
      </c>
      <c r="B92" s="3">
        <v>46042</v>
      </c>
      <c r="C92" s="4">
        <f>YEAR(SalesDataTable[[#This Row],[Order Date]])</f>
        <v>2026</v>
      </c>
      <c r="D92" s="12" t="str">
        <f>"Q"&amp;ROUNDUP(MONTH(SalesDataTable[[#This Row],[Order Date]])/3,0)</f>
        <v>Q1</v>
      </c>
      <c r="E92" s="4">
        <f>MONTH(SalesDataTable[[#This Row],[Order Date]])</f>
        <v>1</v>
      </c>
      <c r="F92" s="4" t="str">
        <f>TEXT(SalesDataTable[[#This Row],[Order Date]],"MMM")</f>
        <v>Jan</v>
      </c>
      <c r="G92" s="4" t="s">
        <v>0</v>
      </c>
      <c r="H92" s="4" t="s">
        <v>1</v>
      </c>
      <c r="I92" s="4" t="s">
        <v>2</v>
      </c>
      <c r="J92" s="4" t="s">
        <v>13</v>
      </c>
      <c r="K92" s="4" t="s">
        <v>23</v>
      </c>
      <c r="L92" s="4" t="s">
        <v>51</v>
      </c>
      <c r="M92" s="9">
        <v>3</v>
      </c>
      <c r="N92" s="6">
        <v>120.29</v>
      </c>
      <c r="O92" s="7">
        <v>0.1</v>
      </c>
      <c r="P92" s="6">
        <v>62.41</v>
      </c>
      <c r="Q92" s="6">
        <f t="shared" si="4"/>
        <v>324.78300000000002</v>
      </c>
      <c r="R92" s="6">
        <f t="shared" si="5"/>
        <v>187.23</v>
      </c>
      <c r="S92" s="6">
        <f t="shared" si="6"/>
        <v>137.55300000000003</v>
      </c>
      <c r="T92" s="8">
        <f t="shared" si="7"/>
        <v>0.42352278290427769</v>
      </c>
      <c r="U92" s="5">
        <f>YEAR(SalesDataTable[[#This Row],[Order Date]])</f>
        <v>2026</v>
      </c>
      <c r="V92" s="8" t="str">
        <f>"Q"&amp;ROUNDUP(MONTH(SalesDataTable[[#This Row],[Order Date]])/3,0)</f>
        <v>Q1</v>
      </c>
      <c r="W92" s="9">
        <f>MONTH(SalesDataTable[[#This Row],[Order Date]])</f>
        <v>1</v>
      </c>
      <c r="X92" s="8" t="str">
        <f>TEXT(SalesDataTable[[#This Row],[Order Date]],"mmm")</f>
        <v>Jan</v>
      </c>
    </row>
    <row r="93" spans="1:24" ht="15.75">
      <c r="A93" s="2">
        <v>4455</v>
      </c>
      <c r="B93" s="3">
        <v>46042</v>
      </c>
      <c r="C93" s="4">
        <f>YEAR(SalesDataTable[[#This Row],[Order Date]])</f>
        <v>2026</v>
      </c>
      <c r="D93" s="12" t="str">
        <f>"Q"&amp;ROUNDUP(MONTH(SalesDataTable[[#This Row],[Order Date]])/3,0)</f>
        <v>Q1</v>
      </c>
      <c r="E93" s="4">
        <f>MONTH(SalesDataTable[[#This Row],[Order Date]])</f>
        <v>1</v>
      </c>
      <c r="F93" s="4" t="str">
        <f>TEXT(SalesDataTable[[#This Row],[Order Date]],"MMM")</f>
        <v>Jan</v>
      </c>
      <c r="G93" s="4" t="s">
        <v>6</v>
      </c>
      <c r="H93" s="4" t="s">
        <v>41</v>
      </c>
      <c r="I93" s="4" t="s">
        <v>28</v>
      </c>
      <c r="J93" s="4" t="s">
        <v>3</v>
      </c>
      <c r="K93" s="4" t="s">
        <v>23</v>
      </c>
      <c r="L93" s="4" t="s">
        <v>40</v>
      </c>
      <c r="M93" s="9">
        <v>1</v>
      </c>
      <c r="N93" s="6">
        <v>80.239999999999995</v>
      </c>
      <c r="O93" s="7">
        <v>0.1</v>
      </c>
      <c r="P93" s="6">
        <v>39.950000000000003</v>
      </c>
      <c r="Q93" s="6">
        <f t="shared" si="4"/>
        <v>72.215999999999994</v>
      </c>
      <c r="R93" s="6">
        <f t="shared" si="5"/>
        <v>39.950000000000003</v>
      </c>
      <c r="S93" s="6">
        <f t="shared" si="6"/>
        <v>32.265999999999991</v>
      </c>
      <c r="T93" s="8">
        <f t="shared" si="7"/>
        <v>0.44679849340866279</v>
      </c>
      <c r="U93" s="5">
        <f>YEAR(SalesDataTable[[#This Row],[Order Date]])</f>
        <v>2026</v>
      </c>
      <c r="V93" s="8" t="str">
        <f>"Q"&amp;ROUNDUP(MONTH(SalesDataTable[[#This Row],[Order Date]])/3,0)</f>
        <v>Q1</v>
      </c>
      <c r="W93" s="9">
        <f>MONTH(SalesDataTable[[#This Row],[Order Date]])</f>
        <v>1</v>
      </c>
      <c r="X93" s="8" t="str">
        <f>TEXT(SalesDataTable[[#This Row],[Order Date]],"mmm")</f>
        <v>Jan</v>
      </c>
    </row>
    <row r="94" spans="1:24" ht="15.75">
      <c r="A94" s="2">
        <v>1769</v>
      </c>
      <c r="B94" s="3">
        <v>46043</v>
      </c>
      <c r="C94" s="4">
        <f>YEAR(SalesDataTable[[#This Row],[Order Date]])</f>
        <v>2026</v>
      </c>
      <c r="D94" s="12" t="str">
        <f>"Q"&amp;ROUNDUP(MONTH(SalesDataTable[[#This Row],[Order Date]])/3,0)</f>
        <v>Q1</v>
      </c>
      <c r="E94" s="4">
        <f>MONTH(SalesDataTable[[#This Row],[Order Date]])</f>
        <v>1</v>
      </c>
      <c r="F94" s="4" t="str">
        <f>TEXT(SalesDataTable[[#This Row],[Order Date]],"MMM")</f>
        <v>Jan</v>
      </c>
      <c r="G94" s="4" t="s">
        <v>0</v>
      </c>
      <c r="H94" s="4" t="s">
        <v>50</v>
      </c>
      <c r="I94" s="4" t="s">
        <v>19</v>
      </c>
      <c r="J94" s="4" t="s">
        <v>13</v>
      </c>
      <c r="K94" s="4" t="s">
        <v>34</v>
      </c>
      <c r="L94" s="4" t="s">
        <v>42</v>
      </c>
      <c r="M94" s="9">
        <v>2</v>
      </c>
      <c r="N94" s="6">
        <v>35.97</v>
      </c>
      <c r="O94" s="7">
        <v>0</v>
      </c>
      <c r="P94" s="6">
        <v>13.55</v>
      </c>
      <c r="Q94" s="6">
        <f t="shared" si="4"/>
        <v>71.94</v>
      </c>
      <c r="R94" s="6">
        <f t="shared" si="5"/>
        <v>27.1</v>
      </c>
      <c r="S94" s="6">
        <f t="shared" si="6"/>
        <v>44.839999999999996</v>
      </c>
      <c r="T94" s="8">
        <f t="shared" si="7"/>
        <v>0.62329719210453149</v>
      </c>
      <c r="U94" s="5">
        <f>YEAR(SalesDataTable[[#This Row],[Order Date]])</f>
        <v>2026</v>
      </c>
      <c r="V94" s="8" t="str">
        <f>"Q"&amp;ROUNDUP(MONTH(SalesDataTable[[#This Row],[Order Date]])/3,0)</f>
        <v>Q1</v>
      </c>
      <c r="W94" s="9">
        <f>MONTH(SalesDataTable[[#This Row],[Order Date]])</f>
        <v>1</v>
      </c>
      <c r="X94" s="8" t="str">
        <f>TEXT(SalesDataTable[[#This Row],[Order Date]],"mmm")</f>
        <v>Jan</v>
      </c>
    </row>
    <row r="95" spans="1:24" ht="15.75">
      <c r="A95" s="2">
        <v>3467</v>
      </c>
      <c r="B95" s="3">
        <v>46043</v>
      </c>
      <c r="C95" s="4">
        <f>YEAR(SalesDataTable[[#This Row],[Order Date]])</f>
        <v>2026</v>
      </c>
      <c r="D95" s="12" t="str">
        <f>"Q"&amp;ROUNDUP(MONTH(SalesDataTable[[#This Row],[Order Date]])/3,0)</f>
        <v>Q1</v>
      </c>
      <c r="E95" s="4">
        <f>MONTH(SalesDataTable[[#This Row],[Order Date]])</f>
        <v>1</v>
      </c>
      <c r="F95" s="4" t="str">
        <f>TEXT(SalesDataTable[[#This Row],[Order Date]],"MMM")</f>
        <v>Jan</v>
      </c>
      <c r="G95" s="4" t="s">
        <v>6</v>
      </c>
      <c r="H95" s="4" t="s">
        <v>41</v>
      </c>
      <c r="I95" s="4" t="s">
        <v>2</v>
      </c>
      <c r="J95" s="4" t="s">
        <v>13</v>
      </c>
      <c r="K95" s="4" t="s">
        <v>9</v>
      </c>
      <c r="L95" s="4" t="s">
        <v>46</v>
      </c>
      <c r="M95" s="9">
        <v>1</v>
      </c>
      <c r="N95" s="6">
        <v>72.239999999999995</v>
      </c>
      <c r="O95" s="7">
        <v>0</v>
      </c>
      <c r="P95" s="6">
        <v>33.26</v>
      </c>
      <c r="Q95" s="6">
        <f t="shared" si="4"/>
        <v>72.239999999999995</v>
      </c>
      <c r="R95" s="6">
        <f t="shared" si="5"/>
        <v>33.26</v>
      </c>
      <c r="S95" s="6">
        <f t="shared" si="6"/>
        <v>38.979999999999997</v>
      </c>
      <c r="T95" s="8">
        <f t="shared" si="7"/>
        <v>0.53959025470653377</v>
      </c>
      <c r="U95" s="5">
        <f>YEAR(SalesDataTable[[#This Row],[Order Date]])</f>
        <v>2026</v>
      </c>
      <c r="V95" s="8" t="str">
        <f>"Q"&amp;ROUNDUP(MONTH(SalesDataTable[[#This Row],[Order Date]])/3,0)</f>
        <v>Q1</v>
      </c>
      <c r="W95" s="9">
        <f>MONTH(SalesDataTable[[#This Row],[Order Date]])</f>
        <v>1</v>
      </c>
      <c r="X95" s="8" t="str">
        <f>TEXT(SalesDataTable[[#This Row],[Order Date]],"mmm")</f>
        <v>Jan</v>
      </c>
    </row>
    <row r="96" spans="1:24" ht="15.75">
      <c r="A96" s="2">
        <v>3911</v>
      </c>
      <c r="B96" s="3">
        <v>46043</v>
      </c>
      <c r="C96" s="4">
        <f>YEAR(SalesDataTable[[#This Row],[Order Date]])</f>
        <v>2026</v>
      </c>
      <c r="D96" s="12" t="str">
        <f>"Q"&amp;ROUNDUP(MONTH(SalesDataTable[[#This Row],[Order Date]])/3,0)</f>
        <v>Q1</v>
      </c>
      <c r="E96" s="4">
        <f>MONTH(SalesDataTable[[#This Row],[Order Date]])</f>
        <v>1</v>
      </c>
      <c r="F96" s="4" t="str">
        <f>TEXT(SalesDataTable[[#This Row],[Order Date]],"MMM")</f>
        <v>Jan</v>
      </c>
      <c r="G96" s="4" t="s">
        <v>0</v>
      </c>
      <c r="H96" s="4" t="s">
        <v>50</v>
      </c>
      <c r="I96" s="4" t="s">
        <v>2</v>
      </c>
      <c r="J96" s="4" t="s">
        <v>3</v>
      </c>
      <c r="K96" s="4" t="s">
        <v>9</v>
      </c>
      <c r="L96" s="4" t="s">
        <v>37</v>
      </c>
      <c r="M96" s="9">
        <v>5</v>
      </c>
      <c r="N96" s="6">
        <v>152.81</v>
      </c>
      <c r="O96" s="7">
        <v>0</v>
      </c>
      <c r="P96" s="6">
        <v>78.989999999999995</v>
      </c>
      <c r="Q96" s="6">
        <f t="shared" si="4"/>
        <v>764.05</v>
      </c>
      <c r="R96" s="6">
        <f t="shared" si="5"/>
        <v>394.95</v>
      </c>
      <c r="S96" s="6">
        <f t="shared" si="6"/>
        <v>369.09999999999997</v>
      </c>
      <c r="T96" s="8">
        <f t="shared" si="7"/>
        <v>0.48308356782933054</v>
      </c>
      <c r="U96" s="5">
        <f>YEAR(SalesDataTable[[#This Row],[Order Date]])</f>
        <v>2026</v>
      </c>
      <c r="V96" s="8" t="str">
        <f>"Q"&amp;ROUNDUP(MONTH(SalesDataTable[[#This Row],[Order Date]])/3,0)</f>
        <v>Q1</v>
      </c>
      <c r="W96" s="9">
        <f>MONTH(SalesDataTable[[#This Row],[Order Date]])</f>
        <v>1</v>
      </c>
      <c r="X96" s="8" t="str">
        <f>TEXT(SalesDataTable[[#This Row],[Order Date]],"mmm")</f>
        <v>Jan</v>
      </c>
    </row>
    <row r="97" spans="1:24" ht="15.75">
      <c r="A97" s="2">
        <v>4401</v>
      </c>
      <c r="B97" s="3">
        <v>46043</v>
      </c>
      <c r="C97" s="4">
        <f>YEAR(SalesDataTable[[#This Row],[Order Date]])</f>
        <v>2026</v>
      </c>
      <c r="D97" s="12" t="str">
        <f>"Q"&amp;ROUNDUP(MONTH(SalesDataTable[[#This Row],[Order Date]])/3,0)</f>
        <v>Q1</v>
      </c>
      <c r="E97" s="4">
        <f>MONTH(SalesDataTable[[#This Row],[Order Date]])</f>
        <v>1</v>
      </c>
      <c r="F97" s="4" t="str">
        <f>TEXT(SalesDataTable[[#This Row],[Order Date]],"MMM")</f>
        <v>Jan</v>
      </c>
      <c r="G97" s="4" t="s">
        <v>0</v>
      </c>
      <c r="H97" s="4" t="s">
        <v>50</v>
      </c>
      <c r="I97" s="4" t="s">
        <v>2</v>
      </c>
      <c r="J97" s="4" t="s">
        <v>13</v>
      </c>
      <c r="K97" s="4" t="s">
        <v>4</v>
      </c>
      <c r="L97" s="4" t="s">
        <v>5</v>
      </c>
      <c r="M97" s="9">
        <v>3</v>
      </c>
      <c r="N97" s="6">
        <v>83.34</v>
      </c>
      <c r="O97" s="7">
        <v>0</v>
      </c>
      <c r="P97" s="6">
        <v>41.44</v>
      </c>
      <c r="Q97" s="6">
        <f t="shared" si="4"/>
        <v>250.02</v>
      </c>
      <c r="R97" s="6">
        <f t="shared" si="5"/>
        <v>124.32</v>
      </c>
      <c r="S97" s="6">
        <f t="shared" si="6"/>
        <v>125.70000000000002</v>
      </c>
      <c r="T97" s="8">
        <f t="shared" si="7"/>
        <v>0.50275977921766268</v>
      </c>
      <c r="U97" s="5">
        <f>YEAR(SalesDataTable[[#This Row],[Order Date]])</f>
        <v>2026</v>
      </c>
      <c r="V97" s="8" t="str">
        <f>"Q"&amp;ROUNDUP(MONTH(SalesDataTable[[#This Row],[Order Date]])/3,0)</f>
        <v>Q1</v>
      </c>
      <c r="W97" s="9">
        <f>MONTH(SalesDataTable[[#This Row],[Order Date]])</f>
        <v>1</v>
      </c>
      <c r="X97" s="8" t="str">
        <f>TEXT(SalesDataTable[[#This Row],[Order Date]],"mmm")</f>
        <v>Jan</v>
      </c>
    </row>
    <row r="98" spans="1:24" ht="15.75">
      <c r="A98" s="2">
        <v>4864</v>
      </c>
      <c r="B98" s="3">
        <v>46043</v>
      </c>
      <c r="C98" s="4">
        <f>YEAR(SalesDataTable[[#This Row],[Order Date]])</f>
        <v>2026</v>
      </c>
      <c r="D98" s="12" t="str">
        <f>"Q"&amp;ROUNDUP(MONTH(SalesDataTable[[#This Row],[Order Date]])/3,0)</f>
        <v>Q1</v>
      </c>
      <c r="E98" s="4">
        <f>MONTH(SalesDataTable[[#This Row],[Order Date]])</f>
        <v>1</v>
      </c>
      <c r="F98" s="4" t="str">
        <f>TEXT(SalesDataTable[[#This Row],[Order Date]],"MMM")</f>
        <v>Jan</v>
      </c>
      <c r="G98" s="4" t="s">
        <v>20</v>
      </c>
      <c r="H98" s="4" t="s">
        <v>47</v>
      </c>
      <c r="I98" s="4" t="s">
        <v>2</v>
      </c>
      <c r="J98" s="4" t="s">
        <v>3</v>
      </c>
      <c r="K98" s="4" t="s">
        <v>34</v>
      </c>
      <c r="L98" s="4" t="s">
        <v>42</v>
      </c>
      <c r="M98" s="9">
        <v>1</v>
      </c>
      <c r="N98" s="6">
        <v>35.869999999999997</v>
      </c>
      <c r="O98" s="7">
        <v>0</v>
      </c>
      <c r="P98" s="6">
        <v>13.64</v>
      </c>
      <c r="Q98" s="6">
        <f t="shared" si="4"/>
        <v>35.869999999999997</v>
      </c>
      <c r="R98" s="6">
        <f t="shared" si="5"/>
        <v>13.64</v>
      </c>
      <c r="S98" s="6">
        <f t="shared" si="6"/>
        <v>22.229999999999997</v>
      </c>
      <c r="T98" s="8">
        <f t="shared" si="7"/>
        <v>0.61973794257039305</v>
      </c>
      <c r="U98" s="5">
        <f>YEAR(SalesDataTable[[#This Row],[Order Date]])</f>
        <v>2026</v>
      </c>
      <c r="V98" s="8" t="str">
        <f>"Q"&amp;ROUNDUP(MONTH(SalesDataTable[[#This Row],[Order Date]])/3,0)</f>
        <v>Q1</v>
      </c>
      <c r="W98" s="9">
        <f>MONTH(SalesDataTable[[#This Row],[Order Date]])</f>
        <v>1</v>
      </c>
      <c r="X98" s="8" t="str">
        <f>TEXT(SalesDataTable[[#This Row],[Order Date]],"mmm")</f>
        <v>Jan</v>
      </c>
    </row>
    <row r="99" spans="1:24" ht="15.75">
      <c r="A99" s="2">
        <v>347</v>
      </c>
      <c r="B99" s="3">
        <v>46044</v>
      </c>
      <c r="C99" s="4">
        <f>YEAR(SalesDataTable[[#This Row],[Order Date]])</f>
        <v>2026</v>
      </c>
      <c r="D99" s="12" t="str">
        <f>"Q"&amp;ROUNDUP(MONTH(SalesDataTable[[#This Row],[Order Date]])/3,0)</f>
        <v>Q1</v>
      </c>
      <c r="E99" s="4">
        <f>MONTH(SalesDataTable[[#This Row],[Order Date]])</f>
        <v>1</v>
      </c>
      <c r="F99" s="4" t="str">
        <f>TEXT(SalesDataTable[[#This Row],[Order Date]],"MMM")</f>
        <v>Jan</v>
      </c>
      <c r="G99" s="4" t="s">
        <v>20</v>
      </c>
      <c r="H99" s="4" t="s">
        <v>21</v>
      </c>
      <c r="I99" s="4" t="s">
        <v>28</v>
      </c>
      <c r="J99" s="4" t="s">
        <v>13</v>
      </c>
      <c r="K99" s="4" t="s">
        <v>23</v>
      </c>
      <c r="L99" s="4" t="s">
        <v>29</v>
      </c>
      <c r="M99" s="9">
        <v>1</v>
      </c>
      <c r="N99" s="6">
        <v>199.42</v>
      </c>
      <c r="O99" s="7">
        <v>0.05</v>
      </c>
      <c r="P99" s="6">
        <v>101.82</v>
      </c>
      <c r="Q99" s="6">
        <f t="shared" si="4"/>
        <v>189.44899999999998</v>
      </c>
      <c r="R99" s="6">
        <f t="shared" si="5"/>
        <v>101.82</v>
      </c>
      <c r="S99" s="6">
        <f t="shared" si="6"/>
        <v>87.628999999999991</v>
      </c>
      <c r="T99" s="8">
        <f t="shared" si="7"/>
        <v>0.46254664843836601</v>
      </c>
      <c r="U99" s="5">
        <f>YEAR(SalesDataTable[[#This Row],[Order Date]])</f>
        <v>2026</v>
      </c>
      <c r="V99" s="8" t="str">
        <f>"Q"&amp;ROUNDUP(MONTH(SalesDataTable[[#This Row],[Order Date]])/3,0)</f>
        <v>Q1</v>
      </c>
      <c r="W99" s="9">
        <f>MONTH(SalesDataTable[[#This Row],[Order Date]])</f>
        <v>1</v>
      </c>
      <c r="X99" s="8" t="str">
        <f>TEXT(SalesDataTable[[#This Row],[Order Date]],"mmm")</f>
        <v>Jan</v>
      </c>
    </row>
    <row r="100" spans="1:24" ht="15.75">
      <c r="A100" s="2">
        <v>2051</v>
      </c>
      <c r="B100" s="3">
        <v>46044</v>
      </c>
      <c r="C100" s="4">
        <f>YEAR(SalesDataTable[[#This Row],[Order Date]])</f>
        <v>2026</v>
      </c>
      <c r="D100" s="12" t="str">
        <f>"Q"&amp;ROUNDUP(MONTH(SalesDataTable[[#This Row],[Order Date]])/3,0)</f>
        <v>Q1</v>
      </c>
      <c r="E100" s="4">
        <f>MONTH(SalesDataTable[[#This Row],[Order Date]])</f>
        <v>1</v>
      </c>
      <c r="F100" s="4" t="str">
        <f>TEXT(SalesDataTable[[#This Row],[Order Date]],"MMM")</f>
        <v>Jan</v>
      </c>
      <c r="G100" s="4" t="s">
        <v>11</v>
      </c>
      <c r="H100" s="4" t="s">
        <v>25</v>
      </c>
      <c r="I100" s="4" t="s">
        <v>2</v>
      </c>
      <c r="J100" s="4" t="s">
        <v>13</v>
      </c>
      <c r="K100" s="4" t="s">
        <v>23</v>
      </c>
      <c r="L100" s="4" t="s">
        <v>24</v>
      </c>
      <c r="M100" s="9">
        <v>3</v>
      </c>
      <c r="N100" s="6">
        <v>347.41</v>
      </c>
      <c r="O100" s="7">
        <v>0.1</v>
      </c>
      <c r="P100" s="6">
        <v>192.13</v>
      </c>
      <c r="Q100" s="6">
        <f t="shared" si="4"/>
        <v>938.00700000000006</v>
      </c>
      <c r="R100" s="6">
        <f t="shared" si="5"/>
        <v>576.39</v>
      </c>
      <c r="S100" s="6">
        <f t="shared" si="6"/>
        <v>361.61700000000008</v>
      </c>
      <c r="T100" s="8">
        <f t="shared" si="7"/>
        <v>0.38551631277804971</v>
      </c>
      <c r="U100" s="5">
        <f>YEAR(SalesDataTable[[#This Row],[Order Date]])</f>
        <v>2026</v>
      </c>
      <c r="V100" s="8" t="str">
        <f>"Q"&amp;ROUNDUP(MONTH(SalesDataTable[[#This Row],[Order Date]])/3,0)</f>
        <v>Q1</v>
      </c>
      <c r="W100" s="9">
        <f>MONTH(SalesDataTable[[#This Row],[Order Date]])</f>
        <v>1</v>
      </c>
      <c r="X100" s="8" t="str">
        <f>TEXT(SalesDataTable[[#This Row],[Order Date]],"mmm")</f>
        <v>Jan</v>
      </c>
    </row>
    <row r="101" spans="1:24" ht="15.75">
      <c r="A101" s="2">
        <v>2314</v>
      </c>
      <c r="B101" s="3">
        <v>46044</v>
      </c>
      <c r="C101" s="4">
        <f>YEAR(SalesDataTable[[#This Row],[Order Date]])</f>
        <v>2026</v>
      </c>
      <c r="D101" s="12" t="str">
        <f>"Q"&amp;ROUNDUP(MONTH(SalesDataTable[[#This Row],[Order Date]])/3,0)</f>
        <v>Q1</v>
      </c>
      <c r="E101" s="4">
        <f>MONTH(SalesDataTable[[#This Row],[Order Date]])</f>
        <v>1</v>
      </c>
      <c r="F101" s="4" t="str">
        <f>TEXT(SalesDataTable[[#This Row],[Order Date]],"MMM")</f>
        <v>Jan</v>
      </c>
      <c r="G101" s="4" t="s">
        <v>0</v>
      </c>
      <c r="H101" s="4" t="s">
        <v>36</v>
      </c>
      <c r="I101" s="4" t="s">
        <v>2</v>
      </c>
      <c r="J101" s="4" t="s">
        <v>13</v>
      </c>
      <c r="K101" s="4" t="s">
        <v>4</v>
      </c>
      <c r="L101" s="4" t="s">
        <v>26</v>
      </c>
      <c r="M101" s="9">
        <v>1</v>
      </c>
      <c r="N101" s="6">
        <v>40.28</v>
      </c>
      <c r="O101" s="7">
        <v>0</v>
      </c>
      <c r="P101" s="6">
        <v>16.79</v>
      </c>
      <c r="Q101" s="6">
        <f t="shared" si="4"/>
        <v>40.28</v>
      </c>
      <c r="R101" s="6">
        <f t="shared" si="5"/>
        <v>16.79</v>
      </c>
      <c r="S101" s="6">
        <f t="shared" si="6"/>
        <v>23.490000000000002</v>
      </c>
      <c r="T101" s="8">
        <f t="shared" si="7"/>
        <v>0.58316782522343602</v>
      </c>
      <c r="U101" s="5">
        <f>YEAR(SalesDataTable[[#This Row],[Order Date]])</f>
        <v>2026</v>
      </c>
      <c r="V101" s="8" t="str">
        <f>"Q"&amp;ROUNDUP(MONTH(SalesDataTable[[#This Row],[Order Date]])/3,0)</f>
        <v>Q1</v>
      </c>
      <c r="W101" s="9">
        <f>MONTH(SalesDataTable[[#This Row],[Order Date]])</f>
        <v>1</v>
      </c>
      <c r="X101" s="8" t="str">
        <f>TEXT(SalesDataTable[[#This Row],[Order Date]],"mmm")</f>
        <v>Jan</v>
      </c>
    </row>
    <row r="102" spans="1:24" ht="15.75">
      <c r="A102" s="2">
        <v>3861</v>
      </c>
      <c r="B102" s="3">
        <v>46044</v>
      </c>
      <c r="C102" s="4">
        <f>YEAR(SalesDataTable[[#This Row],[Order Date]])</f>
        <v>2026</v>
      </c>
      <c r="D102" s="12" t="str">
        <f>"Q"&amp;ROUNDUP(MONTH(SalesDataTable[[#This Row],[Order Date]])/3,0)</f>
        <v>Q1</v>
      </c>
      <c r="E102" s="4">
        <f>MONTH(SalesDataTable[[#This Row],[Order Date]])</f>
        <v>1</v>
      </c>
      <c r="F102" s="4" t="str">
        <f>TEXT(SalesDataTable[[#This Row],[Order Date]],"MMM")</f>
        <v>Jan</v>
      </c>
      <c r="G102" s="4" t="s">
        <v>20</v>
      </c>
      <c r="H102" s="4" t="s">
        <v>47</v>
      </c>
      <c r="I102" s="4" t="s">
        <v>2</v>
      </c>
      <c r="J102" s="4" t="s">
        <v>3</v>
      </c>
      <c r="K102" s="4" t="s">
        <v>23</v>
      </c>
      <c r="L102" s="4" t="s">
        <v>29</v>
      </c>
      <c r="M102" s="9">
        <v>3</v>
      </c>
      <c r="N102" s="6">
        <v>195.49</v>
      </c>
      <c r="O102" s="7">
        <v>0.05</v>
      </c>
      <c r="P102" s="6">
        <v>106.38</v>
      </c>
      <c r="Q102" s="6">
        <f t="shared" si="4"/>
        <v>557.14649999999995</v>
      </c>
      <c r="R102" s="6">
        <f t="shared" si="5"/>
        <v>319.14</v>
      </c>
      <c r="S102" s="6">
        <f t="shared" si="6"/>
        <v>238.00649999999996</v>
      </c>
      <c r="T102" s="8">
        <f t="shared" si="7"/>
        <v>0.42718836069148775</v>
      </c>
      <c r="U102" s="5">
        <f>YEAR(SalesDataTable[[#This Row],[Order Date]])</f>
        <v>2026</v>
      </c>
      <c r="V102" s="8" t="str">
        <f>"Q"&amp;ROUNDUP(MONTH(SalesDataTable[[#This Row],[Order Date]])/3,0)</f>
        <v>Q1</v>
      </c>
      <c r="W102" s="9">
        <f>MONTH(SalesDataTable[[#This Row],[Order Date]])</f>
        <v>1</v>
      </c>
      <c r="X102" s="8" t="str">
        <f>TEXT(SalesDataTable[[#This Row],[Order Date]],"mmm")</f>
        <v>Jan</v>
      </c>
    </row>
    <row r="103" spans="1:24" ht="15.75">
      <c r="A103" s="2">
        <v>843</v>
      </c>
      <c r="B103" s="3">
        <v>46045</v>
      </c>
      <c r="C103" s="4">
        <f>YEAR(SalesDataTable[[#This Row],[Order Date]])</f>
        <v>2026</v>
      </c>
      <c r="D103" s="12" t="str">
        <f>"Q"&amp;ROUNDUP(MONTH(SalesDataTable[[#This Row],[Order Date]])/3,0)</f>
        <v>Q1</v>
      </c>
      <c r="E103" s="4">
        <f>MONTH(SalesDataTable[[#This Row],[Order Date]])</f>
        <v>1</v>
      </c>
      <c r="F103" s="4" t="str">
        <f>TEXT(SalesDataTable[[#This Row],[Order Date]],"MMM")</f>
        <v>Jan</v>
      </c>
      <c r="G103" s="4" t="s">
        <v>6</v>
      </c>
      <c r="H103" s="4" t="s">
        <v>41</v>
      </c>
      <c r="I103" s="4" t="s">
        <v>2</v>
      </c>
      <c r="J103" s="4" t="s">
        <v>3</v>
      </c>
      <c r="K103" s="4" t="s">
        <v>34</v>
      </c>
      <c r="L103" s="4" t="s">
        <v>42</v>
      </c>
      <c r="M103" s="9">
        <v>2</v>
      </c>
      <c r="N103" s="6">
        <v>35.75</v>
      </c>
      <c r="O103" s="7">
        <v>0</v>
      </c>
      <c r="P103" s="6">
        <v>13.94</v>
      </c>
      <c r="Q103" s="6">
        <f t="shared" si="4"/>
        <v>71.5</v>
      </c>
      <c r="R103" s="6">
        <f t="shared" si="5"/>
        <v>27.88</v>
      </c>
      <c r="S103" s="6">
        <f t="shared" si="6"/>
        <v>43.620000000000005</v>
      </c>
      <c r="T103" s="8">
        <f t="shared" si="7"/>
        <v>0.61006993006993016</v>
      </c>
      <c r="U103" s="5">
        <f>YEAR(SalesDataTable[[#This Row],[Order Date]])</f>
        <v>2026</v>
      </c>
      <c r="V103" s="8" t="str">
        <f>"Q"&amp;ROUNDUP(MONTH(SalesDataTable[[#This Row],[Order Date]])/3,0)</f>
        <v>Q1</v>
      </c>
      <c r="W103" s="9">
        <f>MONTH(SalesDataTable[[#This Row],[Order Date]])</f>
        <v>1</v>
      </c>
      <c r="X103" s="8" t="str">
        <f>TEXT(SalesDataTable[[#This Row],[Order Date]],"mmm")</f>
        <v>Jan</v>
      </c>
    </row>
    <row r="104" spans="1:24" ht="15.75">
      <c r="A104" s="2">
        <v>868</v>
      </c>
      <c r="B104" s="3">
        <v>46045</v>
      </c>
      <c r="C104" s="4">
        <f>YEAR(SalesDataTable[[#This Row],[Order Date]])</f>
        <v>2026</v>
      </c>
      <c r="D104" s="12" t="str">
        <f>"Q"&amp;ROUNDUP(MONTH(SalesDataTable[[#This Row],[Order Date]])/3,0)</f>
        <v>Q1</v>
      </c>
      <c r="E104" s="4">
        <f>MONTH(SalesDataTable[[#This Row],[Order Date]])</f>
        <v>1</v>
      </c>
      <c r="F104" s="4" t="str">
        <f>TEXT(SalesDataTable[[#This Row],[Order Date]],"MMM")</f>
        <v>Jan</v>
      </c>
      <c r="G104" s="4" t="s">
        <v>0</v>
      </c>
      <c r="H104" s="4" t="s">
        <v>50</v>
      </c>
      <c r="I104" s="4" t="s">
        <v>2</v>
      </c>
      <c r="J104" s="4" t="s">
        <v>3</v>
      </c>
      <c r="K104" s="4" t="s">
        <v>4</v>
      </c>
      <c r="L104" s="4" t="s">
        <v>30</v>
      </c>
      <c r="M104" s="9">
        <v>1</v>
      </c>
      <c r="N104" s="6">
        <v>103.39</v>
      </c>
      <c r="O104" s="7">
        <v>0</v>
      </c>
      <c r="P104" s="6">
        <v>51.32</v>
      </c>
      <c r="Q104" s="6">
        <f t="shared" si="4"/>
        <v>103.39</v>
      </c>
      <c r="R104" s="6">
        <f t="shared" si="5"/>
        <v>51.32</v>
      </c>
      <c r="S104" s="6">
        <f t="shared" si="6"/>
        <v>52.07</v>
      </c>
      <c r="T104" s="8">
        <f t="shared" si="7"/>
        <v>0.50362704323435536</v>
      </c>
      <c r="U104" s="5">
        <f>YEAR(SalesDataTable[[#This Row],[Order Date]])</f>
        <v>2026</v>
      </c>
      <c r="V104" s="8" t="str">
        <f>"Q"&amp;ROUNDUP(MONTH(SalesDataTable[[#This Row],[Order Date]])/3,0)</f>
        <v>Q1</v>
      </c>
      <c r="W104" s="9">
        <f>MONTH(SalesDataTable[[#This Row],[Order Date]])</f>
        <v>1</v>
      </c>
      <c r="X104" s="8" t="str">
        <f>TEXT(SalesDataTable[[#This Row],[Order Date]],"mmm")</f>
        <v>Jan</v>
      </c>
    </row>
    <row r="105" spans="1:24" ht="15.75">
      <c r="A105" s="2">
        <v>890</v>
      </c>
      <c r="B105" s="3">
        <v>46045</v>
      </c>
      <c r="C105" s="4">
        <f>YEAR(SalesDataTable[[#This Row],[Order Date]])</f>
        <v>2026</v>
      </c>
      <c r="D105" s="12" t="str">
        <f>"Q"&amp;ROUNDUP(MONTH(SalesDataTable[[#This Row],[Order Date]])/3,0)</f>
        <v>Q1</v>
      </c>
      <c r="E105" s="4">
        <f>MONTH(SalesDataTable[[#This Row],[Order Date]])</f>
        <v>1</v>
      </c>
      <c r="F105" s="4" t="str">
        <f>TEXT(SalesDataTable[[#This Row],[Order Date]],"MMM")</f>
        <v>Jan</v>
      </c>
      <c r="G105" s="4" t="s">
        <v>0</v>
      </c>
      <c r="H105" s="4" t="s">
        <v>50</v>
      </c>
      <c r="I105" s="4" t="s">
        <v>2</v>
      </c>
      <c r="J105" s="4" t="s">
        <v>13</v>
      </c>
      <c r="K105" s="4" t="s">
        <v>23</v>
      </c>
      <c r="L105" s="4" t="s">
        <v>40</v>
      </c>
      <c r="M105" s="9">
        <v>3</v>
      </c>
      <c r="N105" s="6">
        <v>81.98</v>
      </c>
      <c r="O105" s="7">
        <v>0.1</v>
      </c>
      <c r="P105" s="6">
        <v>40.229999999999997</v>
      </c>
      <c r="Q105" s="6">
        <f t="shared" si="4"/>
        <v>221.346</v>
      </c>
      <c r="R105" s="6">
        <f t="shared" si="5"/>
        <v>120.69</v>
      </c>
      <c r="S105" s="6">
        <f t="shared" si="6"/>
        <v>100.65600000000001</v>
      </c>
      <c r="T105" s="8">
        <f t="shared" si="7"/>
        <v>0.45474505977067581</v>
      </c>
      <c r="U105" s="5">
        <f>YEAR(SalesDataTable[[#This Row],[Order Date]])</f>
        <v>2026</v>
      </c>
      <c r="V105" s="8" t="str">
        <f>"Q"&amp;ROUNDUP(MONTH(SalesDataTable[[#This Row],[Order Date]])/3,0)</f>
        <v>Q1</v>
      </c>
      <c r="W105" s="9">
        <f>MONTH(SalesDataTable[[#This Row],[Order Date]])</f>
        <v>1</v>
      </c>
      <c r="X105" s="8" t="str">
        <f>TEXT(SalesDataTable[[#This Row],[Order Date]],"mmm")</f>
        <v>Jan</v>
      </c>
    </row>
    <row r="106" spans="1:24" ht="15.75">
      <c r="A106" s="2">
        <v>2185</v>
      </c>
      <c r="B106" s="3">
        <v>46045</v>
      </c>
      <c r="C106" s="4">
        <f>YEAR(SalesDataTable[[#This Row],[Order Date]])</f>
        <v>2026</v>
      </c>
      <c r="D106" s="12" t="str">
        <f>"Q"&amp;ROUNDUP(MONTH(SalesDataTable[[#This Row],[Order Date]])/3,0)</f>
        <v>Q1</v>
      </c>
      <c r="E106" s="4">
        <f>MONTH(SalesDataTable[[#This Row],[Order Date]])</f>
        <v>1</v>
      </c>
      <c r="F106" s="4" t="str">
        <f>TEXT(SalesDataTable[[#This Row],[Order Date]],"MMM")</f>
        <v>Jan</v>
      </c>
      <c r="G106" s="4" t="s">
        <v>11</v>
      </c>
      <c r="H106" s="4" t="s">
        <v>12</v>
      </c>
      <c r="I106" s="4" t="s">
        <v>8</v>
      </c>
      <c r="J106" s="4" t="s">
        <v>16</v>
      </c>
      <c r="K106" s="4" t="s">
        <v>23</v>
      </c>
      <c r="L106" s="4" t="s">
        <v>24</v>
      </c>
      <c r="M106" s="9">
        <v>10</v>
      </c>
      <c r="N106" s="6">
        <v>337.69</v>
      </c>
      <c r="O106" s="7">
        <v>0.1</v>
      </c>
      <c r="P106" s="6">
        <v>200.27</v>
      </c>
      <c r="Q106" s="6">
        <f t="shared" si="4"/>
        <v>3039.21</v>
      </c>
      <c r="R106" s="6">
        <f t="shared" si="5"/>
        <v>2002.7</v>
      </c>
      <c r="S106" s="6">
        <f t="shared" si="6"/>
        <v>1036.51</v>
      </c>
      <c r="T106" s="8">
        <f t="shared" si="7"/>
        <v>0.34104586389226149</v>
      </c>
      <c r="U106" s="5">
        <f>YEAR(SalesDataTable[[#This Row],[Order Date]])</f>
        <v>2026</v>
      </c>
      <c r="V106" s="8" t="str">
        <f>"Q"&amp;ROUNDUP(MONTH(SalesDataTable[[#This Row],[Order Date]])/3,0)</f>
        <v>Q1</v>
      </c>
      <c r="W106" s="9">
        <f>MONTH(SalesDataTable[[#This Row],[Order Date]])</f>
        <v>1</v>
      </c>
      <c r="X106" s="8" t="str">
        <f>TEXT(SalesDataTable[[#This Row],[Order Date]],"mmm")</f>
        <v>Jan</v>
      </c>
    </row>
    <row r="107" spans="1:24" ht="15.75">
      <c r="A107" s="2">
        <v>2335</v>
      </c>
      <c r="B107" s="3">
        <v>46045</v>
      </c>
      <c r="C107" s="4">
        <f>YEAR(SalesDataTable[[#This Row],[Order Date]])</f>
        <v>2026</v>
      </c>
      <c r="D107" s="12" t="str">
        <f>"Q"&amp;ROUNDUP(MONTH(SalesDataTable[[#This Row],[Order Date]])/3,0)</f>
        <v>Q1</v>
      </c>
      <c r="E107" s="4">
        <f>MONTH(SalesDataTable[[#This Row],[Order Date]])</f>
        <v>1</v>
      </c>
      <c r="F107" s="4" t="str">
        <f>TEXT(SalesDataTable[[#This Row],[Order Date]],"MMM")</f>
        <v>Jan</v>
      </c>
      <c r="G107" s="4" t="s">
        <v>20</v>
      </c>
      <c r="H107" s="4" t="s">
        <v>33</v>
      </c>
      <c r="I107" s="4" t="s">
        <v>2</v>
      </c>
      <c r="J107" s="4" t="s">
        <v>13</v>
      </c>
      <c r="K107" s="4" t="s">
        <v>23</v>
      </c>
      <c r="L107" s="4" t="s">
        <v>24</v>
      </c>
      <c r="M107" s="9">
        <v>2</v>
      </c>
      <c r="N107" s="6">
        <v>333.29</v>
      </c>
      <c r="O107" s="7">
        <v>0</v>
      </c>
      <c r="P107" s="6">
        <v>197.18</v>
      </c>
      <c r="Q107" s="6">
        <f t="shared" si="4"/>
        <v>666.58</v>
      </c>
      <c r="R107" s="6">
        <f t="shared" si="5"/>
        <v>394.36</v>
      </c>
      <c r="S107" s="6">
        <f t="shared" si="6"/>
        <v>272.22000000000003</v>
      </c>
      <c r="T107" s="8">
        <f t="shared" si="7"/>
        <v>0.40838308980167426</v>
      </c>
      <c r="U107" s="5">
        <f>YEAR(SalesDataTable[[#This Row],[Order Date]])</f>
        <v>2026</v>
      </c>
      <c r="V107" s="8" t="str">
        <f>"Q"&amp;ROUNDUP(MONTH(SalesDataTable[[#This Row],[Order Date]])/3,0)</f>
        <v>Q1</v>
      </c>
      <c r="W107" s="9">
        <f>MONTH(SalesDataTable[[#This Row],[Order Date]])</f>
        <v>1</v>
      </c>
      <c r="X107" s="8" t="str">
        <f>TEXT(SalesDataTable[[#This Row],[Order Date]],"mmm")</f>
        <v>Jan</v>
      </c>
    </row>
    <row r="108" spans="1:24" ht="15.75">
      <c r="A108" s="2">
        <v>2784</v>
      </c>
      <c r="B108" s="3">
        <v>46045</v>
      </c>
      <c r="C108" s="4">
        <f>YEAR(SalesDataTable[[#This Row],[Order Date]])</f>
        <v>2026</v>
      </c>
      <c r="D108" s="12" t="str">
        <f>"Q"&amp;ROUNDUP(MONTH(SalesDataTable[[#This Row],[Order Date]])/3,0)</f>
        <v>Q1</v>
      </c>
      <c r="E108" s="4">
        <f>MONTH(SalesDataTable[[#This Row],[Order Date]])</f>
        <v>1</v>
      </c>
      <c r="F108" s="4" t="str">
        <f>TEXT(SalesDataTable[[#This Row],[Order Date]],"MMM")</f>
        <v>Jan</v>
      </c>
      <c r="G108" s="4" t="s">
        <v>0</v>
      </c>
      <c r="H108" s="4" t="s">
        <v>50</v>
      </c>
      <c r="I108" s="4" t="s">
        <v>19</v>
      </c>
      <c r="J108" s="4" t="s">
        <v>13</v>
      </c>
      <c r="K108" s="4" t="s">
        <v>4</v>
      </c>
      <c r="L108" s="4" t="s">
        <v>5</v>
      </c>
      <c r="M108" s="9">
        <v>1</v>
      </c>
      <c r="N108" s="6">
        <v>80.11</v>
      </c>
      <c r="O108" s="7">
        <v>0.05</v>
      </c>
      <c r="P108" s="6">
        <v>43.54</v>
      </c>
      <c r="Q108" s="6">
        <f t="shared" si="4"/>
        <v>76.104500000000002</v>
      </c>
      <c r="R108" s="6">
        <f t="shared" si="5"/>
        <v>43.54</v>
      </c>
      <c r="S108" s="6">
        <f t="shared" si="6"/>
        <v>32.564500000000002</v>
      </c>
      <c r="T108" s="8">
        <f t="shared" si="7"/>
        <v>0.42789191177919839</v>
      </c>
      <c r="U108" s="5">
        <f>YEAR(SalesDataTable[[#This Row],[Order Date]])</f>
        <v>2026</v>
      </c>
      <c r="V108" s="8" t="str">
        <f>"Q"&amp;ROUNDUP(MONTH(SalesDataTable[[#This Row],[Order Date]])/3,0)</f>
        <v>Q1</v>
      </c>
      <c r="W108" s="9">
        <f>MONTH(SalesDataTable[[#This Row],[Order Date]])</f>
        <v>1</v>
      </c>
      <c r="X108" s="8" t="str">
        <f>TEXT(SalesDataTable[[#This Row],[Order Date]],"mmm")</f>
        <v>Jan</v>
      </c>
    </row>
    <row r="109" spans="1:24" ht="15.75">
      <c r="A109" s="2">
        <v>3820</v>
      </c>
      <c r="B109" s="3">
        <v>46045</v>
      </c>
      <c r="C109" s="4">
        <f>YEAR(SalesDataTable[[#This Row],[Order Date]])</f>
        <v>2026</v>
      </c>
      <c r="D109" s="12" t="str">
        <f>"Q"&amp;ROUNDUP(MONTH(SalesDataTable[[#This Row],[Order Date]])/3,0)</f>
        <v>Q1</v>
      </c>
      <c r="E109" s="4">
        <f>MONTH(SalesDataTable[[#This Row],[Order Date]])</f>
        <v>1</v>
      </c>
      <c r="F109" s="4" t="str">
        <f>TEXT(SalesDataTable[[#This Row],[Order Date]],"MMM")</f>
        <v>Jan</v>
      </c>
      <c r="G109" s="4" t="s">
        <v>20</v>
      </c>
      <c r="H109" s="4" t="s">
        <v>47</v>
      </c>
      <c r="I109" s="4" t="s">
        <v>19</v>
      </c>
      <c r="J109" s="4" t="s">
        <v>13</v>
      </c>
      <c r="K109" s="4" t="s">
        <v>23</v>
      </c>
      <c r="L109" s="4" t="s">
        <v>40</v>
      </c>
      <c r="M109" s="9">
        <v>1</v>
      </c>
      <c r="N109" s="6">
        <v>82.6</v>
      </c>
      <c r="O109" s="7">
        <v>0.05</v>
      </c>
      <c r="P109" s="6">
        <v>38.299999999999997</v>
      </c>
      <c r="Q109" s="6">
        <f t="shared" si="4"/>
        <v>78.469999999999985</v>
      </c>
      <c r="R109" s="6">
        <f t="shared" si="5"/>
        <v>38.299999999999997</v>
      </c>
      <c r="S109" s="6">
        <f t="shared" si="6"/>
        <v>40.169999999999987</v>
      </c>
      <c r="T109" s="8">
        <f t="shared" si="7"/>
        <v>0.51191538167452522</v>
      </c>
      <c r="U109" s="5">
        <f>YEAR(SalesDataTable[[#This Row],[Order Date]])</f>
        <v>2026</v>
      </c>
      <c r="V109" s="8" t="str">
        <f>"Q"&amp;ROUNDUP(MONTH(SalesDataTable[[#This Row],[Order Date]])/3,0)</f>
        <v>Q1</v>
      </c>
      <c r="W109" s="9">
        <f>MONTH(SalesDataTable[[#This Row],[Order Date]])</f>
        <v>1</v>
      </c>
      <c r="X109" s="8" t="str">
        <f>TEXT(SalesDataTable[[#This Row],[Order Date]],"mmm")</f>
        <v>Jan</v>
      </c>
    </row>
    <row r="110" spans="1:24" ht="15.75">
      <c r="A110" s="2">
        <v>994</v>
      </c>
      <c r="B110" s="3">
        <v>46046</v>
      </c>
      <c r="C110" s="4">
        <f>YEAR(SalesDataTable[[#This Row],[Order Date]])</f>
        <v>2026</v>
      </c>
      <c r="D110" s="12" t="str">
        <f>"Q"&amp;ROUNDUP(MONTH(SalesDataTable[[#This Row],[Order Date]])/3,0)</f>
        <v>Q1</v>
      </c>
      <c r="E110" s="4">
        <f>MONTH(SalesDataTable[[#This Row],[Order Date]])</f>
        <v>1</v>
      </c>
      <c r="F110" s="4" t="str">
        <f>TEXT(SalesDataTable[[#This Row],[Order Date]],"MMM")</f>
        <v>Jan</v>
      </c>
      <c r="G110" s="4" t="s">
        <v>0</v>
      </c>
      <c r="H110" s="4" t="s">
        <v>50</v>
      </c>
      <c r="I110" s="4" t="s">
        <v>2</v>
      </c>
      <c r="J110" s="4" t="s">
        <v>3</v>
      </c>
      <c r="K110" s="4" t="s">
        <v>9</v>
      </c>
      <c r="L110" s="4" t="s">
        <v>10</v>
      </c>
      <c r="M110" s="9">
        <v>1</v>
      </c>
      <c r="N110" s="6">
        <v>94.07</v>
      </c>
      <c r="O110" s="7">
        <v>0</v>
      </c>
      <c r="P110" s="6">
        <v>46.28</v>
      </c>
      <c r="Q110" s="6">
        <f t="shared" si="4"/>
        <v>94.07</v>
      </c>
      <c r="R110" s="6">
        <f t="shared" si="5"/>
        <v>46.28</v>
      </c>
      <c r="S110" s="6">
        <f t="shared" si="6"/>
        <v>47.789999999999992</v>
      </c>
      <c r="T110" s="8">
        <f t="shared" si="7"/>
        <v>0.50802593813117891</v>
      </c>
      <c r="U110" s="5">
        <f>YEAR(SalesDataTable[[#This Row],[Order Date]])</f>
        <v>2026</v>
      </c>
      <c r="V110" s="8" t="str">
        <f>"Q"&amp;ROUNDUP(MONTH(SalesDataTable[[#This Row],[Order Date]])/3,0)</f>
        <v>Q1</v>
      </c>
      <c r="W110" s="9">
        <f>MONTH(SalesDataTable[[#This Row],[Order Date]])</f>
        <v>1</v>
      </c>
      <c r="X110" s="8" t="str">
        <f>TEXT(SalesDataTable[[#This Row],[Order Date]],"mmm")</f>
        <v>Jan</v>
      </c>
    </row>
    <row r="111" spans="1:24" ht="15.75">
      <c r="A111" s="2">
        <v>1643</v>
      </c>
      <c r="B111" s="3">
        <v>46046</v>
      </c>
      <c r="C111" s="4">
        <f>YEAR(SalesDataTable[[#This Row],[Order Date]])</f>
        <v>2026</v>
      </c>
      <c r="D111" s="12" t="str">
        <f>"Q"&amp;ROUNDUP(MONTH(SalesDataTable[[#This Row],[Order Date]])/3,0)</f>
        <v>Q1</v>
      </c>
      <c r="E111" s="4">
        <f>MONTH(SalesDataTable[[#This Row],[Order Date]])</f>
        <v>1</v>
      </c>
      <c r="F111" s="4" t="str">
        <f>TEXT(SalesDataTable[[#This Row],[Order Date]],"MMM")</f>
        <v>Jan</v>
      </c>
      <c r="G111" s="4" t="s">
        <v>0</v>
      </c>
      <c r="H111" s="4" t="s">
        <v>50</v>
      </c>
      <c r="I111" s="4" t="s">
        <v>2</v>
      </c>
      <c r="J111" s="4" t="s">
        <v>3</v>
      </c>
      <c r="K111" s="4" t="s">
        <v>14</v>
      </c>
      <c r="L111" s="4" t="s">
        <v>48</v>
      </c>
      <c r="M111" s="9">
        <v>1</v>
      </c>
      <c r="N111" s="6">
        <v>163.71</v>
      </c>
      <c r="O111" s="7">
        <v>0</v>
      </c>
      <c r="P111" s="6">
        <v>90.06</v>
      </c>
      <c r="Q111" s="6">
        <f t="shared" si="4"/>
        <v>163.71</v>
      </c>
      <c r="R111" s="6">
        <f t="shared" si="5"/>
        <v>90.06</v>
      </c>
      <c r="S111" s="6">
        <f t="shared" si="6"/>
        <v>73.650000000000006</v>
      </c>
      <c r="T111" s="8">
        <f t="shared" si="7"/>
        <v>0.44988088693421296</v>
      </c>
      <c r="U111" s="5">
        <f>YEAR(SalesDataTable[[#This Row],[Order Date]])</f>
        <v>2026</v>
      </c>
      <c r="V111" s="8" t="str">
        <f>"Q"&amp;ROUNDUP(MONTH(SalesDataTable[[#This Row],[Order Date]])/3,0)</f>
        <v>Q1</v>
      </c>
      <c r="W111" s="9">
        <f>MONTH(SalesDataTable[[#This Row],[Order Date]])</f>
        <v>1</v>
      </c>
      <c r="X111" s="8" t="str">
        <f>TEXT(SalesDataTable[[#This Row],[Order Date]],"mmm")</f>
        <v>Jan</v>
      </c>
    </row>
    <row r="112" spans="1:24" ht="15.75">
      <c r="A112" s="2">
        <v>1971</v>
      </c>
      <c r="B112" s="3">
        <v>46046</v>
      </c>
      <c r="C112" s="4">
        <f>YEAR(SalesDataTable[[#This Row],[Order Date]])</f>
        <v>2026</v>
      </c>
      <c r="D112" s="12" t="str">
        <f>"Q"&amp;ROUNDUP(MONTH(SalesDataTable[[#This Row],[Order Date]])/3,0)</f>
        <v>Q1</v>
      </c>
      <c r="E112" s="4">
        <f>MONTH(SalesDataTable[[#This Row],[Order Date]])</f>
        <v>1</v>
      </c>
      <c r="F112" s="4" t="str">
        <f>TEXT(SalesDataTable[[#This Row],[Order Date]],"MMM")</f>
        <v>Jan</v>
      </c>
      <c r="G112" s="4" t="s">
        <v>20</v>
      </c>
      <c r="H112" s="4" t="s">
        <v>33</v>
      </c>
      <c r="I112" s="4" t="s">
        <v>19</v>
      </c>
      <c r="J112" s="4" t="s">
        <v>3</v>
      </c>
      <c r="K112" s="4" t="s">
        <v>23</v>
      </c>
      <c r="L112" s="4" t="s">
        <v>29</v>
      </c>
      <c r="M112" s="9">
        <v>4</v>
      </c>
      <c r="N112" s="6">
        <v>191.43</v>
      </c>
      <c r="O112" s="7">
        <v>0</v>
      </c>
      <c r="P112" s="6">
        <v>106.82</v>
      </c>
      <c r="Q112" s="6">
        <f t="shared" si="4"/>
        <v>765.72</v>
      </c>
      <c r="R112" s="6">
        <f t="shared" si="5"/>
        <v>427.28</v>
      </c>
      <c r="S112" s="6">
        <f t="shared" si="6"/>
        <v>338.44000000000005</v>
      </c>
      <c r="T112" s="8">
        <f t="shared" si="7"/>
        <v>0.441989238886277</v>
      </c>
      <c r="U112" s="5">
        <f>YEAR(SalesDataTable[[#This Row],[Order Date]])</f>
        <v>2026</v>
      </c>
      <c r="V112" s="8" t="str">
        <f>"Q"&amp;ROUNDUP(MONTH(SalesDataTable[[#This Row],[Order Date]])/3,0)</f>
        <v>Q1</v>
      </c>
      <c r="W112" s="9">
        <f>MONTH(SalesDataTable[[#This Row],[Order Date]])</f>
        <v>1</v>
      </c>
      <c r="X112" s="8" t="str">
        <f>TEXT(SalesDataTable[[#This Row],[Order Date]],"mmm")</f>
        <v>Jan</v>
      </c>
    </row>
    <row r="113" spans="1:24" ht="15.75">
      <c r="A113" s="2">
        <v>2828</v>
      </c>
      <c r="B113" s="3">
        <v>46046</v>
      </c>
      <c r="C113" s="4">
        <f>YEAR(SalesDataTable[[#This Row],[Order Date]])</f>
        <v>2026</v>
      </c>
      <c r="D113" s="12" t="str">
        <f>"Q"&amp;ROUNDUP(MONTH(SalesDataTable[[#This Row],[Order Date]])/3,0)</f>
        <v>Q1</v>
      </c>
      <c r="E113" s="4">
        <f>MONTH(SalesDataTable[[#This Row],[Order Date]])</f>
        <v>1</v>
      </c>
      <c r="F113" s="4" t="str">
        <f>TEXT(SalesDataTable[[#This Row],[Order Date]],"MMM")</f>
        <v>Jan</v>
      </c>
      <c r="G113" s="4" t="s">
        <v>6</v>
      </c>
      <c r="H113" s="4" t="s">
        <v>41</v>
      </c>
      <c r="I113" s="4" t="s">
        <v>8</v>
      </c>
      <c r="J113" s="4" t="s">
        <v>16</v>
      </c>
      <c r="K113" s="4" t="s">
        <v>14</v>
      </c>
      <c r="L113" s="4" t="s">
        <v>32</v>
      </c>
      <c r="M113" s="9">
        <v>3</v>
      </c>
      <c r="N113" s="6">
        <v>46.94</v>
      </c>
      <c r="O113" s="7">
        <v>0.05</v>
      </c>
      <c r="P113" s="6">
        <v>18.18</v>
      </c>
      <c r="Q113" s="6">
        <f t="shared" si="4"/>
        <v>133.779</v>
      </c>
      <c r="R113" s="6">
        <f t="shared" si="5"/>
        <v>54.54</v>
      </c>
      <c r="S113" s="6">
        <f t="shared" si="6"/>
        <v>79.239000000000004</v>
      </c>
      <c r="T113" s="8">
        <f t="shared" si="7"/>
        <v>0.59231269481757232</v>
      </c>
      <c r="U113" s="5">
        <f>YEAR(SalesDataTable[[#This Row],[Order Date]])</f>
        <v>2026</v>
      </c>
      <c r="V113" s="8" t="str">
        <f>"Q"&amp;ROUNDUP(MONTH(SalesDataTable[[#This Row],[Order Date]])/3,0)</f>
        <v>Q1</v>
      </c>
      <c r="W113" s="9">
        <f>MONTH(SalesDataTable[[#This Row],[Order Date]])</f>
        <v>1</v>
      </c>
      <c r="X113" s="8" t="str">
        <f>TEXT(SalesDataTable[[#This Row],[Order Date]],"mmm")</f>
        <v>Jan</v>
      </c>
    </row>
    <row r="114" spans="1:24" ht="15.75">
      <c r="A114" s="2">
        <v>5175</v>
      </c>
      <c r="B114" s="3">
        <v>46046</v>
      </c>
      <c r="C114" s="4">
        <f>YEAR(SalesDataTable[[#This Row],[Order Date]])</f>
        <v>2026</v>
      </c>
      <c r="D114" s="12" t="str">
        <f>"Q"&amp;ROUNDUP(MONTH(SalesDataTable[[#This Row],[Order Date]])/3,0)</f>
        <v>Q1</v>
      </c>
      <c r="E114" s="4">
        <f>MONTH(SalesDataTable[[#This Row],[Order Date]])</f>
        <v>1</v>
      </c>
      <c r="F114" s="4" t="str">
        <f>TEXT(SalesDataTable[[#This Row],[Order Date]],"MMM")</f>
        <v>Jan</v>
      </c>
      <c r="G114" s="4" t="s">
        <v>20</v>
      </c>
      <c r="H114" s="4" t="s">
        <v>31</v>
      </c>
      <c r="I114" s="4" t="s">
        <v>2</v>
      </c>
      <c r="J114" s="4" t="s">
        <v>3</v>
      </c>
      <c r="K114" s="4" t="s">
        <v>9</v>
      </c>
      <c r="L114" s="4" t="s">
        <v>17</v>
      </c>
      <c r="M114" s="9">
        <v>1</v>
      </c>
      <c r="N114" s="6">
        <v>147.21</v>
      </c>
      <c r="O114" s="7">
        <v>0</v>
      </c>
      <c r="P114" s="6">
        <v>79.510000000000005</v>
      </c>
      <c r="Q114" s="6">
        <f t="shared" si="4"/>
        <v>147.21</v>
      </c>
      <c r="R114" s="6">
        <f t="shared" si="5"/>
        <v>79.510000000000005</v>
      </c>
      <c r="S114" s="6">
        <f t="shared" si="6"/>
        <v>67.7</v>
      </c>
      <c r="T114" s="8">
        <f t="shared" si="7"/>
        <v>0.45988723592147274</v>
      </c>
      <c r="U114" s="5">
        <f>YEAR(SalesDataTable[[#This Row],[Order Date]])</f>
        <v>2026</v>
      </c>
      <c r="V114" s="8" t="str">
        <f>"Q"&amp;ROUNDUP(MONTH(SalesDataTable[[#This Row],[Order Date]])/3,0)</f>
        <v>Q1</v>
      </c>
      <c r="W114" s="9">
        <f>MONTH(SalesDataTable[[#This Row],[Order Date]])</f>
        <v>1</v>
      </c>
      <c r="X114" s="8" t="str">
        <f>TEXT(SalesDataTable[[#This Row],[Order Date]],"mmm")</f>
        <v>Jan</v>
      </c>
    </row>
    <row r="115" spans="1:24" ht="15.75">
      <c r="A115" s="2">
        <v>1874</v>
      </c>
      <c r="B115" s="3">
        <v>46047</v>
      </c>
      <c r="C115" s="4">
        <f>YEAR(SalesDataTable[[#This Row],[Order Date]])</f>
        <v>2026</v>
      </c>
      <c r="D115" s="12" t="str">
        <f>"Q"&amp;ROUNDUP(MONTH(SalesDataTable[[#This Row],[Order Date]])/3,0)</f>
        <v>Q1</v>
      </c>
      <c r="E115" s="4">
        <f>MONTH(SalesDataTable[[#This Row],[Order Date]])</f>
        <v>1</v>
      </c>
      <c r="F115" s="4" t="str">
        <f>TEXT(SalesDataTable[[#This Row],[Order Date]],"MMM")</f>
        <v>Jan</v>
      </c>
      <c r="G115" s="4" t="s">
        <v>0</v>
      </c>
      <c r="H115" s="4" t="s">
        <v>1</v>
      </c>
      <c r="I115" s="4" t="s">
        <v>2</v>
      </c>
      <c r="J115" s="4" t="s">
        <v>16</v>
      </c>
      <c r="K115" s="4" t="s">
        <v>14</v>
      </c>
      <c r="L115" s="4" t="s">
        <v>15</v>
      </c>
      <c r="M115" s="9">
        <v>1</v>
      </c>
      <c r="N115" s="6">
        <v>35.729999999999997</v>
      </c>
      <c r="O115" s="7">
        <v>0</v>
      </c>
      <c r="P115" s="6">
        <v>13.57</v>
      </c>
      <c r="Q115" s="6">
        <f t="shared" si="4"/>
        <v>35.729999999999997</v>
      </c>
      <c r="R115" s="6">
        <f t="shared" si="5"/>
        <v>13.57</v>
      </c>
      <c r="S115" s="6">
        <f t="shared" si="6"/>
        <v>22.159999999999997</v>
      </c>
      <c r="T115" s="8">
        <f t="shared" si="7"/>
        <v>0.62020710887209629</v>
      </c>
      <c r="U115" s="5">
        <f>YEAR(SalesDataTable[[#This Row],[Order Date]])</f>
        <v>2026</v>
      </c>
      <c r="V115" s="8" t="str">
        <f>"Q"&amp;ROUNDUP(MONTH(SalesDataTable[[#This Row],[Order Date]])/3,0)</f>
        <v>Q1</v>
      </c>
      <c r="W115" s="9">
        <f>MONTH(SalesDataTable[[#This Row],[Order Date]])</f>
        <v>1</v>
      </c>
      <c r="X115" s="8" t="str">
        <f>TEXT(SalesDataTable[[#This Row],[Order Date]],"mmm")</f>
        <v>Jan</v>
      </c>
    </row>
    <row r="116" spans="1:24" ht="15.75">
      <c r="A116" s="2">
        <v>2490</v>
      </c>
      <c r="B116" s="3">
        <v>46047</v>
      </c>
      <c r="C116" s="4">
        <f>YEAR(SalesDataTable[[#This Row],[Order Date]])</f>
        <v>2026</v>
      </c>
      <c r="D116" s="12" t="str">
        <f>"Q"&amp;ROUNDUP(MONTH(SalesDataTable[[#This Row],[Order Date]])/3,0)</f>
        <v>Q1</v>
      </c>
      <c r="E116" s="4">
        <f>MONTH(SalesDataTable[[#This Row],[Order Date]])</f>
        <v>1</v>
      </c>
      <c r="F116" s="4" t="str">
        <f>TEXT(SalesDataTable[[#This Row],[Order Date]],"MMM")</f>
        <v>Jan</v>
      </c>
      <c r="G116" s="4" t="s">
        <v>6</v>
      </c>
      <c r="H116" s="4" t="s">
        <v>49</v>
      </c>
      <c r="I116" s="4" t="s">
        <v>2</v>
      </c>
      <c r="J116" s="4" t="s">
        <v>13</v>
      </c>
      <c r="K116" s="4" t="s">
        <v>4</v>
      </c>
      <c r="L116" s="4" t="s">
        <v>30</v>
      </c>
      <c r="M116" s="9">
        <v>2</v>
      </c>
      <c r="N116" s="6">
        <v>103.99</v>
      </c>
      <c r="O116" s="7">
        <v>0.15</v>
      </c>
      <c r="P116" s="6">
        <v>51.94</v>
      </c>
      <c r="Q116" s="6">
        <f t="shared" si="4"/>
        <v>176.78299999999999</v>
      </c>
      <c r="R116" s="6">
        <f t="shared" si="5"/>
        <v>103.88</v>
      </c>
      <c r="S116" s="6">
        <f t="shared" si="6"/>
        <v>72.902999999999992</v>
      </c>
      <c r="T116" s="8">
        <f t="shared" si="7"/>
        <v>0.41238693765803269</v>
      </c>
      <c r="U116" s="5">
        <f>YEAR(SalesDataTable[[#This Row],[Order Date]])</f>
        <v>2026</v>
      </c>
      <c r="V116" s="8" t="str">
        <f>"Q"&amp;ROUNDUP(MONTH(SalesDataTable[[#This Row],[Order Date]])/3,0)</f>
        <v>Q1</v>
      </c>
      <c r="W116" s="9">
        <f>MONTH(SalesDataTable[[#This Row],[Order Date]])</f>
        <v>1</v>
      </c>
      <c r="X116" s="8" t="str">
        <f>TEXT(SalesDataTable[[#This Row],[Order Date]],"mmm")</f>
        <v>Jan</v>
      </c>
    </row>
    <row r="117" spans="1:24" ht="15.75">
      <c r="A117" s="2">
        <v>5078</v>
      </c>
      <c r="B117" s="3">
        <v>46047</v>
      </c>
      <c r="C117" s="4">
        <f>YEAR(SalesDataTable[[#This Row],[Order Date]])</f>
        <v>2026</v>
      </c>
      <c r="D117" s="12" t="str">
        <f>"Q"&amp;ROUNDUP(MONTH(SalesDataTable[[#This Row],[Order Date]])/3,0)</f>
        <v>Q1</v>
      </c>
      <c r="E117" s="4">
        <f>MONTH(SalesDataTable[[#This Row],[Order Date]])</f>
        <v>1</v>
      </c>
      <c r="F117" s="4" t="str">
        <f>TEXT(SalesDataTable[[#This Row],[Order Date]],"MMM")</f>
        <v>Jan</v>
      </c>
      <c r="G117" s="4" t="s">
        <v>6</v>
      </c>
      <c r="H117" s="4" t="s">
        <v>43</v>
      </c>
      <c r="I117" s="4" t="s">
        <v>2</v>
      </c>
      <c r="J117" s="4" t="s">
        <v>3</v>
      </c>
      <c r="K117" s="4" t="s">
        <v>9</v>
      </c>
      <c r="L117" s="4" t="s">
        <v>46</v>
      </c>
      <c r="M117" s="9">
        <v>2</v>
      </c>
      <c r="N117" s="6">
        <v>72.739999999999995</v>
      </c>
      <c r="O117" s="7">
        <v>0</v>
      </c>
      <c r="P117" s="6">
        <v>31.96</v>
      </c>
      <c r="Q117" s="6">
        <f t="shared" si="4"/>
        <v>145.47999999999999</v>
      </c>
      <c r="R117" s="6">
        <f t="shared" si="5"/>
        <v>63.92</v>
      </c>
      <c r="S117" s="6">
        <f t="shared" si="6"/>
        <v>81.559999999999988</v>
      </c>
      <c r="T117" s="8">
        <f t="shared" si="7"/>
        <v>0.56062689029419843</v>
      </c>
      <c r="U117" s="5">
        <f>YEAR(SalesDataTable[[#This Row],[Order Date]])</f>
        <v>2026</v>
      </c>
      <c r="V117" s="8" t="str">
        <f>"Q"&amp;ROUNDUP(MONTH(SalesDataTable[[#This Row],[Order Date]])/3,0)</f>
        <v>Q1</v>
      </c>
      <c r="W117" s="9">
        <f>MONTH(SalesDataTable[[#This Row],[Order Date]])</f>
        <v>1</v>
      </c>
      <c r="X117" s="8" t="str">
        <f>TEXT(SalesDataTable[[#This Row],[Order Date]],"mmm")</f>
        <v>Jan</v>
      </c>
    </row>
    <row r="118" spans="1:24" ht="15.75">
      <c r="A118" s="2">
        <v>230</v>
      </c>
      <c r="B118" s="3">
        <v>46048</v>
      </c>
      <c r="C118" s="4">
        <f>YEAR(SalesDataTable[[#This Row],[Order Date]])</f>
        <v>2026</v>
      </c>
      <c r="D118" s="12" t="str">
        <f>"Q"&amp;ROUNDUP(MONTH(SalesDataTable[[#This Row],[Order Date]])/3,0)</f>
        <v>Q1</v>
      </c>
      <c r="E118" s="4">
        <f>MONTH(SalesDataTable[[#This Row],[Order Date]])</f>
        <v>1</v>
      </c>
      <c r="F118" s="4" t="str">
        <f>TEXT(SalesDataTable[[#This Row],[Order Date]],"MMM")</f>
        <v>Jan</v>
      </c>
      <c r="G118" s="4" t="s">
        <v>11</v>
      </c>
      <c r="H118" s="4" t="s">
        <v>39</v>
      </c>
      <c r="I118" s="4" t="s">
        <v>19</v>
      </c>
      <c r="J118" s="4" t="s">
        <v>3</v>
      </c>
      <c r="K118" s="4" t="s">
        <v>4</v>
      </c>
      <c r="L118" s="4" t="s">
        <v>30</v>
      </c>
      <c r="M118" s="9">
        <v>1</v>
      </c>
      <c r="N118" s="6">
        <v>100.01</v>
      </c>
      <c r="O118" s="7">
        <v>0.05</v>
      </c>
      <c r="P118" s="6">
        <v>49.41</v>
      </c>
      <c r="Q118" s="6">
        <f t="shared" si="4"/>
        <v>95.009500000000003</v>
      </c>
      <c r="R118" s="6">
        <f t="shared" si="5"/>
        <v>49.41</v>
      </c>
      <c r="S118" s="6">
        <f t="shared" si="6"/>
        <v>45.599500000000006</v>
      </c>
      <c r="T118" s="8">
        <f t="shared" si="7"/>
        <v>0.47994674216788852</v>
      </c>
      <c r="U118" s="5">
        <f>YEAR(SalesDataTable[[#This Row],[Order Date]])</f>
        <v>2026</v>
      </c>
      <c r="V118" s="8" t="str">
        <f>"Q"&amp;ROUNDUP(MONTH(SalesDataTable[[#This Row],[Order Date]])/3,0)</f>
        <v>Q1</v>
      </c>
      <c r="W118" s="9">
        <f>MONTH(SalesDataTable[[#This Row],[Order Date]])</f>
        <v>1</v>
      </c>
      <c r="X118" s="8" t="str">
        <f>TEXT(SalesDataTable[[#This Row],[Order Date]],"mmm")</f>
        <v>Jan</v>
      </c>
    </row>
    <row r="119" spans="1:24" ht="15.75">
      <c r="A119" s="2">
        <v>1757</v>
      </c>
      <c r="B119" s="3">
        <v>46048</v>
      </c>
      <c r="C119" s="4">
        <f>YEAR(SalesDataTable[[#This Row],[Order Date]])</f>
        <v>2026</v>
      </c>
      <c r="D119" s="12" t="str">
        <f>"Q"&amp;ROUNDUP(MONTH(SalesDataTable[[#This Row],[Order Date]])/3,0)</f>
        <v>Q1</v>
      </c>
      <c r="E119" s="4">
        <f>MONTH(SalesDataTable[[#This Row],[Order Date]])</f>
        <v>1</v>
      </c>
      <c r="F119" s="4" t="str">
        <f>TEXT(SalesDataTable[[#This Row],[Order Date]],"MMM")</f>
        <v>Jan</v>
      </c>
      <c r="G119" s="4" t="s">
        <v>20</v>
      </c>
      <c r="H119" s="4" t="s">
        <v>31</v>
      </c>
      <c r="I119" s="4" t="s">
        <v>2</v>
      </c>
      <c r="J119" s="4" t="s">
        <v>16</v>
      </c>
      <c r="K119" s="4" t="s">
        <v>14</v>
      </c>
      <c r="L119" s="4" t="s">
        <v>32</v>
      </c>
      <c r="M119" s="9">
        <v>2</v>
      </c>
      <c r="N119" s="6">
        <v>45.73</v>
      </c>
      <c r="O119" s="7">
        <v>0</v>
      </c>
      <c r="P119" s="6">
        <v>18.11</v>
      </c>
      <c r="Q119" s="6">
        <f t="shared" si="4"/>
        <v>91.46</v>
      </c>
      <c r="R119" s="6">
        <f t="shared" si="5"/>
        <v>36.22</v>
      </c>
      <c r="S119" s="6">
        <f t="shared" si="6"/>
        <v>55.239999999999995</v>
      </c>
      <c r="T119" s="8">
        <f t="shared" si="7"/>
        <v>0.60397988191559149</v>
      </c>
      <c r="U119" s="5">
        <f>YEAR(SalesDataTable[[#This Row],[Order Date]])</f>
        <v>2026</v>
      </c>
      <c r="V119" s="8" t="str">
        <f>"Q"&amp;ROUNDUP(MONTH(SalesDataTable[[#This Row],[Order Date]])/3,0)</f>
        <v>Q1</v>
      </c>
      <c r="W119" s="9">
        <f>MONTH(SalesDataTable[[#This Row],[Order Date]])</f>
        <v>1</v>
      </c>
      <c r="X119" s="8" t="str">
        <f>TEXT(SalesDataTable[[#This Row],[Order Date]],"mmm")</f>
        <v>Jan</v>
      </c>
    </row>
    <row r="120" spans="1:24" ht="15.75">
      <c r="A120" s="2">
        <v>1944</v>
      </c>
      <c r="B120" s="3">
        <v>46048</v>
      </c>
      <c r="C120" s="4">
        <f>YEAR(SalesDataTable[[#This Row],[Order Date]])</f>
        <v>2026</v>
      </c>
      <c r="D120" s="12" t="str">
        <f>"Q"&amp;ROUNDUP(MONTH(SalesDataTable[[#This Row],[Order Date]])/3,0)</f>
        <v>Q1</v>
      </c>
      <c r="E120" s="4">
        <f>MONTH(SalesDataTable[[#This Row],[Order Date]])</f>
        <v>1</v>
      </c>
      <c r="F120" s="4" t="str">
        <f>TEXT(SalesDataTable[[#This Row],[Order Date]],"MMM")</f>
        <v>Jan</v>
      </c>
      <c r="G120" s="4" t="s">
        <v>11</v>
      </c>
      <c r="H120" s="4" t="s">
        <v>52</v>
      </c>
      <c r="I120" s="4" t="s">
        <v>2</v>
      </c>
      <c r="J120" s="4" t="s">
        <v>3</v>
      </c>
      <c r="K120" s="4" t="s">
        <v>9</v>
      </c>
      <c r="L120" s="4" t="s">
        <v>17</v>
      </c>
      <c r="M120" s="9">
        <v>2</v>
      </c>
      <c r="N120" s="6">
        <v>143.66</v>
      </c>
      <c r="O120" s="7">
        <v>0.15</v>
      </c>
      <c r="P120" s="6">
        <v>78.14</v>
      </c>
      <c r="Q120" s="6">
        <f t="shared" si="4"/>
        <v>244.22199999999998</v>
      </c>
      <c r="R120" s="6">
        <f t="shared" si="5"/>
        <v>156.28</v>
      </c>
      <c r="S120" s="6">
        <f t="shared" si="6"/>
        <v>87.941999999999979</v>
      </c>
      <c r="T120" s="8">
        <f t="shared" si="7"/>
        <v>0.36009040954541355</v>
      </c>
      <c r="U120" s="5">
        <f>YEAR(SalesDataTable[[#This Row],[Order Date]])</f>
        <v>2026</v>
      </c>
      <c r="V120" s="8" t="str">
        <f>"Q"&amp;ROUNDUP(MONTH(SalesDataTable[[#This Row],[Order Date]])/3,0)</f>
        <v>Q1</v>
      </c>
      <c r="W120" s="9">
        <f>MONTH(SalesDataTable[[#This Row],[Order Date]])</f>
        <v>1</v>
      </c>
      <c r="X120" s="8" t="str">
        <f>TEXT(SalesDataTable[[#This Row],[Order Date]],"mmm")</f>
        <v>Jan</v>
      </c>
    </row>
    <row r="121" spans="1:24" ht="15.75">
      <c r="A121" s="2">
        <v>3485</v>
      </c>
      <c r="B121" s="3">
        <v>46048</v>
      </c>
      <c r="C121" s="4">
        <f>YEAR(SalesDataTable[[#This Row],[Order Date]])</f>
        <v>2026</v>
      </c>
      <c r="D121" s="12" t="str">
        <f>"Q"&amp;ROUNDUP(MONTH(SalesDataTable[[#This Row],[Order Date]])/3,0)</f>
        <v>Q1</v>
      </c>
      <c r="E121" s="4">
        <f>MONTH(SalesDataTable[[#This Row],[Order Date]])</f>
        <v>1</v>
      </c>
      <c r="F121" s="4" t="str">
        <f>TEXT(SalesDataTable[[#This Row],[Order Date]],"MMM")</f>
        <v>Jan</v>
      </c>
      <c r="G121" s="4" t="s">
        <v>11</v>
      </c>
      <c r="H121" s="4" t="s">
        <v>39</v>
      </c>
      <c r="I121" s="4" t="s">
        <v>2</v>
      </c>
      <c r="J121" s="4" t="s">
        <v>16</v>
      </c>
      <c r="K121" s="4" t="s">
        <v>23</v>
      </c>
      <c r="L121" s="4" t="s">
        <v>51</v>
      </c>
      <c r="M121" s="9">
        <v>2</v>
      </c>
      <c r="N121" s="6">
        <v>121.88</v>
      </c>
      <c r="O121" s="7">
        <v>0.05</v>
      </c>
      <c r="P121" s="6">
        <v>62.17</v>
      </c>
      <c r="Q121" s="6">
        <f t="shared" si="4"/>
        <v>231.57199999999997</v>
      </c>
      <c r="R121" s="6">
        <f t="shared" si="5"/>
        <v>124.34</v>
      </c>
      <c r="S121" s="6">
        <f t="shared" si="6"/>
        <v>107.23199999999997</v>
      </c>
      <c r="T121" s="8">
        <f t="shared" si="7"/>
        <v>0.46306116456220953</v>
      </c>
      <c r="U121" s="5">
        <f>YEAR(SalesDataTable[[#This Row],[Order Date]])</f>
        <v>2026</v>
      </c>
      <c r="V121" s="8" t="str">
        <f>"Q"&amp;ROUNDUP(MONTH(SalesDataTable[[#This Row],[Order Date]])/3,0)</f>
        <v>Q1</v>
      </c>
      <c r="W121" s="9">
        <f>MONTH(SalesDataTable[[#This Row],[Order Date]])</f>
        <v>1</v>
      </c>
      <c r="X121" s="8" t="str">
        <f>TEXT(SalesDataTable[[#This Row],[Order Date]],"mmm")</f>
        <v>Jan</v>
      </c>
    </row>
    <row r="122" spans="1:24" ht="15.75">
      <c r="A122" s="2">
        <v>4002</v>
      </c>
      <c r="B122" s="3">
        <v>46048</v>
      </c>
      <c r="C122" s="4">
        <f>YEAR(SalesDataTable[[#This Row],[Order Date]])</f>
        <v>2026</v>
      </c>
      <c r="D122" s="12" t="str">
        <f>"Q"&amp;ROUNDUP(MONTH(SalesDataTable[[#This Row],[Order Date]])/3,0)</f>
        <v>Q1</v>
      </c>
      <c r="E122" s="4">
        <f>MONTH(SalesDataTable[[#This Row],[Order Date]])</f>
        <v>1</v>
      </c>
      <c r="F122" s="4" t="str">
        <f>TEXT(SalesDataTable[[#This Row],[Order Date]],"MMM")</f>
        <v>Jan</v>
      </c>
      <c r="G122" s="4" t="s">
        <v>0</v>
      </c>
      <c r="H122" s="4" t="s">
        <v>50</v>
      </c>
      <c r="I122" s="4" t="s">
        <v>2</v>
      </c>
      <c r="J122" s="4" t="s">
        <v>3</v>
      </c>
      <c r="K122" s="4" t="s">
        <v>34</v>
      </c>
      <c r="L122" s="4" t="s">
        <v>45</v>
      </c>
      <c r="M122" s="9">
        <v>3</v>
      </c>
      <c r="N122" s="6">
        <v>50.92</v>
      </c>
      <c r="O122" s="7">
        <v>0.05</v>
      </c>
      <c r="P122" s="6">
        <v>21.87</v>
      </c>
      <c r="Q122" s="6">
        <f t="shared" si="4"/>
        <v>145.12199999999999</v>
      </c>
      <c r="R122" s="6">
        <f t="shared" si="5"/>
        <v>65.61</v>
      </c>
      <c r="S122" s="6">
        <f t="shared" si="6"/>
        <v>79.511999999999986</v>
      </c>
      <c r="T122" s="8">
        <f t="shared" si="7"/>
        <v>0.54789763095877941</v>
      </c>
      <c r="U122" s="5">
        <f>YEAR(SalesDataTable[[#This Row],[Order Date]])</f>
        <v>2026</v>
      </c>
      <c r="V122" s="8" t="str">
        <f>"Q"&amp;ROUNDUP(MONTH(SalesDataTable[[#This Row],[Order Date]])/3,0)</f>
        <v>Q1</v>
      </c>
      <c r="W122" s="9">
        <f>MONTH(SalesDataTable[[#This Row],[Order Date]])</f>
        <v>1</v>
      </c>
      <c r="X122" s="8" t="str">
        <f>TEXT(SalesDataTable[[#This Row],[Order Date]],"mmm")</f>
        <v>Jan</v>
      </c>
    </row>
    <row r="123" spans="1:24" ht="15.75">
      <c r="A123" s="2">
        <v>818</v>
      </c>
      <c r="B123" s="3">
        <v>46049</v>
      </c>
      <c r="C123" s="4">
        <f>YEAR(SalesDataTable[[#This Row],[Order Date]])</f>
        <v>2026</v>
      </c>
      <c r="D123" s="12" t="str">
        <f>"Q"&amp;ROUNDUP(MONTH(SalesDataTable[[#This Row],[Order Date]])/3,0)</f>
        <v>Q1</v>
      </c>
      <c r="E123" s="4">
        <f>MONTH(SalesDataTable[[#This Row],[Order Date]])</f>
        <v>1</v>
      </c>
      <c r="F123" s="4" t="str">
        <f>TEXT(SalesDataTable[[#This Row],[Order Date]],"MMM")</f>
        <v>Jan</v>
      </c>
      <c r="G123" s="4" t="s">
        <v>0</v>
      </c>
      <c r="H123" s="4" t="s">
        <v>1</v>
      </c>
      <c r="I123" s="4" t="s">
        <v>2</v>
      </c>
      <c r="J123" s="4" t="s">
        <v>3</v>
      </c>
      <c r="K123" s="4" t="s">
        <v>4</v>
      </c>
      <c r="L123" s="4" t="s">
        <v>30</v>
      </c>
      <c r="M123" s="9">
        <v>1</v>
      </c>
      <c r="N123" s="6">
        <v>103.78</v>
      </c>
      <c r="O123" s="7">
        <v>0</v>
      </c>
      <c r="P123" s="6">
        <v>49.36</v>
      </c>
      <c r="Q123" s="6">
        <f t="shared" si="4"/>
        <v>103.78</v>
      </c>
      <c r="R123" s="6">
        <f t="shared" si="5"/>
        <v>49.36</v>
      </c>
      <c r="S123" s="6">
        <f t="shared" si="6"/>
        <v>54.42</v>
      </c>
      <c r="T123" s="8">
        <f t="shared" si="7"/>
        <v>0.52437849296588934</v>
      </c>
      <c r="U123" s="5">
        <f>YEAR(SalesDataTable[[#This Row],[Order Date]])</f>
        <v>2026</v>
      </c>
      <c r="V123" s="8" t="str">
        <f>"Q"&amp;ROUNDUP(MONTH(SalesDataTable[[#This Row],[Order Date]])/3,0)</f>
        <v>Q1</v>
      </c>
      <c r="W123" s="9">
        <f>MONTH(SalesDataTable[[#This Row],[Order Date]])</f>
        <v>1</v>
      </c>
      <c r="X123" s="8" t="str">
        <f>TEXT(SalesDataTable[[#This Row],[Order Date]],"mmm")</f>
        <v>Jan</v>
      </c>
    </row>
    <row r="124" spans="1:24" ht="15.75">
      <c r="A124" s="2">
        <v>1439</v>
      </c>
      <c r="B124" s="3">
        <v>46049</v>
      </c>
      <c r="C124" s="4">
        <f>YEAR(SalesDataTable[[#This Row],[Order Date]])</f>
        <v>2026</v>
      </c>
      <c r="D124" s="12" t="str">
        <f>"Q"&amp;ROUNDUP(MONTH(SalesDataTable[[#This Row],[Order Date]])/3,0)</f>
        <v>Q1</v>
      </c>
      <c r="E124" s="4">
        <f>MONTH(SalesDataTable[[#This Row],[Order Date]])</f>
        <v>1</v>
      </c>
      <c r="F124" s="4" t="str">
        <f>TEXT(SalesDataTable[[#This Row],[Order Date]],"MMM")</f>
        <v>Jan</v>
      </c>
      <c r="G124" s="4" t="s">
        <v>6</v>
      </c>
      <c r="H124" s="4" t="s">
        <v>27</v>
      </c>
      <c r="I124" s="4" t="s">
        <v>28</v>
      </c>
      <c r="J124" s="4" t="s">
        <v>13</v>
      </c>
      <c r="K124" s="4" t="s">
        <v>9</v>
      </c>
      <c r="L124" s="4" t="s">
        <v>37</v>
      </c>
      <c r="M124" s="9">
        <v>2</v>
      </c>
      <c r="N124" s="6">
        <v>157.16999999999999</v>
      </c>
      <c r="O124" s="7">
        <v>0</v>
      </c>
      <c r="P124" s="6">
        <v>81.260000000000005</v>
      </c>
      <c r="Q124" s="6">
        <f t="shared" si="4"/>
        <v>314.33999999999997</v>
      </c>
      <c r="R124" s="6">
        <f t="shared" si="5"/>
        <v>162.52000000000001</v>
      </c>
      <c r="S124" s="6">
        <f t="shared" si="6"/>
        <v>151.81999999999996</v>
      </c>
      <c r="T124" s="8">
        <f t="shared" si="7"/>
        <v>0.4829802125087484</v>
      </c>
      <c r="U124" s="5">
        <f>YEAR(SalesDataTable[[#This Row],[Order Date]])</f>
        <v>2026</v>
      </c>
      <c r="V124" s="8" t="str">
        <f>"Q"&amp;ROUNDUP(MONTH(SalesDataTable[[#This Row],[Order Date]])/3,0)</f>
        <v>Q1</v>
      </c>
      <c r="W124" s="9">
        <f>MONTH(SalesDataTable[[#This Row],[Order Date]])</f>
        <v>1</v>
      </c>
      <c r="X124" s="8" t="str">
        <f>TEXT(SalesDataTable[[#This Row],[Order Date]],"mmm")</f>
        <v>Jan</v>
      </c>
    </row>
    <row r="125" spans="1:24" ht="15.75">
      <c r="A125" s="2">
        <v>1616</v>
      </c>
      <c r="B125" s="3">
        <v>46049</v>
      </c>
      <c r="C125" s="4">
        <f>YEAR(SalesDataTable[[#This Row],[Order Date]])</f>
        <v>2026</v>
      </c>
      <c r="D125" s="12" t="str">
        <f>"Q"&amp;ROUNDUP(MONTH(SalesDataTable[[#This Row],[Order Date]])/3,0)</f>
        <v>Q1</v>
      </c>
      <c r="E125" s="4">
        <f>MONTH(SalesDataTable[[#This Row],[Order Date]])</f>
        <v>1</v>
      </c>
      <c r="F125" s="4" t="str">
        <f>TEXT(SalesDataTable[[#This Row],[Order Date]],"MMM")</f>
        <v>Jan</v>
      </c>
      <c r="G125" s="4" t="s">
        <v>6</v>
      </c>
      <c r="H125" s="4" t="s">
        <v>43</v>
      </c>
      <c r="I125" s="4" t="s">
        <v>2</v>
      </c>
      <c r="J125" s="4" t="s">
        <v>16</v>
      </c>
      <c r="K125" s="4" t="s">
        <v>14</v>
      </c>
      <c r="L125" s="4" t="s">
        <v>44</v>
      </c>
      <c r="M125" s="9">
        <v>2</v>
      </c>
      <c r="N125" s="6">
        <v>132.91999999999999</v>
      </c>
      <c r="O125" s="7">
        <v>0</v>
      </c>
      <c r="P125" s="6">
        <v>69.02</v>
      </c>
      <c r="Q125" s="6">
        <f t="shared" si="4"/>
        <v>265.83999999999997</v>
      </c>
      <c r="R125" s="6">
        <f t="shared" si="5"/>
        <v>138.04</v>
      </c>
      <c r="S125" s="6">
        <f t="shared" si="6"/>
        <v>127.79999999999998</v>
      </c>
      <c r="T125" s="8">
        <f t="shared" si="7"/>
        <v>0.48074029491423409</v>
      </c>
      <c r="U125" s="5">
        <f>YEAR(SalesDataTable[[#This Row],[Order Date]])</f>
        <v>2026</v>
      </c>
      <c r="V125" s="8" t="str">
        <f>"Q"&amp;ROUNDUP(MONTH(SalesDataTable[[#This Row],[Order Date]])/3,0)</f>
        <v>Q1</v>
      </c>
      <c r="W125" s="9">
        <f>MONTH(SalesDataTable[[#This Row],[Order Date]])</f>
        <v>1</v>
      </c>
      <c r="X125" s="8" t="str">
        <f>TEXT(SalesDataTable[[#This Row],[Order Date]],"mmm")</f>
        <v>Jan</v>
      </c>
    </row>
    <row r="126" spans="1:24" ht="15.75">
      <c r="A126" s="2">
        <v>1798</v>
      </c>
      <c r="B126" s="3">
        <v>46049</v>
      </c>
      <c r="C126" s="4">
        <f>YEAR(SalesDataTable[[#This Row],[Order Date]])</f>
        <v>2026</v>
      </c>
      <c r="D126" s="12" t="str">
        <f>"Q"&amp;ROUNDUP(MONTH(SalesDataTable[[#This Row],[Order Date]])/3,0)</f>
        <v>Q1</v>
      </c>
      <c r="E126" s="4">
        <f>MONTH(SalesDataTable[[#This Row],[Order Date]])</f>
        <v>1</v>
      </c>
      <c r="F126" s="4" t="str">
        <f>TEXT(SalesDataTable[[#This Row],[Order Date]],"MMM")</f>
        <v>Jan</v>
      </c>
      <c r="G126" s="4" t="s">
        <v>20</v>
      </c>
      <c r="H126" s="4" t="s">
        <v>33</v>
      </c>
      <c r="I126" s="4" t="s">
        <v>19</v>
      </c>
      <c r="J126" s="4" t="s">
        <v>3</v>
      </c>
      <c r="K126" s="4" t="s">
        <v>9</v>
      </c>
      <c r="L126" s="4" t="s">
        <v>46</v>
      </c>
      <c r="M126" s="9">
        <v>1</v>
      </c>
      <c r="N126" s="6">
        <v>71.41</v>
      </c>
      <c r="O126" s="7">
        <v>0.05</v>
      </c>
      <c r="P126" s="6">
        <v>32.28</v>
      </c>
      <c r="Q126" s="6">
        <f t="shared" si="4"/>
        <v>67.839499999999987</v>
      </c>
      <c r="R126" s="6">
        <f t="shared" si="5"/>
        <v>32.28</v>
      </c>
      <c r="S126" s="6">
        <f t="shared" si="6"/>
        <v>35.559499999999986</v>
      </c>
      <c r="T126" s="8">
        <f t="shared" si="7"/>
        <v>0.52417102130764515</v>
      </c>
      <c r="U126" s="5">
        <f>YEAR(SalesDataTable[[#This Row],[Order Date]])</f>
        <v>2026</v>
      </c>
      <c r="V126" s="8" t="str">
        <f>"Q"&amp;ROUNDUP(MONTH(SalesDataTable[[#This Row],[Order Date]])/3,0)</f>
        <v>Q1</v>
      </c>
      <c r="W126" s="9">
        <f>MONTH(SalesDataTable[[#This Row],[Order Date]])</f>
        <v>1</v>
      </c>
      <c r="X126" s="8" t="str">
        <f>TEXT(SalesDataTable[[#This Row],[Order Date]],"mmm")</f>
        <v>Jan</v>
      </c>
    </row>
    <row r="127" spans="1:24" ht="15.75">
      <c r="A127" s="2">
        <v>4449</v>
      </c>
      <c r="B127" s="3">
        <v>46049</v>
      </c>
      <c r="C127" s="4">
        <f>YEAR(SalesDataTable[[#This Row],[Order Date]])</f>
        <v>2026</v>
      </c>
      <c r="D127" s="12" t="str">
        <f>"Q"&amp;ROUNDUP(MONTH(SalesDataTable[[#This Row],[Order Date]])/3,0)</f>
        <v>Q1</v>
      </c>
      <c r="E127" s="4">
        <f>MONTH(SalesDataTable[[#This Row],[Order Date]])</f>
        <v>1</v>
      </c>
      <c r="F127" s="4" t="str">
        <f>TEXT(SalesDataTable[[#This Row],[Order Date]],"MMM")</f>
        <v>Jan</v>
      </c>
      <c r="G127" s="4" t="s">
        <v>20</v>
      </c>
      <c r="H127" s="4" t="s">
        <v>33</v>
      </c>
      <c r="I127" s="4" t="s">
        <v>2</v>
      </c>
      <c r="J127" s="4" t="s">
        <v>13</v>
      </c>
      <c r="K127" s="4" t="s">
        <v>23</v>
      </c>
      <c r="L127" s="4" t="s">
        <v>29</v>
      </c>
      <c r="M127" s="9">
        <v>1</v>
      </c>
      <c r="N127" s="6">
        <v>199.67</v>
      </c>
      <c r="O127" s="7">
        <v>0</v>
      </c>
      <c r="P127" s="6">
        <v>103.81</v>
      </c>
      <c r="Q127" s="6">
        <f t="shared" si="4"/>
        <v>199.67</v>
      </c>
      <c r="R127" s="6">
        <f t="shared" si="5"/>
        <v>103.81</v>
      </c>
      <c r="S127" s="6">
        <f t="shared" si="6"/>
        <v>95.859999999999985</v>
      </c>
      <c r="T127" s="8">
        <f t="shared" si="7"/>
        <v>0.4800921520508839</v>
      </c>
      <c r="U127" s="5">
        <f>YEAR(SalesDataTable[[#This Row],[Order Date]])</f>
        <v>2026</v>
      </c>
      <c r="V127" s="8" t="str">
        <f>"Q"&amp;ROUNDUP(MONTH(SalesDataTable[[#This Row],[Order Date]])/3,0)</f>
        <v>Q1</v>
      </c>
      <c r="W127" s="9">
        <f>MONTH(SalesDataTable[[#This Row],[Order Date]])</f>
        <v>1</v>
      </c>
      <c r="X127" s="8" t="str">
        <f>TEXT(SalesDataTable[[#This Row],[Order Date]],"mmm")</f>
        <v>Jan</v>
      </c>
    </row>
    <row r="128" spans="1:24" ht="15.75">
      <c r="A128" s="2">
        <v>4473</v>
      </c>
      <c r="B128" s="3">
        <v>46049</v>
      </c>
      <c r="C128" s="4">
        <f>YEAR(SalesDataTable[[#This Row],[Order Date]])</f>
        <v>2026</v>
      </c>
      <c r="D128" s="12" t="str">
        <f>"Q"&amp;ROUNDUP(MONTH(SalesDataTable[[#This Row],[Order Date]])/3,0)</f>
        <v>Q1</v>
      </c>
      <c r="E128" s="4">
        <f>MONTH(SalesDataTable[[#This Row],[Order Date]])</f>
        <v>1</v>
      </c>
      <c r="F128" s="4" t="str">
        <f>TEXT(SalesDataTable[[#This Row],[Order Date]],"MMM")</f>
        <v>Jan</v>
      </c>
      <c r="G128" s="4" t="s">
        <v>0</v>
      </c>
      <c r="H128" s="4" t="s">
        <v>1</v>
      </c>
      <c r="I128" s="4" t="s">
        <v>19</v>
      </c>
      <c r="J128" s="4" t="s">
        <v>3</v>
      </c>
      <c r="K128" s="4" t="s">
        <v>23</v>
      </c>
      <c r="L128" s="4" t="s">
        <v>29</v>
      </c>
      <c r="M128" s="9">
        <v>1</v>
      </c>
      <c r="N128" s="6">
        <v>196.88</v>
      </c>
      <c r="O128" s="7">
        <v>0</v>
      </c>
      <c r="P128" s="6">
        <v>102.76</v>
      </c>
      <c r="Q128" s="6">
        <f t="shared" si="4"/>
        <v>196.88</v>
      </c>
      <c r="R128" s="6">
        <f t="shared" si="5"/>
        <v>102.76</v>
      </c>
      <c r="S128" s="6">
        <f t="shared" si="6"/>
        <v>94.11999999999999</v>
      </c>
      <c r="T128" s="8">
        <f t="shared" si="7"/>
        <v>0.47805770012190163</v>
      </c>
      <c r="U128" s="5">
        <f>YEAR(SalesDataTable[[#This Row],[Order Date]])</f>
        <v>2026</v>
      </c>
      <c r="V128" s="8" t="str">
        <f>"Q"&amp;ROUNDUP(MONTH(SalesDataTable[[#This Row],[Order Date]])/3,0)</f>
        <v>Q1</v>
      </c>
      <c r="W128" s="9">
        <f>MONTH(SalesDataTable[[#This Row],[Order Date]])</f>
        <v>1</v>
      </c>
      <c r="X128" s="8" t="str">
        <f>TEXT(SalesDataTable[[#This Row],[Order Date]],"mmm")</f>
        <v>Jan</v>
      </c>
    </row>
    <row r="129" spans="1:24" ht="15.75">
      <c r="A129" s="2">
        <v>203</v>
      </c>
      <c r="B129" s="3">
        <v>46050</v>
      </c>
      <c r="C129" s="4">
        <f>YEAR(SalesDataTable[[#This Row],[Order Date]])</f>
        <v>2026</v>
      </c>
      <c r="D129" s="12" t="str">
        <f>"Q"&amp;ROUNDUP(MONTH(SalesDataTable[[#This Row],[Order Date]])/3,0)</f>
        <v>Q1</v>
      </c>
      <c r="E129" s="4">
        <f>MONTH(SalesDataTable[[#This Row],[Order Date]])</f>
        <v>1</v>
      </c>
      <c r="F129" s="4" t="str">
        <f>TEXT(SalesDataTable[[#This Row],[Order Date]],"MMM")</f>
        <v>Jan</v>
      </c>
      <c r="G129" s="4" t="s">
        <v>20</v>
      </c>
      <c r="H129" s="4" t="s">
        <v>31</v>
      </c>
      <c r="I129" s="4" t="s">
        <v>2</v>
      </c>
      <c r="J129" s="4" t="s">
        <v>3</v>
      </c>
      <c r="K129" s="4" t="s">
        <v>4</v>
      </c>
      <c r="L129" s="4" t="s">
        <v>22</v>
      </c>
      <c r="M129" s="9">
        <v>3</v>
      </c>
      <c r="N129" s="6">
        <v>49.95</v>
      </c>
      <c r="O129" s="7">
        <v>0</v>
      </c>
      <c r="P129" s="6">
        <v>22.55</v>
      </c>
      <c r="Q129" s="6">
        <f t="shared" si="4"/>
        <v>149.85000000000002</v>
      </c>
      <c r="R129" s="6">
        <f t="shared" si="5"/>
        <v>67.650000000000006</v>
      </c>
      <c r="S129" s="6">
        <f t="shared" si="6"/>
        <v>82.200000000000017</v>
      </c>
      <c r="T129" s="8">
        <f t="shared" si="7"/>
        <v>0.54854854854854862</v>
      </c>
      <c r="U129" s="5">
        <f>YEAR(SalesDataTable[[#This Row],[Order Date]])</f>
        <v>2026</v>
      </c>
      <c r="V129" s="8" t="str">
        <f>"Q"&amp;ROUNDUP(MONTH(SalesDataTable[[#This Row],[Order Date]])/3,0)</f>
        <v>Q1</v>
      </c>
      <c r="W129" s="9">
        <f>MONTH(SalesDataTable[[#This Row],[Order Date]])</f>
        <v>1</v>
      </c>
      <c r="X129" s="8" t="str">
        <f>TEXT(SalesDataTable[[#This Row],[Order Date]],"mmm")</f>
        <v>Jan</v>
      </c>
    </row>
    <row r="130" spans="1:24" ht="15.75">
      <c r="A130" s="2">
        <v>1654</v>
      </c>
      <c r="B130" s="3">
        <v>46050</v>
      </c>
      <c r="C130" s="4">
        <f>YEAR(SalesDataTable[[#This Row],[Order Date]])</f>
        <v>2026</v>
      </c>
      <c r="D130" s="12" t="str">
        <f>"Q"&amp;ROUNDUP(MONTH(SalesDataTable[[#This Row],[Order Date]])/3,0)</f>
        <v>Q1</v>
      </c>
      <c r="E130" s="4">
        <f>MONTH(SalesDataTable[[#This Row],[Order Date]])</f>
        <v>1</v>
      </c>
      <c r="F130" s="4" t="str">
        <f>TEXT(SalesDataTable[[#This Row],[Order Date]],"MMM")</f>
        <v>Jan</v>
      </c>
      <c r="G130" s="4" t="s">
        <v>6</v>
      </c>
      <c r="H130" s="4" t="s">
        <v>27</v>
      </c>
      <c r="I130" s="4" t="s">
        <v>28</v>
      </c>
      <c r="J130" s="4" t="s">
        <v>16</v>
      </c>
      <c r="K130" s="4" t="s">
        <v>9</v>
      </c>
      <c r="L130" s="4" t="s">
        <v>46</v>
      </c>
      <c r="M130" s="9">
        <v>1</v>
      </c>
      <c r="N130" s="6">
        <v>70.41</v>
      </c>
      <c r="O130" s="7">
        <v>0</v>
      </c>
      <c r="P130" s="6">
        <v>32.74</v>
      </c>
      <c r="Q130" s="6">
        <f t="shared" ref="Q130:Q193" si="8">M130*N130*(1-O130)</f>
        <v>70.41</v>
      </c>
      <c r="R130" s="6">
        <f t="shared" ref="R130:R193" si="9">M130*P130</f>
        <v>32.74</v>
      </c>
      <c r="S130" s="6">
        <f t="shared" ref="S130:S193" si="10">Q130-R130</f>
        <v>37.669999999999995</v>
      </c>
      <c r="T130" s="8">
        <f t="shared" ref="T130:T193" si="11">IFERROR(S130/Q130,0)</f>
        <v>0.53500923164323244</v>
      </c>
      <c r="U130" s="5">
        <f>YEAR(SalesDataTable[[#This Row],[Order Date]])</f>
        <v>2026</v>
      </c>
      <c r="V130" s="8" t="str">
        <f>"Q"&amp;ROUNDUP(MONTH(SalesDataTable[[#This Row],[Order Date]])/3,0)</f>
        <v>Q1</v>
      </c>
      <c r="W130" s="9">
        <f>MONTH(SalesDataTable[[#This Row],[Order Date]])</f>
        <v>1</v>
      </c>
      <c r="X130" s="8" t="str">
        <f>TEXT(SalesDataTable[[#This Row],[Order Date]],"mmm")</f>
        <v>Jan</v>
      </c>
    </row>
    <row r="131" spans="1:24" ht="15.75">
      <c r="A131" s="2">
        <v>2203</v>
      </c>
      <c r="B131" s="3">
        <v>46050</v>
      </c>
      <c r="C131" s="4">
        <f>YEAR(SalesDataTable[[#This Row],[Order Date]])</f>
        <v>2026</v>
      </c>
      <c r="D131" s="12" t="str">
        <f>"Q"&amp;ROUNDUP(MONTH(SalesDataTable[[#This Row],[Order Date]])/3,0)</f>
        <v>Q1</v>
      </c>
      <c r="E131" s="4">
        <f>MONTH(SalesDataTable[[#This Row],[Order Date]])</f>
        <v>1</v>
      </c>
      <c r="F131" s="4" t="str">
        <f>TEXT(SalesDataTable[[#This Row],[Order Date]],"MMM")</f>
        <v>Jan</v>
      </c>
      <c r="G131" s="4" t="s">
        <v>11</v>
      </c>
      <c r="H131" s="4" t="s">
        <v>52</v>
      </c>
      <c r="I131" s="4" t="s">
        <v>28</v>
      </c>
      <c r="J131" s="4" t="s">
        <v>3</v>
      </c>
      <c r="K131" s="4" t="s">
        <v>9</v>
      </c>
      <c r="L131" s="4" t="s">
        <v>46</v>
      </c>
      <c r="M131" s="9">
        <v>2</v>
      </c>
      <c r="N131" s="6">
        <v>70.290000000000006</v>
      </c>
      <c r="O131" s="7">
        <v>0.15</v>
      </c>
      <c r="P131" s="6">
        <v>31.84</v>
      </c>
      <c r="Q131" s="6">
        <f t="shared" si="8"/>
        <v>119.49300000000001</v>
      </c>
      <c r="R131" s="6">
        <f t="shared" si="9"/>
        <v>63.68</v>
      </c>
      <c r="S131" s="6">
        <f t="shared" si="10"/>
        <v>55.813000000000009</v>
      </c>
      <c r="T131" s="8">
        <f t="shared" si="11"/>
        <v>0.46708175374289712</v>
      </c>
      <c r="U131" s="5">
        <f>YEAR(SalesDataTable[[#This Row],[Order Date]])</f>
        <v>2026</v>
      </c>
      <c r="V131" s="8" t="str">
        <f>"Q"&amp;ROUNDUP(MONTH(SalesDataTable[[#This Row],[Order Date]])/3,0)</f>
        <v>Q1</v>
      </c>
      <c r="W131" s="9">
        <f>MONTH(SalesDataTable[[#This Row],[Order Date]])</f>
        <v>1</v>
      </c>
      <c r="X131" s="8" t="str">
        <f>TEXT(SalesDataTable[[#This Row],[Order Date]],"mmm")</f>
        <v>Jan</v>
      </c>
    </row>
    <row r="132" spans="1:24" ht="15.75">
      <c r="A132" s="2">
        <v>3352</v>
      </c>
      <c r="B132" s="3">
        <v>46050</v>
      </c>
      <c r="C132" s="4">
        <f>YEAR(SalesDataTable[[#This Row],[Order Date]])</f>
        <v>2026</v>
      </c>
      <c r="D132" s="12" t="str">
        <f>"Q"&amp;ROUNDUP(MONTH(SalesDataTable[[#This Row],[Order Date]])/3,0)</f>
        <v>Q1</v>
      </c>
      <c r="E132" s="4">
        <f>MONTH(SalesDataTable[[#This Row],[Order Date]])</f>
        <v>1</v>
      </c>
      <c r="F132" s="4" t="str">
        <f>TEXT(SalesDataTable[[#This Row],[Order Date]],"MMM")</f>
        <v>Jan</v>
      </c>
      <c r="G132" s="4" t="s">
        <v>11</v>
      </c>
      <c r="H132" s="4" t="s">
        <v>52</v>
      </c>
      <c r="I132" s="4" t="s">
        <v>2</v>
      </c>
      <c r="J132" s="4" t="s">
        <v>16</v>
      </c>
      <c r="K132" s="4" t="s">
        <v>9</v>
      </c>
      <c r="L132" s="4" t="s">
        <v>10</v>
      </c>
      <c r="M132" s="9">
        <v>4</v>
      </c>
      <c r="N132" s="6">
        <v>91.46</v>
      </c>
      <c r="O132" s="7">
        <v>0</v>
      </c>
      <c r="P132" s="6">
        <v>44.04</v>
      </c>
      <c r="Q132" s="6">
        <f t="shared" si="8"/>
        <v>365.84</v>
      </c>
      <c r="R132" s="6">
        <f t="shared" si="9"/>
        <v>176.16</v>
      </c>
      <c r="S132" s="6">
        <f t="shared" si="10"/>
        <v>189.67999999999998</v>
      </c>
      <c r="T132" s="8">
        <f t="shared" si="11"/>
        <v>0.51847802317953207</v>
      </c>
      <c r="U132" s="5">
        <f>YEAR(SalesDataTable[[#This Row],[Order Date]])</f>
        <v>2026</v>
      </c>
      <c r="V132" s="8" t="str">
        <f>"Q"&amp;ROUNDUP(MONTH(SalesDataTable[[#This Row],[Order Date]])/3,0)</f>
        <v>Q1</v>
      </c>
      <c r="W132" s="9">
        <f>MONTH(SalesDataTable[[#This Row],[Order Date]])</f>
        <v>1</v>
      </c>
      <c r="X132" s="8" t="str">
        <f>TEXT(SalesDataTable[[#This Row],[Order Date]],"mmm")</f>
        <v>Jan</v>
      </c>
    </row>
    <row r="133" spans="1:24" ht="15.75">
      <c r="A133" s="2">
        <v>183</v>
      </c>
      <c r="B133" s="3">
        <v>46051</v>
      </c>
      <c r="C133" s="4">
        <f>YEAR(SalesDataTable[[#This Row],[Order Date]])</f>
        <v>2026</v>
      </c>
      <c r="D133" s="12" t="str">
        <f>"Q"&amp;ROUNDUP(MONTH(SalesDataTable[[#This Row],[Order Date]])/3,0)</f>
        <v>Q1</v>
      </c>
      <c r="E133" s="4">
        <f>MONTH(SalesDataTable[[#This Row],[Order Date]])</f>
        <v>1</v>
      </c>
      <c r="F133" s="4" t="str">
        <f>TEXT(SalesDataTable[[#This Row],[Order Date]],"MMM")</f>
        <v>Jan</v>
      </c>
      <c r="G133" s="4" t="s">
        <v>6</v>
      </c>
      <c r="H133" s="4" t="s">
        <v>43</v>
      </c>
      <c r="I133" s="4" t="s">
        <v>2</v>
      </c>
      <c r="J133" s="4" t="s">
        <v>13</v>
      </c>
      <c r="K133" s="4" t="s">
        <v>23</v>
      </c>
      <c r="L133" s="4" t="s">
        <v>51</v>
      </c>
      <c r="M133" s="9">
        <v>2</v>
      </c>
      <c r="N133" s="6">
        <v>123.27</v>
      </c>
      <c r="O133" s="7">
        <v>0</v>
      </c>
      <c r="P133" s="6">
        <v>60.26</v>
      </c>
      <c r="Q133" s="6">
        <f t="shared" si="8"/>
        <v>246.54</v>
      </c>
      <c r="R133" s="6">
        <f t="shared" si="9"/>
        <v>120.52</v>
      </c>
      <c r="S133" s="6">
        <f t="shared" si="10"/>
        <v>126.02</v>
      </c>
      <c r="T133" s="8">
        <f t="shared" si="11"/>
        <v>0.51115437657175311</v>
      </c>
      <c r="U133" s="5">
        <f>YEAR(SalesDataTable[[#This Row],[Order Date]])</f>
        <v>2026</v>
      </c>
      <c r="V133" s="8" t="str">
        <f>"Q"&amp;ROUNDUP(MONTH(SalesDataTable[[#This Row],[Order Date]])/3,0)</f>
        <v>Q1</v>
      </c>
      <c r="W133" s="9">
        <f>MONTH(SalesDataTable[[#This Row],[Order Date]])</f>
        <v>1</v>
      </c>
      <c r="X133" s="8" t="str">
        <f>TEXT(SalesDataTable[[#This Row],[Order Date]],"mmm")</f>
        <v>Jan</v>
      </c>
    </row>
    <row r="134" spans="1:24" ht="15.75">
      <c r="A134" s="2">
        <v>3525</v>
      </c>
      <c r="B134" s="3">
        <v>46051</v>
      </c>
      <c r="C134" s="4">
        <f>YEAR(SalesDataTable[[#This Row],[Order Date]])</f>
        <v>2026</v>
      </c>
      <c r="D134" s="12" t="str">
        <f>"Q"&amp;ROUNDUP(MONTH(SalesDataTable[[#This Row],[Order Date]])/3,0)</f>
        <v>Q1</v>
      </c>
      <c r="E134" s="4">
        <f>MONTH(SalesDataTable[[#This Row],[Order Date]])</f>
        <v>1</v>
      </c>
      <c r="F134" s="4" t="str">
        <f>TEXT(SalesDataTable[[#This Row],[Order Date]],"MMM")</f>
        <v>Jan</v>
      </c>
      <c r="G134" s="4" t="s">
        <v>11</v>
      </c>
      <c r="H134" s="4" t="s">
        <v>25</v>
      </c>
      <c r="I134" s="4" t="s">
        <v>8</v>
      </c>
      <c r="J134" s="4" t="s">
        <v>16</v>
      </c>
      <c r="K134" s="4" t="s">
        <v>34</v>
      </c>
      <c r="L134" s="4" t="s">
        <v>45</v>
      </c>
      <c r="M134" s="9">
        <v>3</v>
      </c>
      <c r="N134" s="6">
        <v>49.63</v>
      </c>
      <c r="O134" s="7">
        <v>0.1</v>
      </c>
      <c r="P134" s="6">
        <v>22.06</v>
      </c>
      <c r="Q134" s="6">
        <f t="shared" si="8"/>
        <v>134.001</v>
      </c>
      <c r="R134" s="6">
        <f t="shared" si="9"/>
        <v>66.179999999999993</v>
      </c>
      <c r="S134" s="6">
        <f t="shared" si="10"/>
        <v>67.821000000000012</v>
      </c>
      <c r="T134" s="8">
        <f t="shared" si="11"/>
        <v>0.50612308863366695</v>
      </c>
      <c r="U134" s="5">
        <f>YEAR(SalesDataTable[[#This Row],[Order Date]])</f>
        <v>2026</v>
      </c>
      <c r="V134" s="8" t="str">
        <f>"Q"&amp;ROUNDUP(MONTH(SalesDataTable[[#This Row],[Order Date]])/3,0)</f>
        <v>Q1</v>
      </c>
      <c r="W134" s="9">
        <f>MONTH(SalesDataTable[[#This Row],[Order Date]])</f>
        <v>1</v>
      </c>
      <c r="X134" s="8" t="str">
        <f>TEXT(SalesDataTable[[#This Row],[Order Date]],"mmm")</f>
        <v>Jan</v>
      </c>
    </row>
    <row r="135" spans="1:24" ht="15.75">
      <c r="A135" s="2">
        <v>4299</v>
      </c>
      <c r="B135" s="3">
        <v>46051</v>
      </c>
      <c r="C135" s="4">
        <f>YEAR(SalesDataTable[[#This Row],[Order Date]])</f>
        <v>2026</v>
      </c>
      <c r="D135" s="12" t="str">
        <f>"Q"&amp;ROUNDUP(MONTH(SalesDataTable[[#This Row],[Order Date]])/3,0)</f>
        <v>Q1</v>
      </c>
      <c r="E135" s="4">
        <f>MONTH(SalesDataTable[[#This Row],[Order Date]])</f>
        <v>1</v>
      </c>
      <c r="F135" s="4" t="str">
        <f>TEXT(SalesDataTable[[#This Row],[Order Date]],"MMM")</f>
        <v>Jan</v>
      </c>
      <c r="G135" s="4" t="s">
        <v>0</v>
      </c>
      <c r="H135" s="4" t="s">
        <v>36</v>
      </c>
      <c r="I135" s="4" t="s">
        <v>8</v>
      </c>
      <c r="J135" s="4" t="s">
        <v>16</v>
      </c>
      <c r="K135" s="4" t="s">
        <v>14</v>
      </c>
      <c r="L135" s="4" t="s">
        <v>44</v>
      </c>
      <c r="M135" s="9">
        <v>12</v>
      </c>
      <c r="N135" s="6">
        <v>132.21</v>
      </c>
      <c r="O135" s="7">
        <v>0.1</v>
      </c>
      <c r="P135" s="6">
        <v>68.95</v>
      </c>
      <c r="Q135" s="6">
        <f t="shared" si="8"/>
        <v>1427.8679999999999</v>
      </c>
      <c r="R135" s="6">
        <f t="shared" si="9"/>
        <v>827.40000000000009</v>
      </c>
      <c r="S135" s="6">
        <f t="shared" si="10"/>
        <v>600.46799999999985</v>
      </c>
      <c r="T135" s="8">
        <f t="shared" si="11"/>
        <v>0.42053467127213429</v>
      </c>
      <c r="U135" s="5">
        <f>YEAR(SalesDataTable[[#This Row],[Order Date]])</f>
        <v>2026</v>
      </c>
      <c r="V135" s="8" t="str">
        <f>"Q"&amp;ROUNDUP(MONTH(SalesDataTable[[#This Row],[Order Date]])/3,0)</f>
        <v>Q1</v>
      </c>
      <c r="W135" s="9">
        <f>MONTH(SalesDataTable[[#This Row],[Order Date]])</f>
        <v>1</v>
      </c>
      <c r="X135" s="8" t="str">
        <f>TEXT(SalesDataTable[[#This Row],[Order Date]],"mmm")</f>
        <v>Jan</v>
      </c>
    </row>
    <row r="136" spans="1:24" ht="15.75">
      <c r="A136" s="2">
        <v>748</v>
      </c>
      <c r="B136" s="3">
        <v>46052</v>
      </c>
      <c r="C136" s="4">
        <f>YEAR(SalesDataTable[[#This Row],[Order Date]])</f>
        <v>2026</v>
      </c>
      <c r="D136" s="12" t="str">
        <f>"Q"&amp;ROUNDUP(MONTH(SalesDataTable[[#This Row],[Order Date]])/3,0)</f>
        <v>Q1</v>
      </c>
      <c r="E136" s="4">
        <f>MONTH(SalesDataTable[[#This Row],[Order Date]])</f>
        <v>1</v>
      </c>
      <c r="F136" s="4" t="str">
        <f>TEXT(SalesDataTable[[#This Row],[Order Date]],"MMM")</f>
        <v>Jan</v>
      </c>
      <c r="G136" s="4" t="s">
        <v>6</v>
      </c>
      <c r="H136" s="4" t="s">
        <v>7</v>
      </c>
      <c r="I136" s="4" t="s">
        <v>19</v>
      </c>
      <c r="J136" s="4" t="s">
        <v>16</v>
      </c>
      <c r="K136" s="4" t="s">
        <v>4</v>
      </c>
      <c r="L136" s="4" t="s">
        <v>26</v>
      </c>
      <c r="M136" s="9">
        <v>1</v>
      </c>
      <c r="N136" s="6">
        <v>39.549999999999997</v>
      </c>
      <c r="O136" s="7">
        <v>0</v>
      </c>
      <c r="P136" s="6">
        <v>17.059999999999999</v>
      </c>
      <c r="Q136" s="6">
        <f t="shared" si="8"/>
        <v>39.549999999999997</v>
      </c>
      <c r="R136" s="6">
        <f t="shared" si="9"/>
        <v>17.059999999999999</v>
      </c>
      <c r="S136" s="6">
        <f t="shared" si="10"/>
        <v>22.49</v>
      </c>
      <c r="T136" s="8">
        <f t="shared" si="11"/>
        <v>0.56864728192161818</v>
      </c>
      <c r="U136" s="5">
        <f>YEAR(SalesDataTable[[#This Row],[Order Date]])</f>
        <v>2026</v>
      </c>
      <c r="V136" s="8" t="str">
        <f>"Q"&amp;ROUNDUP(MONTH(SalesDataTable[[#This Row],[Order Date]])/3,0)</f>
        <v>Q1</v>
      </c>
      <c r="W136" s="9">
        <f>MONTH(SalesDataTable[[#This Row],[Order Date]])</f>
        <v>1</v>
      </c>
      <c r="X136" s="8" t="str">
        <f>TEXT(SalesDataTable[[#This Row],[Order Date]],"mmm")</f>
        <v>Jan</v>
      </c>
    </row>
    <row r="137" spans="1:24" ht="15.75">
      <c r="A137" s="2">
        <v>3117</v>
      </c>
      <c r="B137" s="3">
        <v>46052</v>
      </c>
      <c r="C137" s="4">
        <f>YEAR(SalesDataTable[[#This Row],[Order Date]])</f>
        <v>2026</v>
      </c>
      <c r="D137" s="12" t="str">
        <f>"Q"&amp;ROUNDUP(MONTH(SalesDataTable[[#This Row],[Order Date]])/3,0)</f>
        <v>Q1</v>
      </c>
      <c r="E137" s="4">
        <f>MONTH(SalesDataTable[[#This Row],[Order Date]])</f>
        <v>1</v>
      </c>
      <c r="F137" s="4" t="str">
        <f>TEXT(SalesDataTable[[#This Row],[Order Date]],"MMM")</f>
        <v>Jan</v>
      </c>
      <c r="G137" s="4" t="s">
        <v>6</v>
      </c>
      <c r="H137" s="4" t="s">
        <v>43</v>
      </c>
      <c r="I137" s="4" t="s">
        <v>2</v>
      </c>
      <c r="J137" s="4" t="s">
        <v>13</v>
      </c>
      <c r="K137" s="4" t="s">
        <v>23</v>
      </c>
      <c r="L137" s="4" t="s">
        <v>40</v>
      </c>
      <c r="M137" s="9">
        <v>3</v>
      </c>
      <c r="N137" s="6">
        <v>80.08</v>
      </c>
      <c r="O137" s="7">
        <v>0</v>
      </c>
      <c r="P137" s="6">
        <v>39.450000000000003</v>
      </c>
      <c r="Q137" s="6">
        <f t="shared" si="8"/>
        <v>240.24</v>
      </c>
      <c r="R137" s="6">
        <f t="shared" si="9"/>
        <v>118.35000000000001</v>
      </c>
      <c r="S137" s="6">
        <f t="shared" si="10"/>
        <v>121.89</v>
      </c>
      <c r="T137" s="8">
        <f t="shared" si="11"/>
        <v>0.50736763236763238</v>
      </c>
      <c r="U137" s="5">
        <f>YEAR(SalesDataTable[[#This Row],[Order Date]])</f>
        <v>2026</v>
      </c>
      <c r="V137" s="8" t="str">
        <f>"Q"&amp;ROUNDUP(MONTH(SalesDataTable[[#This Row],[Order Date]])/3,0)</f>
        <v>Q1</v>
      </c>
      <c r="W137" s="9">
        <f>MONTH(SalesDataTable[[#This Row],[Order Date]])</f>
        <v>1</v>
      </c>
      <c r="X137" s="8" t="str">
        <f>TEXT(SalesDataTable[[#This Row],[Order Date]],"mmm")</f>
        <v>Jan</v>
      </c>
    </row>
    <row r="138" spans="1:24" ht="15.75">
      <c r="A138" s="2">
        <v>3328</v>
      </c>
      <c r="B138" s="3">
        <v>46052</v>
      </c>
      <c r="C138" s="4">
        <f>YEAR(SalesDataTable[[#This Row],[Order Date]])</f>
        <v>2026</v>
      </c>
      <c r="D138" s="12" t="str">
        <f>"Q"&amp;ROUNDUP(MONTH(SalesDataTable[[#This Row],[Order Date]])/3,0)</f>
        <v>Q1</v>
      </c>
      <c r="E138" s="4">
        <f>MONTH(SalesDataTable[[#This Row],[Order Date]])</f>
        <v>1</v>
      </c>
      <c r="F138" s="4" t="str">
        <f>TEXT(SalesDataTable[[#This Row],[Order Date]],"MMM")</f>
        <v>Jan</v>
      </c>
      <c r="G138" s="4" t="s">
        <v>11</v>
      </c>
      <c r="H138" s="4" t="s">
        <v>25</v>
      </c>
      <c r="I138" s="4" t="s">
        <v>19</v>
      </c>
      <c r="J138" s="4" t="s">
        <v>3</v>
      </c>
      <c r="K138" s="4" t="s">
        <v>34</v>
      </c>
      <c r="L138" s="4" t="s">
        <v>38</v>
      </c>
      <c r="M138" s="9">
        <v>1</v>
      </c>
      <c r="N138" s="6">
        <v>120.48</v>
      </c>
      <c r="O138" s="7">
        <v>0</v>
      </c>
      <c r="P138" s="6">
        <v>69.55</v>
      </c>
      <c r="Q138" s="6">
        <f t="shared" si="8"/>
        <v>120.48</v>
      </c>
      <c r="R138" s="6">
        <f t="shared" si="9"/>
        <v>69.55</v>
      </c>
      <c r="S138" s="6">
        <f t="shared" si="10"/>
        <v>50.930000000000007</v>
      </c>
      <c r="T138" s="8">
        <f t="shared" si="11"/>
        <v>0.42272576361221786</v>
      </c>
      <c r="U138" s="5">
        <f>YEAR(SalesDataTable[[#This Row],[Order Date]])</f>
        <v>2026</v>
      </c>
      <c r="V138" s="8" t="str">
        <f>"Q"&amp;ROUNDUP(MONTH(SalesDataTable[[#This Row],[Order Date]])/3,0)</f>
        <v>Q1</v>
      </c>
      <c r="W138" s="9">
        <f>MONTH(SalesDataTable[[#This Row],[Order Date]])</f>
        <v>1</v>
      </c>
      <c r="X138" s="8" t="str">
        <f>TEXT(SalesDataTable[[#This Row],[Order Date]],"mmm")</f>
        <v>Jan</v>
      </c>
    </row>
    <row r="139" spans="1:24" ht="15.75">
      <c r="A139" s="2">
        <v>3822</v>
      </c>
      <c r="B139" s="3">
        <v>46052</v>
      </c>
      <c r="C139" s="4">
        <f>YEAR(SalesDataTable[[#This Row],[Order Date]])</f>
        <v>2026</v>
      </c>
      <c r="D139" s="12" t="str">
        <f>"Q"&amp;ROUNDUP(MONTH(SalesDataTable[[#This Row],[Order Date]])/3,0)</f>
        <v>Q1</v>
      </c>
      <c r="E139" s="4">
        <f>MONTH(SalesDataTable[[#This Row],[Order Date]])</f>
        <v>1</v>
      </c>
      <c r="F139" s="4" t="str">
        <f>TEXT(SalesDataTable[[#This Row],[Order Date]],"MMM")</f>
        <v>Jan</v>
      </c>
      <c r="G139" s="4" t="s">
        <v>20</v>
      </c>
      <c r="H139" s="4" t="s">
        <v>31</v>
      </c>
      <c r="I139" s="4" t="s">
        <v>2</v>
      </c>
      <c r="J139" s="4" t="s">
        <v>3</v>
      </c>
      <c r="K139" s="4" t="s">
        <v>34</v>
      </c>
      <c r="L139" s="4" t="s">
        <v>35</v>
      </c>
      <c r="M139" s="9">
        <v>1</v>
      </c>
      <c r="N139" s="6">
        <v>39.369999999999997</v>
      </c>
      <c r="O139" s="7">
        <v>0.05</v>
      </c>
      <c r="P139" s="6">
        <v>14.66</v>
      </c>
      <c r="Q139" s="6">
        <f t="shared" si="8"/>
        <v>37.401499999999999</v>
      </c>
      <c r="R139" s="6">
        <f t="shared" si="9"/>
        <v>14.66</v>
      </c>
      <c r="S139" s="6">
        <f t="shared" si="10"/>
        <v>22.741499999999998</v>
      </c>
      <c r="T139" s="8">
        <f t="shared" si="11"/>
        <v>0.60803711081106371</v>
      </c>
      <c r="U139" s="5">
        <f>YEAR(SalesDataTable[[#This Row],[Order Date]])</f>
        <v>2026</v>
      </c>
      <c r="V139" s="8" t="str">
        <f>"Q"&amp;ROUNDUP(MONTH(SalesDataTable[[#This Row],[Order Date]])/3,0)</f>
        <v>Q1</v>
      </c>
      <c r="W139" s="9">
        <f>MONTH(SalesDataTable[[#This Row],[Order Date]])</f>
        <v>1</v>
      </c>
      <c r="X139" s="8" t="str">
        <f>TEXT(SalesDataTable[[#This Row],[Order Date]],"mmm")</f>
        <v>Jan</v>
      </c>
    </row>
    <row r="140" spans="1:24" ht="15.75">
      <c r="A140" s="2">
        <v>4125</v>
      </c>
      <c r="B140" s="3">
        <v>46052</v>
      </c>
      <c r="C140" s="4">
        <f>YEAR(SalesDataTable[[#This Row],[Order Date]])</f>
        <v>2026</v>
      </c>
      <c r="D140" s="12" t="str">
        <f>"Q"&amp;ROUNDUP(MONTH(SalesDataTable[[#This Row],[Order Date]])/3,0)</f>
        <v>Q1</v>
      </c>
      <c r="E140" s="4">
        <f>MONTH(SalesDataTable[[#This Row],[Order Date]])</f>
        <v>1</v>
      </c>
      <c r="F140" s="4" t="str">
        <f>TEXT(SalesDataTable[[#This Row],[Order Date]],"MMM")</f>
        <v>Jan</v>
      </c>
      <c r="G140" s="4" t="s">
        <v>6</v>
      </c>
      <c r="H140" s="4" t="s">
        <v>43</v>
      </c>
      <c r="I140" s="4" t="s">
        <v>8</v>
      </c>
      <c r="J140" s="4" t="s">
        <v>16</v>
      </c>
      <c r="K140" s="4" t="s">
        <v>23</v>
      </c>
      <c r="L140" s="4" t="s">
        <v>40</v>
      </c>
      <c r="M140" s="9">
        <v>8</v>
      </c>
      <c r="N140" s="6">
        <v>81.06</v>
      </c>
      <c r="O140" s="7">
        <v>0.15</v>
      </c>
      <c r="P140" s="6">
        <v>39.549999999999997</v>
      </c>
      <c r="Q140" s="6">
        <f t="shared" si="8"/>
        <v>551.20799999999997</v>
      </c>
      <c r="R140" s="6">
        <f t="shared" si="9"/>
        <v>316.39999999999998</v>
      </c>
      <c r="S140" s="6">
        <f t="shared" si="10"/>
        <v>234.80799999999999</v>
      </c>
      <c r="T140" s="8">
        <f t="shared" si="11"/>
        <v>0.42598801178502488</v>
      </c>
      <c r="U140" s="5">
        <f>YEAR(SalesDataTable[[#This Row],[Order Date]])</f>
        <v>2026</v>
      </c>
      <c r="V140" s="8" t="str">
        <f>"Q"&amp;ROUNDUP(MONTH(SalesDataTable[[#This Row],[Order Date]])/3,0)</f>
        <v>Q1</v>
      </c>
      <c r="W140" s="9">
        <f>MONTH(SalesDataTable[[#This Row],[Order Date]])</f>
        <v>1</v>
      </c>
      <c r="X140" s="8" t="str">
        <f>TEXT(SalesDataTable[[#This Row],[Order Date]],"mmm")</f>
        <v>Jan</v>
      </c>
    </row>
    <row r="141" spans="1:24" ht="15.75">
      <c r="A141" s="2">
        <v>4592</v>
      </c>
      <c r="B141" s="3">
        <v>46052</v>
      </c>
      <c r="C141" s="4">
        <f>YEAR(SalesDataTable[[#This Row],[Order Date]])</f>
        <v>2026</v>
      </c>
      <c r="D141" s="12" t="str">
        <f>"Q"&amp;ROUNDUP(MONTH(SalesDataTable[[#This Row],[Order Date]])/3,0)</f>
        <v>Q1</v>
      </c>
      <c r="E141" s="4">
        <f>MONTH(SalesDataTable[[#This Row],[Order Date]])</f>
        <v>1</v>
      </c>
      <c r="F141" s="4" t="str">
        <f>TEXT(SalesDataTable[[#This Row],[Order Date]],"MMM")</f>
        <v>Jan</v>
      </c>
      <c r="G141" s="4" t="s">
        <v>6</v>
      </c>
      <c r="H141" s="4" t="s">
        <v>43</v>
      </c>
      <c r="I141" s="4" t="s">
        <v>28</v>
      </c>
      <c r="J141" s="4" t="s">
        <v>3</v>
      </c>
      <c r="K141" s="4" t="s">
        <v>34</v>
      </c>
      <c r="L141" s="4" t="s">
        <v>38</v>
      </c>
      <c r="M141" s="9">
        <v>5</v>
      </c>
      <c r="N141" s="6">
        <v>120.4</v>
      </c>
      <c r="O141" s="7">
        <v>0</v>
      </c>
      <c r="P141" s="6">
        <v>69.510000000000005</v>
      </c>
      <c r="Q141" s="6">
        <f t="shared" si="8"/>
        <v>602</v>
      </c>
      <c r="R141" s="6">
        <f t="shared" si="9"/>
        <v>347.55</v>
      </c>
      <c r="S141" s="6">
        <f t="shared" si="10"/>
        <v>254.45</v>
      </c>
      <c r="T141" s="8">
        <f t="shared" si="11"/>
        <v>0.42267441860465116</v>
      </c>
      <c r="U141" s="5">
        <f>YEAR(SalesDataTable[[#This Row],[Order Date]])</f>
        <v>2026</v>
      </c>
      <c r="V141" s="8" t="str">
        <f>"Q"&amp;ROUNDUP(MONTH(SalesDataTable[[#This Row],[Order Date]])/3,0)</f>
        <v>Q1</v>
      </c>
      <c r="W141" s="9">
        <f>MONTH(SalesDataTable[[#This Row],[Order Date]])</f>
        <v>1</v>
      </c>
      <c r="X141" s="8" t="str">
        <f>TEXT(SalesDataTable[[#This Row],[Order Date]],"mmm")</f>
        <v>Jan</v>
      </c>
    </row>
    <row r="142" spans="1:24" ht="15.75">
      <c r="A142" s="2">
        <v>373</v>
      </c>
      <c r="B142" s="3">
        <v>46053</v>
      </c>
      <c r="C142" s="4">
        <f>YEAR(SalesDataTable[[#This Row],[Order Date]])</f>
        <v>2026</v>
      </c>
      <c r="D142" s="12" t="str">
        <f>"Q"&amp;ROUNDUP(MONTH(SalesDataTable[[#This Row],[Order Date]])/3,0)</f>
        <v>Q1</v>
      </c>
      <c r="E142" s="4">
        <f>MONTH(SalesDataTable[[#This Row],[Order Date]])</f>
        <v>1</v>
      </c>
      <c r="F142" s="4" t="str">
        <f>TEXT(SalesDataTable[[#This Row],[Order Date]],"MMM")</f>
        <v>Jan</v>
      </c>
      <c r="G142" s="4" t="s">
        <v>11</v>
      </c>
      <c r="H142" s="4" t="s">
        <v>39</v>
      </c>
      <c r="I142" s="4" t="s">
        <v>8</v>
      </c>
      <c r="J142" s="4" t="s">
        <v>16</v>
      </c>
      <c r="K142" s="4" t="s">
        <v>14</v>
      </c>
      <c r="L142" s="4" t="s">
        <v>32</v>
      </c>
      <c r="M142" s="9">
        <v>10</v>
      </c>
      <c r="N142" s="6">
        <v>47.71</v>
      </c>
      <c r="O142" s="7">
        <v>0.1</v>
      </c>
      <c r="P142" s="6">
        <v>18.649999999999999</v>
      </c>
      <c r="Q142" s="6">
        <f t="shared" si="8"/>
        <v>429.39000000000004</v>
      </c>
      <c r="R142" s="6">
        <f t="shared" si="9"/>
        <v>186.5</v>
      </c>
      <c r="S142" s="6">
        <f t="shared" si="10"/>
        <v>242.89000000000004</v>
      </c>
      <c r="T142" s="8">
        <f t="shared" si="11"/>
        <v>0.56566291716155481</v>
      </c>
      <c r="U142" s="5">
        <f>YEAR(SalesDataTable[[#This Row],[Order Date]])</f>
        <v>2026</v>
      </c>
      <c r="V142" s="8" t="str">
        <f>"Q"&amp;ROUNDUP(MONTH(SalesDataTable[[#This Row],[Order Date]])/3,0)</f>
        <v>Q1</v>
      </c>
      <c r="W142" s="9">
        <f>MONTH(SalesDataTable[[#This Row],[Order Date]])</f>
        <v>1</v>
      </c>
      <c r="X142" s="8" t="str">
        <f>TEXT(SalesDataTable[[#This Row],[Order Date]],"mmm")</f>
        <v>Jan</v>
      </c>
    </row>
    <row r="143" spans="1:24" ht="15.75">
      <c r="A143" s="2">
        <v>672</v>
      </c>
      <c r="B143" s="3">
        <v>46053</v>
      </c>
      <c r="C143" s="4">
        <f>YEAR(SalesDataTable[[#This Row],[Order Date]])</f>
        <v>2026</v>
      </c>
      <c r="D143" s="12" t="str">
        <f>"Q"&amp;ROUNDUP(MONTH(SalesDataTable[[#This Row],[Order Date]])/3,0)</f>
        <v>Q1</v>
      </c>
      <c r="E143" s="4">
        <f>MONTH(SalesDataTable[[#This Row],[Order Date]])</f>
        <v>1</v>
      </c>
      <c r="F143" s="4" t="str">
        <f>TEXT(SalesDataTable[[#This Row],[Order Date]],"MMM")</f>
        <v>Jan</v>
      </c>
      <c r="G143" s="4" t="s">
        <v>0</v>
      </c>
      <c r="H143" s="4" t="s">
        <v>36</v>
      </c>
      <c r="I143" s="4" t="s">
        <v>2</v>
      </c>
      <c r="J143" s="4" t="s">
        <v>16</v>
      </c>
      <c r="K143" s="4" t="s">
        <v>4</v>
      </c>
      <c r="L143" s="4" t="s">
        <v>30</v>
      </c>
      <c r="M143" s="9">
        <v>1</v>
      </c>
      <c r="N143" s="6">
        <v>102.92</v>
      </c>
      <c r="O143" s="7">
        <v>0.05</v>
      </c>
      <c r="P143" s="6">
        <v>50.92</v>
      </c>
      <c r="Q143" s="6">
        <f t="shared" si="8"/>
        <v>97.774000000000001</v>
      </c>
      <c r="R143" s="6">
        <f t="shared" si="9"/>
        <v>50.92</v>
      </c>
      <c r="S143" s="6">
        <f t="shared" si="10"/>
        <v>46.853999999999999</v>
      </c>
      <c r="T143" s="8">
        <f t="shared" si="11"/>
        <v>0.4792071511853867</v>
      </c>
      <c r="U143" s="5">
        <f>YEAR(SalesDataTable[[#This Row],[Order Date]])</f>
        <v>2026</v>
      </c>
      <c r="V143" s="8" t="str">
        <f>"Q"&amp;ROUNDUP(MONTH(SalesDataTable[[#This Row],[Order Date]])/3,0)</f>
        <v>Q1</v>
      </c>
      <c r="W143" s="9">
        <f>MONTH(SalesDataTable[[#This Row],[Order Date]])</f>
        <v>1</v>
      </c>
      <c r="X143" s="8" t="str">
        <f>TEXT(SalesDataTable[[#This Row],[Order Date]],"mmm")</f>
        <v>Jan</v>
      </c>
    </row>
    <row r="144" spans="1:24" ht="15.75">
      <c r="A144" s="2">
        <v>1125</v>
      </c>
      <c r="B144" s="3">
        <v>46053</v>
      </c>
      <c r="C144" s="4">
        <f>YEAR(SalesDataTable[[#This Row],[Order Date]])</f>
        <v>2026</v>
      </c>
      <c r="D144" s="12" t="str">
        <f>"Q"&amp;ROUNDUP(MONTH(SalesDataTable[[#This Row],[Order Date]])/3,0)</f>
        <v>Q1</v>
      </c>
      <c r="E144" s="4">
        <f>MONTH(SalesDataTable[[#This Row],[Order Date]])</f>
        <v>1</v>
      </c>
      <c r="F144" s="4" t="str">
        <f>TEXT(SalesDataTable[[#This Row],[Order Date]],"MMM")</f>
        <v>Jan</v>
      </c>
      <c r="G144" s="4" t="s">
        <v>6</v>
      </c>
      <c r="H144" s="4" t="s">
        <v>7</v>
      </c>
      <c r="I144" s="4" t="s">
        <v>2</v>
      </c>
      <c r="J144" s="4" t="s">
        <v>3</v>
      </c>
      <c r="K144" s="4" t="s">
        <v>9</v>
      </c>
      <c r="L144" s="4" t="s">
        <v>46</v>
      </c>
      <c r="M144" s="9">
        <v>1</v>
      </c>
      <c r="N144" s="6">
        <v>72.69</v>
      </c>
      <c r="O144" s="7">
        <v>0.1</v>
      </c>
      <c r="P144" s="6">
        <v>32.67</v>
      </c>
      <c r="Q144" s="6">
        <f t="shared" si="8"/>
        <v>65.421000000000006</v>
      </c>
      <c r="R144" s="6">
        <f t="shared" si="9"/>
        <v>32.67</v>
      </c>
      <c r="S144" s="6">
        <f t="shared" si="10"/>
        <v>32.751000000000005</v>
      </c>
      <c r="T144" s="8">
        <f t="shared" si="11"/>
        <v>0.50061906727197691</v>
      </c>
      <c r="U144" s="5">
        <f>YEAR(SalesDataTable[[#This Row],[Order Date]])</f>
        <v>2026</v>
      </c>
      <c r="V144" s="8" t="str">
        <f>"Q"&amp;ROUNDUP(MONTH(SalesDataTable[[#This Row],[Order Date]])/3,0)</f>
        <v>Q1</v>
      </c>
      <c r="W144" s="9">
        <f>MONTH(SalesDataTable[[#This Row],[Order Date]])</f>
        <v>1</v>
      </c>
      <c r="X144" s="8" t="str">
        <f>TEXT(SalesDataTable[[#This Row],[Order Date]],"mmm")</f>
        <v>Jan</v>
      </c>
    </row>
    <row r="145" spans="1:24" ht="15.75">
      <c r="A145" s="2">
        <v>1164</v>
      </c>
      <c r="B145" s="3">
        <v>46053</v>
      </c>
      <c r="C145" s="4">
        <f>YEAR(SalesDataTable[[#This Row],[Order Date]])</f>
        <v>2026</v>
      </c>
      <c r="D145" s="12" t="str">
        <f>"Q"&amp;ROUNDUP(MONTH(SalesDataTable[[#This Row],[Order Date]])/3,0)</f>
        <v>Q1</v>
      </c>
      <c r="E145" s="4">
        <f>MONTH(SalesDataTable[[#This Row],[Order Date]])</f>
        <v>1</v>
      </c>
      <c r="F145" s="4" t="str">
        <f>TEXT(SalesDataTable[[#This Row],[Order Date]],"MMM")</f>
        <v>Jan</v>
      </c>
      <c r="G145" s="4" t="s">
        <v>0</v>
      </c>
      <c r="H145" s="4" t="s">
        <v>1</v>
      </c>
      <c r="I145" s="4" t="s">
        <v>2</v>
      </c>
      <c r="J145" s="4" t="s">
        <v>13</v>
      </c>
      <c r="K145" s="4" t="s">
        <v>4</v>
      </c>
      <c r="L145" s="4" t="s">
        <v>5</v>
      </c>
      <c r="M145" s="9">
        <v>1</v>
      </c>
      <c r="N145" s="6">
        <v>79.989999999999995</v>
      </c>
      <c r="O145" s="7">
        <v>0.05</v>
      </c>
      <c r="P145" s="6">
        <v>43.02</v>
      </c>
      <c r="Q145" s="6">
        <f t="shared" si="8"/>
        <v>75.990499999999997</v>
      </c>
      <c r="R145" s="6">
        <f t="shared" si="9"/>
        <v>43.02</v>
      </c>
      <c r="S145" s="6">
        <f t="shared" si="10"/>
        <v>32.970499999999994</v>
      </c>
      <c r="T145" s="8">
        <f t="shared" si="11"/>
        <v>0.43387660299642711</v>
      </c>
      <c r="U145" s="5">
        <f>YEAR(SalesDataTable[[#This Row],[Order Date]])</f>
        <v>2026</v>
      </c>
      <c r="V145" s="8" t="str">
        <f>"Q"&amp;ROUNDUP(MONTH(SalesDataTable[[#This Row],[Order Date]])/3,0)</f>
        <v>Q1</v>
      </c>
      <c r="W145" s="9">
        <f>MONTH(SalesDataTable[[#This Row],[Order Date]])</f>
        <v>1</v>
      </c>
      <c r="X145" s="8" t="str">
        <f>TEXT(SalesDataTable[[#This Row],[Order Date]],"mmm")</f>
        <v>Jan</v>
      </c>
    </row>
    <row r="146" spans="1:24" ht="15.75">
      <c r="A146" s="2">
        <v>1613</v>
      </c>
      <c r="B146" s="3">
        <v>46053</v>
      </c>
      <c r="C146" s="4">
        <f>YEAR(SalesDataTable[[#This Row],[Order Date]])</f>
        <v>2026</v>
      </c>
      <c r="D146" s="12" t="str">
        <f>"Q"&amp;ROUNDUP(MONTH(SalesDataTable[[#This Row],[Order Date]])/3,0)</f>
        <v>Q1</v>
      </c>
      <c r="E146" s="4">
        <f>MONTH(SalesDataTable[[#This Row],[Order Date]])</f>
        <v>1</v>
      </c>
      <c r="F146" s="4" t="str">
        <f>TEXT(SalesDataTable[[#This Row],[Order Date]],"MMM")</f>
        <v>Jan</v>
      </c>
      <c r="G146" s="4" t="s">
        <v>6</v>
      </c>
      <c r="H146" s="4" t="s">
        <v>27</v>
      </c>
      <c r="I146" s="4" t="s">
        <v>8</v>
      </c>
      <c r="J146" s="4" t="s">
        <v>16</v>
      </c>
      <c r="K146" s="4" t="s">
        <v>34</v>
      </c>
      <c r="L146" s="4" t="s">
        <v>45</v>
      </c>
      <c r="M146" s="9">
        <v>4</v>
      </c>
      <c r="N146" s="6">
        <v>51.11</v>
      </c>
      <c r="O146" s="7">
        <v>0.15</v>
      </c>
      <c r="P146" s="6">
        <v>22.25</v>
      </c>
      <c r="Q146" s="6">
        <f t="shared" si="8"/>
        <v>173.774</v>
      </c>
      <c r="R146" s="6">
        <f t="shared" si="9"/>
        <v>89</v>
      </c>
      <c r="S146" s="6">
        <f t="shared" si="10"/>
        <v>84.774000000000001</v>
      </c>
      <c r="T146" s="8">
        <f t="shared" si="11"/>
        <v>0.48784052850253778</v>
      </c>
      <c r="U146" s="5">
        <f>YEAR(SalesDataTable[[#This Row],[Order Date]])</f>
        <v>2026</v>
      </c>
      <c r="V146" s="8" t="str">
        <f>"Q"&amp;ROUNDUP(MONTH(SalesDataTable[[#This Row],[Order Date]])/3,0)</f>
        <v>Q1</v>
      </c>
      <c r="W146" s="9">
        <f>MONTH(SalesDataTable[[#This Row],[Order Date]])</f>
        <v>1</v>
      </c>
      <c r="X146" s="8" t="str">
        <f>TEXT(SalesDataTable[[#This Row],[Order Date]],"mmm")</f>
        <v>Jan</v>
      </c>
    </row>
    <row r="147" spans="1:24" ht="15.75">
      <c r="A147" s="2">
        <v>2149</v>
      </c>
      <c r="B147" s="3">
        <v>46053</v>
      </c>
      <c r="C147" s="4">
        <f>YEAR(SalesDataTable[[#This Row],[Order Date]])</f>
        <v>2026</v>
      </c>
      <c r="D147" s="12" t="str">
        <f>"Q"&amp;ROUNDUP(MONTH(SalesDataTable[[#This Row],[Order Date]])/3,0)</f>
        <v>Q1</v>
      </c>
      <c r="E147" s="4">
        <f>MONTH(SalesDataTable[[#This Row],[Order Date]])</f>
        <v>1</v>
      </c>
      <c r="F147" s="4" t="str">
        <f>TEXT(SalesDataTable[[#This Row],[Order Date]],"MMM")</f>
        <v>Jan</v>
      </c>
      <c r="G147" s="4" t="s">
        <v>0</v>
      </c>
      <c r="H147" s="4" t="s">
        <v>50</v>
      </c>
      <c r="I147" s="4" t="s">
        <v>2</v>
      </c>
      <c r="J147" s="4" t="s">
        <v>3</v>
      </c>
      <c r="K147" s="4" t="s">
        <v>34</v>
      </c>
      <c r="L147" s="4" t="s">
        <v>38</v>
      </c>
      <c r="M147" s="9">
        <v>2</v>
      </c>
      <c r="N147" s="6">
        <v>124.83</v>
      </c>
      <c r="O147" s="7">
        <v>0</v>
      </c>
      <c r="P147" s="6">
        <v>70.91</v>
      </c>
      <c r="Q147" s="6">
        <f t="shared" si="8"/>
        <v>249.66</v>
      </c>
      <c r="R147" s="6">
        <f t="shared" si="9"/>
        <v>141.82</v>
      </c>
      <c r="S147" s="6">
        <f t="shared" si="10"/>
        <v>107.84</v>
      </c>
      <c r="T147" s="8">
        <f t="shared" si="11"/>
        <v>0.43194744853000083</v>
      </c>
      <c r="U147" s="5">
        <f>YEAR(SalesDataTable[[#This Row],[Order Date]])</f>
        <v>2026</v>
      </c>
      <c r="V147" s="8" t="str">
        <f>"Q"&amp;ROUNDUP(MONTH(SalesDataTable[[#This Row],[Order Date]])/3,0)</f>
        <v>Q1</v>
      </c>
      <c r="W147" s="9">
        <f>MONTH(SalesDataTable[[#This Row],[Order Date]])</f>
        <v>1</v>
      </c>
      <c r="X147" s="8" t="str">
        <f>TEXT(SalesDataTable[[#This Row],[Order Date]],"mmm")</f>
        <v>Jan</v>
      </c>
    </row>
    <row r="148" spans="1:24" ht="15.75">
      <c r="A148" s="2">
        <v>2593</v>
      </c>
      <c r="B148" s="3">
        <v>46053</v>
      </c>
      <c r="C148" s="4">
        <f>YEAR(SalesDataTable[[#This Row],[Order Date]])</f>
        <v>2026</v>
      </c>
      <c r="D148" s="12" t="str">
        <f>"Q"&amp;ROUNDUP(MONTH(SalesDataTable[[#This Row],[Order Date]])/3,0)</f>
        <v>Q1</v>
      </c>
      <c r="E148" s="4">
        <f>MONTH(SalesDataTable[[#This Row],[Order Date]])</f>
        <v>1</v>
      </c>
      <c r="F148" s="4" t="str">
        <f>TEXT(SalesDataTable[[#This Row],[Order Date]],"MMM")</f>
        <v>Jan</v>
      </c>
      <c r="G148" s="4" t="s">
        <v>6</v>
      </c>
      <c r="H148" s="4" t="s">
        <v>41</v>
      </c>
      <c r="I148" s="4" t="s">
        <v>19</v>
      </c>
      <c r="J148" s="4" t="s">
        <v>13</v>
      </c>
      <c r="K148" s="4" t="s">
        <v>4</v>
      </c>
      <c r="L148" s="4" t="s">
        <v>26</v>
      </c>
      <c r="M148" s="9">
        <v>6</v>
      </c>
      <c r="N148" s="6">
        <v>41.07</v>
      </c>
      <c r="O148" s="7">
        <v>0.1</v>
      </c>
      <c r="P148" s="6">
        <v>16.29</v>
      </c>
      <c r="Q148" s="6">
        <f t="shared" si="8"/>
        <v>221.77800000000002</v>
      </c>
      <c r="R148" s="6">
        <f t="shared" si="9"/>
        <v>97.74</v>
      </c>
      <c r="S148" s="6">
        <f t="shared" si="10"/>
        <v>124.03800000000003</v>
      </c>
      <c r="T148" s="8">
        <f t="shared" si="11"/>
        <v>0.55928901874847825</v>
      </c>
      <c r="U148" s="5">
        <f>YEAR(SalesDataTable[[#This Row],[Order Date]])</f>
        <v>2026</v>
      </c>
      <c r="V148" s="8" t="str">
        <f>"Q"&amp;ROUNDUP(MONTH(SalesDataTable[[#This Row],[Order Date]])/3,0)</f>
        <v>Q1</v>
      </c>
      <c r="W148" s="9">
        <f>MONTH(SalesDataTable[[#This Row],[Order Date]])</f>
        <v>1</v>
      </c>
      <c r="X148" s="8" t="str">
        <f>TEXT(SalesDataTable[[#This Row],[Order Date]],"mmm")</f>
        <v>Jan</v>
      </c>
    </row>
    <row r="149" spans="1:24" ht="15.75">
      <c r="A149" s="2">
        <v>2659</v>
      </c>
      <c r="B149" s="3">
        <v>46053</v>
      </c>
      <c r="C149" s="4">
        <f>YEAR(SalesDataTable[[#This Row],[Order Date]])</f>
        <v>2026</v>
      </c>
      <c r="D149" s="12" t="str">
        <f>"Q"&amp;ROUNDUP(MONTH(SalesDataTable[[#This Row],[Order Date]])/3,0)</f>
        <v>Q1</v>
      </c>
      <c r="E149" s="4">
        <f>MONTH(SalesDataTable[[#This Row],[Order Date]])</f>
        <v>1</v>
      </c>
      <c r="F149" s="4" t="str">
        <f>TEXT(SalesDataTable[[#This Row],[Order Date]],"MMM")</f>
        <v>Jan</v>
      </c>
      <c r="G149" s="4" t="s">
        <v>0</v>
      </c>
      <c r="H149" s="4" t="s">
        <v>50</v>
      </c>
      <c r="I149" s="4" t="s">
        <v>2</v>
      </c>
      <c r="J149" s="4" t="s">
        <v>13</v>
      </c>
      <c r="K149" s="4" t="s">
        <v>14</v>
      </c>
      <c r="L149" s="4" t="s">
        <v>15</v>
      </c>
      <c r="M149" s="9">
        <v>1</v>
      </c>
      <c r="N149" s="6">
        <v>36.020000000000003</v>
      </c>
      <c r="O149" s="7">
        <v>0</v>
      </c>
      <c r="P149" s="6">
        <v>13.34</v>
      </c>
      <c r="Q149" s="6">
        <f t="shared" si="8"/>
        <v>36.020000000000003</v>
      </c>
      <c r="R149" s="6">
        <f t="shared" si="9"/>
        <v>13.34</v>
      </c>
      <c r="S149" s="6">
        <f t="shared" si="10"/>
        <v>22.680000000000003</v>
      </c>
      <c r="T149" s="8">
        <f t="shared" si="11"/>
        <v>0.62965019433647973</v>
      </c>
      <c r="U149" s="5">
        <f>YEAR(SalesDataTable[[#This Row],[Order Date]])</f>
        <v>2026</v>
      </c>
      <c r="V149" s="8" t="str">
        <f>"Q"&amp;ROUNDUP(MONTH(SalesDataTable[[#This Row],[Order Date]])/3,0)</f>
        <v>Q1</v>
      </c>
      <c r="W149" s="9">
        <f>MONTH(SalesDataTable[[#This Row],[Order Date]])</f>
        <v>1</v>
      </c>
      <c r="X149" s="8" t="str">
        <f>TEXT(SalesDataTable[[#This Row],[Order Date]],"mmm")</f>
        <v>Jan</v>
      </c>
    </row>
    <row r="150" spans="1:24" ht="15.75">
      <c r="A150" s="2">
        <v>3496</v>
      </c>
      <c r="B150" s="3">
        <v>46053</v>
      </c>
      <c r="C150" s="4">
        <f>YEAR(SalesDataTable[[#This Row],[Order Date]])</f>
        <v>2026</v>
      </c>
      <c r="D150" s="12" t="str">
        <f>"Q"&amp;ROUNDUP(MONTH(SalesDataTable[[#This Row],[Order Date]])/3,0)</f>
        <v>Q1</v>
      </c>
      <c r="E150" s="4">
        <f>MONTH(SalesDataTable[[#This Row],[Order Date]])</f>
        <v>1</v>
      </c>
      <c r="F150" s="4" t="str">
        <f>TEXT(SalesDataTable[[#This Row],[Order Date]],"MMM")</f>
        <v>Jan</v>
      </c>
      <c r="G150" s="4" t="s">
        <v>0</v>
      </c>
      <c r="H150" s="4" t="s">
        <v>1</v>
      </c>
      <c r="I150" s="4" t="s">
        <v>19</v>
      </c>
      <c r="J150" s="4" t="s">
        <v>3</v>
      </c>
      <c r="K150" s="4" t="s">
        <v>34</v>
      </c>
      <c r="L150" s="4" t="s">
        <v>42</v>
      </c>
      <c r="M150" s="9">
        <v>1</v>
      </c>
      <c r="N150" s="6">
        <v>35.82</v>
      </c>
      <c r="O150" s="7">
        <v>0.05</v>
      </c>
      <c r="P150" s="6">
        <v>14.32</v>
      </c>
      <c r="Q150" s="6">
        <f t="shared" si="8"/>
        <v>34.028999999999996</v>
      </c>
      <c r="R150" s="6">
        <f t="shared" si="9"/>
        <v>14.32</v>
      </c>
      <c r="S150" s="6">
        <f t="shared" si="10"/>
        <v>19.708999999999996</v>
      </c>
      <c r="T150" s="8">
        <f t="shared" si="11"/>
        <v>0.57918246201769075</v>
      </c>
      <c r="U150" s="5">
        <f>YEAR(SalesDataTable[[#This Row],[Order Date]])</f>
        <v>2026</v>
      </c>
      <c r="V150" s="8" t="str">
        <f>"Q"&amp;ROUNDUP(MONTH(SalesDataTable[[#This Row],[Order Date]])/3,0)</f>
        <v>Q1</v>
      </c>
      <c r="W150" s="9">
        <f>MONTH(SalesDataTable[[#This Row],[Order Date]])</f>
        <v>1</v>
      </c>
      <c r="X150" s="8" t="str">
        <f>TEXT(SalesDataTable[[#This Row],[Order Date]],"mmm")</f>
        <v>Jan</v>
      </c>
    </row>
    <row r="151" spans="1:24" ht="15.75">
      <c r="A151" s="2">
        <v>3889</v>
      </c>
      <c r="B151" s="3">
        <v>46053</v>
      </c>
      <c r="C151" s="4">
        <f>YEAR(SalesDataTable[[#This Row],[Order Date]])</f>
        <v>2026</v>
      </c>
      <c r="D151" s="12" t="str">
        <f>"Q"&amp;ROUNDUP(MONTH(SalesDataTable[[#This Row],[Order Date]])/3,0)</f>
        <v>Q1</v>
      </c>
      <c r="E151" s="4">
        <f>MONTH(SalesDataTable[[#This Row],[Order Date]])</f>
        <v>1</v>
      </c>
      <c r="F151" s="4" t="str">
        <f>TEXT(SalesDataTable[[#This Row],[Order Date]],"MMM")</f>
        <v>Jan</v>
      </c>
      <c r="G151" s="4" t="s">
        <v>11</v>
      </c>
      <c r="H151" s="4" t="s">
        <v>18</v>
      </c>
      <c r="I151" s="4" t="s">
        <v>19</v>
      </c>
      <c r="J151" s="4" t="s">
        <v>3</v>
      </c>
      <c r="K151" s="4" t="s">
        <v>4</v>
      </c>
      <c r="L151" s="4" t="s">
        <v>30</v>
      </c>
      <c r="M151" s="9">
        <v>3</v>
      </c>
      <c r="N151" s="6">
        <v>103.94</v>
      </c>
      <c r="O151" s="7">
        <v>0.1</v>
      </c>
      <c r="P151" s="6">
        <v>50.67</v>
      </c>
      <c r="Q151" s="6">
        <f t="shared" si="8"/>
        <v>280.63799999999998</v>
      </c>
      <c r="R151" s="6">
        <f t="shared" si="9"/>
        <v>152.01</v>
      </c>
      <c r="S151" s="6">
        <f t="shared" si="10"/>
        <v>128.62799999999999</v>
      </c>
      <c r="T151" s="8">
        <f t="shared" si="11"/>
        <v>0.45834135077929572</v>
      </c>
      <c r="U151" s="5">
        <f>YEAR(SalesDataTable[[#This Row],[Order Date]])</f>
        <v>2026</v>
      </c>
      <c r="V151" s="8" t="str">
        <f>"Q"&amp;ROUNDUP(MONTH(SalesDataTable[[#This Row],[Order Date]])/3,0)</f>
        <v>Q1</v>
      </c>
      <c r="W151" s="9">
        <f>MONTH(SalesDataTable[[#This Row],[Order Date]])</f>
        <v>1</v>
      </c>
      <c r="X151" s="8" t="str">
        <f>TEXT(SalesDataTable[[#This Row],[Order Date]],"mmm")</f>
        <v>Jan</v>
      </c>
    </row>
    <row r="152" spans="1:24" ht="15.75">
      <c r="A152" s="2">
        <v>1432</v>
      </c>
      <c r="B152" s="3">
        <v>46054</v>
      </c>
      <c r="C152" s="4">
        <f>YEAR(SalesDataTable[[#This Row],[Order Date]])</f>
        <v>2026</v>
      </c>
      <c r="D152" s="12" t="str">
        <f>"Q"&amp;ROUNDUP(MONTH(SalesDataTable[[#This Row],[Order Date]])/3,0)</f>
        <v>Q1</v>
      </c>
      <c r="E152" s="4">
        <f>MONTH(SalesDataTable[[#This Row],[Order Date]])</f>
        <v>2</v>
      </c>
      <c r="F152" s="4" t="str">
        <f>TEXT(SalesDataTable[[#This Row],[Order Date]],"MMM")</f>
        <v>Feb</v>
      </c>
      <c r="G152" s="4" t="s">
        <v>0</v>
      </c>
      <c r="H152" s="4" t="s">
        <v>1</v>
      </c>
      <c r="I152" s="4" t="s">
        <v>2</v>
      </c>
      <c r="J152" s="4" t="s">
        <v>3</v>
      </c>
      <c r="K152" s="4" t="s">
        <v>9</v>
      </c>
      <c r="L152" s="4" t="s">
        <v>17</v>
      </c>
      <c r="M152" s="9">
        <v>1</v>
      </c>
      <c r="N152" s="6">
        <v>140.53</v>
      </c>
      <c r="O152" s="7">
        <v>0</v>
      </c>
      <c r="P152" s="6">
        <v>77.36</v>
      </c>
      <c r="Q152" s="6">
        <f t="shared" si="8"/>
        <v>140.53</v>
      </c>
      <c r="R152" s="6">
        <f t="shared" si="9"/>
        <v>77.36</v>
      </c>
      <c r="S152" s="6">
        <f t="shared" si="10"/>
        <v>63.17</v>
      </c>
      <c r="T152" s="8">
        <f t="shared" si="11"/>
        <v>0.44951255959581587</v>
      </c>
      <c r="U152" s="5">
        <f>YEAR(SalesDataTable[[#This Row],[Order Date]])</f>
        <v>2026</v>
      </c>
      <c r="V152" s="8" t="str">
        <f>"Q"&amp;ROUNDUP(MONTH(SalesDataTable[[#This Row],[Order Date]])/3,0)</f>
        <v>Q1</v>
      </c>
      <c r="W152" s="9">
        <f>MONTH(SalesDataTable[[#This Row],[Order Date]])</f>
        <v>2</v>
      </c>
      <c r="X152" s="8" t="str">
        <f>TEXT(SalesDataTable[[#This Row],[Order Date]],"mmm")</f>
        <v>Feb</v>
      </c>
    </row>
    <row r="153" spans="1:24" ht="15.75">
      <c r="A153" s="2">
        <v>1778</v>
      </c>
      <c r="B153" s="3">
        <v>46054</v>
      </c>
      <c r="C153" s="4">
        <f>YEAR(SalesDataTable[[#This Row],[Order Date]])</f>
        <v>2026</v>
      </c>
      <c r="D153" s="12" t="str">
        <f>"Q"&amp;ROUNDUP(MONTH(SalesDataTable[[#This Row],[Order Date]])/3,0)</f>
        <v>Q1</v>
      </c>
      <c r="E153" s="4">
        <f>MONTH(SalesDataTable[[#This Row],[Order Date]])</f>
        <v>2</v>
      </c>
      <c r="F153" s="4" t="str">
        <f>TEXT(SalesDataTable[[#This Row],[Order Date]],"MMM")</f>
        <v>Feb</v>
      </c>
      <c r="G153" s="4" t="s">
        <v>20</v>
      </c>
      <c r="H153" s="4" t="s">
        <v>31</v>
      </c>
      <c r="I153" s="4" t="s">
        <v>19</v>
      </c>
      <c r="J153" s="4" t="s">
        <v>3</v>
      </c>
      <c r="K153" s="4" t="s">
        <v>9</v>
      </c>
      <c r="L153" s="4" t="s">
        <v>17</v>
      </c>
      <c r="M153" s="9">
        <v>1</v>
      </c>
      <c r="N153" s="6">
        <v>142.03</v>
      </c>
      <c r="O153" s="7">
        <v>0.05</v>
      </c>
      <c r="P153" s="6">
        <v>77.069999999999993</v>
      </c>
      <c r="Q153" s="6">
        <f t="shared" si="8"/>
        <v>134.92849999999999</v>
      </c>
      <c r="R153" s="6">
        <f t="shared" si="9"/>
        <v>77.069999999999993</v>
      </c>
      <c r="S153" s="6">
        <f t="shared" si="10"/>
        <v>57.858499999999992</v>
      </c>
      <c r="T153" s="8">
        <f t="shared" si="11"/>
        <v>0.42880859121682963</v>
      </c>
      <c r="U153" s="5">
        <f>YEAR(SalesDataTable[[#This Row],[Order Date]])</f>
        <v>2026</v>
      </c>
      <c r="V153" s="8" t="str">
        <f>"Q"&amp;ROUNDUP(MONTH(SalesDataTable[[#This Row],[Order Date]])/3,0)</f>
        <v>Q1</v>
      </c>
      <c r="W153" s="9">
        <f>MONTH(SalesDataTable[[#This Row],[Order Date]])</f>
        <v>2</v>
      </c>
      <c r="X153" s="8" t="str">
        <f>TEXT(SalesDataTable[[#This Row],[Order Date]],"mmm")</f>
        <v>Feb</v>
      </c>
    </row>
    <row r="154" spans="1:24" ht="15.75">
      <c r="A154" s="2">
        <v>2047</v>
      </c>
      <c r="B154" s="3">
        <v>46054</v>
      </c>
      <c r="C154" s="4">
        <f>YEAR(SalesDataTable[[#This Row],[Order Date]])</f>
        <v>2026</v>
      </c>
      <c r="D154" s="12" t="str">
        <f>"Q"&amp;ROUNDUP(MONTH(SalesDataTable[[#This Row],[Order Date]])/3,0)</f>
        <v>Q1</v>
      </c>
      <c r="E154" s="4">
        <f>MONTH(SalesDataTable[[#This Row],[Order Date]])</f>
        <v>2</v>
      </c>
      <c r="F154" s="4" t="str">
        <f>TEXT(SalesDataTable[[#This Row],[Order Date]],"MMM")</f>
        <v>Feb</v>
      </c>
      <c r="G154" s="4" t="s">
        <v>11</v>
      </c>
      <c r="H154" s="4" t="s">
        <v>25</v>
      </c>
      <c r="I154" s="4" t="s">
        <v>8</v>
      </c>
      <c r="J154" s="4" t="s">
        <v>16</v>
      </c>
      <c r="K154" s="4" t="s">
        <v>23</v>
      </c>
      <c r="L154" s="4" t="s">
        <v>51</v>
      </c>
      <c r="M154" s="9">
        <v>12</v>
      </c>
      <c r="N154" s="6">
        <v>124.84</v>
      </c>
      <c r="O154" s="7">
        <v>0.1</v>
      </c>
      <c r="P154" s="6">
        <v>59.47</v>
      </c>
      <c r="Q154" s="6">
        <f t="shared" si="8"/>
        <v>1348.2719999999999</v>
      </c>
      <c r="R154" s="6">
        <f t="shared" si="9"/>
        <v>713.64</v>
      </c>
      <c r="S154" s="6">
        <f t="shared" si="10"/>
        <v>634.63199999999995</v>
      </c>
      <c r="T154" s="8">
        <f t="shared" si="11"/>
        <v>0.47070027412866244</v>
      </c>
      <c r="U154" s="5">
        <f>YEAR(SalesDataTable[[#This Row],[Order Date]])</f>
        <v>2026</v>
      </c>
      <c r="V154" s="8" t="str">
        <f>"Q"&amp;ROUNDUP(MONTH(SalesDataTable[[#This Row],[Order Date]])/3,0)</f>
        <v>Q1</v>
      </c>
      <c r="W154" s="9">
        <f>MONTH(SalesDataTable[[#This Row],[Order Date]])</f>
        <v>2</v>
      </c>
      <c r="X154" s="8" t="str">
        <f>TEXT(SalesDataTable[[#This Row],[Order Date]],"mmm")</f>
        <v>Feb</v>
      </c>
    </row>
    <row r="155" spans="1:24" ht="15.75">
      <c r="A155" s="2">
        <v>2668</v>
      </c>
      <c r="B155" s="3">
        <v>46054</v>
      </c>
      <c r="C155" s="4">
        <f>YEAR(SalesDataTable[[#This Row],[Order Date]])</f>
        <v>2026</v>
      </c>
      <c r="D155" s="12" t="str">
        <f>"Q"&amp;ROUNDUP(MONTH(SalesDataTable[[#This Row],[Order Date]])/3,0)</f>
        <v>Q1</v>
      </c>
      <c r="E155" s="4">
        <f>MONTH(SalesDataTable[[#This Row],[Order Date]])</f>
        <v>2</v>
      </c>
      <c r="F155" s="4" t="str">
        <f>TEXT(SalesDataTable[[#This Row],[Order Date]],"MMM")</f>
        <v>Feb</v>
      </c>
      <c r="G155" s="4" t="s">
        <v>6</v>
      </c>
      <c r="H155" s="4" t="s">
        <v>43</v>
      </c>
      <c r="I155" s="4" t="s">
        <v>2</v>
      </c>
      <c r="J155" s="4" t="s">
        <v>3</v>
      </c>
      <c r="K155" s="4" t="s">
        <v>34</v>
      </c>
      <c r="L155" s="4" t="s">
        <v>42</v>
      </c>
      <c r="M155" s="9">
        <v>3</v>
      </c>
      <c r="N155" s="6">
        <v>35.36</v>
      </c>
      <c r="O155" s="7">
        <v>0</v>
      </c>
      <c r="P155" s="6">
        <v>13.7</v>
      </c>
      <c r="Q155" s="6">
        <f t="shared" si="8"/>
        <v>106.08</v>
      </c>
      <c r="R155" s="6">
        <f t="shared" si="9"/>
        <v>41.099999999999994</v>
      </c>
      <c r="S155" s="6">
        <f t="shared" si="10"/>
        <v>64.98</v>
      </c>
      <c r="T155" s="8">
        <f t="shared" si="11"/>
        <v>0.61255656108597289</v>
      </c>
      <c r="U155" s="5">
        <f>YEAR(SalesDataTable[[#This Row],[Order Date]])</f>
        <v>2026</v>
      </c>
      <c r="V155" s="8" t="str">
        <f>"Q"&amp;ROUNDUP(MONTH(SalesDataTable[[#This Row],[Order Date]])/3,0)</f>
        <v>Q1</v>
      </c>
      <c r="W155" s="9">
        <f>MONTH(SalesDataTable[[#This Row],[Order Date]])</f>
        <v>2</v>
      </c>
      <c r="X155" s="8" t="str">
        <f>TEXT(SalesDataTable[[#This Row],[Order Date]],"mmm")</f>
        <v>Feb</v>
      </c>
    </row>
    <row r="156" spans="1:24" ht="15.75">
      <c r="A156" s="2">
        <v>2706</v>
      </c>
      <c r="B156" s="3">
        <v>46054</v>
      </c>
      <c r="C156" s="4">
        <f>YEAR(SalesDataTable[[#This Row],[Order Date]])</f>
        <v>2026</v>
      </c>
      <c r="D156" s="12" t="str">
        <f>"Q"&amp;ROUNDUP(MONTH(SalesDataTable[[#This Row],[Order Date]])/3,0)</f>
        <v>Q1</v>
      </c>
      <c r="E156" s="4">
        <f>MONTH(SalesDataTable[[#This Row],[Order Date]])</f>
        <v>2</v>
      </c>
      <c r="F156" s="4" t="str">
        <f>TEXT(SalesDataTable[[#This Row],[Order Date]],"MMM")</f>
        <v>Feb</v>
      </c>
      <c r="G156" s="4" t="s">
        <v>20</v>
      </c>
      <c r="H156" s="4" t="s">
        <v>47</v>
      </c>
      <c r="I156" s="4" t="s">
        <v>28</v>
      </c>
      <c r="J156" s="4" t="s">
        <v>3</v>
      </c>
      <c r="K156" s="4" t="s">
        <v>34</v>
      </c>
      <c r="L156" s="4" t="s">
        <v>38</v>
      </c>
      <c r="M156" s="9">
        <v>2</v>
      </c>
      <c r="N156" s="6">
        <v>122.43</v>
      </c>
      <c r="O156" s="7">
        <v>0</v>
      </c>
      <c r="P156" s="6">
        <v>69.08</v>
      </c>
      <c r="Q156" s="6">
        <f t="shared" si="8"/>
        <v>244.86</v>
      </c>
      <c r="R156" s="6">
        <f t="shared" si="9"/>
        <v>138.16</v>
      </c>
      <c r="S156" s="6">
        <f t="shared" si="10"/>
        <v>106.70000000000002</v>
      </c>
      <c r="T156" s="8">
        <f t="shared" si="11"/>
        <v>0.43575920934411505</v>
      </c>
      <c r="U156" s="5">
        <f>YEAR(SalesDataTable[[#This Row],[Order Date]])</f>
        <v>2026</v>
      </c>
      <c r="V156" s="8" t="str">
        <f>"Q"&amp;ROUNDUP(MONTH(SalesDataTable[[#This Row],[Order Date]])/3,0)</f>
        <v>Q1</v>
      </c>
      <c r="W156" s="9">
        <f>MONTH(SalesDataTable[[#This Row],[Order Date]])</f>
        <v>2</v>
      </c>
      <c r="X156" s="8" t="str">
        <f>TEXT(SalesDataTable[[#This Row],[Order Date]],"mmm")</f>
        <v>Feb</v>
      </c>
    </row>
    <row r="157" spans="1:24" ht="15.75">
      <c r="A157" s="2">
        <v>2940</v>
      </c>
      <c r="B157" s="3">
        <v>46054</v>
      </c>
      <c r="C157" s="4">
        <f>YEAR(SalesDataTable[[#This Row],[Order Date]])</f>
        <v>2026</v>
      </c>
      <c r="D157" s="12" t="str">
        <f>"Q"&amp;ROUNDUP(MONTH(SalesDataTable[[#This Row],[Order Date]])/3,0)</f>
        <v>Q1</v>
      </c>
      <c r="E157" s="4">
        <f>MONTH(SalesDataTable[[#This Row],[Order Date]])</f>
        <v>2</v>
      </c>
      <c r="F157" s="4" t="str">
        <f>TEXT(SalesDataTable[[#This Row],[Order Date]],"MMM")</f>
        <v>Feb</v>
      </c>
      <c r="G157" s="4" t="s">
        <v>0</v>
      </c>
      <c r="H157" s="4" t="s">
        <v>50</v>
      </c>
      <c r="I157" s="4" t="s">
        <v>28</v>
      </c>
      <c r="J157" s="4" t="s">
        <v>13</v>
      </c>
      <c r="K157" s="4" t="s">
        <v>9</v>
      </c>
      <c r="L157" s="4" t="s">
        <v>17</v>
      </c>
      <c r="M157" s="9">
        <v>2</v>
      </c>
      <c r="N157" s="6">
        <v>140.47</v>
      </c>
      <c r="O157" s="7">
        <v>0.05</v>
      </c>
      <c r="P157" s="6">
        <v>78.39</v>
      </c>
      <c r="Q157" s="6">
        <f t="shared" si="8"/>
        <v>266.89299999999997</v>
      </c>
      <c r="R157" s="6">
        <f t="shared" si="9"/>
        <v>156.78</v>
      </c>
      <c r="S157" s="6">
        <f t="shared" si="10"/>
        <v>110.11299999999997</v>
      </c>
      <c r="T157" s="8">
        <f t="shared" si="11"/>
        <v>0.41257357817552348</v>
      </c>
      <c r="U157" s="5">
        <f>YEAR(SalesDataTable[[#This Row],[Order Date]])</f>
        <v>2026</v>
      </c>
      <c r="V157" s="8" t="str">
        <f>"Q"&amp;ROUNDUP(MONTH(SalesDataTable[[#This Row],[Order Date]])/3,0)</f>
        <v>Q1</v>
      </c>
      <c r="W157" s="9">
        <f>MONTH(SalesDataTable[[#This Row],[Order Date]])</f>
        <v>2</v>
      </c>
      <c r="X157" s="8" t="str">
        <f>TEXT(SalesDataTable[[#This Row],[Order Date]],"mmm")</f>
        <v>Feb</v>
      </c>
    </row>
    <row r="158" spans="1:24" ht="15.75">
      <c r="A158" s="2">
        <v>1263</v>
      </c>
      <c r="B158" s="3">
        <v>46055</v>
      </c>
      <c r="C158" s="4">
        <f>YEAR(SalesDataTable[[#This Row],[Order Date]])</f>
        <v>2026</v>
      </c>
      <c r="D158" s="12" t="str">
        <f>"Q"&amp;ROUNDUP(MONTH(SalesDataTable[[#This Row],[Order Date]])/3,0)</f>
        <v>Q1</v>
      </c>
      <c r="E158" s="4">
        <f>MONTH(SalesDataTable[[#This Row],[Order Date]])</f>
        <v>2</v>
      </c>
      <c r="F158" s="4" t="str">
        <f>TEXT(SalesDataTable[[#This Row],[Order Date]],"MMM")</f>
        <v>Feb</v>
      </c>
      <c r="G158" s="4" t="s">
        <v>6</v>
      </c>
      <c r="H158" s="4" t="s">
        <v>49</v>
      </c>
      <c r="I158" s="4" t="s">
        <v>2</v>
      </c>
      <c r="J158" s="4" t="s">
        <v>3</v>
      </c>
      <c r="K158" s="4" t="s">
        <v>14</v>
      </c>
      <c r="L158" s="4" t="s">
        <v>32</v>
      </c>
      <c r="M158" s="9">
        <v>1</v>
      </c>
      <c r="N158" s="6">
        <v>45.43</v>
      </c>
      <c r="O158" s="7">
        <v>0.05</v>
      </c>
      <c r="P158" s="6">
        <v>18.670000000000002</v>
      </c>
      <c r="Q158" s="6">
        <f t="shared" si="8"/>
        <v>43.158499999999997</v>
      </c>
      <c r="R158" s="6">
        <f t="shared" si="9"/>
        <v>18.670000000000002</v>
      </c>
      <c r="S158" s="6">
        <f t="shared" si="10"/>
        <v>24.488499999999995</v>
      </c>
      <c r="T158" s="8">
        <f t="shared" si="11"/>
        <v>0.56740850585632019</v>
      </c>
      <c r="U158" s="5">
        <f>YEAR(SalesDataTable[[#This Row],[Order Date]])</f>
        <v>2026</v>
      </c>
      <c r="V158" s="8" t="str">
        <f>"Q"&amp;ROUNDUP(MONTH(SalesDataTable[[#This Row],[Order Date]])/3,0)</f>
        <v>Q1</v>
      </c>
      <c r="W158" s="9">
        <f>MONTH(SalesDataTable[[#This Row],[Order Date]])</f>
        <v>2</v>
      </c>
      <c r="X158" s="8" t="str">
        <f>TEXT(SalesDataTable[[#This Row],[Order Date]],"mmm")</f>
        <v>Feb</v>
      </c>
    </row>
    <row r="159" spans="1:24" ht="15.75">
      <c r="A159" s="2">
        <v>1641</v>
      </c>
      <c r="B159" s="3">
        <v>46055</v>
      </c>
      <c r="C159" s="4">
        <f>YEAR(SalesDataTable[[#This Row],[Order Date]])</f>
        <v>2026</v>
      </c>
      <c r="D159" s="12" t="str">
        <f>"Q"&amp;ROUNDUP(MONTH(SalesDataTable[[#This Row],[Order Date]])/3,0)</f>
        <v>Q1</v>
      </c>
      <c r="E159" s="4">
        <f>MONTH(SalesDataTable[[#This Row],[Order Date]])</f>
        <v>2</v>
      </c>
      <c r="F159" s="4" t="str">
        <f>TEXT(SalesDataTable[[#This Row],[Order Date]],"MMM")</f>
        <v>Feb</v>
      </c>
      <c r="G159" s="4" t="s">
        <v>20</v>
      </c>
      <c r="H159" s="4" t="s">
        <v>47</v>
      </c>
      <c r="I159" s="4" t="s">
        <v>8</v>
      </c>
      <c r="J159" s="4" t="s">
        <v>16</v>
      </c>
      <c r="K159" s="4" t="s">
        <v>4</v>
      </c>
      <c r="L159" s="4" t="s">
        <v>30</v>
      </c>
      <c r="M159" s="9">
        <v>8</v>
      </c>
      <c r="N159" s="6">
        <v>102.78</v>
      </c>
      <c r="O159" s="7">
        <v>0.15</v>
      </c>
      <c r="P159" s="6">
        <v>50.39</v>
      </c>
      <c r="Q159" s="6">
        <f t="shared" si="8"/>
        <v>698.904</v>
      </c>
      <c r="R159" s="6">
        <f t="shared" si="9"/>
        <v>403.12</v>
      </c>
      <c r="S159" s="6">
        <f t="shared" si="10"/>
        <v>295.78399999999999</v>
      </c>
      <c r="T159" s="8">
        <f t="shared" si="11"/>
        <v>0.42321119924911005</v>
      </c>
      <c r="U159" s="5">
        <f>YEAR(SalesDataTable[[#This Row],[Order Date]])</f>
        <v>2026</v>
      </c>
      <c r="V159" s="8" t="str">
        <f>"Q"&amp;ROUNDUP(MONTH(SalesDataTable[[#This Row],[Order Date]])/3,0)</f>
        <v>Q1</v>
      </c>
      <c r="W159" s="9">
        <f>MONTH(SalesDataTable[[#This Row],[Order Date]])</f>
        <v>2</v>
      </c>
      <c r="X159" s="8" t="str">
        <f>TEXT(SalesDataTable[[#This Row],[Order Date]],"mmm")</f>
        <v>Feb</v>
      </c>
    </row>
    <row r="160" spans="1:24" ht="15.75">
      <c r="A160" s="2">
        <v>2014</v>
      </c>
      <c r="B160" s="3">
        <v>46055</v>
      </c>
      <c r="C160" s="4">
        <f>YEAR(SalesDataTable[[#This Row],[Order Date]])</f>
        <v>2026</v>
      </c>
      <c r="D160" s="12" t="str">
        <f>"Q"&amp;ROUNDUP(MONTH(SalesDataTable[[#This Row],[Order Date]])/3,0)</f>
        <v>Q1</v>
      </c>
      <c r="E160" s="4">
        <f>MONTH(SalesDataTable[[#This Row],[Order Date]])</f>
        <v>2</v>
      </c>
      <c r="F160" s="4" t="str">
        <f>TEXT(SalesDataTable[[#This Row],[Order Date]],"MMM")</f>
        <v>Feb</v>
      </c>
      <c r="G160" s="4" t="s">
        <v>6</v>
      </c>
      <c r="H160" s="4" t="s">
        <v>41</v>
      </c>
      <c r="I160" s="4" t="s">
        <v>28</v>
      </c>
      <c r="J160" s="4" t="s">
        <v>13</v>
      </c>
      <c r="K160" s="4" t="s">
        <v>23</v>
      </c>
      <c r="L160" s="4" t="s">
        <v>51</v>
      </c>
      <c r="M160" s="9">
        <v>1</v>
      </c>
      <c r="N160" s="6">
        <v>123.95</v>
      </c>
      <c r="O160" s="7">
        <v>0</v>
      </c>
      <c r="P160" s="6">
        <v>61.32</v>
      </c>
      <c r="Q160" s="6">
        <f t="shared" si="8"/>
        <v>123.95</v>
      </c>
      <c r="R160" s="6">
        <f t="shared" si="9"/>
        <v>61.32</v>
      </c>
      <c r="S160" s="6">
        <f t="shared" si="10"/>
        <v>62.63</v>
      </c>
      <c r="T160" s="8">
        <f t="shared" si="11"/>
        <v>0.50528438886647842</v>
      </c>
      <c r="U160" s="5">
        <f>YEAR(SalesDataTable[[#This Row],[Order Date]])</f>
        <v>2026</v>
      </c>
      <c r="V160" s="8" t="str">
        <f>"Q"&amp;ROUNDUP(MONTH(SalesDataTable[[#This Row],[Order Date]])/3,0)</f>
        <v>Q1</v>
      </c>
      <c r="W160" s="9">
        <f>MONTH(SalesDataTable[[#This Row],[Order Date]])</f>
        <v>2</v>
      </c>
      <c r="X160" s="8" t="str">
        <f>TEXT(SalesDataTable[[#This Row],[Order Date]],"mmm")</f>
        <v>Feb</v>
      </c>
    </row>
    <row r="161" spans="1:24" ht="15.75">
      <c r="A161" s="2">
        <v>2642</v>
      </c>
      <c r="B161" s="3">
        <v>46055</v>
      </c>
      <c r="C161" s="4">
        <f>YEAR(SalesDataTable[[#This Row],[Order Date]])</f>
        <v>2026</v>
      </c>
      <c r="D161" s="12" t="str">
        <f>"Q"&amp;ROUNDUP(MONTH(SalesDataTable[[#This Row],[Order Date]])/3,0)</f>
        <v>Q1</v>
      </c>
      <c r="E161" s="4">
        <f>MONTH(SalesDataTable[[#This Row],[Order Date]])</f>
        <v>2</v>
      </c>
      <c r="F161" s="4" t="str">
        <f>TEXT(SalesDataTable[[#This Row],[Order Date]],"MMM")</f>
        <v>Feb</v>
      </c>
      <c r="G161" s="4" t="s">
        <v>6</v>
      </c>
      <c r="H161" s="4" t="s">
        <v>41</v>
      </c>
      <c r="I161" s="4" t="s">
        <v>28</v>
      </c>
      <c r="J161" s="4" t="s">
        <v>3</v>
      </c>
      <c r="K161" s="4" t="s">
        <v>23</v>
      </c>
      <c r="L161" s="4" t="s">
        <v>29</v>
      </c>
      <c r="M161" s="9">
        <v>3</v>
      </c>
      <c r="N161" s="6">
        <v>199.9</v>
      </c>
      <c r="O161" s="7">
        <v>0</v>
      </c>
      <c r="P161" s="6">
        <v>104.18</v>
      </c>
      <c r="Q161" s="6">
        <f t="shared" si="8"/>
        <v>599.70000000000005</v>
      </c>
      <c r="R161" s="6">
        <f t="shared" si="9"/>
        <v>312.54000000000002</v>
      </c>
      <c r="S161" s="6">
        <f t="shared" si="10"/>
        <v>287.16000000000003</v>
      </c>
      <c r="T161" s="8">
        <f t="shared" si="11"/>
        <v>0.47883941970985494</v>
      </c>
      <c r="U161" s="5">
        <f>YEAR(SalesDataTable[[#This Row],[Order Date]])</f>
        <v>2026</v>
      </c>
      <c r="V161" s="8" t="str">
        <f>"Q"&amp;ROUNDUP(MONTH(SalesDataTable[[#This Row],[Order Date]])/3,0)</f>
        <v>Q1</v>
      </c>
      <c r="W161" s="9">
        <f>MONTH(SalesDataTable[[#This Row],[Order Date]])</f>
        <v>2</v>
      </c>
      <c r="X161" s="8" t="str">
        <f>TEXT(SalesDataTable[[#This Row],[Order Date]],"mmm")</f>
        <v>Feb</v>
      </c>
    </row>
    <row r="162" spans="1:24" ht="15.75">
      <c r="A162" s="2">
        <v>2929</v>
      </c>
      <c r="B162" s="3">
        <v>46055</v>
      </c>
      <c r="C162" s="4">
        <f>YEAR(SalesDataTable[[#This Row],[Order Date]])</f>
        <v>2026</v>
      </c>
      <c r="D162" s="12" t="str">
        <f>"Q"&amp;ROUNDUP(MONTH(SalesDataTable[[#This Row],[Order Date]])/3,0)</f>
        <v>Q1</v>
      </c>
      <c r="E162" s="4">
        <f>MONTH(SalesDataTable[[#This Row],[Order Date]])</f>
        <v>2</v>
      </c>
      <c r="F162" s="4" t="str">
        <f>TEXT(SalesDataTable[[#This Row],[Order Date]],"MMM")</f>
        <v>Feb</v>
      </c>
      <c r="G162" s="4" t="s">
        <v>6</v>
      </c>
      <c r="H162" s="4" t="s">
        <v>43</v>
      </c>
      <c r="I162" s="4" t="s">
        <v>28</v>
      </c>
      <c r="J162" s="4" t="s">
        <v>3</v>
      </c>
      <c r="K162" s="4" t="s">
        <v>9</v>
      </c>
      <c r="L162" s="4" t="s">
        <v>10</v>
      </c>
      <c r="M162" s="9">
        <v>1</v>
      </c>
      <c r="N162" s="6">
        <v>93.78</v>
      </c>
      <c r="O162" s="7">
        <v>0</v>
      </c>
      <c r="P162" s="6">
        <v>44.21</v>
      </c>
      <c r="Q162" s="6">
        <f t="shared" si="8"/>
        <v>93.78</v>
      </c>
      <c r="R162" s="6">
        <f t="shared" si="9"/>
        <v>44.21</v>
      </c>
      <c r="S162" s="6">
        <f t="shared" si="10"/>
        <v>49.57</v>
      </c>
      <c r="T162" s="8">
        <f t="shared" si="11"/>
        <v>0.52857752185967155</v>
      </c>
      <c r="U162" s="5">
        <f>YEAR(SalesDataTable[[#This Row],[Order Date]])</f>
        <v>2026</v>
      </c>
      <c r="V162" s="8" t="str">
        <f>"Q"&amp;ROUNDUP(MONTH(SalesDataTable[[#This Row],[Order Date]])/3,0)</f>
        <v>Q1</v>
      </c>
      <c r="W162" s="9">
        <f>MONTH(SalesDataTable[[#This Row],[Order Date]])</f>
        <v>2</v>
      </c>
      <c r="X162" s="8" t="str">
        <f>TEXT(SalesDataTable[[#This Row],[Order Date]],"mmm")</f>
        <v>Feb</v>
      </c>
    </row>
    <row r="163" spans="1:24" ht="15.75">
      <c r="A163" s="2">
        <v>3855</v>
      </c>
      <c r="B163" s="3">
        <v>46055</v>
      </c>
      <c r="C163" s="4">
        <f>YEAR(SalesDataTable[[#This Row],[Order Date]])</f>
        <v>2026</v>
      </c>
      <c r="D163" s="12" t="str">
        <f>"Q"&amp;ROUNDUP(MONTH(SalesDataTable[[#This Row],[Order Date]])/3,0)</f>
        <v>Q1</v>
      </c>
      <c r="E163" s="4">
        <f>MONTH(SalesDataTable[[#This Row],[Order Date]])</f>
        <v>2</v>
      </c>
      <c r="F163" s="4" t="str">
        <f>TEXT(SalesDataTable[[#This Row],[Order Date]],"MMM")</f>
        <v>Feb</v>
      </c>
      <c r="G163" s="4" t="s">
        <v>0</v>
      </c>
      <c r="H163" s="4" t="s">
        <v>1</v>
      </c>
      <c r="I163" s="4" t="s">
        <v>2</v>
      </c>
      <c r="J163" s="4" t="s">
        <v>16</v>
      </c>
      <c r="K163" s="4" t="s">
        <v>34</v>
      </c>
      <c r="L163" s="4" t="s">
        <v>35</v>
      </c>
      <c r="M163" s="9">
        <v>1</v>
      </c>
      <c r="N163" s="6">
        <v>39.39</v>
      </c>
      <c r="O163" s="7">
        <v>0.1</v>
      </c>
      <c r="P163" s="6">
        <v>15.09</v>
      </c>
      <c r="Q163" s="6">
        <f t="shared" si="8"/>
        <v>35.451000000000001</v>
      </c>
      <c r="R163" s="6">
        <f t="shared" si="9"/>
        <v>15.09</v>
      </c>
      <c r="S163" s="6">
        <f t="shared" si="10"/>
        <v>20.361000000000001</v>
      </c>
      <c r="T163" s="8">
        <f t="shared" si="11"/>
        <v>0.57434204958957435</v>
      </c>
      <c r="U163" s="5">
        <f>YEAR(SalesDataTable[[#This Row],[Order Date]])</f>
        <v>2026</v>
      </c>
      <c r="V163" s="8" t="str">
        <f>"Q"&amp;ROUNDUP(MONTH(SalesDataTable[[#This Row],[Order Date]])/3,0)</f>
        <v>Q1</v>
      </c>
      <c r="W163" s="9">
        <f>MONTH(SalesDataTable[[#This Row],[Order Date]])</f>
        <v>2</v>
      </c>
      <c r="X163" s="8" t="str">
        <f>TEXT(SalesDataTable[[#This Row],[Order Date]],"mmm")</f>
        <v>Feb</v>
      </c>
    </row>
    <row r="164" spans="1:24" ht="15.75">
      <c r="A164" s="2">
        <v>4031</v>
      </c>
      <c r="B164" s="3">
        <v>46055</v>
      </c>
      <c r="C164" s="4">
        <f>YEAR(SalesDataTable[[#This Row],[Order Date]])</f>
        <v>2026</v>
      </c>
      <c r="D164" s="12" t="str">
        <f>"Q"&amp;ROUNDUP(MONTH(SalesDataTable[[#This Row],[Order Date]])/3,0)</f>
        <v>Q1</v>
      </c>
      <c r="E164" s="4">
        <f>MONTH(SalesDataTable[[#This Row],[Order Date]])</f>
        <v>2</v>
      </c>
      <c r="F164" s="4" t="str">
        <f>TEXT(SalesDataTable[[#This Row],[Order Date]],"MMM")</f>
        <v>Feb</v>
      </c>
      <c r="G164" s="4" t="s">
        <v>0</v>
      </c>
      <c r="H164" s="4" t="s">
        <v>1</v>
      </c>
      <c r="I164" s="4" t="s">
        <v>2</v>
      </c>
      <c r="J164" s="4" t="s">
        <v>13</v>
      </c>
      <c r="K164" s="4" t="s">
        <v>4</v>
      </c>
      <c r="L164" s="4" t="s">
        <v>30</v>
      </c>
      <c r="M164" s="9">
        <v>6</v>
      </c>
      <c r="N164" s="6">
        <v>101.64</v>
      </c>
      <c r="O164" s="7">
        <v>0</v>
      </c>
      <c r="P164" s="6">
        <v>51.06</v>
      </c>
      <c r="Q164" s="6">
        <f t="shared" si="8"/>
        <v>609.84</v>
      </c>
      <c r="R164" s="6">
        <f t="shared" si="9"/>
        <v>306.36</v>
      </c>
      <c r="S164" s="6">
        <f t="shared" si="10"/>
        <v>303.48</v>
      </c>
      <c r="T164" s="8">
        <f t="shared" si="11"/>
        <v>0.49763872491145217</v>
      </c>
      <c r="U164" s="5">
        <f>YEAR(SalesDataTable[[#This Row],[Order Date]])</f>
        <v>2026</v>
      </c>
      <c r="V164" s="8" t="str">
        <f>"Q"&amp;ROUNDUP(MONTH(SalesDataTable[[#This Row],[Order Date]])/3,0)</f>
        <v>Q1</v>
      </c>
      <c r="W164" s="9">
        <f>MONTH(SalesDataTable[[#This Row],[Order Date]])</f>
        <v>2</v>
      </c>
      <c r="X164" s="8" t="str">
        <f>TEXT(SalesDataTable[[#This Row],[Order Date]],"mmm")</f>
        <v>Feb</v>
      </c>
    </row>
    <row r="165" spans="1:24" ht="15.75">
      <c r="A165" s="2">
        <v>2</v>
      </c>
      <c r="B165" s="3">
        <v>46056</v>
      </c>
      <c r="C165" s="4">
        <f>YEAR(SalesDataTable[[#This Row],[Order Date]])</f>
        <v>2026</v>
      </c>
      <c r="D165" s="12" t="str">
        <f>"Q"&amp;ROUNDUP(MONTH(SalesDataTable[[#This Row],[Order Date]])/3,0)</f>
        <v>Q1</v>
      </c>
      <c r="E165" s="4">
        <f>MONTH(SalesDataTable[[#This Row],[Order Date]])</f>
        <v>2</v>
      </c>
      <c r="F165" s="4" t="str">
        <f>TEXT(SalesDataTable[[#This Row],[Order Date]],"MMM")</f>
        <v>Feb</v>
      </c>
      <c r="G165" s="4" t="s">
        <v>0</v>
      </c>
      <c r="H165" s="4" t="s">
        <v>1</v>
      </c>
      <c r="I165" s="4" t="s">
        <v>8</v>
      </c>
      <c r="J165" s="4" t="s">
        <v>16</v>
      </c>
      <c r="K165" s="4" t="s">
        <v>34</v>
      </c>
      <c r="L165" s="4" t="s">
        <v>42</v>
      </c>
      <c r="M165" s="9">
        <v>12</v>
      </c>
      <c r="N165" s="6">
        <v>36.74</v>
      </c>
      <c r="O165" s="7">
        <v>0.2</v>
      </c>
      <c r="P165" s="6">
        <v>13.53</v>
      </c>
      <c r="Q165" s="6">
        <f t="shared" si="8"/>
        <v>352.70400000000001</v>
      </c>
      <c r="R165" s="6">
        <f t="shared" si="9"/>
        <v>162.35999999999999</v>
      </c>
      <c r="S165" s="6">
        <f t="shared" si="10"/>
        <v>190.34400000000002</v>
      </c>
      <c r="T165" s="8">
        <f t="shared" si="11"/>
        <v>0.53967065868263475</v>
      </c>
      <c r="U165" s="5">
        <f>YEAR(SalesDataTable[[#This Row],[Order Date]])</f>
        <v>2026</v>
      </c>
      <c r="V165" s="8" t="str">
        <f>"Q"&amp;ROUNDUP(MONTH(SalesDataTable[[#This Row],[Order Date]])/3,0)</f>
        <v>Q1</v>
      </c>
      <c r="W165" s="9">
        <f>MONTH(SalesDataTable[[#This Row],[Order Date]])</f>
        <v>2</v>
      </c>
      <c r="X165" s="8" t="str">
        <f>TEXT(SalesDataTable[[#This Row],[Order Date]],"mmm")</f>
        <v>Feb</v>
      </c>
    </row>
    <row r="166" spans="1:24" ht="15.75">
      <c r="A166" s="2">
        <v>4228</v>
      </c>
      <c r="B166" s="3">
        <v>46056</v>
      </c>
      <c r="C166" s="4">
        <f>YEAR(SalesDataTable[[#This Row],[Order Date]])</f>
        <v>2026</v>
      </c>
      <c r="D166" s="12" t="str">
        <f>"Q"&amp;ROUNDUP(MONTH(SalesDataTable[[#This Row],[Order Date]])/3,0)</f>
        <v>Q1</v>
      </c>
      <c r="E166" s="4">
        <f>MONTH(SalesDataTable[[#This Row],[Order Date]])</f>
        <v>2</v>
      </c>
      <c r="F166" s="4" t="str">
        <f>TEXT(SalesDataTable[[#This Row],[Order Date]],"MMM")</f>
        <v>Feb</v>
      </c>
      <c r="G166" s="4" t="s">
        <v>20</v>
      </c>
      <c r="H166" s="4" t="s">
        <v>33</v>
      </c>
      <c r="I166" s="4" t="s">
        <v>19</v>
      </c>
      <c r="J166" s="4" t="s">
        <v>13</v>
      </c>
      <c r="K166" s="4" t="s">
        <v>9</v>
      </c>
      <c r="L166" s="4" t="s">
        <v>37</v>
      </c>
      <c r="M166" s="9">
        <v>2</v>
      </c>
      <c r="N166" s="6">
        <v>154.62</v>
      </c>
      <c r="O166" s="7">
        <v>0</v>
      </c>
      <c r="P166" s="6">
        <v>78.209999999999994</v>
      </c>
      <c r="Q166" s="6">
        <f t="shared" si="8"/>
        <v>309.24</v>
      </c>
      <c r="R166" s="6">
        <f t="shared" si="9"/>
        <v>156.41999999999999</v>
      </c>
      <c r="S166" s="6">
        <f t="shared" si="10"/>
        <v>152.82000000000002</v>
      </c>
      <c r="T166" s="8">
        <f t="shared" si="11"/>
        <v>0.49417927823050062</v>
      </c>
      <c r="U166" s="5">
        <f>YEAR(SalesDataTable[[#This Row],[Order Date]])</f>
        <v>2026</v>
      </c>
      <c r="V166" s="8" t="str">
        <f>"Q"&amp;ROUNDUP(MONTH(SalesDataTable[[#This Row],[Order Date]])/3,0)</f>
        <v>Q1</v>
      </c>
      <c r="W166" s="9">
        <f>MONTH(SalesDataTable[[#This Row],[Order Date]])</f>
        <v>2</v>
      </c>
      <c r="X166" s="8" t="str">
        <f>TEXT(SalesDataTable[[#This Row],[Order Date]],"mmm")</f>
        <v>Feb</v>
      </c>
    </row>
    <row r="167" spans="1:24" ht="15.75">
      <c r="A167" s="2">
        <v>928</v>
      </c>
      <c r="B167" s="3">
        <v>46057</v>
      </c>
      <c r="C167" s="4">
        <f>YEAR(SalesDataTable[[#This Row],[Order Date]])</f>
        <v>2026</v>
      </c>
      <c r="D167" s="12" t="str">
        <f>"Q"&amp;ROUNDUP(MONTH(SalesDataTable[[#This Row],[Order Date]])/3,0)</f>
        <v>Q1</v>
      </c>
      <c r="E167" s="4">
        <f>MONTH(SalesDataTable[[#This Row],[Order Date]])</f>
        <v>2</v>
      </c>
      <c r="F167" s="4" t="str">
        <f>TEXT(SalesDataTable[[#This Row],[Order Date]],"MMM")</f>
        <v>Feb</v>
      </c>
      <c r="G167" s="4" t="s">
        <v>0</v>
      </c>
      <c r="H167" s="4" t="s">
        <v>1</v>
      </c>
      <c r="I167" s="4" t="s">
        <v>28</v>
      </c>
      <c r="J167" s="4" t="s">
        <v>13</v>
      </c>
      <c r="K167" s="4" t="s">
        <v>23</v>
      </c>
      <c r="L167" s="4" t="s">
        <v>51</v>
      </c>
      <c r="M167" s="9">
        <v>1</v>
      </c>
      <c r="N167" s="6">
        <v>125.63</v>
      </c>
      <c r="O167" s="7">
        <v>0.1</v>
      </c>
      <c r="P167" s="6">
        <v>60.38</v>
      </c>
      <c r="Q167" s="6">
        <f t="shared" si="8"/>
        <v>113.06699999999999</v>
      </c>
      <c r="R167" s="6">
        <f t="shared" si="9"/>
        <v>60.38</v>
      </c>
      <c r="S167" s="6">
        <f t="shared" si="10"/>
        <v>52.686999999999991</v>
      </c>
      <c r="T167" s="8">
        <f t="shared" si="11"/>
        <v>0.46598034793529497</v>
      </c>
      <c r="U167" s="5">
        <f>YEAR(SalesDataTable[[#This Row],[Order Date]])</f>
        <v>2026</v>
      </c>
      <c r="V167" s="8" t="str">
        <f>"Q"&amp;ROUNDUP(MONTH(SalesDataTable[[#This Row],[Order Date]])/3,0)</f>
        <v>Q1</v>
      </c>
      <c r="W167" s="9">
        <f>MONTH(SalesDataTable[[#This Row],[Order Date]])</f>
        <v>2</v>
      </c>
      <c r="X167" s="8" t="str">
        <f>TEXT(SalesDataTable[[#This Row],[Order Date]],"mmm")</f>
        <v>Feb</v>
      </c>
    </row>
    <row r="168" spans="1:24" ht="15.75">
      <c r="A168" s="2">
        <v>933</v>
      </c>
      <c r="B168" s="3">
        <v>46057</v>
      </c>
      <c r="C168" s="4">
        <f>YEAR(SalesDataTable[[#This Row],[Order Date]])</f>
        <v>2026</v>
      </c>
      <c r="D168" s="12" t="str">
        <f>"Q"&amp;ROUNDUP(MONTH(SalesDataTable[[#This Row],[Order Date]])/3,0)</f>
        <v>Q1</v>
      </c>
      <c r="E168" s="4">
        <f>MONTH(SalesDataTable[[#This Row],[Order Date]])</f>
        <v>2</v>
      </c>
      <c r="F168" s="4" t="str">
        <f>TEXT(SalesDataTable[[#This Row],[Order Date]],"MMM")</f>
        <v>Feb</v>
      </c>
      <c r="G168" s="4" t="s">
        <v>6</v>
      </c>
      <c r="H168" s="4" t="s">
        <v>41</v>
      </c>
      <c r="I168" s="4" t="s">
        <v>2</v>
      </c>
      <c r="J168" s="4" t="s">
        <v>13</v>
      </c>
      <c r="K168" s="4" t="s">
        <v>23</v>
      </c>
      <c r="L168" s="4" t="s">
        <v>40</v>
      </c>
      <c r="M168" s="9">
        <v>2</v>
      </c>
      <c r="N168" s="6">
        <v>81.59</v>
      </c>
      <c r="O168" s="7">
        <v>0.1</v>
      </c>
      <c r="P168" s="6">
        <v>38.64</v>
      </c>
      <c r="Q168" s="6">
        <f t="shared" si="8"/>
        <v>146.86200000000002</v>
      </c>
      <c r="R168" s="6">
        <f t="shared" si="9"/>
        <v>77.28</v>
      </c>
      <c r="S168" s="6">
        <f t="shared" si="10"/>
        <v>69.582000000000022</v>
      </c>
      <c r="T168" s="8">
        <f t="shared" si="11"/>
        <v>0.47379172284185161</v>
      </c>
      <c r="U168" s="5">
        <f>YEAR(SalesDataTable[[#This Row],[Order Date]])</f>
        <v>2026</v>
      </c>
      <c r="V168" s="8" t="str">
        <f>"Q"&amp;ROUNDUP(MONTH(SalesDataTable[[#This Row],[Order Date]])/3,0)</f>
        <v>Q1</v>
      </c>
      <c r="W168" s="9">
        <f>MONTH(SalesDataTable[[#This Row],[Order Date]])</f>
        <v>2</v>
      </c>
      <c r="X168" s="8" t="str">
        <f>TEXT(SalesDataTable[[#This Row],[Order Date]],"mmm")</f>
        <v>Feb</v>
      </c>
    </row>
    <row r="169" spans="1:24" ht="15.75">
      <c r="A169" s="2">
        <v>1646</v>
      </c>
      <c r="B169" s="3">
        <v>46057</v>
      </c>
      <c r="C169" s="4">
        <f>YEAR(SalesDataTable[[#This Row],[Order Date]])</f>
        <v>2026</v>
      </c>
      <c r="D169" s="12" t="str">
        <f>"Q"&amp;ROUNDUP(MONTH(SalesDataTable[[#This Row],[Order Date]])/3,0)</f>
        <v>Q1</v>
      </c>
      <c r="E169" s="4">
        <f>MONTH(SalesDataTable[[#This Row],[Order Date]])</f>
        <v>2</v>
      </c>
      <c r="F169" s="4" t="str">
        <f>TEXT(SalesDataTable[[#This Row],[Order Date]],"MMM")</f>
        <v>Feb</v>
      </c>
      <c r="G169" s="4" t="s">
        <v>11</v>
      </c>
      <c r="H169" s="4" t="s">
        <v>25</v>
      </c>
      <c r="I169" s="4" t="s">
        <v>2</v>
      </c>
      <c r="J169" s="4" t="s">
        <v>13</v>
      </c>
      <c r="K169" s="4" t="s">
        <v>14</v>
      </c>
      <c r="L169" s="4" t="s">
        <v>32</v>
      </c>
      <c r="M169" s="9">
        <v>2</v>
      </c>
      <c r="N169" s="6">
        <v>45.81</v>
      </c>
      <c r="O169" s="7">
        <v>0.1</v>
      </c>
      <c r="P169" s="6">
        <v>18.420000000000002</v>
      </c>
      <c r="Q169" s="6">
        <f t="shared" si="8"/>
        <v>82.458000000000013</v>
      </c>
      <c r="R169" s="6">
        <f t="shared" si="9"/>
        <v>36.840000000000003</v>
      </c>
      <c r="S169" s="6">
        <f t="shared" si="10"/>
        <v>45.618000000000009</v>
      </c>
      <c r="T169" s="8">
        <f t="shared" si="11"/>
        <v>0.55322709743141962</v>
      </c>
      <c r="U169" s="5">
        <f>YEAR(SalesDataTable[[#This Row],[Order Date]])</f>
        <v>2026</v>
      </c>
      <c r="V169" s="8" t="str">
        <f>"Q"&amp;ROUNDUP(MONTH(SalesDataTable[[#This Row],[Order Date]])/3,0)</f>
        <v>Q1</v>
      </c>
      <c r="W169" s="9">
        <f>MONTH(SalesDataTable[[#This Row],[Order Date]])</f>
        <v>2</v>
      </c>
      <c r="X169" s="8" t="str">
        <f>TEXT(SalesDataTable[[#This Row],[Order Date]],"mmm")</f>
        <v>Feb</v>
      </c>
    </row>
    <row r="170" spans="1:24" ht="15.75">
      <c r="A170" s="2">
        <v>380</v>
      </c>
      <c r="B170" s="3">
        <v>46058</v>
      </c>
      <c r="C170" s="4">
        <f>YEAR(SalesDataTable[[#This Row],[Order Date]])</f>
        <v>2026</v>
      </c>
      <c r="D170" s="12" t="str">
        <f>"Q"&amp;ROUNDUP(MONTH(SalesDataTable[[#This Row],[Order Date]])/3,0)</f>
        <v>Q1</v>
      </c>
      <c r="E170" s="4">
        <f>MONTH(SalesDataTable[[#This Row],[Order Date]])</f>
        <v>2</v>
      </c>
      <c r="F170" s="4" t="str">
        <f>TEXT(SalesDataTable[[#This Row],[Order Date]],"MMM")</f>
        <v>Feb</v>
      </c>
      <c r="G170" s="4" t="s">
        <v>6</v>
      </c>
      <c r="H170" s="4" t="s">
        <v>43</v>
      </c>
      <c r="I170" s="4" t="s">
        <v>2</v>
      </c>
      <c r="J170" s="4" t="s">
        <v>3</v>
      </c>
      <c r="K170" s="4" t="s">
        <v>34</v>
      </c>
      <c r="L170" s="4" t="s">
        <v>38</v>
      </c>
      <c r="M170" s="9">
        <v>3</v>
      </c>
      <c r="N170" s="6">
        <v>125.63</v>
      </c>
      <c r="O170" s="7">
        <v>0</v>
      </c>
      <c r="P170" s="6">
        <v>71.05</v>
      </c>
      <c r="Q170" s="6">
        <f t="shared" si="8"/>
        <v>376.89</v>
      </c>
      <c r="R170" s="6">
        <f t="shared" si="9"/>
        <v>213.14999999999998</v>
      </c>
      <c r="S170" s="6">
        <f t="shared" si="10"/>
        <v>163.74</v>
      </c>
      <c r="T170" s="8">
        <f t="shared" si="11"/>
        <v>0.43445037013452203</v>
      </c>
      <c r="U170" s="5">
        <f>YEAR(SalesDataTable[[#This Row],[Order Date]])</f>
        <v>2026</v>
      </c>
      <c r="V170" s="8" t="str">
        <f>"Q"&amp;ROUNDUP(MONTH(SalesDataTable[[#This Row],[Order Date]])/3,0)</f>
        <v>Q1</v>
      </c>
      <c r="W170" s="9">
        <f>MONTH(SalesDataTable[[#This Row],[Order Date]])</f>
        <v>2</v>
      </c>
      <c r="X170" s="8" t="str">
        <f>TEXT(SalesDataTable[[#This Row],[Order Date]],"mmm")</f>
        <v>Feb</v>
      </c>
    </row>
    <row r="171" spans="1:24" ht="15.75">
      <c r="A171" s="2">
        <v>1723</v>
      </c>
      <c r="B171" s="3">
        <v>46058</v>
      </c>
      <c r="C171" s="4">
        <f>YEAR(SalesDataTable[[#This Row],[Order Date]])</f>
        <v>2026</v>
      </c>
      <c r="D171" s="12" t="str">
        <f>"Q"&amp;ROUNDUP(MONTH(SalesDataTable[[#This Row],[Order Date]])/3,0)</f>
        <v>Q1</v>
      </c>
      <c r="E171" s="4">
        <f>MONTH(SalesDataTable[[#This Row],[Order Date]])</f>
        <v>2</v>
      </c>
      <c r="F171" s="4" t="str">
        <f>TEXT(SalesDataTable[[#This Row],[Order Date]],"MMM")</f>
        <v>Feb</v>
      </c>
      <c r="G171" s="4" t="s">
        <v>20</v>
      </c>
      <c r="H171" s="4" t="s">
        <v>33</v>
      </c>
      <c r="I171" s="4" t="s">
        <v>2</v>
      </c>
      <c r="J171" s="4" t="s">
        <v>3</v>
      </c>
      <c r="K171" s="4" t="s">
        <v>4</v>
      </c>
      <c r="L171" s="4" t="s">
        <v>30</v>
      </c>
      <c r="M171" s="9">
        <v>2</v>
      </c>
      <c r="N171" s="6">
        <v>101.01</v>
      </c>
      <c r="O171" s="7">
        <v>0</v>
      </c>
      <c r="P171" s="6">
        <v>50.26</v>
      </c>
      <c r="Q171" s="6">
        <f t="shared" si="8"/>
        <v>202.02</v>
      </c>
      <c r="R171" s="6">
        <f t="shared" si="9"/>
        <v>100.52</v>
      </c>
      <c r="S171" s="6">
        <f t="shared" si="10"/>
        <v>101.50000000000001</v>
      </c>
      <c r="T171" s="8">
        <f t="shared" si="11"/>
        <v>0.50242550242550243</v>
      </c>
      <c r="U171" s="5">
        <f>YEAR(SalesDataTable[[#This Row],[Order Date]])</f>
        <v>2026</v>
      </c>
      <c r="V171" s="8" t="str">
        <f>"Q"&amp;ROUNDUP(MONTH(SalesDataTable[[#This Row],[Order Date]])/3,0)</f>
        <v>Q1</v>
      </c>
      <c r="W171" s="9">
        <f>MONTH(SalesDataTable[[#This Row],[Order Date]])</f>
        <v>2</v>
      </c>
      <c r="X171" s="8" t="str">
        <f>TEXT(SalesDataTable[[#This Row],[Order Date]],"mmm")</f>
        <v>Feb</v>
      </c>
    </row>
    <row r="172" spans="1:24" ht="15.75">
      <c r="A172" s="2">
        <v>2529</v>
      </c>
      <c r="B172" s="3">
        <v>46058</v>
      </c>
      <c r="C172" s="4">
        <f>YEAR(SalesDataTable[[#This Row],[Order Date]])</f>
        <v>2026</v>
      </c>
      <c r="D172" s="12" t="str">
        <f>"Q"&amp;ROUNDUP(MONTH(SalesDataTable[[#This Row],[Order Date]])/3,0)</f>
        <v>Q1</v>
      </c>
      <c r="E172" s="4">
        <f>MONTH(SalesDataTable[[#This Row],[Order Date]])</f>
        <v>2</v>
      </c>
      <c r="F172" s="4" t="str">
        <f>TEXT(SalesDataTable[[#This Row],[Order Date]],"MMM")</f>
        <v>Feb</v>
      </c>
      <c r="G172" s="4" t="s">
        <v>20</v>
      </c>
      <c r="H172" s="4" t="s">
        <v>47</v>
      </c>
      <c r="I172" s="4" t="s">
        <v>2</v>
      </c>
      <c r="J172" s="4" t="s">
        <v>3</v>
      </c>
      <c r="K172" s="4" t="s">
        <v>9</v>
      </c>
      <c r="L172" s="4" t="s">
        <v>37</v>
      </c>
      <c r="M172" s="9">
        <v>6</v>
      </c>
      <c r="N172" s="6">
        <v>154.22</v>
      </c>
      <c r="O172" s="7">
        <v>0</v>
      </c>
      <c r="P172" s="6">
        <v>79.599999999999994</v>
      </c>
      <c r="Q172" s="6">
        <f t="shared" si="8"/>
        <v>925.31999999999994</v>
      </c>
      <c r="R172" s="6">
        <f t="shared" si="9"/>
        <v>477.59999999999997</v>
      </c>
      <c r="S172" s="6">
        <f t="shared" si="10"/>
        <v>447.71999999999997</v>
      </c>
      <c r="T172" s="8">
        <f t="shared" si="11"/>
        <v>0.4838542342108676</v>
      </c>
      <c r="U172" s="5">
        <f>YEAR(SalesDataTable[[#This Row],[Order Date]])</f>
        <v>2026</v>
      </c>
      <c r="V172" s="8" t="str">
        <f>"Q"&amp;ROUNDUP(MONTH(SalesDataTable[[#This Row],[Order Date]])/3,0)</f>
        <v>Q1</v>
      </c>
      <c r="W172" s="9">
        <f>MONTH(SalesDataTable[[#This Row],[Order Date]])</f>
        <v>2</v>
      </c>
      <c r="X172" s="8" t="str">
        <f>TEXT(SalesDataTable[[#This Row],[Order Date]],"mmm")</f>
        <v>Feb</v>
      </c>
    </row>
    <row r="173" spans="1:24" ht="15.75">
      <c r="A173" s="2">
        <v>2685</v>
      </c>
      <c r="B173" s="3">
        <v>46058</v>
      </c>
      <c r="C173" s="4">
        <f>YEAR(SalesDataTable[[#This Row],[Order Date]])</f>
        <v>2026</v>
      </c>
      <c r="D173" s="12" t="str">
        <f>"Q"&amp;ROUNDUP(MONTH(SalesDataTable[[#This Row],[Order Date]])/3,0)</f>
        <v>Q1</v>
      </c>
      <c r="E173" s="4">
        <f>MONTH(SalesDataTable[[#This Row],[Order Date]])</f>
        <v>2</v>
      </c>
      <c r="F173" s="4" t="str">
        <f>TEXT(SalesDataTable[[#This Row],[Order Date]],"MMM")</f>
        <v>Feb</v>
      </c>
      <c r="G173" s="4" t="s">
        <v>6</v>
      </c>
      <c r="H173" s="4" t="s">
        <v>49</v>
      </c>
      <c r="I173" s="4" t="s">
        <v>2</v>
      </c>
      <c r="J173" s="4" t="s">
        <v>13</v>
      </c>
      <c r="K173" s="4" t="s">
        <v>9</v>
      </c>
      <c r="L173" s="4" t="s">
        <v>46</v>
      </c>
      <c r="M173" s="9">
        <v>1</v>
      </c>
      <c r="N173" s="6">
        <v>72.78</v>
      </c>
      <c r="O173" s="7">
        <v>0.05</v>
      </c>
      <c r="P173" s="6">
        <v>33.26</v>
      </c>
      <c r="Q173" s="6">
        <f t="shared" si="8"/>
        <v>69.140999999999991</v>
      </c>
      <c r="R173" s="6">
        <f t="shared" si="9"/>
        <v>33.26</v>
      </c>
      <c r="S173" s="6">
        <f t="shared" si="10"/>
        <v>35.880999999999993</v>
      </c>
      <c r="T173" s="8">
        <f t="shared" si="11"/>
        <v>0.51895402149231273</v>
      </c>
      <c r="U173" s="5">
        <f>YEAR(SalesDataTable[[#This Row],[Order Date]])</f>
        <v>2026</v>
      </c>
      <c r="V173" s="8" t="str">
        <f>"Q"&amp;ROUNDUP(MONTH(SalesDataTable[[#This Row],[Order Date]])/3,0)</f>
        <v>Q1</v>
      </c>
      <c r="W173" s="9">
        <f>MONTH(SalesDataTable[[#This Row],[Order Date]])</f>
        <v>2</v>
      </c>
      <c r="X173" s="8" t="str">
        <f>TEXT(SalesDataTable[[#This Row],[Order Date]],"mmm")</f>
        <v>Feb</v>
      </c>
    </row>
    <row r="174" spans="1:24" ht="15.75">
      <c r="A174" s="2">
        <v>2793</v>
      </c>
      <c r="B174" s="3">
        <v>46058</v>
      </c>
      <c r="C174" s="4">
        <f>YEAR(SalesDataTable[[#This Row],[Order Date]])</f>
        <v>2026</v>
      </c>
      <c r="D174" s="12" t="str">
        <f>"Q"&amp;ROUNDUP(MONTH(SalesDataTable[[#This Row],[Order Date]])/3,0)</f>
        <v>Q1</v>
      </c>
      <c r="E174" s="4">
        <f>MONTH(SalesDataTable[[#This Row],[Order Date]])</f>
        <v>2</v>
      </c>
      <c r="F174" s="4" t="str">
        <f>TEXT(SalesDataTable[[#This Row],[Order Date]],"MMM")</f>
        <v>Feb</v>
      </c>
      <c r="G174" s="4" t="s">
        <v>6</v>
      </c>
      <c r="H174" s="4" t="s">
        <v>49</v>
      </c>
      <c r="I174" s="4" t="s">
        <v>8</v>
      </c>
      <c r="J174" s="4" t="s">
        <v>16</v>
      </c>
      <c r="K174" s="4" t="s">
        <v>23</v>
      </c>
      <c r="L174" s="4" t="s">
        <v>51</v>
      </c>
      <c r="M174" s="9">
        <v>3</v>
      </c>
      <c r="N174" s="6">
        <v>122.69</v>
      </c>
      <c r="O174" s="7">
        <v>0.05</v>
      </c>
      <c r="P174" s="6">
        <v>62.08</v>
      </c>
      <c r="Q174" s="6">
        <f t="shared" si="8"/>
        <v>349.66649999999998</v>
      </c>
      <c r="R174" s="6">
        <f t="shared" si="9"/>
        <v>186.24</v>
      </c>
      <c r="S174" s="6">
        <f t="shared" si="10"/>
        <v>163.42649999999998</v>
      </c>
      <c r="T174" s="8">
        <f t="shared" si="11"/>
        <v>0.46737820180085876</v>
      </c>
      <c r="U174" s="5">
        <f>YEAR(SalesDataTable[[#This Row],[Order Date]])</f>
        <v>2026</v>
      </c>
      <c r="V174" s="8" t="str">
        <f>"Q"&amp;ROUNDUP(MONTH(SalesDataTable[[#This Row],[Order Date]])/3,0)</f>
        <v>Q1</v>
      </c>
      <c r="W174" s="9">
        <f>MONTH(SalesDataTable[[#This Row],[Order Date]])</f>
        <v>2</v>
      </c>
      <c r="X174" s="8" t="str">
        <f>TEXT(SalesDataTable[[#This Row],[Order Date]],"mmm")</f>
        <v>Feb</v>
      </c>
    </row>
    <row r="175" spans="1:24" ht="15.75">
      <c r="A175" s="2">
        <v>346</v>
      </c>
      <c r="B175" s="3">
        <v>46059</v>
      </c>
      <c r="C175" s="4">
        <f>YEAR(SalesDataTable[[#This Row],[Order Date]])</f>
        <v>2026</v>
      </c>
      <c r="D175" s="12" t="str">
        <f>"Q"&amp;ROUNDUP(MONTH(SalesDataTable[[#This Row],[Order Date]])/3,0)</f>
        <v>Q1</v>
      </c>
      <c r="E175" s="4">
        <f>MONTH(SalesDataTable[[#This Row],[Order Date]])</f>
        <v>2</v>
      </c>
      <c r="F175" s="4" t="str">
        <f>TEXT(SalesDataTable[[#This Row],[Order Date]],"MMM")</f>
        <v>Feb</v>
      </c>
      <c r="G175" s="4" t="s">
        <v>6</v>
      </c>
      <c r="H175" s="4" t="s">
        <v>7</v>
      </c>
      <c r="I175" s="4" t="s">
        <v>2</v>
      </c>
      <c r="J175" s="4" t="s">
        <v>16</v>
      </c>
      <c r="K175" s="4" t="s">
        <v>4</v>
      </c>
      <c r="L175" s="4" t="s">
        <v>30</v>
      </c>
      <c r="M175" s="9">
        <v>3</v>
      </c>
      <c r="N175" s="6">
        <v>103.22</v>
      </c>
      <c r="O175" s="7">
        <v>0</v>
      </c>
      <c r="P175" s="6">
        <v>50.74</v>
      </c>
      <c r="Q175" s="6">
        <f t="shared" si="8"/>
        <v>309.65999999999997</v>
      </c>
      <c r="R175" s="6">
        <f t="shared" si="9"/>
        <v>152.22</v>
      </c>
      <c r="S175" s="6">
        <f t="shared" si="10"/>
        <v>157.43999999999997</v>
      </c>
      <c r="T175" s="8">
        <f t="shared" si="11"/>
        <v>0.50842859910869986</v>
      </c>
      <c r="U175" s="5">
        <f>YEAR(SalesDataTable[[#This Row],[Order Date]])</f>
        <v>2026</v>
      </c>
      <c r="V175" s="8" t="str">
        <f>"Q"&amp;ROUNDUP(MONTH(SalesDataTable[[#This Row],[Order Date]])/3,0)</f>
        <v>Q1</v>
      </c>
      <c r="W175" s="9">
        <f>MONTH(SalesDataTable[[#This Row],[Order Date]])</f>
        <v>2</v>
      </c>
      <c r="X175" s="8" t="str">
        <f>TEXT(SalesDataTable[[#This Row],[Order Date]],"mmm")</f>
        <v>Feb</v>
      </c>
    </row>
    <row r="176" spans="1:24" ht="15.75">
      <c r="A176" s="2">
        <v>539</v>
      </c>
      <c r="B176" s="3">
        <v>46059</v>
      </c>
      <c r="C176" s="4">
        <f>YEAR(SalesDataTable[[#This Row],[Order Date]])</f>
        <v>2026</v>
      </c>
      <c r="D176" s="12" t="str">
        <f>"Q"&amp;ROUNDUP(MONTH(SalesDataTable[[#This Row],[Order Date]])/3,0)</f>
        <v>Q1</v>
      </c>
      <c r="E176" s="4">
        <f>MONTH(SalesDataTable[[#This Row],[Order Date]])</f>
        <v>2</v>
      </c>
      <c r="F176" s="4" t="str">
        <f>TEXT(SalesDataTable[[#This Row],[Order Date]],"MMM")</f>
        <v>Feb</v>
      </c>
      <c r="G176" s="4" t="s">
        <v>0</v>
      </c>
      <c r="H176" s="4" t="s">
        <v>50</v>
      </c>
      <c r="I176" s="4" t="s">
        <v>28</v>
      </c>
      <c r="J176" s="4" t="s">
        <v>13</v>
      </c>
      <c r="K176" s="4" t="s">
        <v>9</v>
      </c>
      <c r="L176" s="4" t="s">
        <v>10</v>
      </c>
      <c r="M176" s="9">
        <v>3</v>
      </c>
      <c r="N176" s="6">
        <v>92.96</v>
      </c>
      <c r="O176" s="7">
        <v>0.15</v>
      </c>
      <c r="P176" s="6">
        <v>44.56</v>
      </c>
      <c r="Q176" s="6">
        <f t="shared" si="8"/>
        <v>237.048</v>
      </c>
      <c r="R176" s="6">
        <f t="shared" si="9"/>
        <v>133.68</v>
      </c>
      <c r="S176" s="6">
        <f t="shared" si="10"/>
        <v>103.36799999999999</v>
      </c>
      <c r="T176" s="8">
        <f t="shared" si="11"/>
        <v>0.43606358205932971</v>
      </c>
      <c r="U176" s="5">
        <f>YEAR(SalesDataTable[[#This Row],[Order Date]])</f>
        <v>2026</v>
      </c>
      <c r="V176" s="8" t="str">
        <f>"Q"&amp;ROUNDUP(MONTH(SalesDataTable[[#This Row],[Order Date]])/3,0)</f>
        <v>Q1</v>
      </c>
      <c r="W176" s="9">
        <f>MONTH(SalesDataTable[[#This Row],[Order Date]])</f>
        <v>2</v>
      </c>
      <c r="X176" s="8" t="str">
        <f>TEXT(SalesDataTable[[#This Row],[Order Date]],"mmm")</f>
        <v>Feb</v>
      </c>
    </row>
    <row r="177" spans="1:24" ht="15.75">
      <c r="A177" s="2">
        <v>1368</v>
      </c>
      <c r="B177" s="3">
        <v>46059</v>
      </c>
      <c r="C177" s="4">
        <f>YEAR(SalesDataTable[[#This Row],[Order Date]])</f>
        <v>2026</v>
      </c>
      <c r="D177" s="12" t="str">
        <f>"Q"&amp;ROUNDUP(MONTH(SalesDataTable[[#This Row],[Order Date]])/3,0)</f>
        <v>Q1</v>
      </c>
      <c r="E177" s="4">
        <f>MONTH(SalesDataTable[[#This Row],[Order Date]])</f>
        <v>2</v>
      </c>
      <c r="F177" s="4" t="str">
        <f>TEXT(SalesDataTable[[#This Row],[Order Date]],"MMM")</f>
        <v>Feb</v>
      </c>
      <c r="G177" s="4" t="s">
        <v>6</v>
      </c>
      <c r="H177" s="4" t="s">
        <v>43</v>
      </c>
      <c r="I177" s="4" t="s">
        <v>19</v>
      </c>
      <c r="J177" s="4" t="s">
        <v>13</v>
      </c>
      <c r="K177" s="4" t="s">
        <v>14</v>
      </c>
      <c r="L177" s="4" t="s">
        <v>15</v>
      </c>
      <c r="M177" s="9">
        <v>1</v>
      </c>
      <c r="N177" s="6">
        <v>36.520000000000003</v>
      </c>
      <c r="O177" s="7">
        <v>0</v>
      </c>
      <c r="P177" s="6">
        <v>13.94</v>
      </c>
      <c r="Q177" s="6">
        <f t="shared" si="8"/>
        <v>36.520000000000003</v>
      </c>
      <c r="R177" s="6">
        <f t="shared" si="9"/>
        <v>13.94</v>
      </c>
      <c r="S177" s="6">
        <f t="shared" si="10"/>
        <v>22.580000000000005</v>
      </c>
      <c r="T177" s="8">
        <f t="shared" si="11"/>
        <v>0.61829134720700996</v>
      </c>
      <c r="U177" s="5">
        <f>YEAR(SalesDataTable[[#This Row],[Order Date]])</f>
        <v>2026</v>
      </c>
      <c r="V177" s="8" t="str">
        <f>"Q"&amp;ROUNDUP(MONTH(SalesDataTable[[#This Row],[Order Date]])/3,0)</f>
        <v>Q1</v>
      </c>
      <c r="W177" s="9">
        <f>MONTH(SalesDataTable[[#This Row],[Order Date]])</f>
        <v>2</v>
      </c>
      <c r="X177" s="8" t="str">
        <f>TEXT(SalesDataTable[[#This Row],[Order Date]],"mmm")</f>
        <v>Feb</v>
      </c>
    </row>
    <row r="178" spans="1:24" ht="15.75">
      <c r="A178" s="2">
        <v>3506</v>
      </c>
      <c r="B178" s="3">
        <v>46059</v>
      </c>
      <c r="C178" s="4">
        <f>YEAR(SalesDataTable[[#This Row],[Order Date]])</f>
        <v>2026</v>
      </c>
      <c r="D178" s="12" t="str">
        <f>"Q"&amp;ROUNDUP(MONTH(SalesDataTable[[#This Row],[Order Date]])/3,0)</f>
        <v>Q1</v>
      </c>
      <c r="E178" s="4">
        <f>MONTH(SalesDataTable[[#This Row],[Order Date]])</f>
        <v>2</v>
      </c>
      <c r="F178" s="4" t="str">
        <f>TEXT(SalesDataTable[[#This Row],[Order Date]],"MMM")</f>
        <v>Feb</v>
      </c>
      <c r="G178" s="4" t="s">
        <v>0</v>
      </c>
      <c r="H178" s="4" t="s">
        <v>1</v>
      </c>
      <c r="I178" s="4" t="s">
        <v>19</v>
      </c>
      <c r="J178" s="4" t="s">
        <v>3</v>
      </c>
      <c r="K178" s="4" t="s">
        <v>34</v>
      </c>
      <c r="L178" s="4" t="s">
        <v>45</v>
      </c>
      <c r="M178" s="9">
        <v>3</v>
      </c>
      <c r="N178" s="6">
        <v>50.65</v>
      </c>
      <c r="O178" s="7">
        <v>0</v>
      </c>
      <c r="P178" s="6">
        <v>21.49</v>
      </c>
      <c r="Q178" s="6">
        <f t="shared" si="8"/>
        <v>151.94999999999999</v>
      </c>
      <c r="R178" s="6">
        <f t="shared" si="9"/>
        <v>64.47</v>
      </c>
      <c r="S178" s="6">
        <f t="shared" si="10"/>
        <v>87.47999999999999</v>
      </c>
      <c r="T178" s="8">
        <f t="shared" si="11"/>
        <v>0.57571569595261596</v>
      </c>
      <c r="U178" s="5">
        <f>YEAR(SalesDataTable[[#This Row],[Order Date]])</f>
        <v>2026</v>
      </c>
      <c r="V178" s="8" t="str">
        <f>"Q"&amp;ROUNDUP(MONTH(SalesDataTable[[#This Row],[Order Date]])/3,0)</f>
        <v>Q1</v>
      </c>
      <c r="W178" s="9">
        <f>MONTH(SalesDataTable[[#This Row],[Order Date]])</f>
        <v>2</v>
      </c>
      <c r="X178" s="8" t="str">
        <f>TEXT(SalesDataTable[[#This Row],[Order Date]],"mmm")</f>
        <v>Feb</v>
      </c>
    </row>
    <row r="179" spans="1:24" ht="15.75">
      <c r="A179" s="2">
        <v>1314</v>
      </c>
      <c r="B179" s="3">
        <v>46060</v>
      </c>
      <c r="C179" s="4">
        <f>YEAR(SalesDataTable[[#This Row],[Order Date]])</f>
        <v>2026</v>
      </c>
      <c r="D179" s="12" t="str">
        <f>"Q"&amp;ROUNDUP(MONTH(SalesDataTable[[#This Row],[Order Date]])/3,0)</f>
        <v>Q1</v>
      </c>
      <c r="E179" s="4">
        <f>MONTH(SalesDataTable[[#This Row],[Order Date]])</f>
        <v>2</v>
      </c>
      <c r="F179" s="4" t="str">
        <f>TEXT(SalesDataTable[[#This Row],[Order Date]],"MMM")</f>
        <v>Feb</v>
      </c>
      <c r="G179" s="4" t="s">
        <v>20</v>
      </c>
      <c r="H179" s="4" t="s">
        <v>21</v>
      </c>
      <c r="I179" s="4" t="s">
        <v>2</v>
      </c>
      <c r="J179" s="4" t="s">
        <v>3</v>
      </c>
      <c r="K179" s="4" t="s">
        <v>14</v>
      </c>
      <c r="L179" s="4" t="s">
        <v>15</v>
      </c>
      <c r="M179" s="9">
        <v>2</v>
      </c>
      <c r="N179" s="6">
        <v>37.03</v>
      </c>
      <c r="O179" s="7">
        <v>0.15</v>
      </c>
      <c r="P179" s="6">
        <v>13.87</v>
      </c>
      <c r="Q179" s="6">
        <f t="shared" si="8"/>
        <v>62.951000000000001</v>
      </c>
      <c r="R179" s="6">
        <f t="shared" si="9"/>
        <v>27.74</v>
      </c>
      <c r="S179" s="6">
        <f t="shared" si="10"/>
        <v>35.210999999999999</v>
      </c>
      <c r="T179" s="8">
        <f t="shared" si="11"/>
        <v>0.55933980397451988</v>
      </c>
      <c r="U179" s="5">
        <f>YEAR(SalesDataTable[[#This Row],[Order Date]])</f>
        <v>2026</v>
      </c>
      <c r="V179" s="8" t="str">
        <f>"Q"&amp;ROUNDUP(MONTH(SalesDataTable[[#This Row],[Order Date]])/3,0)</f>
        <v>Q1</v>
      </c>
      <c r="W179" s="9">
        <f>MONTH(SalesDataTable[[#This Row],[Order Date]])</f>
        <v>2</v>
      </c>
      <c r="X179" s="8" t="str">
        <f>TEXT(SalesDataTable[[#This Row],[Order Date]],"mmm")</f>
        <v>Feb</v>
      </c>
    </row>
    <row r="180" spans="1:24" ht="15.75">
      <c r="A180" s="2">
        <v>2092</v>
      </c>
      <c r="B180" s="3">
        <v>46060</v>
      </c>
      <c r="C180" s="4">
        <f>YEAR(SalesDataTable[[#This Row],[Order Date]])</f>
        <v>2026</v>
      </c>
      <c r="D180" s="12" t="str">
        <f>"Q"&amp;ROUNDUP(MONTH(SalesDataTable[[#This Row],[Order Date]])/3,0)</f>
        <v>Q1</v>
      </c>
      <c r="E180" s="4">
        <f>MONTH(SalesDataTable[[#This Row],[Order Date]])</f>
        <v>2</v>
      </c>
      <c r="F180" s="4" t="str">
        <f>TEXT(SalesDataTable[[#This Row],[Order Date]],"MMM")</f>
        <v>Feb</v>
      </c>
      <c r="G180" s="4" t="s">
        <v>11</v>
      </c>
      <c r="H180" s="4" t="s">
        <v>12</v>
      </c>
      <c r="I180" s="4" t="s">
        <v>2</v>
      </c>
      <c r="J180" s="4" t="s">
        <v>13</v>
      </c>
      <c r="K180" s="4" t="s">
        <v>34</v>
      </c>
      <c r="L180" s="4" t="s">
        <v>42</v>
      </c>
      <c r="M180" s="9">
        <v>1</v>
      </c>
      <c r="N180" s="6">
        <v>36.619999999999997</v>
      </c>
      <c r="O180" s="7">
        <v>0</v>
      </c>
      <c r="P180" s="6">
        <v>13.55</v>
      </c>
      <c r="Q180" s="6">
        <f t="shared" si="8"/>
        <v>36.619999999999997</v>
      </c>
      <c r="R180" s="6">
        <f t="shared" si="9"/>
        <v>13.55</v>
      </c>
      <c r="S180" s="6">
        <f t="shared" si="10"/>
        <v>23.069999999999997</v>
      </c>
      <c r="T180" s="8">
        <f t="shared" si="11"/>
        <v>0.62998361551064985</v>
      </c>
      <c r="U180" s="5">
        <f>YEAR(SalesDataTable[[#This Row],[Order Date]])</f>
        <v>2026</v>
      </c>
      <c r="V180" s="8" t="str">
        <f>"Q"&amp;ROUNDUP(MONTH(SalesDataTable[[#This Row],[Order Date]])/3,0)</f>
        <v>Q1</v>
      </c>
      <c r="W180" s="9">
        <f>MONTH(SalesDataTable[[#This Row],[Order Date]])</f>
        <v>2</v>
      </c>
      <c r="X180" s="8" t="str">
        <f>TEXT(SalesDataTable[[#This Row],[Order Date]],"mmm")</f>
        <v>Feb</v>
      </c>
    </row>
    <row r="181" spans="1:24" ht="15.75">
      <c r="A181" s="2">
        <v>5083</v>
      </c>
      <c r="B181" s="3">
        <v>46060</v>
      </c>
      <c r="C181" s="4">
        <f>YEAR(SalesDataTable[[#This Row],[Order Date]])</f>
        <v>2026</v>
      </c>
      <c r="D181" s="12" t="str">
        <f>"Q"&amp;ROUNDUP(MONTH(SalesDataTable[[#This Row],[Order Date]])/3,0)</f>
        <v>Q1</v>
      </c>
      <c r="E181" s="4">
        <f>MONTH(SalesDataTable[[#This Row],[Order Date]])</f>
        <v>2</v>
      </c>
      <c r="F181" s="4" t="str">
        <f>TEXT(SalesDataTable[[#This Row],[Order Date]],"MMM")</f>
        <v>Feb</v>
      </c>
      <c r="G181" s="4" t="s">
        <v>11</v>
      </c>
      <c r="H181" s="4" t="s">
        <v>52</v>
      </c>
      <c r="I181" s="4" t="s">
        <v>19</v>
      </c>
      <c r="J181" s="4" t="s">
        <v>3</v>
      </c>
      <c r="K181" s="4" t="s">
        <v>23</v>
      </c>
      <c r="L181" s="4" t="s">
        <v>40</v>
      </c>
      <c r="M181" s="9">
        <v>1</v>
      </c>
      <c r="N181" s="6">
        <v>81.47</v>
      </c>
      <c r="O181" s="7">
        <v>0</v>
      </c>
      <c r="P181" s="6">
        <v>39.18</v>
      </c>
      <c r="Q181" s="6">
        <f t="shared" si="8"/>
        <v>81.47</v>
      </c>
      <c r="R181" s="6">
        <f t="shared" si="9"/>
        <v>39.18</v>
      </c>
      <c r="S181" s="6">
        <f t="shared" si="10"/>
        <v>42.29</v>
      </c>
      <c r="T181" s="8">
        <f t="shared" si="11"/>
        <v>0.51908678040996681</v>
      </c>
      <c r="U181" s="5">
        <f>YEAR(SalesDataTable[[#This Row],[Order Date]])</f>
        <v>2026</v>
      </c>
      <c r="V181" s="8" t="str">
        <f>"Q"&amp;ROUNDUP(MONTH(SalesDataTable[[#This Row],[Order Date]])/3,0)</f>
        <v>Q1</v>
      </c>
      <c r="W181" s="9">
        <f>MONTH(SalesDataTable[[#This Row],[Order Date]])</f>
        <v>2</v>
      </c>
      <c r="X181" s="8" t="str">
        <f>TEXT(SalesDataTable[[#This Row],[Order Date]],"mmm")</f>
        <v>Feb</v>
      </c>
    </row>
    <row r="182" spans="1:24" ht="15.75">
      <c r="A182" s="2">
        <v>582</v>
      </c>
      <c r="B182" s="3">
        <v>46061</v>
      </c>
      <c r="C182" s="4">
        <f>YEAR(SalesDataTable[[#This Row],[Order Date]])</f>
        <v>2026</v>
      </c>
      <c r="D182" s="12" t="str">
        <f>"Q"&amp;ROUNDUP(MONTH(SalesDataTable[[#This Row],[Order Date]])/3,0)</f>
        <v>Q1</v>
      </c>
      <c r="E182" s="4">
        <f>MONTH(SalesDataTable[[#This Row],[Order Date]])</f>
        <v>2</v>
      </c>
      <c r="F182" s="4" t="str">
        <f>TEXT(SalesDataTable[[#This Row],[Order Date]],"MMM")</f>
        <v>Feb</v>
      </c>
      <c r="G182" s="4" t="s">
        <v>6</v>
      </c>
      <c r="H182" s="4" t="s">
        <v>7</v>
      </c>
      <c r="I182" s="4" t="s">
        <v>8</v>
      </c>
      <c r="J182" s="4" t="s">
        <v>3</v>
      </c>
      <c r="K182" s="4" t="s">
        <v>23</v>
      </c>
      <c r="L182" s="4" t="s">
        <v>51</v>
      </c>
      <c r="M182" s="9">
        <v>12</v>
      </c>
      <c r="N182" s="6">
        <v>122.75</v>
      </c>
      <c r="O182" s="7">
        <v>0.15</v>
      </c>
      <c r="P182" s="6">
        <v>62.51</v>
      </c>
      <c r="Q182" s="6">
        <f t="shared" si="8"/>
        <v>1252.05</v>
      </c>
      <c r="R182" s="6">
        <f t="shared" si="9"/>
        <v>750.12</v>
      </c>
      <c r="S182" s="6">
        <f t="shared" si="10"/>
        <v>501.92999999999995</v>
      </c>
      <c r="T182" s="8">
        <f t="shared" si="11"/>
        <v>0.40088654606445429</v>
      </c>
      <c r="U182" s="5">
        <f>YEAR(SalesDataTable[[#This Row],[Order Date]])</f>
        <v>2026</v>
      </c>
      <c r="V182" s="8" t="str">
        <f>"Q"&amp;ROUNDUP(MONTH(SalesDataTable[[#This Row],[Order Date]])/3,0)</f>
        <v>Q1</v>
      </c>
      <c r="W182" s="9">
        <f>MONTH(SalesDataTable[[#This Row],[Order Date]])</f>
        <v>2</v>
      </c>
      <c r="X182" s="8" t="str">
        <f>TEXT(SalesDataTable[[#This Row],[Order Date]],"mmm")</f>
        <v>Feb</v>
      </c>
    </row>
    <row r="183" spans="1:24" ht="15.75">
      <c r="A183" s="2">
        <v>902</v>
      </c>
      <c r="B183" s="3">
        <v>46061</v>
      </c>
      <c r="C183" s="4">
        <f>YEAR(SalesDataTable[[#This Row],[Order Date]])</f>
        <v>2026</v>
      </c>
      <c r="D183" s="12" t="str">
        <f>"Q"&amp;ROUNDUP(MONTH(SalesDataTable[[#This Row],[Order Date]])/3,0)</f>
        <v>Q1</v>
      </c>
      <c r="E183" s="4">
        <f>MONTH(SalesDataTable[[#This Row],[Order Date]])</f>
        <v>2</v>
      </c>
      <c r="F183" s="4" t="str">
        <f>TEXT(SalesDataTable[[#This Row],[Order Date]],"MMM")</f>
        <v>Feb</v>
      </c>
      <c r="G183" s="4" t="s">
        <v>0</v>
      </c>
      <c r="H183" s="4" t="s">
        <v>36</v>
      </c>
      <c r="I183" s="4" t="s">
        <v>2</v>
      </c>
      <c r="J183" s="4" t="s">
        <v>16</v>
      </c>
      <c r="K183" s="4" t="s">
        <v>34</v>
      </c>
      <c r="L183" s="4" t="s">
        <v>45</v>
      </c>
      <c r="M183" s="9">
        <v>1</v>
      </c>
      <c r="N183" s="6">
        <v>50.38</v>
      </c>
      <c r="O183" s="7">
        <v>0.05</v>
      </c>
      <c r="P183" s="6">
        <v>21.95</v>
      </c>
      <c r="Q183" s="6">
        <f t="shared" si="8"/>
        <v>47.860999999999997</v>
      </c>
      <c r="R183" s="6">
        <f t="shared" si="9"/>
        <v>21.95</v>
      </c>
      <c r="S183" s="6">
        <f t="shared" si="10"/>
        <v>25.910999999999998</v>
      </c>
      <c r="T183" s="8">
        <f t="shared" si="11"/>
        <v>0.54138024696516995</v>
      </c>
      <c r="U183" s="5">
        <f>YEAR(SalesDataTable[[#This Row],[Order Date]])</f>
        <v>2026</v>
      </c>
      <c r="V183" s="8" t="str">
        <f>"Q"&amp;ROUNDUP(MONTH(SalesDataTable[[#This Row],[Order Date]])/3,0)</f>
        <v>Q1</v>
      </c>
      <c r="W183" s="9">
        <f>MONTH(SalesDataTable[[#This Row],[Order Date]])</f>
        <v>2</v>
      </c>
      <c r="X183" s="8" t="str">
        <f>TEXT(SalesDataTable[[#This Row],[Order Date]],"mmm")</f>
        <v>Feb</v>
      </c>
    </row>
    <row r="184" spans="1:24" ht="15.75">
      <c r="A184" s="2">
        <v>2396</v>
      </c>
      <c r="B184" s="3">
        <v>46061</v>
      </c>
      <c r="C184" s="4">
        <f>YEAR(SalesDataTable[[#This Row],[Order Date]])</f>
        <v>2026</v>
      </c>
      <c r="D184" s="12" t="str">
        <f>"Q"&amp;ROUNDUP(MONTH(SalesDataTable[[#This Row],[Order Date]])/3,0)</f>
        <v>Q1</v>
      </c>
      <c r="E184" s="4">
        <f>MONTH(SalesDataTable[[#This Row],[Order Date]])</f>
        <v>2</v>
      </c>
      <c r="F184" s="4" t="str">
        <f>TEXT(SalesDataTable[[#This Row],[Order Date]],"MMM")</f>
        <v>Feb</v>
      </c>
      <c r="G184" s="4" t="s">
        <v>20</v>
      </c>
      <c r="H184" s="4" t="s">
        <v>31</v>
      </c>
      <c r="I184" s="4" t="s">
        <v>2</v>
      </c>
      <c r="J184" s="4" t="s">
        <v>16</v>
      </c>
      <c r="K184" s="4" t="s">
        <v>34</v>
      </c>
      <c r="L184" s="4" t="s">
        <v>45</v>
      </c>
      <c r="M184" s="9">
        <v>2</v>
      </c>
      <c r="N184" s="6">
        <v>50.4</v>
      </c>
      <c r="O184" s="7">
        <v>0</v>
      </c>
      <c r="P184" s="6">
        <v>21.43</v>
      </c>
      <c r="Q184" s="6">
        <f t="shared" si="8"/>
        <v>100.8</v>
      </c>
      <c r="R184" s="6">
        <f t="shared" si="9"/>
        <v>42.86</v>
      </c>
      <c r="S184" s="6">
        <f t="shared" si="10"/>
        <v>57.94</v>
      </c>
      <c r="T184" s="8">
        <f t="shared" si="11"/>
        <v>0.57480158730158726</v>
      </c>
      <c r="U184" s="5">
        <f>YEAR(SalesDataTable[[#This Row],[Order Date]])</f>
        <v>2026</v>
      </c>
      <c r="V184" s="8" t="str">
        <f>"Q"&amp;ROUNDUP(MONTH(SalesDataTable[[#This Row],[Order Date]])/3,0)</f>
        <v>Q1</v>
      </c>
      <c r="W184" s="9">
        <f>MONTH(SalesDataTable[[#This Row],[Order Date]])</f>
        <v>2</v>
      </c>
      <c r="X184" s="8" t="str">
        <f>TEXT(SalesDataTable[[#This Row],[Order Date]],"mmm")</f>
        <v>Feb</v>
      </c>
    </row>
    <row r="185" spans="1:24" ht="15.75">
      <c r="A185" s="2">
        <v>2494</v>
      </c>
      <c r="B185" s="3">
        <v>46061</v>
      </c>
      <c r="C185" s="4">
        <f>YEAR(SalesDataTable[[#This Row],[Order Date]])</f>
        <v>2026</v>
      </c>
      <c r="D185" s="12" t="str">
        <f>"Q"&amp;ROUNDUP(MONTH(SalesDataTable[[#This Row],[Order Date]])/3,0)</f>
        <v>Q1</v>
      </c>
      <c r="E185" s="4">
        <f>MONTH(SalesDataTable[[#This Row],[Order Date]])</f>
        <v>2</v>
      </c>
      <c r="F185" s="4" t="str">
        <f>TEXT(SalesDataTable[[#This Row],[Order Date]],"MMM")</f>
        <v>Feb</v>
      </c>
      <c r="G185" s="4" t="s">
        <v>11</v>
      </c>
      <c r="H185" s="4" t="s">
        <v>25</v>
      </c>
      <c r="I185" s="4" t="s">
        <v>2</v>
      </c>
      <c r="J185" s="4" t="s">
        <v>13</v>
      </c>
      <c r="K185" s="4" t="s">
        <v>9</v>
      </c>
      <c r="L185" s="4" t="s">
        <v>46</v>
      </c>
      <c r="M185" s="9">
        <v>1</v>
      </c>
      <c r="N185" s="6">
        <v>69.98</v>
      </c>
      <c r="O185" s="7">
        <v>0</v>
      </c>
      <c r="P185" s="6">
        <v>33.21</v>
      </c>
      <c r="Q185" s="6">
        <f t="shared" si="8"/>
        <v>69.98</v>
      </c>
      <c r="R185" s="6">
        <f t="shared" si="9"/>
        <v>33.21</v>
      </c>
      <c r="S185" s="6">
        <f t="shared" si="10"/>
        <v>36.770000000000003</v>
      </c>
      <c r="T185" s="8">
        <f t="shared" si="11"/>
        <v>0.52543583881108891</v>
      </c>
      <c r="U185" s="5">
        <f>YEAR(SalesDataTable[[#This Row],[Order Date]])</f>
        <v>2026</v>
      </c>
      <c r="V185" s="8" t="str">
        <f>"Q"&amp;ROUNDUP(MONTH(SalesDataTable[[#This Row],[Order Date]])/3,0)</f>
        <v>Q1</v>
      </c>
      <c r="W185" s="9">
        <f>MONTH(SalesDataTable[[#This Row],[Order Date]])</f>
        <v>2</v>
      </c>
      <c r="X185" s="8" t="str">
        <f>TEXT(SalesDataTable[[#This Row],[Order Date]],"mmm")</f>
        <v>Feb</v>
      </c>
    </row>
    <row r="186" spans="1:24" ht="15.75">
      <c r="A186" s="2">
        <v>2925</v>
      </c>
      <c r="B186" s="3">
        <v>46061</v>
      </c>
      <c r="C186" s="4">
        <f>YEAR(SalesDataTable[[#This Row],[Order Date]])</f>
        <v>2026</v>
      </c>
      <c r="D186" s="12" t="str">
        <f>"Q"&amp;ROUNDUP(MONTH(SalesDataTable[[#This Row],[Order Date]])/3,0)</f>
        <v>Q1</v>
      </c>
      <c r="E186" s="4">
        <f>MONTH(SalesDataTable[[#This Row],[Order Date]])</f>
        <v>2</v>
      </c>
      <c r="F186" s="4" t="str">
        <f>TEXT(SalesDataTable[[#This Row],[Order Date]],"MMM")</f>
        <v>Feb</v>
      </c>
      <c r="G186" s="4" t="s">
        <v>0</v>
      </c>
      <c r="H186" s="4" t="s">
        <v>1</v>
      </c>
      <c r="I186" s="4" t="s">
        <v>19</v>
      </c>
      <c r="J186" s="4" t="s">
        <v>13</v>
      </c>
      <c r="K186" s="4" t="s">
        <v>9</v>
      </c>
      <c r="L186" s="4" t="s">
        <v>10</v>
      </c>
      <c r="M186" s="9">
        <v>3</v>
      </c>
      <c r="N186" s="6">
        <v>90.04</v>
      </c>
      <c r="O186" s="7">
        <v>0.05</v>
      </c>
      <c r="P186" s="6">
        <v>45.25</v>
      </c>
      <c r="Q186" s="6">
        <f t="shared" si="8"/>
        <v>256.61399999999998</v>
      </c>
      <c r="R186" s="6">
        <f t="shared" si="9"/>
        <v>135.75</v>
      </c>
      <c r="S186" s="6">
        <f t="shared" si="10"/>
        <v>120.86399999999998</v>
      </c>
      <c r="T186" s="8">
        <f t="shared" si="11"/>
        <v>0.47099534709719654</v>
      </c>
      <c r="U186" s="5">
        <f>YEAR(SalesDataTable[[#This Row],[Order Date]])</f>
        <v>2026</v>
      </c>
      <c r="V186" s="8" t="str">
        <f>"Q"&amp;ROUNDUP(MONTH(SalesDataTable[[#This Row],[Order Date]])/3,0)</f>
        <v>Q1</v>
      </c>
      <c r="W186" s="9">
        <f>MONTH(SalesDataTable[[#This Row],[Order Date]])</f>
        <v>2</v>
      </c>
      <c r="X186" s="8" t="str">
        <f>TEXT(SalesDataTable[[#This Row],[Order Date]],"mmm")</f>
        <v>Feb</v>
      </c>
    </row>
    <row r="187" spans="1:24" ht="15.75">
      <c r="A187" s="2">
        <v>3614</v>
      </c>
      <c r="B187" s="3">
        <v>46061</v>
      </c>
      <c r="C187" s="4">
        <f>YEAR(SalesDataTable[[#This Row],[Order Date]])</f>
        <v>2026</v>
      </c>
      <c r="D187" s="12" t="str">
        <f>"Q"&amp;ROUNDUP(MONTH(SalesDataTable[[#This Row],[Order Date]])/3,0)</f>
        <v>Q1</v>
      </c>
      <c r="E187" s="4">
        <f>MONTH(SalesDataTable[[#This Row],[Order Date]])</f>
        <v>2</v>
      </c>
      <c r="F187" s="4" t="str">
        <f>TEXT(SalesDataTable[[#This Row],[Order Date]],"MMM")</f>
        <v>Feb</v>
      </c>
      <c r="G187" s="4" t="s">
        <v>6</v>
      </c>
      <c r="H187" s="4" t="s">
        <v>49</v>
      </c>
      <c r="I187" s="4" t="s">
        <v>2</v>
      </c>
      <c r="J187" s="4" t="s">
        <v>13</v>
      </c>
      <c r="K187" s="4" t="s">
        <v>34</v>
      </c>
      <c r="L187" s="4" t="s">
        <v>45</v>
      </c>
      <c r="M187" s="9">
        <v>3</v>
      </c>
      <c r="N187" s="6">
        <v>51.18</v>
      </c>
      <c r="O187" s="7">
        <v>0</v>
      </c>
      <c r="P187" s="6">
        <v>21.95</v>
      </c>
      <c r="Q187" s="6">
        <f t="shared" si="8"/>
        <v>153.54</v>
      </c>
      <c r="R187" s="6">
        <f t="shared" si="9"/>
        <v>65.849999999999994</v>
      </c>
      <c r="S187" s="6">
        <f t="shared" si="10"/>
        <v>87.69</v>
      </c>
      <c r="T187" s="8">
        <f t="shared" si="11"/>
        <v>0.57112153184837833</v>
      </c>
      <c r="U187" s="5">
        <f>YEAR(SalesDataTable[[#This Row],[Order Date]])</f>
        <v>2026</v>
      </c>
      <c r="V187" s="8" t="str">
        <f>"Q"&amp;ROUNDUP(MONTH(SalesDataTable[[#This Row],[Order Date]])/3,0)</f>
        <v>Q1</v>
      </c>
      <c r="W187" s="9">
        <f>MONTH(SalesDataTable[[#This Row],[Order Date]])</f>
        <v>2</v>
      </c>
      <c r="X187" s="8" t="str">
        <f>TEXT(SalesDataTable[[#This Row],[Order Date]],"mmm")</f>
        <v>Feb</v>
      </c>
    </row>
    <row r="188" spans="1:24" ht="15.75">
      <c r="A188" s="2">
        <v>4360</v>
      </c>
      <c r="B188" s="3">
        <v>46061</v>
      </c>
      <c r="C188" s="4">
        <f>YEAR(SalesDataTable[[#This Row],[Order Date]])</f>
        <v>2026</v>
      </c>
      <c r="D188" s="12" t="str">
        <f>"Q"&amp;ROUNDUP(MONTH(SalesDataTable[[#This Row],[Order Date]])/3,0)</f>
        <v>Q1</v>
      </c>
      <c r="E188" s="4">
        <f>MONTH(SalesDataTable[[#This Row],[Order Date]])</f>
        <v>2</v>
      </c>
      <c r="F188" s="4" t="str">
        <f>TEXT(SalesDataTable[[#This Row],[Order Date]],"MMM")</f>
        <v>Feb</v>
      </c>
      <c r="G188" s="4" t="s">
        <v>0</v>
      </c>
      <c r="H188" s="4" t="s">
        <v>50</v>
      </c>
      <c r="I188" s="4" t="s">
        <v>2</v>
      </c>
      <c r="J188" s="4" t="s">
        <v>13</v>
      </c>
      <c r="K188" s="4" t="s">
        <v>14</v>
      </c>
      <c r="L188" s="4" t="s">
        <v>15</v>
      </c>
      <c r="M188" s="9">
        <v>1</v>
      </c>
      <c r="N188" s="6">
        <v>35.69</v>
      </c>
      <c r="O188" s="7">
        <v>0</v>
      </c>
      <c r="P188" s="6">
        <v>13.38</v>
      </c>
      <c r="Q188" s="6">
        <f t="shared" si="8"/>
        <v>35.69</v>
      </c>
      <c r="R188" s="6">
        <f t="shared" si="9"/>
        <v>13.38</v>
      </c>
      <c r="S188" s="6">
        <f t="shared" si="10"/>
        <v>22.309999999999995</v>
      </c>
      <c r="T188" s="8">
        <f t="shared" si="11"/>
        <v>0.62510507144858496</v>
      </c>
      <c r="U188" s="5">
        <f>YEAR(SalesDataTable[[#This Row],[Order Date]])</f>
        <v>2026</v>
      </c>
      <c r="V188" s="8" t="str">
        <f>"Q"&amp;ROUNDUP(MONTH(SalesDataTable[[#This Row],[Order Date]])/3,0)</f>
        <v>Q1</v>
      </c>
      <c r="W188" s="9">
        <f>MONTH(SalesDataTable[[#This Row],[Order Date]])</f>
        <v>2</v>
      </c>
      <c r="X188" s="8" t="str">
        <f>TEXT(SalesDataTable[[#This Row],[Order Date]],"mmm")</f>
        <v>Feb</v>
      </c>
    </row>
    <row r="189" spans="1:24" ht="15.75">
      <c r="A189" s="2">
        <v>4582</v>
      </c>
      <c r="B189" s="3">
        <v>46061</v>
      </c>
      <c r="C189" s="4">
        <f>YEAR(SalesDataTable[[#This Row],[Order Date]])</f>
        <v>2026</v>
      </c>
      <c r="D189" s="12" t="str">
        <f>"Q"&amp;ROUNDUP(MONTH(SalesDataTable[[#This Row],[Order Date]])/3,0)</f>
        <v>Q1</v>
      </c>
      <c r="E189" s="4">
        <f>MONTH(SalesDataTable[[#This Row],[Order Date]])</f>
        <v>2</v>
      </c>
      <c r="F189" s="4" t="str">
        <f>TEXT(SalesDataTable[[#This Row],[Order Date]],"MMM")</f>
        <v>Feb</v>
      </c>
      <c r="G189" s="4" t="s">
        <v>20</v>
      </c>
      <c r="H189" s="4" t="s">
        <v>31</v>
      </c>
      <c r="I189" s="4" t="s">
        <v>2</v>
      </c>
      <c r="J189" s="4" t="s">
        <v>13</v>
      </c>
      <c r="K189" s="4" t="s">
        <v>4</v>
      </c>
      <c r="L189" s="4" t="s">
        <v>22</v>
      </c>
      <c r="M189" s="9">
        <v>3</v>
      </c>
      <c r="N189" s="6">
        <v>50.29</v>
      </c>
      <c r="O189" s="7">
        <v>0.05</v>
      </c>
      <c r="P189" s="6">
        <v>22.87</v>
      </c>
      <c r="Q189" s="6">
        <f t="shared" si="8"/>
        <v>143.32650000000001</v>
      </c>
      <c r="R189" s="6">
        <f t="shared" si="9"/>
        <v>68.61</v>
      </c>
      <c r="S189" s="6">
        <f t="shared" si="10"/>
        <v>74.716500000000011</v>
      </c>
      <c r="T189" s="8">
        <f t="shared" si="11"/>
        <v>0.52130275978273388</v>
      </c>
      <c r="U189" s="5">
        <f>YEAR(SalesDataTable[[#This Row],[Order Date]])</f>
        <v>2026</v>
      </c>
      <c r="V189" s="8" t="str">
        <f>"Q"&amp;ROUNDUP(MONTH(SalesDataTable[[#This Row],[Order Date]])/3,0)</f>
        <v>Q1</v>
      </c>
      <c r="W189" s="9">
        <f>MONTH(SalesDataTable[[#This Row],[Order Date]])</f>
        <v>2</v>
      </c>
      <c r="X189" s="8" t="str">
        <f>TEXT(SalesDataTable[[#This Row],[Order Date]],"mmm")</f>
        <v>Feb</v>
      </c>
    </row>
    <row r="190" spans="1:24" ht="15.75">
      <c r="A190" s="2">
        <v>4381</v>
      </c>
      <c r="B190" s="3">
        <v>46062</v>
      </c>
      <c r="C190" s="4">
        <f>YEAR(SalesDataTable[[#This Row],[Order Date]])</f>
        <v>2026</v>
      </c>
      <c r="D190" s="12" t="str">
        <f>"Q"&amp;ROUNDUP(MONTH(SalesDataTable[[#This Row],[Order Date]])/3,0)</f>
        <v>Q1</v>
      </c>
      <c r="E190" s="4">
        <f>MONTH(SalesDataTable[[#This Row],[Order Date]])</f>
        <v>2</v>
      </c>
      <c r="F190" s="4" t="str">
        <f>TEXT(SalesDataTable[[#This Row],[Order Date]],"MMM")</f>
        <v>Feb</v>
      </c>
      <c r="G190" s="4" t="s">
        <v>6</v>
      </c>
      <c r="H190" s="4" t="s">
        <v>43</v>
      </c>
      <c r="I190" s="4" t="s">
        <v>28</v>
      </c>
      <c r="J190" s="4" t="s">
        <v>3</v>
      </c>
      <c r="K190" s="4" t="s">
        <v>23</v>
      </c>
      <c r="L190" s="4" t="s">
        <v>29</v>
      </c>
      <c r="M190" s="9">
        <v>1</v>
      </c>
      <c r="N190" s="6">
        <v>194.32</v>
      </c>
      <c r="O190" s="7">
        <v>0.05</v>
      </c>
      <c r="P190" s="6">
        <v>102.52</v>
      </c>
      <c r="Q190" s="6">
        <f t="shared" si="8"/>
        <v>184.60399999999998</v>
      </c>
      <c r="R190" s="6">
        <f t="shared" si="9"/>
        <v>102.52</v>
      </c>
      <c r="S190" s="6">
        <f t="shared" si="10"/>
        <v>82.083999999999989</v>
      </c>
      <c r="T190" s="8">
        <f t="shared" si="11"/>
        <v>0.44464908669367942</v>
      </c>
      <c r="U190" s="5">
        <f>YEAR(SalesDataTable[[#This Row],[Order Date]])</f>
        <v>2026</v>
      </c>
      <c r="V190" s="8" t="str">
        <f>"Q"&amp;ROUNDUP(MONTH(SalesDataTable[[#This Row],[Order Date]])/3,0)</f>
        <v>Q1</v>
      </c>
      <c r="W190" s="9">
        <f>MONTH(SalesDataTable[[#This Row],[Order Date]])</f>
        <v>2</v>
      </c>
      <c r="X190" s="8" t="str">
        <f>TEXT(SalesDataTable[[#This Row],[Order Date]],"mmm")</f>
        <v>Feb</v>
      </c>
    </row>
    <row r="191" spans="1:24" ht="15.75">
      <c r="A191" s="2">
        <v>4964</v>
      </c>
      <c r="B191" s="3">
        <v>46062</v>
      </c>
      <c r="C191" s="4">
        <f>YEAR(SalesDataTable[[#This Row],[Order Date]])</f>
        <v>2026</v>
      </c>
      <c r="D191" s="12" t="str">
        <f>"Q"&amp;ROUNDUP(MONTH(SalesDataTable[[#This Row],[Order Date]])/3,0)</f>
        <v>Q1</v>
      </c>
      <c r="E191" s="4">
        <f>MONTH(SalesDataTable[[#This Row],[Order Date]])</f>
        <v>2</v>
      </c>
      <c r="F191" s="4" t="str">
        <f>TEXT(SalesDataTable[[#This Row],[Order Date]],"MMM")</f>
        <v>Feb</v>
      </c>
      <c r="G191" s="4" t="s">
        <v>20</v>
      </c>
      <c r="H191" s="4" t="s">
        <v>47</v>
      </c>
      <c r="I191" s="4" t="s">
        <v>19</v>
      </c>
      <c r="J191" s="4" t="s">
        <v>13</v>
      </c>
      <c r="K191" s="4" t="s">
        <v>34</v>
      </c>
      <c r="L191" s="4" t="s">
        <v>35</v>
      </c>
      <c r="M191" s="9">
        <v>4</v>
      </c>
      <c r="N191" s="6">
        <v>40.44</v>
      </c>
      <c r="O191" s="7">
        <v>0</v>
      </c>
      <c r="P191" s="6">
        <v>14.75</v>
      </c>
      <c r="Q191" s="6">
        <f t="shared" si="8"/>
        <v>161.76</v>
      </c>
      <c r="R191" s="6">
        <f t="shared" si="9"/>
        <v>59</v>
      </c>
      <c r="S191" s="6">
        <f t="shared" si="10"/>
        <v>102.75999999999999</v>
      </c>
      <c r="T191" s="8">
        <f t="shared" si="11"/>
        <v>0.63526211671612265</v>
      </c>
      <c r="U191" s="5">
        <f>YEAR(SalesDataTable[[#This Row],[Order Date]])</f>
        <v>2026</v>
      </c>
      <c r="V191" s="8" t="str">
        <f>"Q"&amp;ROUNDUP(MONTH(SalesDataTable[[#This Row],[Order Date]])/3,0)</f>
        <v>Q1</v>
      </c>
      <c r="W191" s="9">
        <f>MONTH(SalesDataTable[[#This Row],[Order Date]])</f>
        <v>2</v>
      </c>
      <c r="X191" s="8" t="str">
        <f>TEXT(SalesDataTable[[#This Row],[Order Date]],"mmm")</f>
        <v>Feb</v>
      </c>
    </row>
    <row r="192" spans="1:24" ht="15.75">
      <c r="A192" s="2">
        <v>255</v>
      </c>
      <c r="B192" s="3">
        <v>46063</v>
      </c>
      <c r="C192" s="4">
        <f>YEAR(SalesDataTable[[#This Row],[Order Date]])</f>
        <v>2026</v>
      </c>
      <c r="D192" s="12" t="str">
        <f>"Q"&amp;ROUNDUP(MONTH(SalesDataTable[[#This Row],[Order Date]])/3,0)</f>
        <v>Q1</v>
      </c>
      <c r="E192" s="4">
        <f>MONTH(SalesDataTable[[#This Row],[Order Date]])</f>
        <v>2</v>
      </c>
      <c r="F192" s="4" t="str">
        <f>TEXT(SalesDataTable[[#This Row],[Order Date]],"MMM")</f>
        <v>Feb</v>
      </c>
      <c r="G192" s="4" t="s">
        <v>20</v>
      </c>
      <c r="H192" s="4" t="s">
        <v>31</v>
      </c>
      <c r="I192" s="4" t="s">
        <v>2</v>
      </c>
      <c r="J192" s="4" t="s">
        <v>13</v>
      </c>
      <c r="K192" s="4" t="s">
        <v>14</v>
      </c>
      <c r="L192" s="4" t="s">
        <v>44</v>
      </c>
      <c r="M192" s="9">
        <v>3</v>
      </c>
      <c r="N192" s="6">
        <v>134.53</v>
      </c>
      <c r="O192" s="7">
        <v>0.1</v>
      </c>
      <c r="P192" s="6">
        <v>69.12</v>
      </c>
      <c r="Q192" s="6">
        <f t="shared" si="8"/>
        <v>363.23100000000005</v>
      </c>
      <c r="R192" s="6">
        <f t="shared" si="9"/>
        <v>207.36</v>
      </c>
      <c r="S192" s="6">
        <f t="shared" si="10"/>
        <v>155.87100000000004</v>
      </c>
      <c r="T192" s="8">
        <f t="shared" si="11"/>
        <v>0.42912361555043488</v>
      </c>
      <c r="U192" s="5">
        <f>YEAR(SalesDataTable[[#This Row],[Order Date]])</f>
        <v>2026</v>
      </c>
      <c r="V192" s="8" t="str">
        <f>"Q"&amp;ROUNDUP(MONTH(SalesDataTable[[#This Row],[Order Date]])/3,0)</f>
        <v>Q1</v>
      </c>
      <c r="W192" s="9">
        <f>MONTH(SalesDataTable[[#This Row],[Order Date]])</f>
        <v>2</v>
      </c>
      <c r="X192" s="8" t="str">
        <f>TEXT(SalesDataTable[[#This Row],[Order Date]],"mmm")</f>
        <v>Feb</v>
      </c>
    </row>
    <row r="193" spans="1:24" ht="15.75">
      <c r="A193" s="2">
        <v>2178</v>
      </c>
      <c r="B193" s="3">
        <v>46063</v>
      </c>
      <c r="C193" s="4">
        <f>YEAR(SalesDataTable[[#This Row],[Order Date]])</f>
        <v>2026</v>
      </c>
      <c r="D193" s="12" t="str">
        <f>"Q"&amp;ROUNDUP(MONTH(SalesDataTable[[#This Row],[Order Date]])/3,0)</f>
        <v>Q1</v>
      </c>
      <c r="E193" s="4">
        <f>MONTH(SalesDataTable[[#This Row],[Order Date]])</f>
        <v>2</v>
      </c>
      <c r="F193" s="4" t="str">
        <f>TEXT(SalesDataTable[[#This Row],[Order Date]],"MMM")</f>
        <v>Feb</v>
      </c>
      <c r="G193" s="4" t="s">
        <v>11</v>
      </c>
      <c r="H193" s="4" t="s">
        <v>12</v>
      </c>
      <c r="I193" s="4" t="s">
        <v>28</v>
      </c>
      <c r="J193" s="4" t="s">
        <v>13</v>
      </c>
      <c r="K193" s="4" t="s">
        <v>9</v>
      </c>
      <c r="L193" s="4" t="s">
        <v>37</v>
      </c>
      <c r="M193" s="9">
        <v>6</v>
      </c>
      <c r="N193" s="6">
        <v>154.05000000000001</v>
      </c>
      <c r="O193" s="7">
        <v>0</v>
      </c>
      <c r="P193" s="6">
        <v>79.25</v>
      </c>
      <c r="Q193" s="6">
        <f t="shared" si="8"/>
        <v>924.30000000000007</v>
      </c>
      <c r="R193" s="6">
        <f t="shared" si="9"/>
        <v>475.5</v>
      </c>
      <c r="S193" s="6">
        <f t="shared" si="10"/>
        <v>448.80000000000007</v>
      </c>
      <c r="T193" s="8">
        <f t="shared" si="11"/>
        <v>0.4855566374553717</v>
      </c>
      <c r="U193" s="5">
        <f>YEAR(SalesDataTable[[#This Row],[Order Date]])</f>
        <v>2026</v>
      </c>
      <c r="V193" s="8" t="str">
        <f>"Q"&amp;ROUNDUP(MONTH(SalesDataTable[[#This Row],[Order Date]])/3,0)</f>
        <v>Q1</v>
      </c>
      <c r="W193" s="9">
        <f>MONTH(SalesDataTable[[#This Row],[Order Date]])</f>
        <v>2</v>
      </c>
      <c r="X193" s="8" t="str">
        <f>TEXT(SalesDataTable[[#This Row],[Order Date]],"mmm")</f>
        <v>Feb</v>
      </c>
    </row>
    <row r="194" spans="1:24" ht="15.75">
      <c r="A194" s="2">
        <v>3416</v>
      </c>
      <c r="B194" s="3">
        <v>46063</v>
      </c>
      <c r="C194" s="4">
        <f>YEAR(SalesDataTable[[#This Row],[Order Date]])</f>
        <v>2026</v>
      </c>
      <c r="D194" s="12" t="str">
        <f>"Q"&amp;ROUNDUP(MONTH(SalesDataTable[[#This Row],[Order Date]])/3,0)</f>
        <v>Q1</v>
      </c>
      <c r="E194" s="4">
        <f>MONTH(SalesDataTable[[#This Row],[Order Date]])</f>
        <v>2</v>
      </c>
      <c r="F194" s="4" t="str">
        <f>TEXT(SalesDataTable[[#This Row],[Order Date]],"MMM")</f>
        <v>Feb</v>
      </c>
      <c r="G194" s="4" t="s">
        <v>11</v>
      </c>
      <c r="H194" s="4" t="s">
        <v>12</v>
      </c>
      <c r="I194" s="4" t="s">
        <v>2</v>
      </c>
      <c r="J194" s="4" t="s">
        <v>13</v>
      </c>
      <c r="K194" s="4" t="s">
        <v>14</v>
      </c>
      <c r="L194" s="4" t="s">
        <v>44</v>
      </c>
      <c r="M194" s="9">
        <v>1</v>
      </c>
      <c r="N194" s="6">
        <v>135.4</v>
      </c>
      <c r="O194" s="7">
        <v>0</v>
      </c>
      <c r="P194" s="6">
        <v>67.56</v>
      </c>
      <c r="Q194" s="6">
        <f t="shared" ref="Q194:Q257" si="12">M194*N194*(1-O194)</f>
        <v>135.4</v>
      </c>
      <c r="R194" s="6">
        <f t="shared" ref="R194:R257" si="13">M194*P194</f>
        <v>67.56</v>
      </c>
      <c r="S194" s="6">
        <f t="shared" ref="S194:S257" si="14">Q194-R194</f>
        <v>67.84</v>
      </c>
      <c r="T194" s="8">
        <f t="shared" ref="T194:T257" si="15">IFERROR(S194/Q194,0)</f>
        <v>0.50103397341211231</v>
      </c>
      <c r="U194" s="5">
        <f>YEAR(SalesDataTable[[#This Row],[Order Date]])</f>
        <v>2026</v>
      </c>
      <c r="V194" s="8" t="str">
        <f>"Q"&amp;ROUNDUP(MONTH(SalesDataTable[[#This Row],[Order Date]])/3,0)</f>
        <v>Q1</v>
      </c>
      <c r="W194" s="9">
        <f>MONTH(SalesDataTable[[#This Row],[Order Date]])</f>
        <v>2</v>
      </c>
      <c r="X194" s="8" t="str">
        <f>TEXT(SalesDataTable[[#This Row],[Order Date]],"mmm")</f>
        <v>Feb</v>
      </c>
    </row>
    <row r="195" spans="1:24" ht="15.75">
      <c r="A195" s="2">
        <v>3854</v>
      </c>
      <c r="B195" s="3">
        <v>46063</v>
      </c>
      <c r="C195" s="4">
        <f>YEAR(SalesDataTable[[#This Row],[Order Date]])</f>
        <v>2026</v>
      </c>
      <c r="D195" s="12" t="str">
        <f>"Q"&amp;ROUNDUP(MONTH(SalesDataTable[[#This Row],[Order Date]])/3,0)</f>
        <v>Q1</v>
      </c>
      <c r="E195" s="4">
        <f>MONTH(SalesDataTable[[#This Row],[Order Date]])</f>
        <v>2</v>
      </c>
      <c r="F195" s="4" t="str">
        <f>TEXT(SalesDataTable[[#This Row],[Order Date]],"MMM")</f>
        <v>Feb</v>
      </c>
      <c r="G195" s="4" t="s">
        <v>0</v>
      </c>
      <c r="H195" s="4" t="s">
        <v>1</v>
      </c>
      <c r="I195" s="4" t="s">
        <v>2</v>
      </c>
      <c r="J195" s="4" t="s">
        <v>13</v>
      </c>
      <c r="K195" s="4" t="s">
        <v>4</v>
      </c>
      <c r="L195" s="4" t="s">
        <v>26</v>
      </c>
      <c r="M195" s="9">
        <v>2</v>
      </c>
      <c r="N195" s="6">
        <v>41.03</v>
      </c>
      <c r="O195" s="7">
        <v>0</v>
      </c>
      <c r="P195" s="6">
        <v>16.260000000000002</v>
      </c>
      <c r="Q195" s="6">
        <f t="shared" si="12"/>
        <v>82.06</v>
      </c>
      <c r="R195" s="6">
        <f t="shared" si="13"/>
        <v>32.520000000000003</v>
      </c>
      <c r="S195" s="6">
        <f t="shared" si="14"/>
        <v>49.54</v>
      </c>
      <c r="T195" s="8">
        <f t="shared" si="15"/>
        <v>0.60370460638557155</v>
      </c>
      <c r="U195" s="5">
        <f>YEAR(SalesDataTable[[#This Row],[Order Date]])</f>
        <v>2026</v>
      </c>
      <c r="V195" s="8" t="str">
        <f>"Q"&amp;ROUNDUP(MONTH(SalesDataTable[[#This Row],[Order Date]])/3,0)</f>
        <v>Q1</v>
      </c>
      <c r="W195" s="9">
        <f>MONTH(SalesDataTable[[#This Row],[Order Date]])</f>
        <v>2</v>
      </c>
      <c r="X195" s="8" t="str">
        <f>TEXT(SalesDataTable[[#This Row],[Order Date]],"mmm")</f>
        <v>Feb</v>
      </c>
    </row>
    <row r="196" spans="1:24" ht="15.75">
      <c r="A196" s="2">
        <v>3952</v>
      </c>
      <c r="B196" s="3">
        <v>46063</v>
      </c>
      <c r="C196" s="4">
        <f>YEAR(SalesDataTable[[#This Row],[Order Date]])</f>
        <v>2026</v>
      </c>
      <c r="D196" s="12" t="str">
        <f>"Q"&amp;ROUNDUP(MONTH(SalesDataTable[[#This Row],[Order Date]])/3,0)</f>
        <v>Q1</v>
      </c>
      <c r="E196" s="4">
        <f>MONTH(SalesDataTable[[#This Row],[Order Date]])</f>
        <v>2</v>
      </c>
      <c r="F196" s="4" t="str">
        <f>TEXT(SalesDataTable[[#This Row],[Order Date]],"MMM")</f>
        <v>Feb</v>
      </c>
      <c r="G196" s="4" t="s">
        <v>20</v>
      </c>
      <c r="H196" s="4" t="s">
        <v>33</v>
      </c>
      <c r="I196" s="4" t="s">
        <v>28</v>
      </c>
      <c r="J196" s="4" t="s">
        <v>13</v>
      </c>
      <c r="K196" s="4" t="s">
        <v>4</v>
      </c>
      <c r="L196" s="4" t="s">
        <v>5</v>
      </c>
      <c r="M196" s="9">
        <v>1</v>
      </c>
      <c r="N196" s="6">
        <v>81.44</v>
      </c>
      <c r="O196" s="7">
        <v>0.05</v>
      </c>
      <c r="P196" s="6">
        <v>43.9</v>
      </c>
      <c r="Q196" s="6">
        <f t="shared" si="12"/>
        <v>77.367999999999995</v>
      </c>
      <c r="R196" s="6">
        <f t="shared" si="13"/>
        <v>43.9</v>
      </c>
      <c r="S196" s="6">
        <f t="shared" si="14"/>
        <v>33.467999999999996</v>
      </c>
      <c r="T196" s="8">
        <f t="shared" si="15"/>
        <v>0.43258194602419603</v>
      </c>
      <c r="U196" s="5">
        <f>YEAR(SalesDataTable[[#This Row],[Order Date]])</f>
        <v>2026</v>
      </c>
      <c r="V196" s="8" t="str">
        <f>"Q"&amp;ROUNDUP(MONTH(SalesDataTable[[#This Row],[Order Date]])/3,0)</f>
        <v>Q1</v>
      </c>
      <c r="W196" s="9">
        <f>MONTH(SalesDataTable[[#This Row],[Order Date]])</f>
        <v>2</v>
      </c>
      <c r="X196" s="8" t="str">
        <f>TEXT(SalesDataTable[[#This Row],[Order Date]],"mmm")</f>
        <v>Feb</v>
      </c>
    </row>
    <row r="197" spans="1:24" ht="15.75">
      <c r="A197" s="2">
        <v>4076</v>
      </c>
      <c r="B197" s="3">
        <v>46063</v>
      </c>
      <c r="C197" s="4">
        <f>YEAR(SalesDataTable[[#This Row],[Order Date]])</f>
        <v>2026</v>
      </c>
      <c r="D197" s="12" t="str">
        <f>"Q"&amp;ROUNDUP(MONTH(SalesDataTable[[#This Row],[Order Date]])/3,0)</f>
        <v>Q1</v>
      </c>
      <c r="E197" s="4">
        <f>MONTH(SalesDataTable[[#This Row],[Order Date]])</f>
        <v>2</v>
      </c>
      <c r="F197" s="4" t="str">
        <f>TEXT(SalesDataTable[[#This Row],[Order Date]],"MMM")</f>
        <v>Feb</v>
      </c>
      <c r="G197" s="4" t="s">
        <v>0</v>
      </c>
      <c r="H197" s="4" t="s">
        <v>1</v>
      </c>
      <c r="I197" s="4" t="s">
        <v>8</v>
      </c>
      <c r="J197" s="4" t="s">
        <v>16</v>
      </c>
      <c r="K197" s="4" t="s">
        <v>23</v>
      </c>
      <c r="L197" s="4" t="s">
        <v>51</v>
      </c>
      <c r="M197" s="9">
        <v>8</v>
      </c>
      <c r="N197" s="6">
        <v>122.19</v>
      </c>
      <c r="O197" s="7">
        <v>0.1</v>
      </c>
      <c r="P197" s="6">
        <v>60</v>
      </c>
      <c r="Q197" s="6">
        <f t="shared" si="12"/>
        <v>879.76800000000003</v>
      </c>
      <c r="R197" s="6">
        <f t="shared" si="13"/>
        <v>480</v>
      </c>
      <c r="S197" s="6">
        <f t="shared" si="14"/>
        <v>399.76800000000003</v>
      </c>
      <c r="T197" s="8">
        <f t="shared" si="15"/>
        <v>0.45440161497121973</v>
      </c>
      <c r="U197" s="5">
        <f>YEAR(SalesDataTable[[#This Row],[Order Date]])</f>
        <v>2026</v>
      </c>
      <c r="V197" s="8" t="str">
        <f>"Q"&amp;ROUNDUP(MONTH(SalesDataTable[[#This Row],[Order Date]])/3,0)</f>
        <v>Q1</v>
      </c>
      <c r="W197" s="9">
        <f>MONTH(SalesDataTable[[#This Row],[Order Date]])</f>
        <v>2</v>
      </c>
      <c r="X197" s="8" t="str">
        <f>TEXT(SalesDataTable[[#This Row],[Order Date]],"mmm")</f>
        <v>Feb</v>
      </c>
    </row>
    <row r="198" spans="1:24" ht="15.75">
      <c r="A198" s="2">
        <v>4156</v>
      </c>
      <c r="B198" s="3">
        <v>46063</v>
      </c>
      <c r="C198" s="4">
        <f>YEAR(SalesDataTable[[#This Row],[Order Date]])</f>
        <v>2026</v>
      </c>
      <c r="D198" s="12" t="str">
        <f>"Q"&amp;ROUNDUP(MONTH(SalesDataTable[[#This Row],[Order Date]])/3,0)</f>
        <v>Q1</v>
      </c>
      <c r="E198" s="4">
        <f>MONTH(SalesDataTable[[#This Row],[Order Date]])</f>
        <v>2</v>
      </c>
      <c r="F198" s="4" t="str">
        <f>TEXT(SalesDataTable[[#This Row],[Order Date]],"MMM")</f>
        <v>Feb</v>
      </c>
      <c r="G198" s="4" t="s">
        <v>11</v>
      </c>
      <c r="H198" s="4" t="s">
        <v>52</v>
      </c>
      <c r="I198" s="4" t="s">
        <v>19</v>
      </c>
      <c r="J198" s="4" t="s">
        <v>3</v>
      </c>
      <c r="K198" s="4" t="s">
        <v>9</v>
      </c>
      <c r="L198" s="4" t="s">
        <v>17</v>
      </c>
      <c r="M198" s="9">
        <v>2</v>
      </c>
      <c r="N198" s="6">
        <v>146.33000000000001</v>
      </c>
      <c r="O198" s="7">
        <v>0.1</v>
      </c>
      <c r="P198" s="6">
        <v>81.34</v>
      </c>
      <c r="Q198" s="6">
        <f t="shared" si="12"/>
        <v>263.39400000000001</v>
      </c>
      <c r="R198" s="6">
        <f t="shared" si="13"/>
        <v>162.68</v>
      </c>
      <c r="S198" s="6">
        <f t="shared" si="14"/>
        <v>100.714</v>
      </c>
      <c r="T198" s="8">
        <f t="shared" si="15"/>
        <v>0.38237013751262366</v>
      </c>
      <c r="U198" s="5">
        <f>YEAR(SalesDataTable[[#This Row],[Order Date]])</f>
        <v>2026</v>
      </c>
      <c r="V198" s="8" t="str">
        <f>"Q"&amp;ROUNDUP(MONTH(SalesDataTable[[#This Row],[Order Date]])/3,0)</f>
        <v>Q1</v>
      </c>
      <c r="W198" s="9">
        <f>MONTH(SalesDataTable[[#This Row],[Order Date]])</f>
        <v>2</v>
      </c>
      <c r="X198" s="8" t="str">
        <f>TEXT(SalesDataTable[[#This Row],[Order Date]],"mmm")</f>
        <v>Feb</v>
      </c>
    </row>
    <row r="199" spans="1:24" ht="15.75">
      <c r="A199" s="2">
        <v>4260</v>
      </c>
      <c r="B199" s="3">
        <v>46063</v>
      </c>
      <c r="C199" s="4">
        <f>YEAR(SalesDataTable[[#This Row],[Order Date]])</f>
        <v>2026</v>
      </c>
      <c r="D199" s="12" t="str">
        <f>"Q"&amp;ROUNDUP(MONTH(SalesDataTable[[#This Row],[Order Date]])/3,0)</f>
        <v>Q1</v>
      </c>
      <c r="E199" s="4">
        <f>MONTH(SalesDataTable[[#This Row],[Order Date]])</f>
        <v>2</v>
      </c>
      <c r="F199" s="4" t="str">
        <f>TEXT(SalesDataTable[[#This Row],[Order Date]],"MMM")</f>
        <v>Feb</v>
      </c>
      <c r="G199" s="4" t="s">
        <v>11</v>
      </c>
      <c r="H199" s="4" t="s">
        <v>52</v>
      </c>
      <c r="I199" s="4" t="s">
        <v>28</v>
      </c>
      <c r="J199" s="4" t="s">
        <v>3</v>
      </c>
      <c r="K199" s="4" t="s">
        <v>14</v>
      </c>
      <c r="L199" s="4" t="s">
        <v>44</v>
      </c>
      <c r="M199" s="9">
        <v>1</v>
      </c>
      <c r="N199" s="6">
        <v>131.24</v>
      </c>
      <c r="O199" s="7">
        <v>0.05</v>
      </c>
      <c r="P199" s="6">
        <v>66.14</v>
      </c>
      <c r="Q199" s="6">
        <f t="shared" si="12"/>
        <v>124.678</v>
      </c>
      <c r="R199" s="6">
        <f t="shared" si="13"/>
        <v>66.14</v>
      </c>
      <c r="S199" s="6">
        <f t="shared" si="14"/>
        <v>58.537999999999997</v>
      </c>
      <c r="T199" s="8">
        <f t="shared" si="15"/>
        <v>0.46951346669019395</v>
      </c>
      <c r="U199" s="5">
        <f>YEAR(SalesDataTable[[#This Row],[Order Date]])</f>
        <v>2026</v>
      </c>
      <c r="V199" s="8" t="str">
        <f>"Q"&amp;ROUNDUP(MONTH(SalesDataTable[[#This Row],[Order Date]])/3,0)</f>
        <v>Q1</v>
      </c>
      <c r="W199" s="9">
        <f>MONTH(SalesDataTable[[#This Row],[Order Date]])</f>
        <v>2</v>
      </c>
      <c r="X199" s="8" t="str">
        <f>TEXT(SalesDataTable[[#This Row],[Order Date]],"mmm")</f>
        <v>Feb</v>
      </c>
    </row>
    <row r="200" spans="1:24" ht="15.75">
      <c r="A200" s="2">
        <v>4294</v>
      </c>
      <c r="B200" s="3">
        <v>46063</v>
      </c>
      <c r="C200" s="4">
        <f>YEAR(SalesDataTable[[#This Row],[Order Date]])</f>
        <v>2026</v>
      </c>
      <c r="D200" s="12" t="str">
        <f>"Q"&amp;ROUNDUP(MONTH(SalesDataTable[[#This Row],[Order Date]])/3,0)</f>
        <v>Q1</v>
      </c>
      <c r="E200" s="4">
        <f>MONTH(SalesDataTable[[#This Row],[Order Date]])</f>
        <v>2</v>
      </c>
      <c r="F200" s="4" t="str">
        <f>TEXT(SalesDataTable[[#This Row],[Order Date]],"MMM")</f>
        <v>Feb</v>
      </c>
      <c r="G200" s="4" t="s">
        <v>6</v>
      </c>
      <c r="H200" s="4" t="s">
        <v>7</v>
      </c>
      <c r="I200" s="4" t="s">
        <v>8</v>
      </c>
      <c r="J200" s="4" t="s">
        <v>13</v>
      </c>
      <c r="K200" s="4" t="s">
        <v>34</v>
      </c>
      <c r="L200" s="4" t="s">
        <v>45</v>
      </c>
      <c r="M200" s="9">
        <v>5</v>
      </c>
      <c r="N200" s="6">
        <v>51.37</v>
      </c>
      <c r="O200" s="7">
        <v>0.05</v>
      </c>
      <c r="P200" s="6">
        <v>21.81</v>
      </c>
      <c r="Q200" s="6">
        <f t="shared" si="12"/>
        <v>244.00749999999996</v>
      </c>
      <c r="R200" s="6">
        <f t="shared" si="13"/>
        <v>109.05</v>
      </c>
      <c r="S200" s="6">
        <f t="shared" si="14"/>
        <v>134.95749999999998</v>
      </c>
      <c r="T200" s="8">
        <f t="shared" si="15"/>
        <v>0.55308750755612024</v>
      </c>
      <c r="U200" s="5">
        <f>YEAR(SalesDataTable[[#This Row],[Order Date]])</f>
        <v>2026</v>
      </c>
      <c r="V200" s="8" t="str">
        <f>"Q"&amp;ROUNDUP(MONTH(SalesDataTable[[#This Row],[Order Date]])/3,0)</f>
        <v>Q1</v>
      </c>
      <c r="W200" s="9">
        <f>MONTH(SalesDataTable[[#This Row],[Order Date]])</f>
        <v>2</v>
      </c>
      <c r="X200" s="8" t="str">
        <f>TEXT(SalesDataTable[[#This Row],[Order Date]],"mmm")</f>
        <v>Feb</v>
      </c>
    </row>
    <row r="201" spans="1:24" ht="15.75">
      <c r="A201" s="2">
        <v>1019</v>
      </c>
      <c r="B201" s="3">
        <v>46064</v>
      </c>
      <c r="C201" s="4">
        <f>YEAR(SalesDataTable[[#This Row],[Order Date]])</f>
        <v>2026</v>
      </c>
      <c r="D201" s="12" t="str">
        <f>"Q"&amp;ROUNDUP(MONTH(SalesDataTable[[#This Row],[Order Date]])/3,0)</f>
        <v>Q1</v>
      </c>
      <c r="E201" s="4">
        <f>MONTH(SalesDataTable[[#This Row],[Order Date]])</f>
        <v>2</v>
      </c>
      <c r="F201" s="4" t="str">
        <f>TEXT(SalesDataTable[[#This Row],[Order Date]],"MMM")</f>
        <v>Feb</v>
      </c>
      <c r="G201" s="4" t="s">
        <v>6</v>
      </c>
      <c r="H201" s="4" t="s">
        <v>43</v>
      </c>
      <c r="I201" s="4" t="s">
        <v>19</v>
      </c>
      <c r="J201" s="4" t="s">
        <v>13</v>
      </c>
      <c r="K201" s="4" t="s">
        <v>23</v>
      </c>
      <c r="L201" s="4" t="s">
        <v>51</v>
      </c>
      <c r="M201" s="9">
        <v>5</v>
      </c>
      <c r="N201" s="6">
        <v>121.94</v>
      </c>
      <c r="O201" s="7">
        <v>0</v>
      </c>
      <c r="P201" s="6">
        <v>62.3</v>
      </c>
      <c r="Q201" s="6">
        <f t="shared" si="12"/>
        <v>609.70000000000005</v>
      </c>
      <c r="R201" s="6">
        <f t="shared" si="13"/>
        <v>311.5</v>
      </c>
      <c r="S201" s="6">
        <f t="shared" si="14"/>
        <v>298.20000000000005</v>
      </c>
      <c r="T201" s="8">
        <f t="shared" si="15"/>
        <v>0.48909299655568317</v>
      </c>
      <c r="U201" s="5">
        <f>YEAR(SalesDataTable[[#This Row],[Order Date]])</f>
        <v>2026</v>
      </c>
      <c r="V201" s="8" t="str">
        <f>"Q"&amp;ROUNDUP(MONTH(SalesDataTable[[#This Row],[Order Date]])/3,0)</f>
        <v>Q1</v>
      </c>
      <c r="W201" s="9">
        <f>MONTH(SalesDataTable[[#This Row],[Order Date]])</f>
        <v>2</v>
      </c>
      <c r="X201" s="8" t="str">
        <f>TEXT(SalesDataTable[[#This Row],[Order Date]],"mmm")</f>
        <v>Feb</v>
      </c>
    </row>
    <row r="202" spans="1:24" ht="15.75">
      <c r="A202" s="2">
        <v>1471</v>
      </c>
      <c r="B202" s="3">
        <v>46064</v>
      </c>
      <c r="C202" s="4">
        <f>YEAR(SalesDataTable[[#This Row],[Order Date]])</f>
        <v>2026</v>
      </c>
      <c r="D202" s="12" t="str">
        <f>"Q"&amp;ROUNDUP(MONTH(SalesDataTable[[#This Row],[Order Date]])/3,0)</f>
        <v>Q1</v>
      </c>
      <c r="E202" s="4">
        <f>MONTH(SalesDataTable[[#This Row],[Order Date]])</f>
        <v>2</v>
      </c>
      <c r="F202" s="4" t="str">
        <f>TEXT(SalesDataTable[[#This Row],[Order Date]],"MMM")</f>
        <v>Feb</v>
      </c>
      <c r="G202" s="4" t="s">
        <v>0</v>
      </c>
      <c r="H202" s="4" t="s">
        <v>1</v>
      </c>
      <c r="I202" s="4" t="s">
        <v>2</v>
      </c>
      <c r="J202" s="4" t="s">
        <v>3</v>
      </c>
      <c r="K202" s="4" t="s">
        <v>23</v>
      </c>
      <c r="L202" s="4" t="s">
        <v>51</v>
      </c>
      <c r="M202" s="9">
        <v>4</v>
      </c>
      <c r="N202" s="6">
        <v>124.55</v>
      </c>
      <c r="O202" s="7">
        <v>0</v>
      </c>
      <c r="P202" s="6">
        <v>60.41</v>
      </c>
      <c r="Q202" s="6">
        <f t="shared" si="12"/>
        <v>498.2</v>
      </c>
      <c r="R202" s="6">
        <f t="shared" si="13"/>
        <v>241.64</v>
      </c>
      <c r="S202" s="6">
        <f t="shared" si="14"/>
        <v>256.56</v>
      </c>
      <c r="T202" s="8">
        <f t="shared" si="15"/>
        <v>0.51497390606182258</v>
      </c>
      <c r="U202" s="5">
        <f>YEAR(SalesDataTable[[#This Row],[Order Date]])</f>
        <v>2026</v>
      </c>
      <c r="V202" s="8" t="str">
        <f>"Q"&amp;ROUNDUP(MONTH(SalesDataTable[[#This Row],[Order Date]])/3,0)</f>
        <v>Q1</v>
      </c>
      <c r="W202" s="9">
        <f>MONTH(SalesDataTable[[#This Row],[Order Date]])</f>
        <v>2</v>
      </c>
      <c r="X202" s="8" t="str">
        <f>TEXT(SalesDataTable[[#This Row],[Order Date]],"mmm")</f>
        <v>Feb</v>
      </c>
    </row>
    <row r="203" spans="1:24" ht="15.75">
      <c r="A203" s="2">
        <v>2520</v>
      </c>
      <c r="B203" s="3">
        <v>46064</v>
      </c>
      <c r="C203" s="4">
        <f>YEAR(SalesDataTable[[#This Row],[Order Date]])</f>
        <v>2026</v>
      </c>
      <c r="D203" s="12" t="str">
        <f>"Q"&amp;ROUNDUP(MONTH(SalesDataTable[[#This Row],[Order Date]])/3,0)</f>
        <v>Q1</v>
      </c>
      <c r="E203" s="4">
        <f>MONTH(SalesDataTable[[#This Row],[Order Date]])</f>
        <v>2</v>
      </c>
      <c r="F203" s="4" t="str">
        <f>TEXT(SalesDataTable[[#This Row],[Order Date]],"MMM")</f>
        <v>Feb</v>
      </c>
      <c r="G203" s="4" t="s">
        <v>6</v>
      </c>
      <c r="H203" s="4" t="s">
        <v>49</v>
      </c>
      <c r="I203" s="4" t="s">
        <v>8</v>
      </c>
      <c r="J203" s="4" t="s">
        <v>16</v>
      </c>
      <c r="K203" s="4" t="s">
        <v>23</v>
      </c>
      <c r="L203" s="4" t="s">
        <v>24</v>
      </c>
      <c r="M203" s="9">
        <v>10</v>
      </c>
      <c r="N203" s="6">
        <v>343.77</v>
      </c>
      <c r="O203" s="7">
        <v>0.15</v>
      </c>
      <c r="P203" s="6">
        <v>195.29</v>
      </c>
      <c r="Q203" s="6">
        <f t="shared" si="12"/>
        <v>2922.0449999999996</v>
      </c>
      <c r="R203" s="6">
        <f t="shared" si="13"/>
        <v>1952.8999999999999</v>
      </c>
      <c r="S203" s="6">
        <f t="shared" si="14"/>
        <v>969.14499999999975</v>
      </c>
      <c r="T203" s="8">
        <f t="shared" si="15"/>
        <v>0.33166669233362245</v>
      </c>
      <c r="U203" s="5">
        <f>YEAR(SalesDataTable[[#This Row],[Order Date]])</f>
        <v>2026</v>
      </c>
      <c r="V203" s="8" t="str">
        <f>"Q"&amp;ROUNDUP(MONTH(SalesDataTable[[#This Row],[Order Date]])/3,0)</f>
        <v>Q1</v>
      </c>
      <c r="W203" s="9">
        <f>MONTH(SalesDataTable[[#This Row],[Order Date]])</f>
        <v>2</v>
      </c>
      <c r="X203" s="8" t="str">
        <f>TEXT(SalesDataTable[[#This Row],[Order Date]],"mmm")</f>
        <v>Feb</v>
      </c>
    </row>
    <row r="204" spans="1:24" ht="15.75">
      <c r="A204" s="2">
        <v>4649</v>
      </c>
      <c r="B204" s="3">
        <v>46064</v>
      </c>
      <c r="C204" s="4">
        <f>YEAR(SalesDataTable[[#This Row],[Order Date]])</f>
        <v>2026</v>
      </c>
      <c r="D204" s="12" t="str">
        <f>"Q"&amp;ROUNDUP(MONTH(SalesDataTable[[#This Row],[Order Date]])/3,0)</f>
        <v>Q1</v>
      </c>
      <c r="E204" s="4">
        <f>MONTH(SalesDataTable[[#This Row],[Order Date]])</f>
        <v>2</v>
      </c>
      <c r="F204" s="4" t="str">
        <f>TEXT(SalesDataTable[[#This Row],[Order Date]],"MMM")</f>
        <v>Feb</v>
      </c>
      <c r="G204" s="4" t="s">
        <v>6</v>
      </c>
      <c r="H204" s="4" t="s">
        <v>7</v>
      </c>
      <c r="I204" s="4" t="s">
        <v>28</v>
      </c>
      <c r="J204" s="4" t="s">
        <v>3</v>
      </c>
      <c r="K204" s="4" t="s">
        <v>4</v>
      </c>
      <c r="L204" s="4" t="s">
        <v>5</v>
      </c>
      <c r="M204" s="9">
        <v>1</v>
      </c>
      <c r="N204" s="6">
        <v>81.819999999999993</v>
      </c>
      <c r="O204" s="7">
        <v>0.05</v>
      </c>
      <c r="P204" s="6">
        <v>43.83</v>
      </c>
      <c r="Q204" s="6">
        <f t="shared" si="12"/>
        <v>77.728999999999985</v>
      </c>
      <c r="R204" s="6">
        <f t="shared" si="13"/>
        <v>43.83</v>
      </c>
      <c r="S204" s="6">
        <f t="shared" si="14"/>
        <v>33.898999999999987</v>
      </c>
      <c r="T204" s="8">
        <f t="shared" si="15"/>
        <v>0.43611779387358635</v>
      </c>
      <c r="U204" s="5">
        <f>YEAR(SalesDataTable[[#This Row],[Order Date]])</f>
        <v>2026</v>
      </c>
      <c r="V204" s="8" t="str">
        <f>"Q"&amp;ROUNDUP(MONTH(SalesDataTable[[#This Row],[Order Date]])/3,0)</f>
        <v>Q1</v>
      </c>
      <c r="W204" s="9">
        <f>MONTH(SalesDataTable[[#This Row],[Order Date]])</f>
        <v>2</v>
      </c>
      <c r="X204" s="8" t="str">
        <f>TEXT(SalesDataTable[[#This Row],[Order Date]],"mmm")</f>
        <v>Feb</v>
      </c>
    </row>
    <row r="205" spans="1:24" ht="15.75">
      <c r="A205" s="2">
        <v>4545</v>
      </c>
      <c r="B205" s="3">
        <v>46065</v>
      </c>
      <c r="C205" s="4">
        <f>YEAR(SalesDataTable[[#This Row],[Order Date]])</f>
        <v>2026</v>
      </c>
      <c r="D205" s="12" t="str">
        <f>"Q"&amp;ROUNDUP(MONTH(SalesDataTable[[#This Row],[Order Date]])/3,0)</f>
        <v>Q1</v>
      </c>
      <c r="E205" s="4">
        <f>MONTH(SalesDataTable[[#This Row],[Order Date]])</f>
        <v>2</v>
      </c>
      <c r="F205" s="4" t="str">
        <f>TEXT(SalesDataTable[[#This Row],[Order Date]],"MMM")</f>
        <v>Feb</v>
      </c>
      <c r="G205" s="4" t="s">
        <v>0</v>
      </c>
      <c r="H205" s="4" t="s">
        <v>36</v>
      </c>
      <c r="I205" s="4" t="s">
        <v>19</v>
      </c>
      <c r="J205" s="4" t="s">
        <v>13</v>
      </c>
      <c r="K205" s="4" t="s">
        <v>14</v>
      </c>
      <c r="L205" s="4" t="s">
        <v>15</v>
      </c>
      <c r="M205" s="9">
        <v>1</v>
      </c>
      <c r="N205" s="6">
        <v>36.58</v>
      </c>
      <c r="O205" s="7">
        <v>0.1</v>
      </c>
      <c r="P205" s="6">
        <v>13.76</v>
      </c>
      <c r="Q205" s="6">
        <f t="shared" si="12"/>
        <v>32.921999999999997</v>
      </c>
      <c r="R205" s="6">
        <f t="shared" si="13"/>
        <v>13.76</v>
      </c>
      <c r="S205" s="6">
        <f t="shared" si="14"/>
        <v>19.161999999999999</v>
      </c>
      <c r="T205" s="8">
        <f t="shared" si="15"/>
        <v>0.58204240325618128</v>
      </c>
      <c r="U205" s="5">
        <f>YEAR(SalesDataTable[[#This Row],[Order Date]])</f>
        <v>2026</v>
      </c>
      <c r="V205" s="8" t="str">
        <f>"Q"&amp;ROUNDUP(MONTH(SalesDataTable[[#This Row],[Order Date]])/3,0)</f>
        <v>Q1</v>
      </c>
      <c r="W205" s="9">
        <f>MONTH(SalesDataTable[[#This Row],[Order Date]])</f>
        <v>2</v>
      </c>
      <c r="X205" s="8" t="str">
        <f>TEXT(SalesDataTable[[#This Row],[Order Date]],"mmm")</f>
        <v>Feb</v>
      </c>
    </row>
    <row r="206" spans="1:24" ht="15.75">
      <c r="A206" s="2">
        <v>285</v>
      </c>
      <c r="B206" s="3">
        <v>46066</v>
      </c>
      <c r="C206" s="4">
        <f>YEAR(SalesDataTable[[#This Row],[Order Date]])</f>
        <v>2026</v>
      </c>
      <c r="D206" s="12" t="str">
        <f>"Q"&amp;ROUNDUP(MONTH(SalesDataTable[[#This Row],[Order Date]])/3,0)</f>
        <v>Q1</v>
      </c>
      <c r="E206" s="4">
        <f>MONTH(SalesDataTable[[#This Row],[Order Date]])</f>
        <v>2</v>
      </c>
      <c r="F206" s="4" t="str">
        <f>TEXT(SalesDataTable[[#This Row],[Order Date]],"MMM")</f>
        <v>Feb</v>
      </c>
      <c r="G206" s="4" t="s">
        <v>20</v>
      </c>
      <c r="H206" s="4" t="s">
        <v>33</v>
      </c>
      <c r="I206" s="4" t="s">
        <v>19</v>
      </c>
      <c r="J206" s="4" t="s">
        <v>13</v>
      </c>
      <c r="K206" s="4" t="s">
        <v>9</v>
      </c>
      <c r="L206" s="4" t="s">
        <v>10</v>
      </c>
      <c r="M206" s="9">
        <v>4</v>
      </c>
      <c r="N206" s="6">
        <v>92.87</v>
      </c>
      <c r="O206" s="7">
        <v>0</v>
      </c>
      <c r="P206" s="6">
        <v>44.95</v>
      </c>
      <c r="Q206" s="6">
        <f t="shared" si="12"/>
        <v>371.48</v>
      </c>
      <c r="R206" s="6">
        <f t="shared" si="13"/>
        <v>179.8</v>
      </c>
      <c r="S206" s="6">
        <f t="shared" si="14"/>
        <v>191.68</v>
      </c>
      <c r="T206" s="8">
        <f t="shared" si="15"/>
        <v>0.51599009367933668</v>
      </c>
      <c r="U206" s="5">
        <f>YEAR(SalesDataTable[[#This Row],[Order Date]])</f>
        <v>2026</v>
      </c>
      <c r="V206" s="8" t="str">
        <f>"Q"&amp;ROUNDUP(MONTH(SalesDataTable[[#This Row],[Order Date]])/3,0)</f>
        <v>Q1</v>
      </c>
      <c r="W206" s="9">
        <f>MONTH(SalesDataTable[[#This Row],[Order Date]])</f>
        <v>2</v>
      </c>
      <c r="X206" s="8" t="str">
        <f>TEXT(SalesDataTable[[#This Row],[Order Date]],"mmm")</f>
        <v>Feb</v>
      </c>
    </row>
    <row r="207" spans="1:24" ht="15.75">
      <c r="A207" s="2">
        <v>1499</v>
      </c>
      <c r="B207" s="3">
        <v>46066</v>
      </c>
      <c r="C207" s="4">
        <f>YEAR(SalesDataTable[[#This Row],[Order Date]])</f>
        <v>2026</v>
      </c>
      <c r="D207" s="12" t="str">
        <f>"Q"&amp;ROUNDUP(MONTH(SalesDataTable[[#This Row],[Order Date]])/3,0)</f>
        <v>Q1</v>
      </c>
      <c r="E207" s="4">
        <f>MONTH(SalesDataTable[[#This Row],[Order Date]])</f>
        <v>2</v>
      </c>
      <c r="F207" s="4" t="str">
        <f>TEXT(SalesDataTable[[#This Row],[Order Date]],"MMM")</f>
        <v>Feb</v>
      </c>
      <c r="G207" s="4" t="s">
        <v>20</v>
      </c>
      <c r="H207" s="4" t="s">
        <v>33</v>
      </c>
      <c r="I207" s="4" t="s">
        <v>2</v>
      </c>
      <c r="J207" s="4" t="s">
        <v>13</v>
      </c>
      <c r="K207" s="4" t="s">
        <v>4</v>
      </c>
      <c r="L207" s="4" t="s">
        <v>26</v>
      </c>
      <c r="M207" s="9">
        <v>2</v>
      </c>
      <c r="N207" s="6">
        <v>41.21</v>
      </c>
      <c r="O207" s="7">
        <v>0</v>
      </c>
      <c r="P207" s="6">
        <v>16.64</v>
      </c>
      <c r="Q207" s="6">
        <f t="shared" si="12"/>
        <v>82.42</v>
      </c>
      <c r="R207" s="6">
        <f t="shared" si="13"/>
        <v>33.28</v>
      </c>
      <c r="S207" s="6">
        <f t="shared" si="14"/>
        <v>49.14</v>
      </c>
      <c r="T207" s="8">
        <f t="shared" si="15"/>
        <v>0.59621451104100942</v>
      </c>
      <c r="U207" s="5">
        <f>YEAR(SalesDataTable[[#This Row],[Order Date]])</f>
        <v>2026</v>
      </c>
      <c r="V207" s="8" t="str">
        <f>"Q"&amp;ROUNDUP(MONTH(SalesDataTable[[#This Row],[Order Date]])/3,0)</f>
        <v>Q1</v>
      </c>
      <c r="W207" s="9">
        <f>MONTH(SalesDataTable[[#This Row],[Order Date]])</f>
        <v>2</v>
      </c>
      <c r="X207" s="8" t="str">
        <f>TEXT(SalesDataTable[[#This Row],[Order Date]],"mmm")</f>
        <v>Feb</v>
      </c>
    </row>
    <row r="208" spans="1:24" ht="15.75">
      <c r="A208" s="2">
        <v>2615</v>
      </c>
      <c r="B208" s="3">
        <v>46066</v>
      </c>
      <c r="C208" s="4">
        <f>YEAR(SalesDataTable[[#This Row],[Order Date]])</f>
        <v>2026</v>
      </c>
      <c r="D208" s="12" t="str">
        <f>"Q"&amp;ROUNDUP(MONTH(SalesDataTable[[#This Row],[Order Date]])/3,0)</f>
        <v>Q1</v>
      </c>
      <c r="E208" s="4">
        <f>MONTH(SalesDataTable[[#This Row],[Order Date]])</f>
        <v>2</v>
      </c>
      <c r="F208" s="4" t="str">
        <f>TEXT(SalesDataTable[[#This Row],[Order Date]],"MMM")</f>
        <v>Feb</v>
      </c>
      <c r="G208" s="4" t="s">
        <v>0</v>
      </c>
      <c r="H208" s="4" t="s">
        <v>50</v>
      </c>
      <c r="I208" s="4" t="s">
        <v>2</v>
      </c>
      <c r="J208" s="4" t="s">
        <v>3</v>
      </c>
      <c r="K208" s="4" t="s">
        <v>9</v>
      </c>
      <c r="L208" s="4" t="s">
        <v>37</v>
      </c>
      <c r="M208" s="9">
        <v>6</v>
      </c>
      <c r="N208" s="6">
        <v>155.79</v>
      </c>
      <c r="O208" s="7">
        <v>0</v>
      </c>
      <c r="P208" s="6">
        <v>77.48</v>
      </c>
      <c r="Q208" s="6">
        <f t="shared" si="12"/>
        <v>934.74</v>
      </c>
      <c r="R208" s="6">
        <f t="shared" si="13"/>
        <v>464.88</v>
      </c>
      <c r="S208" s="6">
        <f t="shared" si="14"/>
        <v>469.86</v>
      </c>
      <c r="T208" s="8">
        <f t="shared" si="15"/>
        <v>0.50266384235188399</v>
      </c>
      <c r="U208" s="5">
        <f>YEAR(SalesDataTable[[#This Row],[Order Date]])</f>
        <v>2026</v>
      </c>
      <c r="V208" s="8" t="str">
        <f>"Q"&amp;ROUNDUP(MONTH(SalesDataTable[[#This Row],[Order Date]])/3,0)</f>
        <v>Q1</v>
      </c>
      <c r="W208" s="9">
        <f>MONTH(SalesDataTable[[#This Row],[Order Date]])</f>
        <v>2</v>
      </c>
      <c r="X208" s="8" t="str">
        <f>TEXT(SalesDataTable[[#This Row],[Order Date]],"mmm")</f>
        <v>Feb</v>
      </c>
    </row>
    <row r="209" spans="1:24" ht="15.75">
      <c r="A209" s="2">
        <v>479</v>
      </c>
      <c r="B209" s="3">
        <v>46067</v>
      </c>
      <c r="C209" s="4">
        <f>YEAR(SalesDataTable[[#This Row],[Order Date]])</f>
        <v>2026</v>
      </c>
      <c r="D209" s="12" t="str">
        <f>"Q"&amp;ROUNDUP(MONTH(SalesDataTable[[#This Row],[Order Date]])/3,0)</f>
        <v>Q1</v>
      </c>
      <c r="E209" s="4">
        <f>MONTH(SalesDataTable[[#This Row],[Order Date]])</f>
        <v>2</v>
      </c>
      <c r="F209" s="4" t="str">
        <f>TEXT(SalesDataTable[[#This Row],[Order Date]],"MMM")</f>
        <v>Feb</v>
      </c>
      <c r="G209" s="4" t="s">
        <v>0</v>
      </c>
      <c r="H209" s="4" t="s">
        <v>1</v>
      </c>
      <c r="I209" s="4" t="s">
        <v>2</v>
      </c>
      <c r="J209" s="4" t="s">
        <v>3</v>
      </c>
      <c r="K209" s="4" t="s">
        <v>34</v>
      </c>
      <c r="L209" s="4" t="s">
        <v>45</v>
      </c>
      <c r="M209" s="9">
        <v>2</v>
      </c>
      <c r="N209" s="6">
        <v>50.16</v>
      </c>
      <c r="O209" s="7">
        <v>0.1</v>
      </c>
      <c r="P209" s="6">
        <v>21.48</v>
      </c>
      <c r="Q209" s="6">
        <f t="shared" si="12"/>
        <v>90.287999999999997</v>
      </c>
      <c r="R209" s="6">
        <f t="shared" si="13"/>
        <v>42.96</v>
      </c>
      <c r="S209" s="6">
        <f t="shared" si="14"/>
        <v>47.327999999999996</v>
      </c>
      <c r="T209" s="8">
        <f t="shared" si="15"/>
        <v>0.52418926103136632</v>
      </c>
      <c r="U209" s="5">
        <f>YEAR(SalesDataTable[[#This Row],[Order Date]])</f>
        <v>2026</v>
      </c>
      <c r="V209" s="8" t="str">
        <f>"Q"&amp;ROUNDUP(MONTH(SalesDataTable[[#This Row],[Order Date]])/3,0)</f>
        <v>Q1</v>
      </c>
      <c r="W209" s="9">
        <f>MONTH(SalesDataTable[[#This Row],[Order Date]])</f>
        <v>2</v>
      </c>
      <c r="X209" s="8" t="str">
        <f>TEXT(SalesDataTable[[#This Row],[Order Date]],"mmm")</f>
        <v>Feb</v>
      </c>
    </row>
    <row r="210" spans="1:24" ht="15.75">
      <c r="A210" s="2">
        <v>4069</v>
      </c>
      <c r="B210" s="3">
        <v>46067</v>
      </c>
      <c r="C210" s="4">
        <f>YEAR(SalesDataTable[[#This Row],[Order Date]])</f>
        <v>2026</v>
      </c>
      <c r="D210" s="12" t="str">
        <f>"Q"&amp;ROUNDUP(MONTH(SalesDataTable[[#This Row],[Order Date]])/3,0)</f>
        <v>Q1</v>
      </c>
      <c r="E210" s="4">
        <f>MONTH(SalesDataTable[[#This Row],[Order Date]])</f>
        <v>2</v>
      </c>
      <c r="F210" s="4" t="str">
        <f>TEXT(SalesDataTable[[#This Row],[Order Date]],"MMM")</f>
        <v>Feb</v>
      </c>
      <c r="G210" s="4" t="s">
        <v>20</v>
      </c>
      <c r="H210" s="4" t="s">
        <v>33</v>
      </c>
      <c r="I210" s="4" t="s">
        <v>2</v>
      </c>
      <c r="J210" s="4" t="s">
        <v>13</v>
      </c>
      <c r="K210" s="4" t="s">
        <v>9</v>
      </c>
      <c r="L210" s="4" t="s">
        <v>17</v>
      </c>
      <c r="M210" s="9">
        <v>4</v>
      </c>
      <c r="N210" s="6">
        <v>140.63999999999999</v>
      </c>
      <c r="O210" s="7">
        <v>0</v>
      </c>
      <c r="P210" s="6">
        <v>77.510000000000005</v>
      </c>
      <c r="Q210" s="6">
        <f t="shared" si="12"/>
        <v>562.55999999999995</v>
      </c>
      <c r="R210" s="6">
        <f t="shared" si="13"/>
        <v>310.04000000000002</v>
      </c>
      <c r="S210" s="6">
        <f t="shared" si="14"/>
        <v>252.51999999999992</v>
      </c>
      <c r="T210" s="8">
        <f t="shared" si="15"/>
        <v>0.4488765642775881</v>
      </c>
      <c r="U210" s="5">
        <f>YEAR(SalesDataTable[[#This Row],[Order Date]])</f>
        <v>2026</v>
      </c>
      <c r="V210" s="8" t="str">
        <f>"Q"&amp;ROUNDUP(MONTH(SalesDataTable[[#This Row],[Order Date]])/3,0)</f>
        <v>Q1</v>
      </c>
      <c r="W210" s="9">
        <f>MONTH(SalesDataTable[[#This Row],[Order Date]])</f>
        <v>2</v>
      </c>
      <c r="X210" s="8" t="str">
        <f>TEXT(SalesDataTable[[#This Row],[Order Date]],"mmm")</f>
        <v>Feb</v>
      </c>
    </row>
    <row r="211" spans="1:24" ht="15.75">
      <c r="A211" s="2">
        <v>4588</v>
      </c>
      <c r="B211" s="3">
        <v>46067</v>
      </c>
      <c r="C211" s="4">
        <f>YEAR(SalesDataTable[[#This Row],[Order Date]])</f>
        <v>2026</v>
      </c>
      <c r="D211" s="12" t="str">
        <f>"Q"&amp;ROUNDUP(MONTH(SalesDataTable[[#This Row],[Order Date]])/3,0)</f>
        <v>Q1</v>
      </c>
      <c r="E211" s="4">
        <f>MONTH(SalesDataTable[[#This Row],[Order Date]])</f>
        <v>2</v>
      </c>
      <c r="F211" s="4" t="str">
        <f>TEXT(SalesDataTable[[#This Row],[Order Date]],"MMM")</f>
        <v>Feb</v>
      </c>
      <c r="G211" s="4" t="s">
        <v>0</v>
      </c>
      <c r="H211" s="4" t="s">
        <v>1</v>
      </c>
      <c r="I211" s="4" t="s">
        <v>28</v>
      </c>
      <c r="J211" s="4" t="s">
        <v>13</v>
      </c>
      <c r="K211" s="4" t="s">
        <v>23</v>
      </c>
      <c r="L211" s="4" t="s">
        <v>40</v>
      </c>
      <c r="M211" s="9">
        <v>1</v>
      </c>
      <c r="N211" s="6">
        <v>80.680000000000007</v>
      </c>
      <c r="O211" s="7">
        <v>0</v>
      </c>
      <c r="P211" s="6">
        <v>39.630000000000003</v>
      </c>
      <c r="Q211" s="6">
        <f t="shared" si="12"/>
        <v>80.680000000000007</v>
      </c>
      <c r="R211" s="6">
        <f t="shared" si="13"/>
        <v>39.630000000000003</v>
      </c>
      <c r="S211" s="6">
        <f t="shared" si="14"/>
        <v>41.050000000000004</v>
      </c>
      <c r="T211" s="8">
        <f t="shared" si="15"/>
        <v>0.50880019831432821</v>
      </c>
      <c r="U211" s="5">
        <f>YEAR(SalesDataTable[[#This Row],[Order Date]])</f>
        <v>2026</v>
      </c>
      <c r="V211" s="8" t="str">
        <f>"Q"&amp;ROUNDUP(MONTH(SalesDataTable[[#This Row],[Order Date]])/3,0)</f>
        <v>Q1</v>
      </c>
      <c r="W211" s="9">
        <f>MONTH(SalesDataTable[[#This Row],[Order Date]])</f>
        <v>2</v>
      </c>
      <c r="X211" s="8" t="str">
        <f>TEXT(SalesDataTable[[#This Row],[Order Date]],"mmm")</f>
        <v>Feb</v>
      </c>
    </row>
    <row r="212" spans="1:24" ht="15.75">
      <c r="A212" s="2">
        <v>14</v>
      </c>
      <c r="B212" s="3">
        <v>46068</v>
      </c>
      <c r="C212" s="4">
        <f>YEAR(SalesDataTable[[#This Row],[Order Date]])</f>
        <v>2026</v>
      </c>
      <c r="D212" s="12" t="str">
        <f>"Q"&amp;ROUNDUP(MONTH(SalesDataTable[[#This Row],[Order Date]])/3,0)</f>
        <v>Q1</v>
      </c>
      <c r="E212" s="4">
        <f>MONTH(SalesDataTable[[#This Row],[Order Date]])</f>
        <v>2</v>
      </c>
      <c r="F212" s="4" t="str">
        <f>TEXT(SalesDataTable[[#This Row],[Order Date]],"MMM")</f>
        <v>Feb</v>
      </c>
      <c r="G212" s="4" t="s">
        <v>0</v>
      </c>
      <c r="H212" s="4" t="s">
        <v>1</v>
      </c>
      <c r="I212" s="4" t="s">
        <v>8</v>
      </c>
      <c r="J212" s="4" t="s">
        <v>16</v>
      </c>
      <c r="K212" s="4" t="s">
        <v>14</v>
      </c>
      <c r="L212" s="4" t="s">
        <v>48</v>
      </c>
      <c r="M212" s="9">
        <v>3</v>
      </c>
      <c r="N212" s="6">
        <v>162.44999999999999</v>
      </c>
      <c r="O212" s="7">
        <v>0.05</v>
      </c>
      <c r="P212" s="6">
        <v>86.43</v>
      </c>
      <c r="Q212" s="6">
        <f t="shared" si="12"/>
        <v>462.98249999999996</v>
      </c>
      <c r="R212" s="6">
        <f t="shared" si="13"/>
        <v>259.29000000000002</v>
      </c>
      <c r="S212" s="6">
        <f t="shared" si="14"/>
        <v>203.69249999999994</v>
      </c>
      <c r="T212" s="8">
        <f t="shared" si="15"/>
        <v>0.43995723380473334</v>
      </c>
      <c r="U212" s="5">
        <f>YEAR(SalesDataTable[[#This Row],[Order Date]])</f>
        <v>2026</v>
      </c>
      <c r="V212" s="8" t="str">
        <f>"Q"&amp;ROUNDUP(MONTH(SalesDataTable[[#This Row],[Order Date]])/3,0)</f>
        <v>Q1</v>
      </c>
      <c r="W212" s="9">
        <f>MONTH(SalesDataTable[[#This Row],[Order Date]])</f>
        <v>2</v>
      </c>
      <c r="X212" s="8" t="str">
        <f>TEXT(SalesDataTable[[#This Row],[Order Date]],"mmm")</f>
        <v>Feb</v>
      </c>
    </row>
    <row r="213" spans="1:24" ht="15.75">
      <c r="A213" s="2">
        <v>303</v>
      </c>
      <c r="B213" s="3">
        <v>46068</v>
      </c>
      <c r="C213" s="4">
        <f>YEAR(SalesDataTable[[#This Row],[Order Date]])</f>
        <v>2026</v>
      </c>
      <c r="D213" s="12" t="str">
        <f>"Q"&amp;ROUNDUP(MONTH(SalesDataTable[[#This Row],[Order Date]])/3,0)</f>
        <v>Q1</v>
      </c>
      <c r="E213" s="4">
        <f>MONTH(SalesDataTable[[#This Row],[Order Date]])</f>
        <v>2</v>
      </c>
      <c r="F213" s="4" t="str">
        <f>TEXT(SalesDataTable[[#This Row],[Order Date]],"MMM")</f>
        <v>Feb</v>
      </c>
      <c r="G213" s="4" t="s">
        <v>6</v>
      </c>
      <c r="H213" s="4" t="s">
        <v>27</v>
      </c>
      <c r="I213" s="4" t="s">
        <v>28</v>
      </c>
      <c r="J213" s="4" t="s">
        <v>3</v>
      </c>
      <c r="K213" s="4" t="s">
        <v>4</v>
      </c>
      <c r="L213" s="4" t="s">
        <v>30</v>
      </c>
      <c r="M213" s="9">
        <v>2</v>
      </c>
      <c r="N213" s="6">
        <v>102.12</v>
      </c>
      <c r="O213" s="7">
        <v>0.15</v>
      </c>
      <c r="P213" s="6">
        <v>51.03</v>
      </c>
      <c r="Q213" s="6">
        <f t="shared" si="12"/>
        <v>173.60400000000001</v>
      </c>
      <c r="R213" s="6">
        <f t="shared" si="13"/>
        <v>102.06</v>
      </c>
      <c r="S213" s="6">
        <f t="shared" si="14"/>
        <v>71.544000000000011</v>
      </c>
      <c r="T213" s="8">
        <f t="shared" si="15"/>
        <v>0.41211032003870884</v>
      </c>
      <c r="U213" s="5">
        <f>YEAR(SalesDataTable[[#This Row],[Order Date]])</f>
        <v>2026</v>
      </c>
      <c r="V213" s="8" t="str">
        <f>"Q"&amp;ROUNDUP(MONTH(SalesDataTable[[#This Row],[Order Date]])/3,0)</f>
        <v>Q1</v>
      </c>
      <c r="W213" s="9">
        <f>MONTH(SalesDataTable[[#This Row],[Order Date]])</f>
        <v>2</v>
      </c>
      <c r="X213" s="8" t="str">
        <f>TEXT(SalesDataTable[[#This Row],[Order Date]],"mmm")</f>
        <v>Feb</v>
      </c>
    </row>
    <row r="214" spans="1:24" ht="15.75">
      <c r="A214" s="2">
        <v>1197</v>
      </c>
      <c r="B214" s="3">
        <v>46069</v>
      </c>
      <c r="C214" s="4">
        <f>YEAR(SalesDataTable[[#This Row],[Order Date]])</f>
        <v>2026</v>
      </c>
      <c r="D214" s="12" t="str">
        <f>"Q"&amp;ROUNDUP(MONTH(SalesDataTable[[#This Row],[Order Date]])/3,0)</f>
        <v>Q1</v>
      </c>
      <c r="E214" s="4">
        <f>MONTH(SalesDataTable[[#This Row],[Order Date]])</f>
        <v>2</v>
      </c>
      <c r="F214" s="4" t="str">
        <f>TEXT(SalesDataTable[[#This Row],[Order Date]],"MMM")</f>
        <v>Feb</v>
      </c>
      <c r="G214" s="4" t="s">
        <v>11</v>
      </c>
      <c r="H214" s="4" t="s">
        <v>18</v>
      </c>
      <c r="I214" s="4" t="s">
        <v>2</v>
      </c>
      <c r="J214" s="4" t="s">
        <v>13</v>
      </c>
      <c r="K214" s="4" t="s">
        <v>4</v>
      </c>
      <c r="L214" s="4" t="s">
        <v>30</v>
      </c>
      <c r="M214" s="9">
        <v>2</v>
      </c>
      <c r="N214" s="6">
        <v>101.77</v>
      </c>
      <c r="O214" s="7">
        <v>0</v>
      </c>
      <c r="P214" s="6">
        <v>51.34</v>
      </c>
      <c r="Q214" s="6">
        <f t="shared" si="12"/>
        <v>203.54</v>
      </c>
      <c r="R214" s="6">
        <f t="shared" si="13"/>
        <v>102.68</v>
      </c>
      <c r="S214" s="6">
        <f t="shared" si="14"/>
        <v>100.85999999999999</v>
      </c>
      <c r="T214" s="8">
        <f t="shared" si="15"/>
        <v>0.49552913432249185</v>
      </c>
      <c r="U214" s="5">
        <f>YEAR(SalesDataTable[[#This Row],[Order Date]])</f>
        <v>2026</v>
      </c>
      <c r="V214" s="8" t="str">
        <f>"Q"&amp;ROUNDUP(MONTH(SalesDataTable[[#This Row],[Order Date]])/3,0)</f>
        <v>Q1</v>
      </c>
      <c r="W214" s="9">
        <f>MONTH(SalesDataTable[[#This Row],[Order Date]])</f>
        <v>2</v>
      </c>
      <c r="X214" s="8" t="str">
        <f>TEXT(SalesDataTable[[#This Row],[Order Date]],"mmm")</f>
        <v>Feb</v>
      </c>
    </row>
    <row r="215" spans="1:24" ht="15.75">
      <c r="A215" s="2">
        <v>2714</v>
      </c>
      <c r="B215" s="3">
        <v>46069</v>
      </c>
      <c r="C215" s="4">
        <f>YEAR(SalesDataTable[[#This Row],[Order Date]])</f>
        <v>2026</v>
      </c>
      <c r="D215" s="12" t="str">
        <f>"Q"&amp;ROUNDUP(MONTH(SalesDataTable[[#This Row],[Order Date]])/3,0)</f>
        <v>Q1</v>
      </c>
      <c r="E215" s="4">
        <f>MONTH(SalesDataTable[[#This Row],[Order Date]])</f>
        <v>2</v>
      </c>
      <c r="F215" s="4" t="str">
        <f>TEXT(SalesDataTable[[#This Row],[Order Date]],"MMM")</f>
        <v>Feb</v>
      </c>
      <c r="G215" s="4" t="s">
        <v>0</v>
      </c>
      <c r="H215" s="4" t="s">
        <v>50</v>
      </c>
      <c r="I215" s="4" t="s">
        <v>2</v>
      </c>
      <c r="J215" s="4" t="s">
        <v>16</v>
      </c>
      <c r="K215" s="4" t="s">
        <v>9</v>
      </c>
      <c r="L215" s="4" t="s">
        <v>37</v>
      </c>
      <c r="M215" s="9">
        <v>3</v>
      </c>
      <c r="N215" s="6">
        <v>153.24</v>
      </c>
      <c r="O215" s="7">
        <v>0.15</v>
      </c>
      <c r="P215" s="6">
        <v>77.61</v>
      </c>
      <c r="Q215" s="6">
        <f t="shared" si="12"/>
        <v>390.762</v>
      </c>
      <c r="R215" s="6">
        <f t="shared" si="13"/>
        <v>232.82999999999998</v>
      </c>
      <c r="S215" s="6">
        <f t="shared" si="14"/>
        <v>157.93200000000002</v>
      </c>
      <c r="T215" s="8">
        <f t="shared" si="15"/>
        <v>0.40416417154175693</v>
      </c>
      <c r="U215" s="5">
        <f>YEAR(SalesDataTable[[#This Row],[Order Date]])</f>
        <v>2026</v>
      </c>
      <c r="V215" s="8" t="str">
        <f>"Q"&amp;ROUNDUP(MONTH(SalesDataTable[[#This Row],[Order Date]])/3,0)</f>
        <v>Q1</v>
      </c>
      <c r="W215" s="9">
        <f>MONTH(SalesDataTable[[#This Row],[Order Date]])</f>
        <v>2</v>
      </c>
      <c r="X215" s="8" t="str">
        <f>TEXT(SalesDataTable[[#This Row],[Order Date]],"mmm")</f>
        <v>Feb</v>
      </c>
    </row>
    <row r="216" spans="1:24" ht="15.75">
      <c r="A216" s="2">
        <v>2753</v>
      </c>
      <c r="B216" s="3">
        <v>46069</v>
      </c>
      <c r="C216" s="4">
        <f>YEAR(SalesDataTable[[#This Row],[Order Date]])</f>
        <v>2026</v>
      </c>
      <c r="D216" s="12" t="str">
        <f>"Q"&amp;ROUNDUP(MONTH(SalesDataTable[[#This Row],[Order Date]])/3,0)</f>
        <v>Q1</v>
      </c>
      <c r="E216" s="4">
        <f>MONTH(SalesDataTable[[#This Row],[Order Date]])</f>
        <v>2</v>
      </c>
      <c r="F216" s="4" t="str">
        <f>TEXT(SalesDataTable[[#This Row],[Order Date]],"MMM")</f>
        <v>Feb</v>
      </c>
      <c r="G216" s="4" t="s">
        <v>20</v>
      </c>
      <c r="H216" s="4" t="s">
        <v>21</v>
      </c>
      <c r="I216" s="4" t="s">
        <v>28</v>
      </c>
      <c r="J216" s="4" t="s">
        <v>3</v>
      </c>
      <c r="K216" s="4" t="s">
        <v>9</v>
      </c>
      <c r="L216" s="4" t="s">
        <v>17</v>
      </c>
      <c r="M216" s="9">
        <v>1</v>
      </c>
      <c r="N216" s="6">
        <v>140.47</v>
      </c>
      <c r="O216" s="7">
        <v>0</v>
      </c>
      <c r="P216" s="6">
        <v>79.66</v>
      </c>
      <c r="Q216" s="6">
        <f t="shared" si="12"/>
        <v>140.47</v>
      </c>
      <c r="R216" s="6">
        <f t="shared" si="13"/>
        <v>79.66</v>
      </c>
      <c r="S216" s="6">
        <f t="shared" si="14"/>
        <v>60.81</v>
      </c>
      <c r="T216" s="8">
        <f t="shared" si="15"/>
        <v>0.43290382288033036</v>
      </c>
      <c r="U216" s="5">
        <f>YEAR(SalesDataTable[[#This Row],[Order Date]])</f>
        <v>2026</v>
      </c>
      <c r="V216" s="8" t="str">
        <f>"Q"&amp;ROUNDUP(MONTH(SalesDataTable[[#This Row],[Order Date]])/3,0)</f>
        <v>Q1</v>
      </c>
      <c r="W216" s="9">
        <f>MONTH(SalesDataTable[[#This Row],[Order Date]])</f>
        <v>2</v>
      </c>
      <c r="X216" s="8" t="str">
        <f>TEXT(SalesDataTable[[#This Row],[Order Date]],"mmm")</f>
        <v>Feb</v>
      </c>
    </row>
    <row r="217" spans="1:24" ht="15.75">
      <c r="A217" s="2">
        <v>3901</v>
      </c>
      <c r="B217" s="3">
        <v>46069</v>
      </c>
      <c r="C217" s="4">
        <f>YEAR(SalesDataTable[[#This Row],[Order Date]])</f>
        <v>2026</v>
      </c>
      <c r="D217" s="12" t="str">
        <f>"Q"&amp;ROUNDUP(MONTH(SalesDataTable[[#This Row],[Order Date]])/3,0)</f>
        <v>Q1</v>
      </c>
      <c r="E217" s="4">
        <f>MONTH(SalesDataTable[[#This Row],[Order Date]])</f>
        <v>2</v>
      </c>
      <c r="F217" s="4" t="str">
        <f>TEXT(SalesDataTable[[#This Row],[Order Date]],"MMM")</f>
        <v>Feb</v>
      </c>
      <c r="G217" s="4" t="s">
        <v>20</v>
      </c>
      <c r="H217" s="4" t="s">
        <v>31</v>
      </c>
      <c r="I217" s="4" t="s">
        <v>19</v>
      </c>
      <c r="J217" s="4" t="s">
        <v>13</v>
      </c>
      <c r="K217" s="4" t="s">
        <v>9</v>
      </c>
      <c r="L217" s="4" t="s">
        <v>46</v>
      </c>
      <c r="M217" s="9">
        <v>4</v>
      </c>
      <c r="N217" s="6">
        <v>70.67</v>
      </c>
      <c r="O217" s="7">
        <v>0.05</v>
      </c>
      <c r="P217" s="6">
        <v>32.96</v>
      </c>
      <c r="Q217" s="6">
        <f t="shared" si="12"/>
        <v>268.54599999999999</v>
      </c>
      <c r="R217" s="6">
        <f t="shared" si="13"/>
        <v>131.84</v>
      </c>
      <c r="S217" s="6">
        <f t="shared" si="14"/>
        <v>136.70599999999999</v>
      </c>
      <c r="T217" s="8">
        <f t="shared" si="15"/>
        <v>0.50905990035226734</v>
      </c>
      <c r="U217" s="5">
        <f>YEAR(SalesDataTable[[#This Row],[Order Date]])</f>
        <v>2026</v>
      </c>
      <c r="V217" s="8" t="str">
        <f>"Q"&amp;ROUNDUP(MONTH(SalesDataTable[[#This Row],[Order Date]])/3,0)</f>
        <v>Q1</v>
      </c>
      <c r="W217" s="9">
        <f>MONTH(SalesDataTable[[#This Row],[Order Date]])</f>
        <v>2</v>
      </c>
      <c r="X217" s="8" t="str">
        <f>TEXT(SalesDataTable[[#This Row],[Order Date]],"mmm")</f>
        <v>Feb</v>
      </c>
    </row>
    <row r="218" spans="1:24" ht="15.75">
      <c r="A218" s="2">
        <v>594</v>
      </c>
      <c r="B218" s="3">
        <v>46070</v>
      </c>
      <c r="C218" s="4">
        <f>YEAR(SalesDataTable[[#This Row],[Order Date]])</f>
        <v>2026</v>
      </c>
      <c r="D218" s="12" t="str">
        <f>"Q"&amp;ROUNDUP(MONTH(SalesDataTable[[#This Row],[Order Date]])/3,0)</f>
        <v>Q1</v>
      </c>
      <c r="E218" s="4">
        <f>MONTH(SalesDataTable[[#This Row],[Order Date]])</f>
        <v>2</v>
      </c>
      <c r="F218" s="4" t="str">
        <f>TEXT(SalesDataTable[[#This Row],[Order Date]],"MMM")</f>
        <v>Feb</v>
      </c>
      <c r="G218" s="4" t="s">
        <v>0</v>
      </c>
      <c r="H218" s="4" t="s">
        <v>50</v>
      </c>
      <c r="I218" s="4" t="s">
        <v>19</v>
      </c>
      <c r="J218" s="4" t="s">
        <v>16</v>
      </c>
      <c r="K218" s="4" t="s">
        <v>14</v>
      </c>
      <c r="L218" s="4" t="s">
        <v>44</v>
      </c>
      <c r="M218" s="9">
        <v>3</v>
      </c>
      <c r="N218" s="6">
        <v>134.91</v>
      </c>
      <c r="O218" s="7">
        <v>0</v>
      </c>
      <c r="P218" s="6">
        <v>67.69</v>
      </c>
      <c r="Q218" s="6">
        <f t="shared" si="12"/>
        <v>404.73</v>
      </c>
      <c r="R218" s="6">
        <f t="shared" si="13"/>
        <v>203.07</v>
      </c>
      <c r="S218" s="6">
        <f t="shared" si="14"/>
        <v>201.66000000000003</v>
      </c>
      <c r="T218" s="8">
        <f t="shared" si="15"/>
        <v>0.49825809799125348</v>
      </c>
      <c r="U218" s="5">
        <f>YEAR(SalesDataTable[[#This Row],[Order Date]])</f>
        <v>2026</v>
      </c>
      <c r="V218" s="8" t="str">
        <f>"Q"&amp;ROUNDUP(MONTH(SalesDataTable[[#This Row],[Order Date]])/3,0)</f>
        <v>Q1</v>
      </c>
      <c r="W218" s="9">
        <f>MONTH(SalesDataTable[[#This Row],[Order Date]])</f>
        <v>2</v>
      </c>
      <c r="X218" s="8" t="str">
        <f>TEXT(SalesDataTable[[#This Row],[Order Date]],"mmm")</f>
        <v>Feb</v>
      </c>
    </row>
    <row r="219" spans="1:24" ht="15.75">
      <c r="A219" s="2">
        <v>624</v>
      </c>
      <c r="B219" s="3">
        <v>46070</v>
      </c>
      <c r="C219" s="4">
        <f>YEAR(SalesDataTable[[#This Row],[Order Date]])</f>
        <v>2026</v>
      </c>
      <c r="D219" s="12" t="str">
        <f>"Q"&amp;ROUNDUP(MONTH(SalesDataTable[[#This Row],[Order Date]])/3,0)</f>
        <v>Q1</v>
      </c>
      <c r="E219" s="4">
        <f>MONTH(SalesDataTable[[#This Row],[Order Date]])</f>
        <v>2</v>
      </c>
      <c r="F219" s="4" t="str">
        <f>TEXT(SalesDataTable[[#This Row],[Order Date]],"MMM")</f>
        <v>Feb</v>
      </c>
      <c r="G219" s="4" t="s">
        <v>11</v>
      </c>
      <c r="H219" s="4" t="s">
        <v>12</v>
      </c>
      <c r="I219" s="4" t="s">
        <v>2</v>
      </c>
      <c r="J219" s="4" t="s">
        <v>16</v>
      </c>
      <c r="K219" s="4" t="s">
        <v>9</v>
      </c>
      <c r="L219" s="4" t="s">
        <v>46</v>
      </c>
      <c r="M219" s="9">
        <v>1</v>
      </c>
      <c r="N219" s="6">
        <v>70.86</v>
      </c>
      <c r="O219" s="7">
        <v>0.1</v>
      </c>
      <c r="P219" s="6">
        <v>33.299999999999997</v>
      </c>
      <c r="Q219" s="6">
        <f t="shared" si="12"/>
        <v>63.774000000000001</v>
      </c>
      <c r="R219" s="6">
        <f t="shared" si="13"/>
        <v>33.299999999999997</v>
      </c>
      <c r="S219" s="6">
        <f t="shared" si="14"/>
        <v>30.474000000000004</v>
      </c>
      <c r="T219" s="8">
        <f t="shared" si="15"/>
        <v>0.47784363533728486</v>
      </c>
      <c r="U219" s="5">
        <f>YEAR(SalesDataTable[[#This Row],[Order Date]])</f>
        <v>2026</v>
      </c>
      <c r="V219" s="8" t="str">
        <f>"Q"&amp;ROUNDUP(MONTH(SalesDataTable[[#This Row],[Order Date]])/3,0)</f>
        <v>Q1</v>
      </c>
      <c r="W219" s="9">
        <f>MONTH(SalesDataTable[[#This Row],[Order Date]])</f>
        <v>2</v>
      </c>
      <c r="X219" s="8" t="str">
        <f>TEXT(SalesDataTable[[#This Row],[Order Date]],"mmm")</f>
        <v>Feb</v>
      </c>
    </row>
    <row r="220" spans="1:24" ht="15.75">
      <c r="A220" s="2">
        <v>1013</v>
      </c>
      <c r="B220" s="3">
        <v>46070</v>
      </c>
      <c r="C220" s="4">
        <f>YEAR(SalesDataTable[[#This Row],[Order Date]])</f>
        <v>2026</v>
      </c>
      <c r="D220" s="12" t="str">
        <f>"Q"&amp;ROUNDUP(MONTH(SalesDataTable[[#This Row],[Order Date]])/3,0)</f>
        <v>Q1</v>
      </c>
      <c r="E220" s="4">
        <f>MONTH(SalesDataTable[[#This Row],[Order Date]])</f>
        <v>2</v>
      </c>
      <c r="F220" s="4" t="str">
        <f>TEXT(SalesDataTable[[#This Row],[Order Date]],"MMM")</f>
        <v>Feb</v>
      </c>
      <c r="G220" s="4" t="s">
        <v>6</v>
      </c>
      <c r="H220" s="4" t="s">
        <v>43</v>
      </c>
      <c r="I220" s="4" t="s">
        <v>19</v>
      </c>
      <c r="J220" s="4" t="s">
        <v>13</v>
      </c>
      <c r="K220" s="4" t="s">
        <v>4</v>
      </c>
      <c r="L220" s="4" t="s">
        <v>30</v>
      </c>
      <c r="M220" s="9">
        <v>1</v>
      </c>
      <c r="N220" s="6">
        <v>104.35</v>
      </c>
      <c r="O220" s="7">
        <v>0</v>
      </c>
      <c r="P220" s="6">
        <v>51.49</v>
      </c>
      <c r="Q220" s="6">
        <f t="shared" si="12"/>
        <v>104.35</v>
      </c>
      <c r="R220" s="6">
        <f t="shared" si="13"/>
        <v>51.49</v>
      </c>
      <c r="S220" s="6">
        <f t="shared" si="14"/>
        <v>52.859999999999992</v>
      </c>
      <c r="T220" s="8">
        <f t="shared" si="15"/>
        <v>0.50656444657402966</v>
      </c>
      <c r="U220" s="5">
        <f>YEAR(SalesDataTable[[#This Row],[Order Date]])</f>
        <v>2026</v>
      </c>
      <c r="V220" s="8" t="str">
        <f>"Q"&amp;ROUNDUP(MONTH(SalesDataTable[[#This Row],[Order Date]])/3,0)</f>
        <v>Q1</v>
      </c>
      <c r="W220" s="9">
        <f>MONTH(SalesDataTable[[#This Row],[Order Date]])</f>
        <v>2</v>
      </c>
      <c r="X220" s="8" t="str">
        <f>TEXT(SalesDataTable[[#This Row],[Order Date]],"mmm")</f>
        <v>Feb</v>
      </c>
    </row>
    <row r="221" spans="1:24" ht="15.75">
      <c r="A221" s="2">
        <v>1100</v>
      </c>
      <c r="B221" s="3">
        <v>46070</v>
      </c>
      <c r="C221" s="4">
        <f>YEAR(SalesDataTable[[#This Row],[Order Date]])</f>
        <v>2026</v>
      </c>
      <c r="D221" s="12" t="str">
        <f>"Q"&amp;ROUNDUP(MONTH(SalesDataTable[[#This Row],[Order Date]])/3,0)</f>
        <v>Q1</v>
      </c>
      <c r="E221" s="4">
        <f>MONTH(SalesDataTable[[#This Row],[Order Date]])</f>
        <v>2</v>
      </c>
      <c r="F221" s="4" t="str">
        <f>TEXT(SalesDataTable[[#This Row],[Order Date]],"MMM")</f>
        <v>Feb</v>
      </c>
      <c r="G221" s="4" t="s">
        <v>20</v>
      </c>
      <c r="H221" s="4" t="s">
        <v>33</v>
      </c>
      <c r="I221" s="4" t="s">
        <v>2</v>
      </c>
      <c r="J221" s="4" t="s">
        <v>3</v>
      </c>
      <c r="K221" s="4" t="s">
        <v>34</v>
      </c>
      <c r="L221" s="4" t="s">
        <v>38</v>
      </c>
      <c r="M221" s="9">
        <v>2</v>
      </c>
      <c r="N221" s="6">
        <v>120.48</v>
      </c>
      <c r="O221" s="7">
        <v>0</v>
      </c>
      <c r="P221" s="6">
        <v>70.680000000000007</v>
      </c>
      <c r="Q221" s="6">
        <f t="shared" si="12"/>
        <v>240.96</v>
      </c>
      <c r="R221" s="6">
        <f t="shared" si="13"/>
        <v>141.36000000000001</v>
      </c>
      <c r="S221" s="6">
        <f t="shared" si="14"/>
        <v>99.6</v>
      </c>
      <c r="T221" s="8">
        <f t="shared" si="15"/>
        <v>0.4133466135458167</v>
      </c>
      <c r="U221" s="5">
        <f>YEAR(SalesDataTable[[#This Row],[Order Date]])</f>
        <v>2026</v>
      </c>
      <c r="V221" s="8" t="str">
        <f>"Q"&amp;ROUNDUP(MONTH(SalesDataTable[[#This Row],[Order Date]])/3,0)</f>
        <v>Q1</v>
      </c>
      <c r="W221" s="9">
        <f>MONTH(SalesDataTable[[#This Row],[Order Date]])</f>
        <v>2</v>
      </c>
      <c r="X221" s="8" t="str">
        <f>TEXT(SalesDataTable[[#This Row],[Order Date]],"mmm")</f>
        <v>Feb</v>
      </c>
    </row>
    <row r="222" spans="1:24" ht="15.75">
      <c r="A222" s="2">
        <v>2353</v>
      </c>
      <c r="B222" s="3">
        <v>46070</v>
      </c>
      <c r="C222" s="4">
        <f>YEAR(SalesDataTable[[#This Row],[Order Date]])</f>
        <v>2026</v>
      </c>
      <c r="D222" s="12" t="str">
        <f>"Q"&amp;ROUNDUP(MONTH(SalesDataTable[[#This Row],[Order Date]])/3,0)</f>
        <v>Q1</v>
      </c>
      <c r="E222" s="4">
        <f>MONTH(SalesDataTable[[#This Row],[Order Date]])</f>
        <v>2</v>
      </c>
      <c r="F222" s="4" t="str">
        <f>TEXT(SalesDataTable[[#This Row],[Order Date]],"MMM")</f>
        <v>Feb</v>
      </c>
      <c r="G222" s="4" t="s">
        <v>6</v>
      </c>
      <c r="H222" s="4" t="s">
        <v>43</v>
      </c>
      <c r="I222" s="4" t="s">
        <v>2</v>
      </c>
      <c r="J222" s="4" t="s">
        <v>3</v>
      </c>
      <c r="K222" s="4" t="s">
        <v>23</v>
      </c>
      <c r="L222" s="4" t="s">
        <v>24</v>
      </c>
      <c r="M222" s="9">
        <v>1</v>
      </c>
      <c r="N222" s="6">
        <v>339.52</v>
      </c>
      <c r="O222" s="7">
        <v>0.1</v>
      </c>
      <c r="P222" s="6">
        <v>191.19</v>
      </c>
      <c r="Q222" s="6">
        <f t="shared" si="12"/>
        <v>305.56799999999998</v>
      </c>
      <c r="R222" s="6">
        <f t="shared" si="13"/>
        <v>191.19</v>
      </c>
      <c r="S222" s="6">
        <f t="shared" si="14"/>
        <v>114.37799999999999</v>
      </c>
      <c r="T222" s="8">
        <f t="shared" si="15"/>
        <v>0.3743127552623311</v>
      </c>
      <c r="U222" s="5">
        <f>YEAR(SalesDataTable[[#This Row],[Order Date]])</f>
        <v>2026</v>
      </c>
      <c r="V222" s="8" t="str">
        <f>"Q"&amp;ROUNDUP(MONTH(SalesDataTable[[#This Row],[Order Date]])/3,0)</f>
        <v>Q1</v>
      </c>
      <c r="W222" s="9">
        <f>MONTH(SalesDataTable[[#This Row],[Order Date]])</f>
        <v>2</v>
      </c>
      <c r="X222" s="8" t="str">
        <f>TEXT(SalesDataTable[[#This Row],[Order Date]],"mmm")</f>
        <v>Feb</v>
      </c>
    </row>
    <row r="223" spans="1:24" ht="15.75">
      <c r="A223" s="2">
        <v>3020</v>
      </c>
      <c r="B223" s="3">
        <v>46070</v>
      </c>
      <c r="C223" s="4">
        <f>YEAR(SalesDataTable[[#This Row],[Order Date]])</f>
        <v>2026</v>
      </c>
      <c r="D223" s="12" t="str">
        <f>"Q"&amp;ROUNDUP(MONTH(SalesDataTable[[#This Row],[Order Date]])/3,0)</f>
        <v>Q1</v>
      </c>
      <c r="E223" s="4">
        <f>MONTH(SalesDataTable[[#This Row],[Order Date]])</f>
        <v>2</v>
      </c>
      <c r="F223" s="4" t="str">
        <f>TEXT(SalesDataTable[[#This Row],[Order Date]],"MMM")</f>
        <v>Feb</v>
      </c>
      <c r="G223" s="4" t="s">
        <v>6</v>
      </c>
      <c r="H223" s="4" t="s">
        <v>49</v>
      </c>
      <c r="I223" s="4" t="s">
        <v>8</v>
      </c>
      <c r="J223" s="4" t="s">
        <v>16</v>
      </c>
      <c r="K223" s="4" t="s">
        <v>9</v>
      </c>
      <c r="L223" s="4" t="s">
        <v>37</v>
      </c>
      <c r="M223" s="9">
        <v>5</v>
      </c>
      <c r="N223" s="6">
        <v>154.72999999999999</v>
      </c>
      <c r="O223" s="7">
        <v>0.1</v>
      </c>
      <c r="P223" s="6">
        <v>77.42</v>
      </c>
      <c r="Q223" s="6">
        <f t="shared" si="12"/>
        <v>696.28499999999997</v>
      </c>
      <c r="R223" s="6">
        <f t="shared" si="13"/>
        <v>387.1</v>
      </c>
      <c r="S223" s="6">
        <f t="shared" si="14"/>
        <v>309.18499999999995</v>
      </c>
      <c r="T223" s="8">
        <f t="shared" si="15"/>
        <v>0.44404949122844806</v>
      </c>
      <c r="U223" s="5">
        <f>YEAR(SalesDataTable[[#This Row],[Order Date]])</f>
        <v>2026</v>
      </c>
      <c r="V223" s="8" t="str">
        <f>"Q"&amp;ROUNDUP(MONTH(SalesDataTable[[#This Row],[Order Date]])/3,0)</f>
        <v>Q1</v>
      </c>
      <c r="W223" s="9">
        <f>MONTH(SalesDataTable[[#This Row],[Order Date]])</f>
        <v>2</v>
      </c>
      <c r="X223" s="8" t="str">
        <f>TEXT(SalesDataTable[[#This Row],[Order Date]],"mmm")</f>
        <v>Feb</v>
      </c>
    </row>
    <row r="224" spans="1:24" ht="15.75">
      <c r="A224" s="2">
        <v>3227</v>
      </c>
      <c r="B224" s="3">
        <v>46070</v>
      </c>
      <c r="C224" s="4">
        <f>YEAR(SalesDataTable[[#This Row],[Order Date]])</f>
        <v>2026</v>
      </c>
      <c r="D224" s="12" t="str">
        <f>"Q"&amp;ROUNDUP(MONTH(SalesDataTable[[#This Row],[Order Date]])/3,0)</f>
        <v>Q1</v>
      </c>
      <c r="E224" s="4">
        <f>MONTH(SalesDataTable[[#This Row],[Order Date]])</f>
        <v>2</v>
      </c>
      <c r="F224" s="4" t="str">
        <f>TEXT(SalesDataTable[[#This Row],[Order Date]],"MMM")</f>
        <v>Feb</v>
      </c>
      <c r="G224" s="4" t="s">
        <v>11</v>
      </c>
      <c r="H224" s="4" t="s">
        <v>25</v>
      </c>
      <c r="I224" s="4" t="s">
        <v>19</v>
      </c>
      <c r="J224" s="4" t="s">
        <v>16</v>
      </c>
      <c r="K224" s="4" t="s">
        <v>9</v>
      </c>
      <c r="L224" s="4" t="s">
        <v>10</v>
      </c>
      <c r="M224" s="9">
        <v>4</v>
      </c>
      <c r="N224" s="6">
        <v>93.98</v>
      </c>
      <c r="O224" s="7">
        <v>0.05</v>
      </c>
      <c r="P224" s="6">
        <v>44.6</v>
      </c>
      <c r="Q224" s="6">
        <f t="shared" si="12"/>
        <v>357.12400000000002</v>
      </c>
      <c r="R224" s="6">
        <f t="shared" si="13"/>
        <v>178.4</v>
      </c>
      <c r="S224" s="6">
        <f t="shared" si="14"/>
        <v>178.72400000000002</v>
      </c>
      <c r="T224" s="8">
        <f t="shared" si="15"/>
        <v>0.50045362395134463</v>
      </c>
      <c r="U224" s="5">
        <f>YEAR(SalesDataTable[[#This Row],[Order Date]])</f>
        <v>2026</v>
      </c>
      <c r="V224" s="8" t="str">
        <f>"Q"&amp;ROUNDUP(MONTH(SalesDataTable[[#This Row],[Order Date]])/3,0)</f>
        <v>Q1</v>
      </c>
      <c r="W224" s="9">
        <f>MONTH(SalesDataTable[[#This Row],[Order Date]])</f>
        <v>2</v>
      </c>
      <c r="X224" s="8" t="str">
        <f>TEXT(SalesDataTable[[#This Row],[Order Date]],"mmm")</f>
        <v>Feb</v>
      </c>
    </row>
    <row r="225" spans="1:24" ht="15.75">
      <c r="A225" s="2">
        <v>3530</v>
      </c>
      <c r="B225" s="3">
        <v>46070</v>
      </c>
      <c r="C225" s="4">
        <f>YEAR(SalesDataTable[[#This Row],[Order Date]])</f>
        <v>2026</v>
      </c>
      <c r="D225" s="12" t="str">
        <f>"Q"&amp;ROUNDUP(MONTH(SalesDataTable[[#This Row],[Order Date]])/3,0)</f>
        <v>Q1</v>
      </c>
      <c r="E225" s="4">
        <f>MONTH(SalesDataTable[[#This Row],[Order Date]])</f>
        <v>2</v>
      </c>
      <c r="F225" s="4" t="str">
        <f>TEXT(SalesDataTable[[#This Row],[Order Date]],"MMM")</f>
        <v>Feb</v>
      </c>
      <c r="G225" s="4" t="s">
        <v>0</v>
      </c>
      <c r="H225" s="4" t="s">
        <v>1</v>
      </c>
      <c r="I225" s="4" t="s">
        <v>2</v>
      </c>
      <c r="J225" s="4" t="s">
        <v>13</v>
      </c>
      <c r="K225" s="4" t="s">
        <v>23</v>
      </c>
      <c r="L225" s="4" t="s">
        <v>24</v>
      </c>
      <c r="M225" s="9">
        <v>2</v>
      </c>
      <c r="N225" s="6">
        <v>336.83</v>
      </c>
      <c r="O225" s="7">
        <v>0</v>
      </c>
      <c r="P225" s="6">
        <v>194.42</v>
      </c>
      <c r="Q225" s="6">
        <f t="shared" si="12"/>
        <v>673.66</v>
      </c>
      <c r="R225" s="6">
        <f t="shared" si="13"/>
        <v>388.84</v>
      </c>
      <c r="S225" s="6">
        <f t="shared" si="14"/>
        <v>284.82</v>
      </c>
      <c r="T225" s="8">
        <f t="shared" si="15"/>
        <v>0.42279488169106078</v>
      </c>
      <c r="U225" s="5">
        <f>YEAR(SalesDataTable[[#This Row],[Order Date]])</f>
        <v>2026</v>
      </c>
      <c r="V225" s="8" t="str">
        <f>"Q"&amp;ROUNDUP(MONTH(SalesDataTable[[#This Row],[Order Date]])/3,0)</f>
        <v>Q1</v>
      </c>
      <c r="W225" s="9">
        <f>MONTH(SalesDataTable[[#This Row],[Order Date]])</f>
        <v>2</v>
      </c>
      <c r="X225" s="8" t="str">
        <f>TEXT(SalesDataTable[[#This Row],[Order Date]],"mmm")</f>
        <v>Feb</v>
      </c>
    </row>
    <row r="226" spans="1:24" ht="15.75">
      <c r="A226" s="2">
        <v>6</v>
      </c>
      <c r="B226" s="3">
        <v>46071</v>
      </c>
      <c r="C226" s="4">
        <f>YEAR(SalesDataTable[[#This Row],[Order Date]])</f>
        <v>2026</v>
      </c>
      <c r="D226" s="12" t="str">
        <f>"Q"&amp;ROUNDUP(MONTH(SalesDataTable[[#This Row],[Order Date]])/3,0)</f>
        <v>Q1</v>
      </c>
      <c r="E226" s="4">
        <f>MONTH(SalesDataTable[[#This Row],[Order Date]])</f>
        <v>2</v>
      </c>
      <c r="F226" s="4" t="str">
        <f>TEXT(SalesDataTable[[#This Row],[Order Date]],"MMM")</f>
        <v>Feb</v>
      </c>
      <c r="G226" s="4" t="s">
        <v>20</v>
      </c>
      <c r="H226" s="4" t="s">
        <v>33</v>
      </c>
      <c r="I226" s="4" t="s">
        <v>19</v>
      </c>
      <c r="J226" s="4" t="s">
        <v>3</v>
      </c>
      <c r="K226" s="4" t="s">
        <v>23</v>
      </c>
      <c r="L226" s="4" t="s">
        <v>24</v>
      </c>
      <c r="M226" s="9">
        <v>1</v>
      </c>
      <c r="N226" s="6">
        <v>338.93</v>
      </c>
      <c r="O226" s="7">
        <v>0</v>
      </c>
      <c r="P226" s="6">
        <v>197.92</v>
      </c>
      <c r="Q226" s="6">
        <f t="shared" si="12"/>
        <v>338.93</v>
      </c>
      <c r="R226" s="6">
        <f t="shared" si="13"/>
        <v>197.92</v>
      </c>
      <c r="S226" s="6">
        <f t="shared" si="14"/>
        <v>141.01000000000002</v>
      </c>
      <c r="T226" s="8">
        <f t="shared" si="15"/>
        <v>0.41604461098161866</v>
      </c>
      <c r="U226" s="5">
        <f>YEAR(SalesDataTable[[#This Row],[Order Date]])</f>
        <v>2026</v>
      </c>
      <c r="V226" s="8" t="str">
        <f>"Q"&amp;ROUNDUP(MONTH(SalesDataTable[[#This Row],[Order Date]])/3,0)</f>
        <v>Q1</v>
      </c>
      <c r="W226" s="9">
        <f>MONTH(SalesDataTable[[#This Row],[Order Date]])</f>
        <v>2</v>
      </c>
      <c r="X226" s="8" t="str">
        <f>TEXT(SalesDataTable[[#This Row],[Order Date]],"mmm")</f>
        <v>Feb</v>
      </c>
    </row>
    <row r="227" spans="1:24" ht="15.75">
      <c r="A227" s="2">
        <v>2038</v>
      </c>
      <c r="B227" s="3">
        <v>46071</v>
      </c>
      <c r="C227" s="4">
        <f>YEAR(SalesDataTable[[#This Row],[Order Date]])</f>
        <v>2026</v>
      </c>
      <c r="D227" s="12" t="str">
        <f>"Q"&amp;ROUNDUP(MONTH(SalesDataTable[[#This Row],[Order Date]])/3,0)</f>
        <v>Q1</v>
      </c>
      <c r="E227" s="4">
        <f>MONTH(SalesDataTable[[#This Row],[Order Date]])</f>
        <v>2</v>
      </c>
      <c r="F227" s="4" t="str">
        <f>TEXT(SalesDataTable[[#This Row],[Order Date]],"MMM")</f>
        <v>Feb</v>
      </c>
      <c r="G227" s="4" t="s">
        <v>0</v>
      </c>
      <c r="H227" s="4" t="s">
        <v>36</v>
      </c>
      <c r="I227" s="4" t="s">
        <v>2</v>
      </c>
      <c r="J227" s="4" t="s">
        <v>13</v>
      </c>
      <c r="K227" s="4" t="s">
        <v>23</v>
      </c>
      <c r="L227" s="4" t="s">
        <v>51</v>
      </c>
      <c r="M227" s="9">
        <v>5</v>
      </c>
      <c r="N227" s="6">
        <v>122.72</v>
      </c>
      <c r="O227" s="7">
        <v>0</v>
      </c>
      <c r="P227" s="6">
        <v>62.41</v>
      </c>
      <c r="Q227" s="6">
        <f t="shared" si="12"/>
        <v>613.6</v>
      </c>
      <c r="R227" s="6">
        <f t="shared" si="13"/>
        <v>312.04999999999995</v>
      </c>
      <c r="S227" s="6">
        <f t="shared" si="14"/>
        <v>301.55000000000007</v>
      </c>
      <c r="T227" s="8">
        <f t="shared" si="15"/>
        <v>0.49144393741851378</v>
      </c>
      <c r="U227" s="5">
        <f>YEAR(SalesDataTable[[#This Row],[Order Date]])</f>
        <v>2026</v>
      </c>
      <c r="V227" s="8" t="str">
        <f>"Q"&amp;ROUNDUP(MONTH(SalesDataTable[[#This Row],[Order Date]])/3,0)</f>
        <v>Q1</v>
      </c>
      <c r="W227" s="9">
        <f>MONTH(SalesDataTable[[#This Row],[Order Date]])</f>
        <v>2</v>
      </c>
      <c r="X227" s="8" t="str">
        <f>TEXT(SalesDataTable[[#This Row],[Order Date]],"mmm")</f>
        <v>Feb</v>
      </c>
    </row>
    <row r="228" spans="1:24" ht="15.75">
      <c r="A228" s="2">
        <v>4104</v>
      </c>
      <c r="B228" s="3">
        <v>46071</v>
      </c>
      <c r="C228" s="4">
        <f>YEAR(SalesDataTable[[#This Row],[Order Date]])</f>
        <v>2026</v>
      </c>
      <c r="D228" s="12" t="str">
        <f>"Q"&amp;ROUNDUP(MONTH(SalesDataTable[[#This Row],[Order Date]])/3,0)</f>
        <v>Q1</v>
      </c>
      <c r="E228" s="4">
        <f>MONTH(SalesDataTable[[#This Row],[Order Date]])</f>
        <v>2</v>
      </c>
      <c r="F228" s="4" t="str">
        <f>TEXT(SalesDataTable[[#This Row],[Order Date]],"MMM")</f>
        <v>Feb</v>
      </c>
      <c r="G228" s="4" t="s">
        <v>20</v>
      </c>
      <c r="H228" s="4" t="s">
        <v>21</v>
      </c>
      <c r="I228" s="4" t="s">
        <v>2</v>
      </c>
      <c r="J228" s="4" t="s">
        <v>13</v>
      </c>
      <c r="K228" s="4" t="s">
        <v>14</v>
      </c>
      <c r="L228" s="4" t="s">
        <v>44</v>
      </c>
      <c r="M228" s="9">
        <v>4</v>
      </c>
      <c r="N228" s="6">
        <v>135.63</v>
      </c>
      <c r="O228" s="7">
        <v>0.05</v>
      </c>
      <c r="P228" s="6">
        <v>65.900000000000006</v>
      </c>
      <c r="Q228" s="6">
        <f t="shared" si="12"/>
        <v>515.39400000000001</v>
      </c>
      <c r="R228" s="6">
        <f t="shared" si="13"/>
        <v>263.60000000000002</v>
      </c>
      <c r="S228" s="6">
        <f t="shared" si="14"/>
        <v>251.79399999999998</v>
      </c>
      <c r="T228" s="8">
        <f t="shared" si="15"/>
        <v>0.4885466264644136</v>
      </c>
      <c r="U228" s="5">
        <f>YEAR(SalesDataTable[[#This Row],[Order Date]])</f>
        <v>2026</v>
      </c>
      <c r="V228" s="8" t="str">
        <f>"Q"&amp;ROUNDUP(MONTH(SalesDataTable[[#This Row],[Order Date]])/3,0)</f>
        <v>Q1</v>
      </c>
      <c r="W228" s="9">
        <f>MONTH(SalesDataTable[[#This Row],[Order Date]])</f>
        <v>2</v>
      </c>
      <c r="X228" s="8" t="str">
        <f>TEXT(SalesDataTable[[#This Row],[Order Date]],"mmm")</f>
        <v>Feb</v>
      </c>
    </row>
    <row r="229" spans="1:24" ht="15.75">
      <c r="A229" s="2">
        <v>1072</v>
      </c>
      <c r="B229" s="3">
        <v>46072</v>
      </c>
      <c r="C229" s="4">
        <f>YEAR(SalesDataTable[[#This Row],[Order Date]])</f>
        <v>2026</v>
      </c>
      <c r="D229" s="12" t="str">
        <f>"Q"&amp;ROUNDUP(MONTH(SalesDataTable[[#This Row],[Order Date]])/3,0)</f>
        <v>Q1</v>
      </c>
      <c r="E229" s="4">
        <f>MONTH(SalesDataTable[[#This Row],[Order Date]])</f>
        <v>2</v>
      </c>
      <c r="F229" s="4" t="str">
        <f>TEXT(SalesDataTable[[#This Row],[Order Date]],"MMM")</f>
        <v>Feb</v>
      </c>
      <c r="G229" s="4" t="s">
        <v>11</v>
      </c>
      <c r="H229" s="4" t="s">
        <v>52</v>
      </c>
      <c r="I229" s="4" t="s">
        <v>2</v>
      </c>
      <c r="J229" s="4" t="s">
        <v>3</v>
      </c>
      <c r="K229" s="4" t="s">
        <v>23</v>
      </c>
      <c r="L229" s="4" t="s">
        <v>40</v>
      </c>
      <c r="M229" s="9">
        <v>2</v>
      </c>
      <c r="N229" s="6">
        <v>81.34</v>
      </c>
      <c r="O229" s="7">
        <v>0.05</v>
      </c>
      <c r="P229" s="6">
        <v>40.64</v>
      </c>
      <c r="Q229" s="6">
        <f t="shared" si="12"/>
        <v>154.54599999999999</v>
      </c>
      <c r="R229" s="6">
        <f t="shared" si="13"/>
        <v>81.28</v>
      </c>
      <c r="S229" s="6">
        <f t="shared" si="14"/>
        <v>73.265999999999991</v>
      </c>
      <c r="T229" s="8">
        <f t="shared" si="15"/>
        <v>0.47407244445019603</v>
      </c>
      <c r="U229" s="5">
        <f>YEAR(SalesDataTable[[#This Row],[Order Date]])</f>
        <v>2026</v>
      </c>
      <c r="V229" s="8" t="str">
        <f>"Q"&amp;ROUNDUP(MONTH(SalesDataTable[[#This Row],[Order Date]])/3,0)</f>
        <v>Q1</v>
      </c>
      <c r="W229" s="9">
        <f>MONTH(SalesDataTable[[#This Row],[Order Date]])</f>
        <v>2</v>
      </c>
      <c r="X229" s="8" t="str">
        <f>TEXT(SalesDataTable[[#This Row],[Order Date]],"mmm")</f>
        <v>Feb</v>
      </c>
    </row>
    <row r="230" spans="1:24" ht="15.75">
      <c r="A230" s="2">
        <v>2435</v>
      </c>
      <c r="B230" s="3">
        <v>46072</v>
      </c>
      <c r="C230" s="4">
        <f>YEAR(SalesDataTable[[#This Row],[Order Date]])</f>
        <v>2026</v>
      </c>
      <c r="D230" s="12" t="str">
        <f>"Q"&amp;ROUNDUP(MONTH(SalesDataTable[[#This Row],[Order Date]])/3,0)</f>
        <v>Q1</v>
      </c>
      <c r="E230" s="4">
        <f>MONTH(SalesDataTable[[#This Row],[Order Date]])</f>
        <v>2</v>
      </c>
      <c r="F230" s="4" t="str">
        <f>TEXT(SalesDataTable[[#This Row],[Order Date]],"MMM")</f>
        <v>Feb</v>
      </c>
      <c r="G230" s="4" t="s">
        <v>11</v>
      </c>
      <c r="H230" s="4" t="s">
        <v>18</v>
      </c>
      <c r="I230" s="4" t="s">
        <v>2</v>
      </c>
      <c r="J230" s="4" t="s">
        <v>13</v>
      </c>
      <c r="K230" s="4" t="s">
        <v>4</v>
      </c>
      <c r="L230" s="4" t="s">
        <v>26</v>
      </c>
      <c r="M230" s="9">
        <v>1</v>
      </c>
      <c r="N230" s="6">
        <v>41.01</v>
      </c>
      <c r="O230" s="7">
        <v>0.05</v>
      </c>
      <c r="P230" s="6">
        <v>16.489999999999998</v>
      </c>
      <c r="Q230" s="6">
        <f t="shared" si="12"/>
        <v>38.959499999999998</v>
      </c>
      <c r="R230" s="6">
        <f t="shared" si="13"/>
        <v>16.489999999999998</v>
      </c>
      <c r="S230" s="6">
        <f t="shared" si="14"/>
        <v>22.4695</v>
      </c>
      <c r="T230" s="8">
        <f t="shared" si="15"/>
        <v>0.57673994789460847</v>
      </c>
      <c r="U230" s="5">
        <f>YEAR(SalesDataTable[[#This Row],[Order Date]])</f>
        <v>2026</v>
      </c>
      <c r="V230" s="8" t="str">
        <f>"Q"&amp;ROUNDUP(MONTH(SalesDataTable[[#This Row],[Order Date]])/3,0)</f>
        <v>Q1</v>
      </c>
      <c r="W230" s="9">
        <f>MONTH(SalesDataTable[[#This Row],[Order Date]])</f>
        <v>2</v>
      </c>
      <c r="X230" s="8" t="str">
        <f>TEXT(SalesDataTable[[#This Row],[Order Date]],"mmm")</f>
        <v>Feb</v>
      </c>
    </row>
    <row r="231" spans="1:24" ht="15.75">
      <c r="A231" s="2">
        <v>4476</v>
      </c>
      <c r="B231" s="3">
        <v>46072</v>
      </c>
      <c r="C231" s="4">
        <f>YEAR(SalesDataTable[[#This Row],[Order Date]])</f>
        <v>2026</v>
      </c>
      <c r="D231" s="12" t="str">
        <f>"Q"&amp;ROUNDUP(MONTH(SalesDataTable[[#This Row],[Order Date]])/3,0)</f>
        <v>Q1</v>
      </c>
      <c r="E231" s="4">
        <f>MONTH(SalesDataTable[[#This Row],[Order Date]])</f>
        <v>2</v>
      </c>
      <c r="F231" s="4" t="str">
        <f>TEXT(SalesDataTable[[#This Row],[Order Date]],"MMM")</f>
        <v>Feb</v>
      </c>
      <c r="G231" s="4" t="s">
        <v>6</v>
      </c>
      <c r="H231" s="4" t="s">
        <v>41</v>
      </c>
      <c r="I231" s="4" t="s">
        <v>28</v>
      </c>
      <c r="J231" s="4" t="s">
        <v>16</v>
      </c>
      <c r="K231" s="4" t="s">
        <v>9</v>
      </c>
      <c r="L231" s="4" t="s">
        <v>37</v>
      </c>
      <c r="M231" s="9">
        <v>2</v>
      </c>
      <c r="N231" s="6">
        <v>153.03</v>
      </c>
      <c r="O231" s="7">
        <v>0</v>
      </c>
      <c r="P231" s="6">
        <v>81.02</v>
      </c>
      <c r="Q231" s="6">
        <f t="shared" si="12"/>
        <v>306.06</v>
      </c>
      <c r="R231" s="6">
        <f t="shared" si="13"/>
        <v>162.04</v>
      </c>
      <c r="S231" s="6">
        <f t="shared" si="14"/>
        <v>144.02000000000001</v>
      </c>
      <c r="T231" s="8">
        <f t="shared" si="15"/>
        <v>0.47056132784421356</v>
      </c>
      <c r="U231" s="5">
        <f>YEAR(SalesDataTable[[#This Row],[Order Date]])</f>
        <v>2026</v>
      </c>
      <c r="V231" s="8" t="str">
        <f>"Q"&amp;ROUNDUP(MONTH(SalesDataTable[[#This Row],[Order Date]])/3,0)</f>
        <v>Q1</v>
      </c>
      <c r="W231" s="9">
        <f>MONTH(SalesDataTable[[#This Row],[Order Date]])</f>
        <v>2</v>
      </c>
      <c r="X231" s="8" t="str">
        <f>TEXT(SalesDataTable[[#This Row],[Order Date]],"mmm")</f>
        <v>Feb</v>
      </c>
    </row>
    <row r="232" spans="1:24" ht="15.75">
      <c r="A232" s="2">
        <v>174</v>
      </c>
      <c r="B232" s="3">
        <v>46073</v>
      </c>
      <c r="C232" s="4">
        <f>YEAR(SalesDataTable[[#This Row],[Order Date]])</f>
        <v>2026</v>
      </c>
      <c r="D232" s="12" t="str">
        <f>"Q"&amp;ROUNDUP(MONTH(SalesDataTable[[#This Row],[Order Date]])/3,0)</f>
        <v>Q1</v>
      </c>
      <c r="E232" s="4">
        <f>MONTH(SalesDataTable[[#This Row],[Order Date]])</f>
        <v>2</v>
      </c>
      <c r="F232" s="4" t="str">
        <f>TEXT(SalesDataTable[[#This Row],[Order Date]],"MMM")</f>
        <v>Feb</v>
      </c>
      <c r="G232" s="4" t="s">
        <v>6</v>
      </c>
      <c r="H232" s="4" t="s">
        <v>41</v>
      </c>
      <c r="I232" s="4" t="s">
        <v>2</v>
      </c>
      <c r="J232" s="4" t="s">
        <v>13</v>
      </c>
      <c r="K232" s="4" t="s">
        <v>34</v>
      </c>
      <c r="L232" s="4" t="s">
        <v>38</v>
      </c>
      <c r="M232" s="9">
        <v>2</v>
      </c>
      <c r="N232" s="6">
        <v>124.92</v>
      </c>
      <c r="O232" s="7">
        <v>0</v>
      </c>
      <c r="P232" s="6">
        <v>69.98</v>
      </c>
      <c r="Q232" s="6">
        <f t="shared" si="12"/>
        <v>249.84</v>
      </c>
      <c r="R232" s="6">
        <f t="shared" si="13"/>
        <v>139.96</v>
      </c>
      <c r="S232" s="6">
        <f t="shared" si="14"/>
        <v>109.88</v>
      </c>
      <c r="T232" s="8">
        <f t="shared" si="15"/>
        <v>0.43980147294268329</v>
      </c>
      <c r="U232" s="5">
        <f>YEAR(SalesDataTable[[#This Row],[Order Date]])</f>
        <v>2026</v>
      </c>
      <c r="V232" s="8" t="str">
        <f>"Q"&amp;ROUNDUP(MONTH(SalesDataTable[[#This Row],[Order Date]])/3,0)</f>
        <v>Q1</v>
      </c>
      <c r="W232" s="9">
        <f>MONTH(SalesDataTable[[#This Row],[Order Date]])</f>
        <v>2</v>
      </c>
      <c r="X232" s="8" t="str">
        <f>TEXT(SalesDataTable[[#This Row],[Order Date]],"mmm")</f>
        <v>Feb</v>
      </c>
    </row>
    <row r="233" spans="1:24" ht="15.75">
      <c r="A233" s="2">
        <v>304</v>
      </c>
      <c r="B233" s="3">
        <v>46073</v>
      </c>
      <c r="C233" s="4">
        <f>YEAR(SalesDataTable[[#This Row],[Order Date]])</f>
        <v>2026</v>
      </c>
      <c r="D233" s="12" t="str">
        <f>"Q"&amp;ROUNDUP(MONTH(SalesDataTable[[#This Row],[Order Date]])/3,0)</f>
        <v>Q1</v>
      </c>
      <c r="E233" s="4">
        <f>MONTH(SalesDataTable[[#This Row],[Order Date]])</f>
        <v>2</v>
      </c>
      <c r="F233" s="4" t="str">
        <f>TEXT(SalesDataTable[[#This Row],[Order Date]],"MMM")</f>
        <v>Feb</v>
      </c>
      <c r="G233" s="4" t="s">
        <v>6</v>
      </c>
      <c r="H233" s="4" t="s">
        <v>43</v>
      </c>
      <c r="I233" s="4" t="s">
        <v>2</v>
      </c>
      <c r="J233" s="4" t="s">
        <v>16</v>
      </c>
      <c r="K233" s="4" t="s">
        <v>14</v>
      </c>
      <c r="L233" s="4" t="s">
        <v>44</v>
      </c>
      <c r="M233" s="9">
        <v>2</v>
      </c>
      <c r="N233" s="6">
        <v>136.55000000000001</v>
      </c>
      <c r="O233" s="7">
        <v>0</v>
      </c>
      <c r="P233" s="6">
        <v>68.84</v>
      </c>
      <c r="Q233" s="6">
        <f t="shared" si="12"/>
        <v>273.10000000000002</v>
      </c>
      <c r="R233" s="6">
        <f t="shared" si="13"/>
        <v>137.68</v>
      </c>
      <c r="S233" s="6">
        <f t="shared" si="14"/>
        <v>135.42000000000002</v>
      </c>
      <c r="T233" s="8">
        <f t="shared" si="15"/>
        <v>0.49586232149395826</v>
      </c>
      <c r="U233" s="5">
        <f>YEAR(SalesDataTable[[#This Row],[Order Date]])</f>
        <v>2026</v>
      </c>
      <c r="V233" s="8" t="str">
        <f>"Q"&amp;ROUNDUP(MONTH(SalesDataTable[[#This Row],[Order Date]])/3,0)</f>
        <v>Q1</v>
      </c>
      <c r="W233" s="9">
        <f>MONTH(SalesDataTable[[#This Row],[Order Date]])</f>
        <v>2</v>
      </c>
      <c r="X233" s="8" t="str">
        <f>TEXT(SalesDataTable[[#This Row],[Order Date]],"mmm")</f>
        <v>Feb</v>
      </c>
    </row>
    <row r="234" spans="1:24" ht="15.75">
      <c r="A234" s="2">
        <v>404</v>
      </c>
      <c r="B234" s="3">
        <v>46073</v>
      </c>
      <c r="C234" s="4">
        <f>YEAR(SalesDataTable[[#This Row],[Order Date]])</f>
        <v>2026</v>
      </c>
      <c r="D234" s="12" t="str">
        <f>"Q"&amp;ROUNDUP(MONTH(SalesDataTable[[#This Row],[Order Date]])/3,0)</f>
        <v>Q1</v>
      </c>
      <c r="E234" s="4">
        <f>MONTH(SalesDataTable[[#This Row],[Order Date]])</f>
        <v>2</v>
      </c>
      <c r="F234" s="4" t="str">
        <f>TEXT(SalesDataTable[[#This Row],[Order Date]],"MMM")</f>
        <v>Feb</v>
      </c>
      <c r="G234" s="4" t="s">
        <v>11</v>
      </c>
      <c r="H234" s="4" t="s">
        <v>25</v>
      </c>
      <c r="I234" s="4" t="s">
        <v>8</v>
      </c>
      <c r="J234" s="4" t="s">
        <v>16</v>
      </c>
      <c r="K234" s="4" t="s">
        <v>23</v>
      </c>
      <c r="L234" s="4" t="s">
        <v>51</v>
      </c>
      <c r="M234" s="9">
        <v>15</v>
      </c>
      <c r="N234" s="6">
        <v>121.98</v>
      </c>
      <c r="O234" s="7">
        <v>0.1</v>
      </c>
      <c r="P234" s="6">
        <v>59.86</v>
      </c>
      <c r="Q234" s="6">
        <f t="shared" si="12"/>
        <v>1646.73</v>
      </c>
      <c r="R234" s="6">
        <f t="shared" si="13"/>
        <v>897.9</v>
      </c>
      <c r="S234" s="6">
        <f t="shared" si="14"/>
        <v>748.83</v>
      </c>
      <c r="T234" s="8">
        <f t="shared" si="15"/>
        <v>0.45473757082217486</v>
      </c>
      <c r="U234" s="5">
        <f>YEAR(SalesDataTable[[#This Row],[Order Date]])</f>
        <v>2026</v>
      </c>
      <c r="V234" s="8" t="str">
        <f>"Q"&amp;ROUNDUP(MONTH(SalesDataTable[[#This Row],[Order Date]])/3,0)</f>
        <v>Q1</v>
      </c>
      <c r="W234" s="9">
        <f>MONTH(SalesDataTable[[#This Row],[Order Date]])</f>
        <v>2</v>
      </c>
      <c r="X234" s="8" t="str">
        <f>TEXT(SalesDataTable[[#This Row],[Order Date]],"mmm")</f>
        <v>Feb</v>
      </c>
    </row>
    <row r="235" spans="1:24" ht="15.75">
      <c r="A235" s="2">
        <v>675</v>
      </c>
      <c r="B235" s="3">
        <v>46073</v>
      </c>
      <c r="C235" s="4">
        <f>YEAR(SalesDataTable[[#This Row],[Order Date]])</f>
        <v>2026</v>
      </c>
      <c r="D235" s="12" t="str">
        <f>"Q"&amp;ROUNDUP(MONTH(SalesDataTable[[#This Row],[Order Date]])/3,0)</f>
        <v>Q1</v>
      </c>
      <c r="E235" s="4">
        <f>MONTH(SalesDataTable[[#This Row],[Order Date]])</f>
        <v>2</v>
      </c>
      <c r="F235" s="4" t="str">
        <f>TEXT(SalesDataTable[[#This Row],[Order Date]],"MMM")</f>
        <v>Feb</v>
      </c>
      <c r="G235" s="4" t="s">
        <v>6</v>
      </c>
      <c r="H235" s="4" t="s">
        <v>43</v>
      </c>
      <c r="I235" s="4" t="s">
        <v>2</v>
      </c>
      <c r="J235" s="4" t="s">
        <v>13</v>
      </c>
      <c r="K235" s="4" t="s">
        <v>14</v>
      </c>
      <c r="L235" s="4" t="s">
        <v>32</v>
      </c>
      <c r="M235" s="9">
        <v>1</v>
      </c>
      <c r="N235" s="6">
        <v>45.54</v>
      </c>
      <c r="O235" s="7">
        <v>0</v>
      </c>
      <c r="P235" s="6">
        <v>18.29</v>
      </c>
      <c r="Q235" s="6">
        <f t="shared" si="12"/>
        <v>45.54</v>
      </c>
      <c r="R235" s="6">
        <f t="shared" si="13"/>
        <v>18.29</v>
      </c>
      <c r="S235" s="6">
        <f t="shared" si="14"/>
        <v>27.25</v>
      </c>
      <c r="T235" s="8">
        <f t="shared" si="15"/>
        <v>0.59837505489679399</v>
      </c>
      <c r="U235" s="5">
        <f>YEAR(SalesDataTable[[#This Row],[Order Date]])</f>
        <v>2026</v>
      </c>
      <c r="V235" s="8" t="str">
        <f>"Q"&amp;ROUNDUP(MONTH(SalesDataTable[[#This Row],[Order Date]])/3,0)</f>
        <v>Q1</v>
      </c>
      <c r="W235" s="9">
        <f>MONTH(SalesDataTable[[#This Row],[Order Date]])</f>
        <v>2</v>
      </c>
      <c r="X235" s="8" t="str">
        <f>TEXT(SalesDataTable[[#This Row],[Order Date]],"mmm")</f>
        <v>Feb</v>
      </c>
    </row>
    <row r="236" spans="1:24" ht="15.75">
      <c r="A236" s="2">
        <v>940</v>
      </c>
      <c r="B236" s="3">
        <v>46073</v>
      </c>
      <c r="C236" s="4">
        <f>YEAR(SalesDataTable[[#This Row],[Order Date]])</f>
        <v>2026</v>
      </c>
      <c r="D236" s="12" t="str">
        <f>"Q"&amp;ROUNDUP(MONTH(SalesDataTable[[#This Row],[Order Date]])/3,0)</f>
        <v>Q1</v>
      </c>
      <c r="E236" s="4">
        <f>MONTH(SalesDataTable[[#This Row],[Order Date]])</f>
        <v>2</v>
      </c>
      <c r="F236" s="4" t="str">
        <f>TEXT(SalesDataTable[[#This Row],[Order Date]],"MMM")</f>
        <v>Feb</v>
      </c>
      <c r="G236" s="4" t="s">
        <v>11</v>
      </c>
      <c r="H236" s="4" t="s">
        <v>18</v>
      </c>
      <c r="I236" s="4" t="s">
        <v>28</v>
      </c>
      <c r="J236" s="4" t="s">
        <v>3</v>
      </c>
      <c r="K236" s="4" t="s">
        <v>34</v>
      </c>
      <c r="L236" s="4" t="s">
        <v>45</v>
      </c>
      <c r="M236" s="9">
        <v>1</v>
      </c>
      <c r="N236" s="6">
        <v>51.73</v>
      </c>
      <c r="O236" s="7">
        <v>0</v>
      </c>
      <c r="P236" s="6">
        <v>21.83</v>
      </c>
      <c r="Q236" s="6">
        <f t="shared" si="12"/>
        <v>51.73</v>
      </c>
      <c r="R236" s="6">
        <f t="shared" si="13"/>
        <v>21.83</v>
      </c>
      <c r="S236" s="6">
        <f t="shared" si="14"/>
        <v>29.9</v>
      </c>
      <c r="T236" s="8">
        <f t="shared" si="15"/>
        <v>0.57800115986854828</v>
      </c>
      <c r="U236" s="5">
        <f>YEAR(SalesDataTable[[#This Row],[Order Date]])</f>
        <v>2026</v>
      </c>
      <c r="V236" s="8" t="str">
        <f>"Q"&amp;ROUNDUP(MONTH(SalesDataTable[[#This Row],[Order Date]])/3,0)</f>
        <v>Q1</v>
      </c>
      <c r="W236" s="9">
        <f>MONTH(SalesDataTable[[#This Row],[Order Date]])</f>
        <v>2</v>
      </c>
      <c r="X236" s="8" t="str">
        <f>TEXT(SalesDataTable[[#This Row],[Order Date]],"mmm")</f>
        <v>Feb</v>
      </c>
    </row>
    <row r="237" spans="1:24" ht="15.75">
      <c r="A237" s="2">
        <v>2375</v>
      </c>
      <c r="B237" s="3">
        <v>46073</v>
      </c>
      <c r="C237" s="4">
        <f>YEAR(SalesDataTable[[#This Row],[Order Date]])</f>
        <v>2026</v>
      </c>
      <c r="D237" s="12" t="str">
        <f>"Q"&amp;ROUNDUP(MONTH(SalesDataTable[[#This Row],[Order Date]])/3,0)</f>
        <v>Q1</v>
      </c>
      <c r="E237" s="4">
        <f>MONTH(SalesDataTable[[#This Row],[Order Date]])</f>
        <v>2</v>
      </c>
      <c r="F237" s="4" t="str">
        <f>TEXT(SalesDataTable[[#This Row],[Order Date]],"MMM")</f>
        <v>Feb</v>
      </c>
      <c r="G237" s="4" t="s">
        <v>6</v>
      </c>
      <c r="H237" s="4" t="s">
        <v>43</v>
      </c>
      <c r="I237" s="4" t="s">
        <v>28</v>
      </c>
      <c r="J237" s="4" t="s">
        <v>3</v>
      </c>
      <c r="K237" s="4" t="s">
        <v>23</v>
      </c>
      <c r="L237" s="4" t="s">
        <v>40</v>
      </c>
      <c r="M237" s="9">
        <v>2</v>
      </c>
      <c r="N237" s="6">
        <v>80.510000000000005</v>
      </c>
      <c r="O237" s="7">
        <v>0.05</v>
      </c>
      <c r="P237" s="6">
        <v>38.630000000000003</v>
      </c>
      <c r="Q237" s="6">
        <f t="shared" si="12"/>
        <v>152.96899999999999</v>
      </c>
      <c r="R237" s="6">
        <f t="shared" si="13"/>
        <v>77.260000000000005</v>
      </c>
      <c r="S237" s="6">
        <f t="shared" si="14"/>
        <v>75.708999999999989</v>
      </c>
      <c r="T237" s="8">
        <f t="shared" si="15"/>
        <v>0.4949303453640933</v>
      </c>
      <c r="U237" s="5">
        <f>YEAR(SalesDataTable[[#This Row],[Order Date]])</f>
        <v>2026</v>
      </c>
      <c r="V237" s="8" t="str">
        <f>"Q"&amp;ROUNDUP(MONTH(SalesDataTable[[#This Row],[Order Date]])/3,0)</f>
        <v>Q1</v>
      </c>
      <c r="W237" s="9">
        <f>MONTH(SalesDataTable[[#This Row],[Order Date]])</f>
        <v>2</v>
      </c>
      <c r="X237" s="8" t="str">
        <f>TEXT(SalesDataTable[[#This Row],[Order Date]],"mmm")</f>
        <v>Feb</v>
      </c>
    </row>
    <row r="238" spans="1:24" ht="15.75">
      <c r="A238" s="2">
        <v>4184</v>
      </c>
      <c r="B238" s="3">
        <v>46073</v>
      </c>
      <c r="C238" s="4">
        <f>YEAR(SalesDataTable[[#This Row],[Order Date]])</f>
        <v>2026</v>
      </c>
      <c r="D238" s="12" t="str">
        <f>"Q"&amp;ROUNDUP(MONTH(SalesDataTable[[#This Row],[Order Date]])/3,0)</f>
        <v>Q1</v>
      </c>
      <c r="E238" s="4">
        <f>MONTH(SalesDataTable[[#This Row],[Order Date]])</f>
        <v>2</v>
      </c>
      <c r="F238" s="4" t="str">
        <f>TEXT(SalesDataTable[[#This Row],[Order Date]],"MMM")</f>
        <v>Feb</v>
      </c>
      <c r="G238" s="4" t="s">
        <v>20</v>
      </c>
      <c r="H238" s="4" t="s">
        <v>31</v>
      </c>
      <c r="I238" s="4" t="s">
        <v>2</v>
      </c>
      <c r="J238" s="4" t="s">
        <v>13</v>
      </c>
      <c r="K238" s="4" t="s">
        <v>34</v>
      </c>
      <c r="L238" s="4" t="s">
        <v>42</v>
      </c>
      <c r="M238" s="9">
        <v>1</v>
      </c>
      <c r="N238" s="6">
        <v>36.31</v>
      </c>
      <c r="O238" s="7">
        <v>0</v>
      </c>
      <c r="P238" s="6">
        <v>14</v>
      </c>
      <c r="Q238" s="6">
        <f t="shared" si="12"/>
        <v>36.31</v>
      </c>
      <c r="R238" s="6">
        <f t="shared" si="13"/>
        <v>14</v>
      </c>
      <c r="S238" s="6">
        <f t="shared" si="14"/>
        <v>22.310000000000002</v>
      </c>
      <c r="T238" s="8">
        <f t="shared" si="15"/>
        <v>0.61443128614706699</v>
      </c>
      <c r="U238" s="5">
        <f>YEAR(SalesDataTable[[#This Row],[Order Date]])</f>
        <v>2026</v>
      </c>
      <c r="V238" s="8" t="str">
        <f>"Q"&amp;ROUNDUP(MONTH(SalesDataTable[[#This Row],[Order Date]])/3,0)</f>
        <v>Q1</v>
      </c>
      <c r="W238" s="9">
        <f>MONTH(SalesDataTable[[#This Row],[Order Date]])</f>
        <v>2</v>
      </c>
      <c r="X238" s="8" t="str">
        <f>TEXT(SalesDataTable[[#This Row],[Order Date]],"mmm")</f>
        <v>Feb</v>
      </c>
    </row>
    <row r="239" spans="1:24" ht="15.75">
      <c r="A239" s="2">
        <v>4390</v>
      </c>
      <c r="B239" s="3">
        <v>46073</v>
      </c>
      <c r="C239" s="4">
        <f>YEAR(SalesDataTable[[#This Row],[Order Date]])</f>
        <v>2026</v>
      </c>
      <c r="D239" s="12" t="str">
        <f>"Q"&amp;ROUNDUP(MONTH(SalesDataTable[[#This Row],[Order Date]])/3,0)</f>
        <v>Q1</v>
      </c>
      <c r="E239" s="4">
        <f>MONTH(SalesDataTable[[#This Row],[Order Date]])</f>
        <v>2</v>
      </c>
      <c r="F239" s="4" t="str">
        <f>TEXT(SalesDataTable[[#This Row],[Order Date]],"MMM")</f>
        <v>Feb</v>
      </c>
      <c r="G239" s="4" t="s">
        <v>11</v>
      </c>
      <c r="H239" s="4" t="s">
        <v>52</v>
      </c>
      <c r="I239" s="4" t="s">
        <v>2</v>
      </c>
      <c r="J239" s="4" t="s">
        <v>3</v>
      </c>
      <c r="K239" s="4" t="s">
        <v>4</v>
      </c>
      <c r="L239" s="4" t="s">
        <v>5</v>
      </c>
      <c r="M239" s="9">
        <v>1</v>
      </c>
      <c r="N239" s="6">
        <v>82.86</v>
      </c>
      <c r="O239" s="7">
        <v>0.05</v>
      </c>
      <c r="P239" s="6">
        <v>42.3</v>
      </c>
      <c r="Q239" s="6">
        <f t="shared" si="12"/>
        <v>78.716999999999999</v>
      </c>
      <c r="R239" s="6">
        <f t="shared" si="13"/>
        <v>42.3</v>
      </c>
      <c r="S239" s="6">
        <f t="shared" si="14"/>
        <v>36.417000000000002</v>
      </c>
      <c r="T239" s="8">
        <f t="shared" si="15"/>
        <v>0.46263196005945351</v>
      </c>
      <c r="U239" s="5">
        <f>YEAR(SalesDataTable[[#This Row],[Order Date]])</f>
        <v>2026</v>
      </c>
      <c r="V239" s="8" t="str">
        <f>"Q"&amp;ROUNDUP(MONTH(SalesDataTable[[#This Row],[Order Date]])/3,0)</f>
        <v>Q1</v>
      </c>
      <c r="W239" s="9">
        <f>MONTH(SalesDataTable[[#This Row],[Order Date]])</f>
        <v>2</v>
      </c>
      <c r="X239" s="8" t="str">
        <f>TEXT(SalesDataTable[[#This Row],[Order Date]],"mmm")</f>
        <v>Feb</v>
      </c>
    </row>
    <row r="240" spans="1:24" ht="15.75">
      <c r="A240" s="2">
        <v>1475</v>
      </c>
      <c r="B240" s="3">
        <v>46074</v>
      </c>
      <c r="C240" s="4">
        <f>YEAR(SalesDataTable[[#This Row],[Order Date]])</f>
        <v>2026</v>
      </c>
      <c r="D240" s="12" t="str">
        <f>"Q"&amp;ROUNDUP(MONTH(SalesDataTable[[#This Row],[Order Date]])/3,0)</f>
        <v>Q1</v>
      </c>
      <c r="E240" s="4">
        <f>MONTH(SalesDataTable[[#This Row],[Order Date]])</f>
        <v>2</v>
      </c>
      <c r="F240" s="4" t="str">
        <f>TEXT(SalesDataTable[[#This Row],[Order Date]],"MMM")</f>
        <v>Feb</v>
      </c>
      <c r="G240" s="4" t="s">
        <v>0</v>
      </c>
      <c r="H240" s="4" t="s">
        <v>1</v>
      </c>
      <c r="I240" s="4" t="s">
        <v>19</v>
      </c>
      <c r="J240" s="4" t="s">
        <v>13</v>
      </c>
      <c r="K240" s="4" t="s">
        <v>4</v>
      </c>
      <c r="L240" s="4" t="s">
        <v>30</v>
      </c>
      <c r="M240" s="9">
        <v>2</v>
      </c>
      <c r="N240" s="6">
        <v>103.03</v>
      </c>
      <c r="O240" s="7">
        <v>0.05</v>
      </c>
      <c r="P240" s="6">
        <v>50.73</v>
      </c>
      <c r="Q240" s="6">
        <f t="shared" si="12"/>
        <v>195.75700000000001</v>
      </c>
      <c r="R240" s="6">
        <f t="shared" si="13"/>
        <v>101.46</v>
      </c>
      <c r="S240" s="6">
        <f t="shared" si="14"/>
        <v>94.297000000000011</v>
      </c>
      <c r="T240" s="8">
        <f t="shared" si="15"/>
        <v>0.48170435795399402</v>
      </c>
      <c r="U240" s="5">
        <f>YEAR(SalesDataTable[[#This Row],[Order Date]])</f>
        <v>2026</v>
      </c>
      <c r="V240" s="8" t="str">
        <f>"Q"&amp;ROUNDUP(MONTH(SalesDataTable[[#This Row],[Order Date]])/3,0)</f>
        <v>Q1</v>
      </c>
      <c r="W240" s="9">
        <f>MONTH(SalesDataTable[[#This Row],[Order Date]])</f>
        <v>2</v>
      </c>
      <c r="X240" s="8" t="str">
        <f>TEXT(SalesDataTable[[#This Row],[Order Date]],"mmm")</f>
        <v>Feb</v>
      </c>
    </row>
    <row r="241" spans="1:24" ht="15.75">
      <c r="A241" s="2">
        <v>3504</v>
      </c>
      <c r="B241" s="3">
        <v>46074</v>
      </c>
      <c r="C241" s="4">
        <f>YEAR(SalesDataTable[[#This Row],[Order Date]])</f>
        <v>2026</v>
      </c>
      <c r="D241" s="12" t="str">
        <f>"Q"&amp;ROUNDUP(MONTH(SalesDataTable[[#This Row],[Order Date]])/3,0)</f>
        <v>Q1</v>
      </c>
      <c r="E241" s="4">
        <f>MONTH(SalesDataTable[[#This Row],[Order Date]])</f>
        <v>2</v>
      </c>
      <c r="F241" s="4" t="str">
        <f>TEXT(SalesDataTable[[#This Row],[Order Date]],"MMM")</f>
        <v>Feb</v>
      </c>
      <c r="G241" s="4" t="s">
        <v>6</v>
      </c>
      <c r="H241" s="4" t="s">
        <v>49</v>
      </c>
      <c r="I241" s="4" t="s">
        <v>2</v>
      </c>
      <c r="J241" s="4" t="s">
        <v>16</v>
      </c>
      <c r="K241" s="4" t="s">
        <v>14</v>
      </c>
      <c r="L241" s="4" t="s">
        <v>15</v>
      </c>
      <c r="M241" s="9">
        <v>1</v>
      </c>
      <c r="N241" s="6">
        <v>36.39</v>
      </c>
      <c r="O241" s="7">
        <v>0</v>
      </c>
      <c r="P241" s="6">
        <v>13.49</v>
      </c>
      <c r="Q241" s="6">
        <f t="shared" si="12"/>
        <v>36.39</v>
      </c>
      <c r="R241" s="6">
        <f t="shared" si="13"/>
        <v>13.49</v>
      </c>
      <c r="S241" s="6">
        <f t="shared" si="14"/>
        <v>22.9</v>
      </c>
      <c r="T241" s="8">
        <f t="shared" si="15"/>
        <v>0.62929376202253362</v>
      </c>
      <c r="U241" s="5">
        <f>YEAR(SalesDataTable[[#This Row],[Order Date]])</f>
        <v>2026</v>
      </c>
      <c r="V241" s="8" t="str">
        <f>"Q"&amp;ROUNDUP(MONTH(SalesDataTable[[#This Row],[Order Date]])/3,0)</f>
        <v>Q1</v>
      </c>
      <c r="W241" s="9">
        <f>MONTH(SalesDataTable[[#This Row],[Order Date]])</f>
        <v>2</v>
      </c>
      <c r="X241" s="8" t="str">
        <f>TEXT(SalesDataTable[[#This Row],[Order Date]],"mmm")</f>
        <v>Feb</v>
      </c>
    </row>
    <row r="242" spans="1:24" ht="15.75">
      <c r="A242" s="2">
        <v>1649</v>
      </c>
      <c r="B242" s="3">
        <v>46075</v>
      </c>
      <c r="C242" s="4">
        <f>YEAR(SalesDataTable[[#This Row],[Order Date]])</f>
        <v>2026</v>
      </c>
      <c r="D242" s="12" t="str">
        <f>"Q"&amp;ROUNDUP(MONTH(SalesDataTable[[#This Row],[Order Date]])/3,0)</f>
        <v>Q1</v>
      </c>
      <c r="E242" s="4">
        <f>MONTH(SalesDataTable[[#This Row],[Order Date]])</f>
        <v>2</v>
      </c>
      <c r="F242" s="4" t="str">
        <f>TEXT(SalesDataTable[[#This Row],[Order Date]],"MMM")</f>
        <v>Feb</v>
      </c>
      <c r="G242" s="4" t="s">
        <v>11</v>
      </c>
      <c r="H242" s="4" t="s">
        <v>25</v>
      </c>
      <c r="I242" s="4" t="s">
        <v>2</v>
      </c>
      <c r="J242" s="4" t="s">
        <v>3</v>
      </c>
      <c r="K242" s="4" t="s">
        <v>23</v>
      </c>
      <c r="L242" s="4" t="s">
        <v>51</v>
      </c>
      <c r="M242" s="9">
        <v>1</v>
      </c>
      <c r="N242" s="6">
        <v>124.93</v>
      </c>
      <c r="O242" s="7">
        <v>0.1</v>
      </c>
      <c r="P242" s="6">
        <v>59.74</v>
      </c>
      <c r="Q242" s="6">
        <f t="shared" si="12"/>
        <v>112.43700000000001</v>
      </c>
      <c r="R242" s="6">
        <f t="shared" si="13"/>
        <v>59.74</v>
      </c>
      <c r="S242" s="6">
        <f t="shared" si="14"/>
        <v>52.69700000000001</v>
      </c>
      <c r="T242" s="8">
        <f t="shared" si="15"/>
        <v>0.46868023871145625</v>
      </c>
      <c r="U242" s="5">
        <f>YEAR(SalesDataTable[[#This Row],[Order Date]])</f>
        <v>2026</v>
      </c>
      <c r="V242" s="8" t="str">
        <f>"Q"&amp;ROUNDUP(MONTH(SalesDataTable[[#This Row],[Order Date]])/3,0)</f>
        <v>Q1</v>
      </c>
      <c r="W242" s="9">
        <f>MONTH(SalesDataTable[[#This Row],[Order Date]])</f>
        <v>2</v>
      </c>
      <c r="X242" s="8" t="str">
        <f>TEXT(SalesDataTable[[#This Row],[Order Date]],"mmm")</f>
        <v>Feb</v>
      </c>
    </row>
    <row r="243" spans="1:24" ht="15.75">
      <c r="A243" s="2">
        <v>2170</v>
      </c>
      <c r="B243" s="3">
        <v>46075</v>
      </c>
      <c r="C243" s="4">
        <f>YEAR(SalesDataTable[[#This Row],[Order Date]])</f>
        <v>2026</v>
      </c>
      <c r="D243" s="12" t="str">
        <f>"Q"&amp;ROUNDUP(MONTH(SalesDataTable[[#This Row],[Order Date]])/3,0)</f>
        <v>Q1</v>
      </c>
      <c r="E243" s="4">
        <f>MONTH(SalesDataTable[[#This Row],[Order Date]])</f>
        <v>2</v>
      </c>
      <c r="F243" s="4" t="str">
        <f>TEXT(SalesDataTable[[#This Row],[Order Date]],"MMM")</f>
        <v>Feb</v>
      </c>
      <c r="G243" s="4" t="s">
        <v>6</v>
      </c>
      <c r="H243" s="4" t="s">
        <v>41</v>
      </c>
      <c r="I243" s="4" t="s">
        <v>28</v>
      </c>
      <c r="J243" s="4" t="s">
        <v>3</v>
      </c>
      <c r="K243" s="4" t="s">
        <v>4</v>
      </c>
      <c r="L243" s="4" t="s">
        <v>30</v>
      </c>
      <c r="M243" s="9">
        <v>1</v>
      </c>
      <c r="N243" s="6">
        <v>101.19</v>
      </c>
      <c r="O243" s="7">
        <v>0.05</v>
      </c>
      <c r="P243" s="6">
        <v>49.14</v>
      </c>
      <c r="Q243" s="6">
        <f t="shared" si="12"/>
        <v>96.130499999999998</v>
      </c>
      <c r="R243" s="6">
        <f t="shared" si="13"/>
        <v>49.14</v>
      </c>
      <c r="S243" s="6">
        <f t="shared" si="14"/>
        <v>46.990499999999997</v>
      </c>
      <c r="T243" s="8">
        <f t="shared" si="15"/>
        <v>0.48881988546819166</v>
      </c>
      <c r="U243" s="5">
        <f>YEAR(SalesDataTable[[#This Row],[Order Date]])</f>
        <v>2026</v>
      </c>
      <c r="V243" s="8" t="str">
        <f>"Q"&amp;ROUNDUP(MONTH(SalesDataTable[[#This Row],[Order Date]])/3,0)</f>
        <v>Q1</v>
      </c>
      <c r="W243" s="9">
        <f>MONTH(SalesDataTable[[#This Row],[Order Date]])</f>
        <v>2</v>
      </c>
      <c r="X243" s="8" t="str">
        <f>TEXT(SalesDataTable[[#This Row],[Order Date]],"mmm")</f>
        <v>Feb</v>
      </c>
    </row>
    <row r="244" spans="1:24" ht="15.75">
      <c r="A244" s="2">
        <v>3402</v>
      </c>
      <c r="B244" s="3">
        <v>46075</v>
      </c>
      <c r="C244" s="4">
        <f>YEAR(SalesDataTable[[#This Row],[Order Date]])</f>
        <v>2026</v>
      </c>
      <c r="D244" s="12" t="str">
        <f>"Q"&amp;ROUNDUP(MONTH(SalesDataTable[[#This Row],[Order Date]])/3,0)</f>
        <v>Q1</v>
      </c>
      <c r="E244" s="4">
        <f>MONTH(SalesDataTable[[#This Row],[Order Date]])</f>
        <v>2</v>
      </c>
      <c r="F244" s="4" t="str">
        <f>TEXT(SalesDataTable[[#This Row],[Order Date]],"MMM")</f>
        <v>Feb</v>
      </c>
      <c r="G244" s="4" t="s">
        <v>20</v>
      </c>
      <c r="H244" s="4" t="s">
        <v>33</v>
      </c>
      <c r="I244" s="4" t="s">
        <v>2</v>
      </c>
      <c r="J244" s="4" t="s">
        <v>3</v>
      </c>
      <c r="K244" s="4" t="s">
        <v>34</v>
      </c>
      <c r="L244" s="4" t="s">
        <v>45</v>
      </c>
      <c r="M244" s="9">
        <v>2</v>
      </c>
      <c r="N244" s="6">
        <v>51.2</v>
      </c>
      <c r="O244" s="7">
        <v>0</v>
      </c>
      <c r="P244" s="6">
        <v>21.38</v>
      </c>
      <c r="Q244" s="6">
        <f t="shared" si="12"/>
        <v>102.4</v>
      </c>
      <c r="R244" s="6">
        <f t="shared" si="13"/>
        <v>42.76</v>
      </c>
      <c r="S244" s="6">
        <f t="shared" si="14"/>
        <v>59.640000000000008</v>
      </c>
      <c r="T244" s="8">
        <f t="shared" si="15"/>
        <v>0.58242187500000009</v>
      </c>
      <c r="U244" s="5">
        <f>YEAR(SalesDataTable[[#This Row],[Order Date]])</f>
        <v>2026</v>
      </c>
      <c r="V244" s="8" t="str">
        <f>"Q"&amp;ROUNDUP(MONTH(SalesDataTable[[#This Row],[Order Date]])/3,0)</f>
        <v>Q1</v>
      </c>
      <c r="W244" s="9">
        <f>MONTH(SalesDataTable[[#This Row],[Order Date]])</f>
        <v>2</v>
      </c>
      <c r="X244" s="8" t="str">
        <f>TEXT(SalesDataTable[[#This Row],[Order Date]],"mmm")</f>
        <v>Feb</v>
      </c>
    </row>
    <row r="245" spans="1:24" ht="15.75">
      <c r="A245" s="2">
        <v>3773</v>
      </c>
      <c r="B245" s="3">
        <v>46075</v>
      </c>
      <c r="C245" s="4">
        <f>YEAR(SalesDataTable[[#This Row],[Order Date]])</f>
        <v>2026</v>
      </c>
      <c r="D245" s="12" t="str">
        <f>"Q"&amp;ROUNDUP(MONTH(SalesDataTable[[#This Row],[Order Date]])/3,0)</f>
        <v>Q1</v>
      </c>
      <c r="E245" s="4">
        <f>MONTH(SalesDataTable[[#This Row],[Order Date]])</f>
        <v>2</v>
      </c>
      <c r="F245" s="4" t="str">
        <f>TEXT(SalesDataTable[[#This Row],[Order Date]],"MMM")</f>
        <v>Feb</v>
      </c>
      <c r="G245" s="4" t="s">
        <v>20</v>
      </c>
      <c r="H245" s="4" t="s">
        <v>21</v>
      </c>
      <c r="I245" s="4" t="s">
        <v>2</v>
      </c>
      <c r="J245" s="4" t="s">
        <v>3</v>
      </c>
      <c r="K245" s="4" t="s">
        <v>23</v>
      </c>
      <c r="L245" s="4" t="s">
        <v>40</v>
      </c>
      <c r="M245" s="9">
        <v>1</v>
      </c>
      <c r="N245" s="6">
        <v>81.81</v>
      </c>
      <c r="O245" s="7">
        <v>0</v>
      </c>
      <c r="P245" s="6">
        <v>40.32</v>
      </c>
      <c r="Q245" s="6">
        <f t="shared" si="12"/>
        <v>81.81</v>
      </c>
      <c r="R245" s="6">
        <f t="shared" si="13"/>
        <v>40.32</v>
      </c>
      <c r="S245" s="6">
        <f t="shared" si="14"/>
        <v>41.49</v>
      </c>
      <c r="T245" s="8">
        <f t="shared" si="15"/>
        <v>0.50715071507150711</v>
      </c>
      <c r="U245" s="5">
        <f>YEAR(SalesDataTable[[#This Row],[Order Date]])</f>
        <v>2026</v>
      </c>
      <c r="V245" s="8" t="str">
        <f>"Q"&amp;ROUNDUP(MONTH(SalesDataTable[[#This Row],[Order Date]])/3,0)</f>
        <v>Q1</v>
      </c>
      <c r="W245" s="9">
        <f>MONTH(SalesDataTable[[#This Row],[Order Date]])</f>
        <v>2</v>
      </c>
      <c r="X245" s="8" t="str">
        <f>TEXT(SalesDataTable[[#This Row],[Order Date]],"mmm")</f>
        <v>Feb</v>
      </c>
    </row>
    <row r="246" spans="1:24" ht="15.75">
      <c r="A246" s="2">
        <v>4670</v>
      </c>
      <c r="B246" s="3">
        <v>46075</v>
      </c>
      <c r="C246" s="4">
        <f>YEAR(SalesDataTable[[#This Row],[Order Date]])</f>
        <v>2026</v>
      </c>
      <c r="D246" s="12" t="str">
        <f>"Q"&amp;ROUNDUP(MONTH(SalesDataTable[[#This Row],[Order Date]])/3,0)</f>
        <v>Q1</v>
      </c>
      <c r="E246" s="4">
        <f>MONTH(SalesDataTable[[#This Row],[Order Date]])</f>
        <v>2</v>
      </c>
      <c r="F246" s="4" t="str">
        <f>TEXT(SalesDataTable[[#This Row],[Order Date]],"MMM")</f>
        <v>Feb</v>
      </c>
      <c r="G246" s="4" t="s">
        <v>0</v>
      </c>
      <c r="H246" s="4" t="s">
        <v>50</v>
      </c>
      <c r="I246" s="4" t="s">
        <v>19</v>
      </c>
      <c r="J246" s="4" t="s">
        <v>16</v>
      </c>
      <c r="K246" s="4" t="s">
        <v>9</v>
      </c>
      <c r="L246" s="4" t="s">
        <v>37</v>
      </c>
      <c r="M246" s="9">
        <v>1</v>
      </c>
      <c r="N246" s="6">
        <v>152.96</v>
      </c>
      <c r="O246" s="7">
        <v>0</v>
      </c>
      <c r="P246" s="6">
        <v>79.510000000000005</v>
      </c>
      <c r="Q246" s="6">
        <f t="shared" si="12"/>
        <v>152.96</v>
      </c>
      <c r="R246" s="6">
        <f t="shared" si="13"/>
        <v>79.510000000000005</v>
      </c>
      <c r="S246" s="6">
        <f t="shared" si="14"/>
        <v>73.45</v>
      </c>
      <c r="T246" s="8">
        <f t="shared" si="15"/>
        <v>0.48019089958158995</v>
      </c>
      <c r="U246" s="5">
        <f>YEAR(SalesDataTable[[#This Row],[Order Date]])</f>
        <v>2026</v>
      </c>
      <c r="V246" s="8" t="str">
        <f>"Q"&amp;ROUNDUP(MONTH(SalesDataTable[[#This Row],[Order Date]])/3,0)</f>
        <v>Q1</v>
      </c>
      <c r="W246" s="9">
        <f>MONTH(SalesDataTable[[#This Row],[Order Date]])</f>
        <v>2</v>
      </c>
      <c r="X246" s="8" t="str">
        <f>TEXT(SalesDataTable[[#This Row],[Order Date]],"mmm")</f>
        <v>Feb</v>
      </c>
    </row>
    <row r="247" spans="1:24" ht="15.75">
      <c r="A247" s="2">
        <v>587</v>
      </c>
      <c r="B247" s="3">
        <v>46076</v>
      </c>
      <c r="C247" s="4">
        <f>YEAR(SalesDataTable[[#This Row],[Order Date]])</f>
        <v>2026</v>
      </c>
      <c r="D247" s="12" t="str">
        <f>"Q"&amp;ROUNDUP(MONTH(SalesDataTable[[#This Row],[Order Date]])/3,0)</f>
        <v>Q1</v>
      </c>
      <c r="E247" s="4">
        <f>MONTH(SalesDataTable[[#This Row],[Order Date]])</f>
        <v>2</v>
      </c>
      <c r="F247" s="4" t="str">
        <f>TEXT(SalesDataTable[[#This Row],[Order Date]],"MMM")</f>
        <v>Feb</v>
      </c>
      <c r="G247" s="4" t="s">
        <v>20</v>
      </c>
      <c r="H247" s="4" t="s">
        <v>31</v>
      </c>
      <c r="I247" s="4" t="s">
        <v>28</v>
      </c>
      <c r="J247" s="4" t="s">
        <v>16</v>
      </c>
      <c r="K247" s="4" t="s">
        <v>14</v>
      </c>
      <c r="L247" s="4" t="s">
        <v>48</v>
      </c>
      <c r="M247" s="9">
        <v>1</v>
      </c>
      <c r="N247" s="6">
        <v>166.13</v>
      </c>
      <c r="O247" s="7">
        <v>0.05</v>
      </c>
      <c r="P247" s="6">
        <v>85.7</v>
      </c>
      <c r="Q247" s="6">
        <f t="shared" si="12"/>
        <v>157.8235</v>
      </c>
      <c r="R247" s="6">
        <f t="shared" si="13"/>
        <v>85.7</v>
      </c>
      <c r="S247" s="6">
        <f t="shared" si="14"/>
        <v>72.123499999999993</v>
      </c>
      <c r="T247" s="8">
        <f t="shared" si="15"/>
        <v>0.45698834457479398</v>
      </c>
      <c r="U247" s="5">
        <f>YEAR(SalesDataTable[[#This Row],[Order Date]])</f>
        <v>2026</v>
      </c>
      <c r="V247" s="8" t="str">
        <f>"Q"&amp;ROUNDUP(MONTH(SalesDataTable[[#This Row],[Order Date]])/3,0)</f>
        <v>Q1</v>
      </c>
      <c r="W247" s="9">
        <f>MONTH(SalesDataTable[[#This Row],[Order Date]])</f>
        <v>2</v>
      </c>
      <c r="X247" s="8" t="str">
        <f>TEXT(SalesDataTable[[#This Row],[Order Date]],"mmm")</f>
        <v>Feb</v>
      </c>
    </row>
    <row r="248" spans="1:24" ht="15.75">
      <c r="A248" s="2">
        <v>1085</v>
      </c>
      <c r="B248" s="3">
        <v>46076</v>
      </c>
      <c r="C248" s="4">
        <f>YEAR(SalesDataTable[[#This Row],[Order Date]])</f>
        <v>2026</v>
      </c>
      <c r="D248" s="12" t="str">
        <f>"Q"&amp;ROUNDUP(MONTH(SalesDataTable[[#This Row],[Order Date]])/3,0)</f>
        <v>Q1</v>
      </c>
      <c r="E248" s="4">
        <f>MONTH(SalesDataTable[[#This Row],[Order Date]])</f>
        <v>2</v>
      </c>
      <c r="F248" s="4" t="str">
        <f>TEXT(SalesDataTable[[#This Row],[Order Date]],"MMM")</f>
        <v>Feb</v>
      </c>
      <c r="G248" s="4" t="s">
        <v>0</v>
      </c>
      <c r="H248" s="4" t="s">
        <v>50</v>
      </c>
      <c r="I248" s="4" t="s">
        <v>2</v>
      </c>
      <c r="J248" s="4" t="s">
        <v>13</v>
      </c>
      <c r="K248" s="4" t="s">
        <v>23</v>
      </c>
      <c r="L248" s="4" t="s">
        <v>29</v>
      </c>
      <c r="M248" s="9">
        <v>3</v>
      </c>
      <c r="N248" s="6">
        <v>193.18</v>
      </c>
      <c r="O248" s="7">
        <v>0.05</v>
      </c>
      <c r="P248" s="6">
        <v>106.19</v>
      </c>
      <c r="Q248" s="6">
        <f t="shared" si="12"/>
        <v>550.56299999999999</v>
      </c>
      <c r="R248" s="6">
        <f t="shared" si="13"/>
        <v>318.57</v>
      </c>
      <c r="S248" s="6">
        <f t="shared" si="14"/>
        <v>231.99299999999999</v>
      </c>
      <c r="T248" s="8">
        <f t="shared" si="15"/>
        <v>0.42137412067283853</v>
      </c>
      <c r="U248" s="5">
        <f>YEAR(SalesDataTable[[#This Row],[Order Date]])</f>
        <v>2026</v>
      </c>
      <c r="V248" s="8" t="str">
        <f>"Q"&amp;ROUNDUP(MONTH(SalesDataTable[[#This Row],[Order Date]])/3,0)</f>
        <v>Q1</v>
      </c>
      <c r="W248" s="9">
        <f>MONTH(SalesDataTable[[#This Row],[Order Date]])</f>
        <v>2</v>
      </c>
      <c r="X248" s="8" t="str">
        <f>TEXT(SalesDataTable[[#This Row],[Order Date]],"mmm")</f>
        <v>Feb</v>
      </c>
    </row>
    <row r="249" spans="1:24" ht="15.75">
      <c r="A249" s="2">
        <v>1635</v>
      </c>
      <c r="B249" s="3">
        <v>46076</v>
      </c>
      <c r="C249" s="4">
        <f>YEAR(SalesDataTable[[#This Row],[Order Date]])</f>
        <v>2026</v>
      </c>
      <c r="D249" s="12" t="str">
        <f>"Q"&amp;ROUNDUP(MONTH(SalesDataTable[[#This Row],[Order Date]])/3,0)</f>
        <v>Q1</v>
      </c>
      <c r="E249" s="4">
        <f>MONTH(SalesDataTable[[#This Row],[Order Date]])</f>
        <v>2</v>
      </c>
      <c r="F249" s="4" t="str">
        <f>TEXT(SalesDataTable[[#This Row],[Order Date]],"MMM")</f>
        <v>Feb</v>
      </c>
      <c r="G249" s="4" t="s">
        <v>11</v>
      </c>
      <c r="H249" s="4" t="s">
        <v>39</v>
      </c>
      <c r="I249" s="4" t="s">
        <v>2</v>
      </c>
      <c r="J249" s="4" t="s">
        <v>3</v>
      </c>
      <c r="K249" s="4" t="s">
        <v>4</v>
      </c>
      <c r="L249" s="4" t="s">
        <v>5</v>
      </c>
      <c r="M249" s="9">
        <v>1</v>
      </c>
      <c r="N249" s="6">
        <v>80.42</v>
      </c>
      <c r="O249" s="7">
        <v>0</v>
      </c>
      <c r="P249" s="6">
        <v>41.72</v>
      </c>
      <c r="Q249" s="6">
        <f t="shared" si="12"/>
        <v>80.42</v>
      </c>
      <c r="R249" s="6">
        <f t="shared" si="13"/>
        <v>41.72</v>
      </c>
      <c r="S249" s="6">
        <f t="shared" si="14"/>
        <v>38.700000000000003</v>
      </c>
      <c r="T249" s="8">
        <f t="shared" si="15"/>
        <v>0.4812235762248197</v>
      </c>
      <c r="U249" s="5">
        <f>YEAR(SalesDataTable[[#This Row],[Order Date]])</f>
        <v>2026</v>
      </c>
      <c r="V249" s="8" t="str">
        <f>"Q"&amp;ROUNDUP(MONTH(SalesDataTable[[#This Row],[Order Date]])/3,0)</f>
        <v>Q1</v>
      </c>
      <c r="W249" s="9">
        <f>MONTH(SalesDataTable[[#This Row],[Order Date]])</f>
        <v>2</v>
      </c>
      <c r="X249" s="8" t="str">
        <f>TEXT(SalesDataTable[[#This Row],[Order Date]],"mmm")</f>
        <v>Feb</v>
      </c>
    </row>
    <row r="250" spans="1:24" ht="15.75">
      <c r="A250" s="2">
        <v>4067</v>
      </c>
      <c r="B250" s="3">
        <v>46076</v>
      </c>
      <c r="C250" s="4">
        <f>YEAR(SalesDataTable[[#This Row],[Order Date]])</f>
        <v>2026</v>
      </c>
      <c r="D250" s="12" t="str">
        <f>"Q"&amp;ROUNDUP(MONTH(SalesDataTable[[#This Row],[Order Date]])/3,0)</f>
        <v>Q1</v>
      </c>
      <c r="E250" s="4">
        <f>MONTH(SalesDataTable[[#This Row],[Order Date]])</f>
        <v>2</v>
      </c>
      <c r="F250" s="4" t="str">
        <f>TEXT(SalesDataTable[[#This Row],[Order Date]],"MMM")</f>
        <v>Feb</v>
      </c>
      <c r="G250" s="4" t="s">
        <v>20</v>
      </c>
      <c r="H250" s="4" t="s">
        <v>47</v>
      </c>
      <c r="I250" s="4" t="s">
        <v>2</v>
      </c>
      <c r="J250" s="4" t="s">
        <v>3</v>
      </c>
      <c r="K250" s="4" t="s">
        <v>23</v>
      </c>
      <c r="L250" s="4" t="s">
        <v>51</v>
      </c>
      <c r="M250" s="9">
        <v>2</v>
      </c>
      <c r="N250" s="6">
        <v>122.17</v>
      </c>
      <c r="O250" s="7">
        <v>0</v>
      </c>
      <c r="P250" s="6">
        <v>60.62</v>
      </c>
      <c r="Q250" s="6">
        <f t="shared" si="12"/>
        <v>244.34</v>
      </c>
      <c r="R250" s="6">
        <f t="shared" si="13"/>
        <v>121.24</v>
      </c>
      <c r="S250" s="6">
        <f t="shared" si="14"/>
        <v>123.10000000000001</v>
      </c>
      <c r="T250" s="8">
        <f t="shared" si="15"/>
        <v>0.50380617172792019</v>
      </c>
      <c r="U250" s="5">
        <f>YEAR(SalesDataTable[[#This Row],[Order Date]])</f>
        <v>2026</v>
      </c>
      <c r="V250" s="8" t="str">
        <f>"Q"&amp;ROUNDUP(MONTH(SalesDataTable[[#This Row],[Order Date]])/3,0)</f>
        <v>Q1</v>
      </c>
      <c r="W250" s="9">
        <f>MONTH(SalesDataTable[[#This Row],[Order Date]])</f>
        <v>2</v>
      </c>
      <c r="X250" s="8" t="str">
        <f>TEXT(SalesDataTable[[#This Row],[Order Date]],"mmm")</f>
        <v>Feb</v>
      </c>
    </row>
    <row r="251" spans="1:24" ht="15.75">
      <c r="A251" s="2">
        <v>287</v>
      </c>
      <c r="B251" s="3">
        <v>46077</v>
      </c>
      <c r="C251" s="4">
        <f>YEAR(SalesDataTable[[#This Row],[Order Date]])</f>
        <v>2026</v>
      </c>
      <c r="D251" s="12" t="str">
        <f>"Q"&amp;ROUNDUP(MONTH(SalesDataTable[[#This Row],[Order Date]])/3,0)</f>
        <v>Q1</v>
      </c>
      <c r="E251" s="4">
        <f>MONTH(SalesDataTable[[#This Row],[Order Date]])</f>
        <v>2</v>
      </c>
      <c r="F251" s="4" t="str">
        <f>TEXT(SalesDataTable[[#This Row],[Order Date]],"MMM")</f>
        <v>Feb</v>
      </c>
      <c r="G251" s="4" t="s">
        <v>6</v>
      </c>
      <c r="H251" s="4" t="s">
        <v>27</v>
      </c>
      <c r="I251" s="4" t="s">
        <v>28</v>
      </c>
      <c r="J251" s="4" t="s">
        <v>13</v>
      </c>
      <c r="K251" s="4" t="s">
        <v>14</v>
      </c>
      <c r="L251" s="4" t="s">
        <v>48</v>
      </c>
      <c r="M251" s="9">
        <v>1</v>
      </c>
      <c r="N251" s="6">
        <v>164.6</v>
      </c>
      <c r="O251" s="7">
        <v>0</v>
      </c>
      <c r="P251" s="6">
        <v>85.07</v>
      </c>
      <c r="Q251" s="6">
        <f t="shared" si="12"/>
        <v>164.6</v>
      </c>
      <c r="R251" s="6">
        <f t="shared" si="13"/>
        <v>85.07</v>
      </c>
      <c r="S251" s="6">
        <f t="shared" si="14"/>
        <v>79.53</v>
      </c>
      <c r="T251" s="8">
        <f t="shared" si="15"/>
        <v>0.48317132442284327</v>
      </c>
      <c r="U251" s="5">
        <f>YEAR(SalesDataTable[[#This Row],[Order Date]])</f>
        <v>2026</v>
      </c>
      <c r="V251" s="8" t="str">
        <f>"Q"&amp;ROUNDUP(MONTH(SalesDataTable[[#This Row],[Order Date]])/3,0)</f>
        <v>Q1</v>
      </c>
      <c r="W251" s="9">
        <f>MONTH(SalesDataTable[[#This Row],[Order Date]])</f>
        <v>2</v>
      </c>
      <c r="X251" s="8" t="str">
        <f>TEXT(SalesDataTable[[#This Row],[Order Date]],"mmm")</f>
        <v>Feb</v>
      </c>
    </row>
    <row r="252" spans="1:24" ht="15.75">
      <c r="A252" s="2">
        <v>794</v>
      </c>
      <c r="B252" s="3">
        <v>46077</v>
      </c>
      <c r="C252" s="4">
        <f>YEAR(SalesDataTable[[#This Row],[Order Date]])</f>
        <v>2026</v>
      </c>
      <c r="D252" s="12" t="str">
        <f>"Q"&amp;ROUNDUP(MONTH(SalesDataTable[[#This Row],[Order Date]])/3,0)</f>
        <v>Q1</v>
      </c>
      <c r="E252" s="4">
        <f>MONTH(SalesDataTable[[#This Row],[Order Date]])</f>
        <v>2</v>
      </c>
      <c r="F252" s="4" t="str">
        <f>TEXT(SalesDataTable[[#This Row],[Order Date]],"MMM")</f>
        <v>Feb</v>
      </c>
      <c r="G252" s="4" t="s">
        <v>6</v>
      </c>
      <c r="H252" s="4" t="s">
        <v>49</v>
      </c>
      <c r="I252" s="4" t="s">
        <v>2</v>
      </c>
      <c r="J252" s="4" t="s">
        <v>13</v>
      </c>
      <c r="K252" s="4" t="s">
        <v>14</v>
      </c>
      <c r="L252" s="4" t="s">
        <v>44</v>
      </c>
      <c r="M252" s="9">
        <v>1</v>
      </c>
      <c r="N252" s="6">
        <v>132.19999999999999</v>
      </c>
      <c r="O252" s="7">
        <v>0</v>
      </c>
      <c r="P252" s="6">
        <v>67.180000000000007</v>
      </c>
      <c r="Q252" s="6">
        <f t="shared" si="12"/>
        <v>132.19999999999999</v>
      </c>
      <c r="R252" s="6">
        <f t="shared" si="13"/>
        <v>67.180000000000007</v>
      </c>
      <c r="S252" s="6">
        <f t="shared" si="14"/>
        <v>65.019999999999982</v>
      </c>
      <c r="T252" s="8">
        <f t="shared" si="15"/>
        <v>0.49183055975794243</v>
      </c>
      <c r="U252" s="5">
        <f>YEAR(SalesDataTable[[#This Row],[Order Date]])</f>
        <v>2026</v>
      </c>
      <c r="V252" s="8" t="str">
        <f>"Q"&amp;ROUNDUP(MONTH(SalesDataTable[[#This Row],[Order Date]])/3,0)</f>
        <v>Q1</v>
      </c>
      <c r="W252" s="9">
        <f>MONTH(SalesDataTable[[#This Row],[Order Date]])</f>
        <v>2</v>
      </c>
      <c r="X252" s="8" t="str">
        <f>TEXT(SalesDataTable[[#This Row],[Order Date]],"mmm")</f>
        <v>Feb</v>
      </c>
    </row>
    <row r="253" spans="1:24" ht="15.75">
      <c r="A253" s="2">
        <v>1609</v>
      </c>
      <c r="B253" s="3">
        <v>46077</v>
      </c>
      <c r="C253" s="4">
        <f>YEAR(SalesDataTable[[#This Row],[Order Date]])</f>
        <v>2026</v>
      </c>
      <c r="D253" s="12" t="str">
        <f>"Q"&amp;ROUNDUP(MONTH(SalesDataTable[[#This Row],[Order Date]])/3,0)</f>
        <v>Q1</v>
      </c>
      <c r="E253" s="4">
        <f>MONTH(SalesDataTable[[#This Row],[Order Date]])</f>
        <v>2</v>
      </c>
      <c r="F253" s="4" t="str">
        <f>TEXT(SalesDataTable[[#This Row],[Order Date]],"MMM")</f>
        <v>Feb</v>
      </c>
      <c r="G253" s="4" t="s">
        <v>20</v>
      </c>
      <c r="H253" s="4" t="s">
        <v>21</v>
      </c>
      <c r="I253" s="4" t="s">
        <v>2</v>
      </c>
      <c r="J253" s="4" t="s">
        <v>3</v>
      </c>
      <c r="K253" s="4" t="s">
        <v>4</v>
      </c>
      <c r="L253" s="4" t="s">
        <v>26</v>
      </c>
      <c r="M253" s="9">
        <v>2</v>
      </c>
      <c r="N253" s="6">
        <v>40.700000000000003</v>
      </c>
      <c r="O253" s="7">
        <v>0</v>
      </c>
      <c r="P253" s="6">
        <v>16.63</v>
      </c>
      <c r="Q253" s="6">
        <f t="shared" si="12"/>
        <v>81.400000000000006</v>
      </c>
      <c r="R253" s="6">
        <f t="shared" si="13"/>
        <v>33.26</v>
      </c>
      <c r="S253" s="6">
        <f t="shared" si="14"/>
        <v>48.140000000000008</v>
      </c>
      <c r="T253" s="8">
        <f t="shared" si="15"/>
        <v>0.59140049140049145</v>
      </c>
      <c r="U253" s="5">
        <f>YEAR(SalesDataTable[[#This Row],[Order Date]])</f>
        <v>2026</v>
      </c>
      <c r="V253" s="8" t="str">
        <f>"Q"&amp;ROUNDUP(MONTH(SalesDataTable[[#This Row],[Order Date]])/3,0)</f>
        <v>Q1</v>
      </c>
      <c r="W253" s="9">
        <f>MONTH(SalesDataTable[[#This Row],[Order Date]])</f>
        <v>2</v>
      </c>
      <c r="X253" s="8" t="str">
        <f>TEXT(SalesDataTable[[#This Row],[Order Date]],"mmm")</f>
        <v>Feb</v>
      </c>
    </row>
    <row r="254" spans="1:24" ht="15.75">
      <c r="A254" s="2">
        <v>4921</v>
      </c>
      <c r="B254" s="3">
        <v>46077</v>
      </c>
      <c r="C254" s="4">
        <f>YEAR(SalesDataTable[[#This Row],[Order Date]])</f>
        <v>2026</v>
      </c>
      <c r="D254" s="12" t="str">
        <f>"Q"&amp;ROUNDUP(MONTH(SalesDataTable[[#This Row],[Order Date]])/3,0)</f>
        <v>Q1</v>
      </c>
      <c r="E254" s="4">
        <f>MONTH(SalesDataTable[[#This Row],[Order Date]])</f>
        <v>2</v>
      </c>
      <c r="F254" s="4" t="str">
        <f>TEXT(SalesDataTable[[#This Row],[Order Date]],"MMM")</f>
        <v>Feb</v>
      </c>
      <c r="G254" s="4" t="s">
        <v>6</v>
      </c>
      <c r="H254" s="4" t="s">
        <v>43</v>
      </c>
      <c r="I254" s="4" t="s">
        <v>2</v>
      </c>
      <c r="J254" s="4" t="s">
        <v>3</v>
      </c>
      <c r="K254" s="4" t="s">
        <v>14</v>
      </c>
      <c r="L254" s="4" t="s">
        <v>15</v>
      </c>
      <c r="M254" s="9">
        <v>1</v>
      </c>
      <c r="N254" s="6">
        <v>35.39</v>
      </c>
      <c r="O254" s="7">
        <v>0</v>
      </c>
      <c r="P254" s="6">
        <v>13.93</v>
      </c>
      <c r="Q254" s="6">
        <f t="shared" si="12"/>
        <v>35.39</v>
      </c>
      <c r="R254" s="6">
        <f t="shared" si="13"/>
        <v>13.93</v>
      </c>
      <c r="S254" s="6">
        <f t="shared" si="14"/>
        <v>21.46</v>
      </c>
      <c r="T254" s="8">
        <f t="shared" si="15"/>
        <v>0.60638598474145244</v>
      </c>
      <c r="U254" s="5">
        <f>YEAR(SalesDataTable[[#This Row],[Order Date]])</f>
        <v>2026</v>
      </c>
      <c r="V254" s="8" t="str">
        <f>"Q"&amp;ROUNDUP(MONTH(SalesDataTable[[#This Row],[Order Date]])/3,0)</f>
        <v>Q1</v>
      </c>
      <c r="W254" s="9">
        <f>MONTH(SalesDataTable[[#This Row],[Order Date]])</f>
        <v>2</v>
      </c>
      <c r="X254" s="8" t="str">
        <f>TEXT(SalesDataTable[[#This Row],[Order Date]],"mmm")</f>
        <v>Feb</v>
      </c>
    </row>
    <row r="255" spans="1:24" ht="15.75">
      <c r="A255" s="2">
        <v>2209</v>
      </c>
      <c r="B255" s="3">
        <v>46078</v>
      </c>
      <c r="C255" s="4">
        <f>YEAR(SalesDataTable[[#This Row],[Order Date]])</f>
        <v>2026</v>
      </c>
      <c r="D255" s="12" t="str">
        <f>"Q"&amp;ROUNDUP(MONTH(SalesDataTable[[#This Row],[Order Date]])/3,0)</f>
        <v>Q1</v>
      </c>
      <c r="E255" s="4">
        <f>MONTH(SalesDataTable[[#This Row],[Order Date]])</f>
        <v>2</v>
      </c>
      <c r="F255" s="4" t="str">
        <f>TEXT(SalesDataTable[[#This Row],[Order Date]],"MMM")</f>
        <v>Feb</v>
      </c>
      <c r="G255" s="4" t="s">
        <v>0</v>
      </c>
      <c r="H255" s="4" t="s">
        <v>1</v>
      </c>
      <c r="I255" s="4" t="s">
        <v>2</v>
      </c>
      <c r="J255" s="4" t="s">
        <v>16</v>
      </c>
      <c r="K255" s="4" t="s">
        <v>4</v>
      </c>
      <c r="L255" s="4" t="s">
        <v>22</v>
      </c>
      <c r="M255" s="9">
        <v>5</v>
      </c>
      <c r="N255" s="6">
        <v>50.58</v>
      </c>
      <c r="O255" s="7">
        <v>0.1</v>
      </c>
      <c r="P255" s="6">
        <v>22.42</v>
      </c>
      <c r="Q255" s="6">
        <f t="shared" si="12"/>
        <v>227.60999999999999</v>
      </c>
      <c r="R255" s="6">
        <f t="shared" si="13"/>
        <v>112.10000000000001</v>
      </c>
      <c r="S255" s="6">
        <f t="shared" si="14"/>
        <v>115.50999999999998</v>
      </c>
      <c r="T255" s="8">
        <f t="shared" si="15"/>
        <v>0.50749088352884308</v>
      </c>
      <c r="U255" s="5">
        <f>YEAR(SalesDataTable[[#This Row],[Order Date]])</f>
        <v>2026</v>
      </c>
      <c r="V255" s="8" t="str">
        <f>"Q"&amp;ROUNDUP(MONTH(SalesDataTable[[#This Row],[Order Date]])/3,0)</f>
        <v>Q1</v>
      </c>
      <c r="W255" s="9">
        <f>MONTH(SalesDataTable[[#This Row],[Order Date]])</f>
        <v>2</v>
      </c>
      <c r="X255" s="8" t="str">
        <f>TEXT(SalesDataTable[[#This Row],[Order Date]],"mmm")</f>
        <v>Feb</v>
      </c>
    </row>
    <row r="256" spans="1:24" ht="15.75">
      <c r="A256" s="2">
        <v>4757</v>
      </c>
      <c r="B256" s="3">
        <v>46078</v>
      </c>
      <c r="C256" s="4">
        <f>YEAR(SalesDataTable[[#This Row],[Order Date]])</f>
        <v>2026</v>
      </c>
      <c r="D256" s="12" t="str">
        <f>"Q"&amp;ROUNDUP(MONTH(SalesDataTable[[#This Row],[Order Date]])/3,0)</f>
        <v>Q1</v>
      </c>
      <c r="E256" s="4">
        <f>MONTH(SalesDataTable[[#This Row],[Order Date]])</f>
        <v>2</v>
      </c>
      <c r="F256" s="4" t="str">
        <f>TEXT(SalesDataTable[[#This Row],[Order Date]],"MMM")</f>
        <v>Feb</v>
      </c>
      <c r="G256" s="4" t="s">
        <v>6</v>
      </c>
      <c r="H256" s="4" t="s">
        <v>41</v>
      </c>
      <c r="I256" s="4" t="s">
        <v>28</v>
      </c>
      <c r="J256" s="4" t="s">
        <v>16</v>
      </c>
      <c r="K256" s="4" t="s">
        <v>34</v>
      </c>
      <c r="L256" s="4" t="s">
        <v>45</v>
      </c>
      <c r="M256" s="9">
        <v>2</v>
      </c>
      <c r="N256" s="6">
        <v>49.48</v>
      </c>
      <c r="O256" s="7">
        <v>0</v>
      </c>
      <c r="P256" s="6">
        <v>21.37</v>
      </c>
      <c r="Q256" s="6">
        <f t="shared" si="12"/>
        <v>98.96</v>
      </c>
      <c r="R256" s="6">
        <f t="shared" si="13"/>
        <v>42.74</v>
      </c>
      <c r="S256" s="6">
        <f t="shared" si="14"/>
        <v>56.219999999999992</v>
      </c>
      <c r="T256" s="8">
        <f t="shared" si="15"/>
        <v>0.5681083265966046</v>
      </c>
      <c r="U256" s="5">
        <f>YEAR(SalesDataTable[[#This Row],[Order Date]])</f>
        <v>2026</v>
      </c>
      <c r="V256" s="8" t="str">
        <f>"Q"&amp;ROUNDUP(MONTH(SalesDataTable[[#This Row],[Order Date]])/3,0)</f>
        <v>Q1</v>
      </c>
      <c r="W256" s="9">
        <f>MONTH(SalesDataTable[[#This Row],[Order Date]])</f>
        <v>2</v>
      </c>
      <c r="X256" s="8" t="str">
        <f>TEXT(SalesDataTable[[#This Row],[Order Date]],"mmm")</f>
        <v>Feb</v>
      </c>
    </row>
    <row r="257" spans="1:24" ht="15.75">
      <c r="A257" s="2">
        <v>5155</v>
      </c>
      <c r="B257" s="3">
        <v>46078</v>
      </c>
      <c r="C257" s="4">
        <f>YEAR(SalesDataTable[[#This Row],[Order Date]])</f>
        <v>2026</v>
      </c>
      <c r="D257" s="12" t="str">
        <f>"Q"&amp;ROUNDUP(MONTH(SalesDataTable[[#This Row],[Order Date]])/3,0)</f>
        <v>Q1</v>
      </c>
      <c r="E257" s="4">
        <f>MONTH(SalesDataTable[[#This Row],[Order Date]])</f>
        <v>2</v>
      </c>
      <c r="F257" s="4" t="str">
        <f>TEXT(SalesDataTable[[#This Row],[Order Date]],"MMM")</f>
        <v>Feb</v>
      </c>
      <c r="G257" s="4" t="s">
        <v>20</v>
      </c>
      <c r="H257" s="4" t="s">
        <v>47</v>
      </c>
      <c r="I257" s="4" t="s">
        <v>19</v>
      </c>
      <c r="J257" s="4" t="s">
        <v>13</v>
      </c>
      <c r="K257" s="4" t="s">
        <v>34</v>
      </c>
      <c r="L257" s="4" t="s">
        <v>45</v>
      </c>
      <c r="M257" s="9">
        <v>1</v>
      </c>
      <c r="N257" s="6">
        <v>50.51</v>
      </c>
      <c r="O257" s="7">
        <v>0</v>
      </c>
      <c r="P257" s="6">
        <v>21.4</v>
      </c>
      <c r="Q257" s="6">
        <f t="shared" si="12"/>
        <v>50.51</v>
      </c>
      <c r="R257" s="6">
        <f t="shared" si="13"/>
        <v>21.4</v>
      </c>
      <c r="S257" s="6">
        <f t="shared" si="14"/>
        <v>29.11</v>
      </c>
      <c r="T257" s="8">
        <f t="shared" si="15"/>
        <v>0.57632152049099195</v>
      </c>
      <c r="U257" s="5">
        <f>YEAR(SalesDataTable[[#This Row],[Order Date]])</f>
        <v>2026</v>
      </c>
      <c r="V257" s="8" t="str">
        <f>"Q"&amp;ROUNDUP(MONTH(SalesDataTable[[#This Row],[Order Date]])/3,0)</f>
        <v>Q1</v>
      </c>
      <c r="W257" s="9">
        <f>MONTH(SalesDataTable[[#This Row],[Order Date]])</f>
        <v>2</v>
      </c>
      <c r="X257" s="8" t="str">
        <f>TEXT(SalesDataTable[[#This Row],[Order Date]],"mmm")</f>
        <v>Feb</v>
      </c>
    </row>
    <row r="258" spans="1:24" ht="15.75">
      <c r="A258" s="2">
        <v>1737</v>
      </c>
      <c r="B258" s="3">
        <v>46079</v>
      </c>
      <c r="C258" s="4">
        <f>YEAR(SalesDataTable[[#This Row],[Order Date]])</f>
        <v>2026</v>
      </c>
      <c r="D258" s="12" t="str">
        <f>"Q"&amp;ROUNDUP(MONTH(SalesDataTable[[#This Row],[Order Date]])/3,0)</f>
        <v>Q1</v>
      </c>
      <c r="E258" s="4">
        <f>MONTH(SalesDataTable[[#This Row],[Order Date]])</f>
        <v>2</v>
      </c>
      <c r="F258" s="4" t="str">
        <f>TEXT(SalesDataTable[[#This Row],[Order Date]],"MMM")</f>
        <v>Feb</v>
      </c>
      <c r="G258" s="4" t="s">
        <v>0</v>
      </c>
      <c r="H258" s="4" t="s">
        <v>50</v>
      </c>
      <c r="I258" s="4" t="s">
        <v>2</v>
      </c>
      <c r="J258" s="4" t="s">
        <v>13</v>
      </c>
      <c r="K258" s="4" t="s">
        <v>23</v>
      </c>
      <c r="L258" s="4" t="s">
        <v>51</v>
      </c>
      <c r="M258" s="9">
        <v>2</v>
      </c>
      <c r="N258" s="6">
        <v>122.16</v>
      </c>
      <c r="O258" s="7">
        <v>0</v>
      </c>
      <c r="P258" s="6">
        <v>61.31</v>
      </c>
      <c r="Q258" s="6">
        <f t="shared" ref="Q258:Q321" si="16">M258*N258*(1-O258)</f>
        <v>244.32</v>
      </c>
      <c r="R258" s="6">
        <f t="shared" ref="R258:R321" si="17">M258*P258</f>
        <v>122.62</v>
      </c>
      <c r="S258" s="6">
        <f t="shared" ref="S258:S321" si="18">Q258-R258</f>
        <v>121.69999999999999</v>
      </c>
      <c r="T258" s="8">
        <f t="shared" ref="T258:T321" si="19">IFERROR(S258/Q258,0)</f>
        <v>0.49811722331368691</v>
      </c>
      <c r="U258" s="5">
        <f>YEAR(SalesDataTable[[#This Row],[Order Date]])</f>
        <v>2026</v>
      </c>
      <c r="V258" s="8" t="str">
        <f>"Q"&amp;ROUNDUP(MONTH(SalesDataTable[[#This Row],[Order Date]])/3,0)</f>
        <v>Q1</v>
      </c>
      <c r="W258" s="9">
        <f>MONTH(SalesDataTable[[#This Row],[Order Date]])</f>
        <v>2</v>
      </c>
      <c r="X258" s="8" t="str">
        <f>TEXT(SalesDataTable[[#This Row],[Order Date]],"mmm")</f>
        <v>Feb</v>
      </c>
    </row>
    <row r="259" spans="1:24" ht="15.75">
      <c r="A259" s="2">
        <v>1905</v>
      </c>
      <c r="B259" s="3">
        <v>46079</v>
      </c>
      <c r="C259" s="4">
        <f>YEAR(SalesDataTable[[#This Row],[Order Date]])</f>
        <v>2026</v>
      </c>
      <c r="D259" s="12" t="str">
        <f>"Q"&amp;ROUNDUP(MONTH(SalesDataTable[[#This Row],[Order Date]])/3,0)</f>
        <v>Q1</v>
      </c>
      <c r="E259" s="4">
        <f>MONTH(SalesDataTable[[#This Row],[Order Date]])</f>
        <v>2</v>
      </c>
      <c r="F259" s="4" t="str">
        <f>TEXT(SalesDataTable[[#This Row],[Order Date]],"MMM")</f>
        <v>Feb</v>
      </c>
      <c r="G259" s="4" t="s">
        <v>20</v>
      </c>
      <c r="H259" s="4" t="s">
        <v>31</v>
      </c>
      <c r="I259" s="4" t="s">
        <v>19</v>
      </c>
      <c r="J259" s="4" t="s">
        <v>3</v>
      </c>
      <c r="K259" s="4" t="s">
        <v>4</v>
      </c>
      <c r="L259" s="4" t="s">
        <v>22</v>
      </c>
      <c r="M259" s="9">
        <v>3</v>
      </c>
      <c r="N259" s="6">
        <v>51.32</v>
      </c>
      <c r="O259" s="7">
        <v>0.1</v>
      </c>
      <c r="P259" s="6">
        <v>22.62</v>
      </c>
      <c r="Q259" s="6">
        <f t="shared" si="16"/>
        <v>138.56400000000002</v>
      </c>
      <c r="R259" s="6">
        <f t="shared" si="17"/>
        <v>67.86</v>
      </c>
      <c r="S259" s="6">
        <f t="shared" si="18"/>
        <v>70.704000000000022</v>
      </c>
      <c r="T259" s="8">
        <f t="shared" si="19"/>
        <v>0.51026240581969351</v>
      </c>
      <c r="U259" s="5">
        <f>YEAR(SalesDataTable[[#This Row],[Order Date]])</f>
        <v>2026</v>
      </c>
      <c r="V259" s="8" t="str">
        <f>"Q"&amp;ROUNDUP(MONTH(SalesDataTable[[#This Row],[Order Date]])/3,0)</f>
        <v>Q1</v>
      </c>
      <c r="W259" s="9">
        <f>MONTH(SalesDataTable[[#This Row],[Order Date]])</f>
        <v>2</v>
      </c>
      <c r="X259" s="8" t="str">
        <f>TEXT(SalesDataTable[[#This Row],[Order Date]],"mmm")</f>
        <v>Feb</v>
      </c>
    </row>
    <row r="260" spans="1:24" ht="15.75">
      <c r="A260" s="2">
        <v>2359</v>
      </c>
      <c r="B260" s="3">
        <v>46079</v>
      </c>
      <c r="C260" s="4">
        <f>YEAR(SalesDataTable[[#This Row],[Order Date]])</f>
        <v>2026</v>
      </c>
      <c r="D260" s="12" t="str">
        <f>"Q"&amp;ROUNDUP(MONTH(SalesDataTable[[#This Row],[Order Date]])/3,0)</f>
        <v>Q1</v>
      </c>
      <c r="E260" s="4">
        <f>MONTH(SalesDataTable[[#This Row],[Order Date]])</f>
        <v>2</v>
      </c>
      <c r="F260" s="4" t="str">
        <f>TEXT(SalesDataTable[[#This Row],[Order Date]],"MMM")</f>
        <v>Feb</v>
      </c>
      <c r="G260" s="4" t="s">
        <v>11</v>
      </c>
      <c r="H260" s="4" t="s">
        <v>39</v>
      </c>
      <c r="I260" s="4" t="s">
        <v>2</v>
      </c>
      <c r="J260" s="4" t="s">
        <v>3</v>
      </c>
      <c r="K260" s="4" t="s">
        <v>23</v>
      </c>
      <c r="L260" s="4" t="s">
        <v>29</v>
      </c>
      <c r="M260" s="9">
        <v>2</v>
      </c>
      <c r="N260" s="6">
        <v>195.92</v>
      </c>
      <c r="O260" s="7">
        <v>0.05</v>
      </c>
      <c r="P260" s="6">
        <v>104.13</v>
      </c>
      <c r="Q260" s="6">
        <f t="shared" si="16"/>
        <v>372.24799999999993</v>
      </c>
      <c r="R260" s="6">
        <f t="shared" si="17"/>
        <v>208.26</v>
      </c>
      <c r="S260" s="6">
        <f t="shared" si="18"/>
        <v>163.98799999999994</v>
      </c>
      <c r="T260" s="8">
        <f t="shared" si="19"/>
        <v>0.4405342674775955</v>
      </c>
      <c r="U260" s="5">
        <f>YEAR(SalesDataTable[[#This Row],[Order Date]])</f>
        <v>2026</v>
      </c>
      <c r="V260" s="8" t="str">
        <f>"Q"&amp;ROUNDUP(MONTH(SalesDataTable[[#This Row],[Order Date]])/3,0)</f>
        <v>Q1</v>
      </c>
      <c r="W260" s="9">
        <f>MONTH(SalesDataTable[[#This Row],[Order Date]])</f>
        <v>2</v>
      </c>
      <c r="X260" s="8" t="str">
        <f>TEXT(SalesDataTable[[#This Row],[Order Date]],"mmm")</f>
        <v>Feb</v>
      </c>
    </row>
    <row r="261" spans="1:24" ht="15.75">
      <c r="A261" s="2">
        <v>3666</v>
      </c>
      <c r="B261" s="3">
        <v>46079</v>
      </c>
      <c r="C261" s="4">
        <f>YEAR(SalesDataTable[[#This Row],[Order Date]])</f>
        <v>2026</v>
      </c>
      <c r="D261" s="12" t="str">
        <f>"Q"&amp;ROUNDUP(MONTH(SalesDataTable[[#This Row],[Order Date]])/3,0)</f>
        <v>Q1</v>
      </c>
      <c r="E261" s="4">
        <f>MONTH(SalesDataTable[[#This Row],[Order Date]])</f>
        <v>2</v>
      </c>
      <c r="F261" s="4" t="str">
        <f>TEXT(SalesDataTable[[#This Row],[Order Date]],"MMM")</f>
        <v>Feb</v>
      </c>
      <c r="G261" s="4" t="s">
        <v>0</v>
      </c>
      <c r="H261" s="4" t="s">
        <v>50</v>
      </c>
      <c r="I261" s="4" t="s">
        <v>2</v>
      </c>
      <c r="J261" s="4" t="s">
        <v>3</v>
      </c>
      <c r="K261" s="4" t="s">
        <v>14</v>
      </c>
      <c r="L261" s="4" t="s">
        <v>15</v>
      </c>
      <c r="M261" s="9">
        <v>1</v>
      </c>
      <c r="N261" s="6">
        <v>36.19</v>
      </c>
      <c r="O261" s="7">
        <v>0.1</v>
      </c>
      <c r="P261" s="6">
        <v>13.62</v>
      </c>
      <c r="Q261" s="6">
        <f t="shared" si="16"/>
        <v>32.570999999999998</v>
      </c>
      <c r="R261" s="6">
        <f t="shared" si="17"/>
        <v>13.62</v>
      </c>
      <c r="S261" s="6">
        <f t="shared" si="18"/>
        <v>18.951000000000001</v>
      </c>
      <c r="T261" s="8">
        <f t="shared" si="19"/>
        <v>0.58183660311319896</v>
      </c>
      <c r="U261" s="5">
        <f>YEAR(SalesDataTable[[#This Row],[Order Date]])</f>
        <v>2026</v>
      </c>
      <c r="V261" s="8" t="str">
        <f>"Q"&amp;ROUNDUP(MONTH(SalesDataTable[[#This Row],[Order Date]])/3,0)</f>
        <v>Q1</v>
      </c>
      <c r="W261" s="9">
        <f>MONTH(SalesDataTable[[#This Row],[Order Date]])</f>
        <v>2</v>
      </c>
      <c r="X261" s="8" t="str">
        <f>TEXT(SalesDataTable[[#This Row],[Order Date]],"mmm")</f>
        <v>Feb</v>
      </c>
    </row>
    <row r="262" spans="1:24" ht="15.75">
      <c r="A262" s="2">
        <v>518</v>
      </c>
      <c r="B262" s="3">
        <v>46080</v>
      </c>
      <c r="C262" s="4">
        <f>YEAR(SalesDataTable[[#This Row],[Order Date]])</f>
        <v>2026</v>
      </c>
      <c r="D262" s="12" t="str">
        <f>"Q"&amp;ROUNDUP(MONTH(SalesDataTable[[#This Row],[Order Date]])/3,0)</f>
        <v>Q1</v>
      </c>
      <c r="E262" s="4">
        <f>MONTH(SalesDataTable[[#This Row],[Order Date]])</f>
        <v>2</v>
      </c>
      <c r="F262" s="4" t="str">
        <f>TEXT(SalesDataTable[[#This Row],[Order Date]],"MMM")</f>
        <v>Feb</v>
      </c>
      <c r="G262" s="4" t="s">
        <v>11</v>
      </c>
      <c r="H262" s="4" t="s">
        <v>12</v>
      </c>
      <c r="I262" s="4" t="s">
        <v>2</v>
      </c>
      <c r="J262" s="4" t="s">
        <v>13</v>
      </c>
      <c r="K262" s="4" t="s">
        <v>9</v>
      </c>
      <c r="L262" s="4" t="s">
        <v>46</v>
      </c>
      <c r="M262" s="9">
        <v>1</v>
      </c>
      <c r="N262" s="6">
        <v>72.97</v>
      </c>
      <c r="O262" s="7">
        <v>0</v>
      </c>
      <c r="P262" s="6">
        <v>32.43</v>
      </c>
      <c r="Q262" s="6">
        <f t="shared" si="16"/>
        <v>72.97</v>
      </c>
      <c r="R262" s="6">
        <f t="shared" si="17"/>
        <v>32.43</v>
      </c>
      <c r="S262" s="6">
        <f t="shared" si="18"/>
        <v>40.54</v>
      </c>
      <c r="T262" s="8">
        <f t="shared" si="19"/>
        <v>0.55557078251336167</v>
      </c>
      <c r="U262" s="5">
        <f>YEAR(SalesDataTable[[#This Row],[Order Date]])</f>
        <v>2026</v>
      </c>
      <c r="V262" s="8" t="str">
        <f>"Q"&amp;ROUNDUP(MONTH(SalesDataTable[[#This Row],[Order Date]])/3,0)</f>
        <v>Q1</v>
      </c>
      <c r="W262" s="9">
        <f>MONTH(SalesDataTable[[#This Row],[Order Date]])</f>
        <v>2</v>
      </c>
      <c r="X262" s="8" t="str">
        <f>TEXT(SalesDataTable[[#This Row],[Order Date]],"mmm")</f>
        <v>Feb</v>
      </c>
    </row>
    <row r="263" spans="1:24" ht="15.75">
      <c r="A263" s="2">
        <v>892</v>
      </c>
      <c r="B263" s="3">
        <v>46080</v>
      </c>
      <c r="C263" s="4">
        <f>YEAR(SalesDataTable[[#This Row],[Order Date]])</f>
        <v>2026</v>
      </c>
      <c r="D263" s="12" t="str">
        <f>"Q"&amp;ROUNDUP(MONTH(SalesDataTable[[#This Row],[Order Date]])/3,0)</f>
        <v>Q1</v>
      </c>
      <c r="E263" s="4">
        <f>MONTH(SalesDataTable[[#This Row],[Order Date]])</f>
        <v>2</v>
      </c>
      <c r="F263" s="4" t="str">
        <f>TEXT(SalesDataTable[[#This Row],[Order Date]],"MMM")</f>
        <v>Feb</v>
      </c>
      <c r="G263" s="4" t="s">
        <v>20</v>
      </c>
      <c r="H263" s="4" t="s">
        <v>31</v>
      </c>
      <c r="I263" s="4" t="s">
        <v>8</v>
      </c>
      <c r="J263" s="4" t="s">
        <v>16</v>
      </c>
      <c r="K263" s="4" t="s">
        <v>14</v>
      </c>
      <c r="L263" s="4" t="s">
        <v>32</v>
      </c>
      <c r="M263" s="9">
        <v>12</v>
      </c>
      <c r="N263" s="6">
        <v>47.15</v>
      </c>
      <c r="O263" s="7">
        <v>0.1</v>
      </c>
      <c r="P263" s="6">
        <v>17.829999999999998</v>
      </c>
      <c r="Q263" s="6">
        <f t="shared" si="16"/>
        <v>509.21999999999997</v>
      </c>
      <c r="R263" s="6">
        <f t="shared" si="17"/>
        <v>213.95999999999998</v>
      </c>
      <c r="S263" s="6">
        <f t="shared" si="18"/>
        <v>295.26</v>
      </c>
      <c r="T263" s="8">
        <f t="shared" si="19"/>
        <v>0.57982797219276538</v>
      </c>
      <c r="U263" s="5">
        <f>YEAR(SalesDataTable[[#This Row],[Order Date]])</f>
        <v>2026</v>
      </c>
      <c r="V263" s="8" t="str">
        <f>"Q"&amp;ROUNDUP(MONTH(SalesDataTable[[#This Row],[Order Date]])/3,0)</f>
        <v>Q1</v>
      </c>
      <c r="W263" s="9">
        <f>MONTH(SalesDataTable[[#This Row],[Order Date]])</f>
        <v>2</v>
      </c>
      <c r="X263" s="8" t="str">
        <f>TEXT(SalesDataTable[[#This Row],[Order Date]],"mmm")</f>
        <v>Feb</v>
      </c>
    </row>
    <row r="264" spans="1:24" ht="15.75">
      <c r="A264" s="2">
        <v>1115</v>
      </c>
      <c r="B264" s="3">
        <v>46080</v>
      </c>
      <c r="C264" s="4">
        <f>YEAR(SalesDataTable[[#This Row],[Order Date]])</f>
        <v>2026</v>
      </c>
      <c r="D264" s="12" t="str">
        <f>"Q"&amp;ROUNDUP(MONTH(SalesDataTable[[#This Row],[Order Date]])/3,0)</f>
        <v>Q1</v>
      </c>
      <c r="E264" s="4">
        <f>MONTH(SalesDataTable[[#This Row],[Order Date]])</f>
        <v>2</v>
      </c>
      <c r="F264" s="4" t="str">
        <f>TEXT(SalesDataTable[[#This Row],[Order Date]],"MMM")</f>
        <v>Feb</v>
      </c>
      <c r="G264" s="4" t="s">
        <v>0</v>
      </c>
      <c r="H264" s="4" t="s">
        <v>1</v>
      </c>
      <c r="I264" s="4" t="s">
        <v>19</v>
      </c>
      <c r="J264" s="4" t="s">
        <v>16</v>
      </c>
      <c r="K264" s="4" t="s">
        <v>14</v>
      </c>
      <c r="L264" s="4" t="s">
        <v>48</v>
      </c>
      <c r="M264" s="9">
        <v>3</v>
      </c>
      <c r="N264" s="6">
        <v>161.19999999999999</v>
      </c>
      <c r="O264" s="7">
        <v>0.1</v>
      </c>
      <c r="P264" s="6">
        <v>87.37</v>
      </c>
      <c r="Q264" s="6">
        <f t="shared" si="16"/>
        <v>435.23999999999995</v>
      </c>
      <c r="R264" s="6">
        <f t="shared" si="17"/>
        <v>262.11</v>
      </c>
      <c r="S264" s="6">
        <f t="shared" si="18"/>
        <v>173.12999999999994</v>
      </c>
      <c r="T264" s="8">
        <f t="shared" si="19"/>
        <v>0.39778053487730897</v>
      </c>
      <c r="U264" s="5">
        <f>YEAR(SalesDataTable[[#This Row],[Order Date]])</f>
        <v>2026</v>
      </c>
      <c r="V264" s="8" t="str">
        <f>"Q"&amp;ROUNDUP(MONTH(SalesDataTable[[#This Row],[Order Date]])/3,0)</f>
        <v>Q1</v>
      </c>
      <c r="W264" s="9">
        <f>MONTH(SalesDataTable[[#This Row],[Order Date]])</f>
        <v>2</v>
      </c>
      <c r="X264" s="8" t="str">
        <f>TEXT(SalesDataTable[[#This Row],[Order Date]],"mmm")</f>
        <v>Feb</v>
      </c>
    </row>
    <row r="265" spans="1:24" ht="15.75">
      <c r="A265" s="2">
        <v>1186</v>
      </c>
      <c r="B265" s="3">
        <v>46080</v>
      </c>
      <c r="C265" s="4">
        <f>YEAR(SalesDataTable[[#This Row],[Order Date]])</f>
        <v>2026</v>
      </c>
      <c r="D265" s="12" t="str">
        <f>"Q"&amp;ROUNDUP(MONTH(SalesDataTable[[#This Row],[Order Date]])/3,0)</f>
        <v>Q1</v>
      </c>
      <c r="E265" s="4">
        <f>MONTH(SalesDataTable[[#This Row],[Order Date]])</f>
        <v>2</v>
      </c>
      <c r="F265" s="4" t="str">
        <f>TEXT(SalesDataTable[[#This Row],[Order Date]],"MMM")</f>
        <v>Feb</v>
      </c>
      <c r="G265" s="4" t="s">
        <v>0</v>
      </c>
      <c r="H265" s="4" t="s">
        <v>36</v>
      </c>
      <c r="I265" s="4" t="s">
        <v>19</v>
      </c>
      <c r="J265" s="4" t="s">
        <v>16</v>
      </c>
      <c r="K265" s="4" t="s">
        <v>4</v>
      </c>
      <c r="L265" s="4" t="s">
        <v>22</v>
      </c>
      <c r="M265" s="9">
        <v>1</v>
      </c>
      <c r="N265" s="6">
        <v>49.73</v>
      </c>
      <c r="O265" s="7">
        <v>0</v>
      </c>
      <c r="P265" s="6">
        <v>22</v>
      </c>
      <c r="Q265" s="6">
        <f t="shared" si="16"/>
        <v>49.73</v>
      </c>
      <c r="R265" s="6">
        <f t="shared" si="17"/>
        <v>22</v>
      </c>
      <c r="S265" s="6">
        <f t="shared" si="18"/>
        <v>27.729999999999997</v>
      </c>
      <c r="T265" s="8">
        <f t="shared" si="19"/>
        <v>0.55761109993967417</v>
      </c>
      <c r="U265" s="5">
        <f>YEAR(SalesDataTable[[#This Row],[Order Date]])</f>
        <v>2026</v>
      </c>
      <c r="V265" s="8" t="str">
        <f>"Q"&amp;ROUNDUP(MONTH(SalesDataTable[[#This Row],[Order Date]])/3,0)</f>
        <v>Q1</v>
      </c>
      <c r="W265" s="9">
        <f>MONTH(SalesDataTable[[#This Row],[Order Date]])</f>
        <v>2</v>
      </c>
      <c r="X265" s="8" t="str">
        <f>TEXT(SalesDataTable[[#This Row],[Order Date]],"mmm")</f>
        <v>Feb</v>
      </c>
    </row>
    <row r="266" spans="1:24" ht="15.75">
      <c r="A266" s="2">
        <v>2093</v>
      </c>
      <c r="B266" s="3">
        <v>46080</v>
      </c>
      <c r="C266" s="4">
        <f>YEAR(SalesDataTable[[#This Row],[Order Date]])</f>
        <v>2026</v>
      </c>
      <c r="D266" s="12" t="str">
        <f>"Q"&amp;ROUNDUP(MONTH(SalesDataTable[[#This Row],[Order Date]])/3,0)</f>
        <v>Q1</v>
      </c>
      <c r="E266" s="4">
        <f>MONTH(SalesDataTable[[#This Row],[Order Date]])</f>
        <v>2</v>
      </c>
      <c r="F266" s="4" t="str">
        <f>TEXT(SalesDataTable[[#This Row],[Order Date]],"MMM")</f>
        <v>Feb</v>
      </c>
      <c r="G266" s="4" t="s">
        <v>11</v>
      </c>
      <c r="H266" s="4" t="s">
        <v>52</v>
      </c>
      <c r="I266" s="4" t="s">
        <v>2</v>
      </c>
      <c r="J266" s="4" t="s">
        <v>3</v>
      </c>
      <c r="K266" s="4" t="s">
        <v>23</v>
      </c>
      <c r="L266" s="4" t="s">
        <v>51</v>
      </c>
      <c r="M266" s="9">
        <v>2</v>
      </c>
      <c r="N266" s="6">
        <v>126.19</v>
      </c>
      <c r="O266" s="7">
        <v>0</v>
      </c>
      <c r="P266" s="6">
        <v>58.99</v>
      </c>
      <c r="Q266" s="6">
        <f t="shared" si="16"/>
        <v>252.38</v>
      </c>
      <c r="R266" s="6">
        <f t="shared" si="17"/>
        <v>117.98</v>
      </c>
      <c r="S266" s="6">
        <f t="shared" si="18"/>
        <v>134.39999999999998</v>
      </c>
      <c r="T266" s="8">
        <f t="shared" si="19"/>
        <v>0.5325303114351374</v>
      </c>
      <c r="U266" s="5">
        <f>YEAR(SalesDataTable[[#This Row],[Order Date]])</f>
        <v>2026</v>
      </c>
      <c r="V266" s="8" t="str">
        <f>"Q"&amp;ROUNDUP(MONTH(SalesDataTable[[#This Row],[Order Date]])/3,0)</f>
        <v>Q1</v>
      </c>
      <c r="W266" s="9">
        <f>MONTH(SalesDataTable[[#This Row],[Order Date]])</f>
        <v>2</v>
      </c>
      <c r="X266" s="8" t="str">
        <f>TEXT(SalesDataTable[[#This Row],[Order Date]],"mmm")</f>
        <v>Feb</v>
      </c>
    </row>
    <row r="267" spans="1:24" ht="15.75">
      <c r="A267" s="2">
        <v>2136</v>
      </c>
      <c r="B267" s="3">
        <v>46080</v>
      </c>
      <c r="C267" s="4">
        <f>YEAR(SalesDataTable[[#This Row],[Order Date]])</f>
        <v>2026</v>
      </c>
      <c r="D267" s="12" t="str">
        <f>"Q"&amp;ROUNDUP(MONTH(SalesDataTable[[#This Row],[Order Date]])/3,0)</f>
        <v>Q1</v>
      </c>
      <c r="E267" s="4">
        <f>MONTH(SalesDataTable[[#This Row],[Order Date]])</f>
        <v>2</v>
      </c>
      <c r="F267" s="4" t="str">
        <f>TEXT(SalesDataTable[[#This Row],[Order Date]],"MMM")</f>
        <v>Feb</v>
      </c>
      <c r="G267" s="4" t="s">
        <v>6</v>
      </c>
      <c r="H267" s="4" t="s">
        <v>43</v>
      </c>
      <c r="I267" s="4" t="s">
        <v>2</v>
      </c>
      <c r="J267" s="4" t="s">
        <v>3</v>
      </c>
      <c r="K267" s="4" t="s">
        <v>14</v>
      </c>
      <c r="L267" s="4" t="s">
        <v>44</v>
      </c>
      <c r="M267" s="9">
        <v>2</v>
      </c>
      <c r="N267" s="6">
        <v>135.38999999999999</v>
      </c>
      <c r="O267" s="7">
        <v>0.05</v>
      </c>
      <c r="P267" s="6">
        <v>65.69</v>
      </c>
      <c r="Q267" s="6">
        <f t="shared" si="16"/>
        <v>257.24099999999999</v>
      </c>
      <c r="R267" s="6">
        <f t="shared" si="17"/>
        <v>131.38</v>
      </c>
      <c r="S267" s="6">
        <f t="shared" si="18"/>
        <v>125.86099999999999</v>
      </c>
      <c r="T267" s="8">
        <f t="shared" si="19"/>
        <v>0.48927270536189799</v>
      </c>
      <c r="U267" s="5">
        <f>YEAR(SalesDataTable[[#This Row],[Order Date]])</f>
        <v>2026</v>
      </c>
      <c r="V267" s="8" t="str">
        <f>"Q"&amp;ROUNDUP(MONTH(SalesDataTable[[#This Row],[Order Date]])/3,0)</f>
        <v>Q1</v>
      </c>
      <c r="W267" s="9">
        <f>MONTH(SalesDataTable[[#This Row],[Order Date]])</f>
        <v>2</v>
      </c>
      <c r="X267" s="8" t="str">
        <f>TEXT(SalesDataTable[[#This Row],[Order Date]],"mmm")</f>
        <v>Feb</v>
      </c>
    </row>
    <row r="268" spans="1:24" ht="15.75">
      <c r="A268" s="2">
        <v>3538</v>
      </c>
      <c r="B268" s="3">
        <v>46080</v>
      </c>
      <c r="C268" s="4">
        <f>YEAR(SalesDataTable[[#This Row],[Order Date]])</f>
        <v>2026</v>
      </c>
      <c r="D268" s="12" t="str">
        <f>"Q"&amp;ROUNDUP(MONTH(SalesDataTable[[#This Row],[Order Date]])/3,0)</f>
        <v>Q1</v>
      </c>
      <c r="E268" s="4">
        <f>MONTH(SalesDataTable[[#This Row],[Order Date]])</f>
        <v>2</v>
      </c>
      <c r="F268" s="4" t="str">
        <f>TEXT(SalesDataTable[[#This Row],[Order Date]],"MMM")</f>
        <v>Feb</v>
      </c>
      <c r="G268" s="4" t="s">
        <v>6</v>
      </c>
      <c r="H268" s="4" t="s">
        <v>49</v>
      </c>
      <c r="I268" s="4" t="s">
        <v>8</v>
      </c>
      <c r="J268" s="4" t="s">
        <v>16</v>
      </c>
      <c r="K268" s="4" t="s">
        <v>34</v>
      </c>
      <c r="L268" s="4" t="s">
        <v>35</v>
      </c>
      <c r="M268" s="9">
        <v>12</v>
      </c>
      <c r="N268" s="6">
        <v>41.27</v>
      </c>
      <c r="O268" s="7">
        <v>0.1</v>
      </c>
      <c r="P268" s="6">
        <v>14.71</v>
      </c>
      <c r="Q268" s="6">
        <f t="shared" si="16"/>
        <v>445.71600000000001</v>
      </c>
      <c r="R268" s="6">
        <f t="shared" si="17"/>
        <v>176.52</v>
      </c>
      <c r="S268" s="6">
        <f t="shared" si="18"/>
        <v>269.19600000000003</v>
      </c>
      <c r="T268" s="8">
        <f t="shared" si="19"/>
        <v>0.60396306168053204</v>
      </c>
      <c r="U268" s="5">
        <f>YEAR(SalesDataTable[[#This Row],[Order Date]])</f>
        <v>2026</v>
      </c>
      <c r="V268" s="8" t="str">
        <f>"Q"&amp;ROUNDUP(MONTH(SalesDataTable[[#This Row],[Order Date]])/3,0)</f>
        <v>Q1</v>
      </c>
      <c r="W268" s="9">
        <f>MONTH(SalesDataTable[[#This Row],[Order Date]])</f>
        <v>2</v>
      </c>
      <c r="X268" s="8" t="str">
        <f>TEXT(SalesDataTable[[#This Row],[Order Date]],"mmm")</f>
        <v>Feb</v>
      </c>
    </row>
    <row r="269" spans="1:24" ht="15.75">
      <c r="A269" s="2">
        <v>3891</v>
      </c>
      <c r="B269" s="3">
        <v>46080</v>
      </c>
      <c r="C269" s="4">
        <f>YEAR(SalesDataTable[[#This Row],[Order Date]])</f>
        <v>2026</v>
      </c>
      <c r="D269" s="12" t="str">
        <f>"Q"&amp;ROUNDUP(MONTH(SalesDataTable[[#This Row],[Order Date]])/3,0)</f>
        <v>Q1</v>
      </c>
      <c r="E269" s="4">
        <f>MONTH(SalesDataTable[[#This Row],[Order Date]])</f>
        <v>2</v>
      </c>
      <c r="F269" s="4" t="str">
        <f>TEXT(SalesDataTable[[#This Row],[Order Date]],"MMM")</f>
        <v>Feb</v>
      </c>
      <c r="G269" s="4" t="s">
        <v>0</v>
      </c>
      <c r="H269" s="4" t="s">
        <v>1</v>
      </c>
      <c r="I269" s="4" t="s">
        <v>19</v>
      </c>
      <c r="J269" s="4" t="s">
        <v>3</v>
      </c>
      <c r="K269" s="4" t="s">
        <v>4</v>
      </c>
      <c r="L269" s="4" t="s">
        <v>5</v>
      </c>
      <c r="M269" s="9">
        <v>1</v>
      </c>
      <c r="N269" s="6">
        <v>82.04</v>
      </c>
      <c r="O269" s="7">
        <v>0.1</v>
      </c>
      <c r="P269" s="6">
        <v>41.46</v>
      </c>
      <c r="Q269" s="6">
        <f t="shared" si="16"/>
        <v>73.836000000000013</v>
      </c>
      <c r="R269" s="6">
        <f t="shared" si="17"/>
        <v>41.46</v>
      </c>
      <c r="S269" s="6">
        <f t="shared" si="18"/>
        <v>32.376000000000012</v>
      </c>
      <c r="T269" s="8">
        <f t="shared" si="19"/>
        <v>0.43848529172761264</v>
      </c>
      <c r="U269" s="5">
        <f>YEAR(SalesDataTable[[#This Row],[Order Date]])</f>
        <v>2026</v>
      </c>
      <c r="V269" s="8" t="str">
        <f>"Q"&amp;ROUNDUP(MONTH(SalesDataTable[[#This Row],[Order Date]])/3,0)</f>
        <v>Q1</v>
      </c>
      <c r="W269" s="9">
        <f>MONTH(SalesDataTable[[#This Row],[Order Date]])</f>
        <v>2</v>
      </c>
      <c r="X269" s="8" t="str">
        <f>TEXT(SalesDataTable[[#This Row],[Order Date]],"mmm")</f>
        <v>Feb</v>
      </c>
    </row>
    <row r="270" spans="1:24" ht="15.75">
      <c r="A270" s="2">
        <v>3917</v>
      </c>
      <c r="B270" s="3">
        <v>46080</v>
      </c>
      <c r="C270" s="4">
        <f>YEAR(SalesDataTable[[#This Row],[Order Date]])</f>
        <v>2026</v>
      </c>
      <c r="D270" s="12" t="str">
        <f>"Q"&amp;ROUNDUP(MONTH(SalesDataTable[[#This Row],[Order Date]])/3,0)</f>
        <v>Q1</v>
      </c>
      <c r="E270" s="4">
        <f>MONTH(SalesDataTable[[#This Row],[Order Date]])</f>
        <v>2</v>
      </c>
      <c r="F270" s="4" t="str">
        <f>TEXT(SalesDataTable[[#This Row],[Order Date]],"MMM")</f>
        <v>Feb</v>
      </c>
      <c r="G270" s="4" t="s">
        <v>20</v>
      </c>
      <c r="H270" s="4" t="s">
        <v>21</v>
      </c>
      <c r="I270" s="4" t="s">
        <v>2</v>
      </c>
      <c r="J270" s="4" t="s">
        <v>3</v>
      </c>
      <c r="K270" s="4" t="s">
        <v>14</v>
      </c>
      <c r="L270" s="4" t="s">
        <v>15</v>
      </c>
      <c r="M270" s="9">
        <v>3</v>
      </c>
      <c r="N270" s="6">
        <v>36.630000000000003</v>
      </c>
      <c r="O270" s="7">
        <v>0</v>
      </c>
      <c r="P270" s="6">
        <v>13.26</v>
      </c>
      <c r="Q270" s="6">
        <f t="shared" si="16"/>
        <v>109.89000000000001</v>
      </c>
      <c r="R270" s="6">
        <f t="shared" si="17"/>
        <v>39.78</v>
      </c>
      <c r="S270" s="6">
        <f t="shared" si="18"/>
        <v>70.110000000000014</v>
      </c>
      <c r="T270" s="8">
        <f t="shared" si="19"/>
        <v>0.63800163800163801</v>
      </c>
      <c r="U270" s="5">
        <f>YEAR(SalesDataTable[[#This Row],[Order Date]])</f>
        <v>2026</v>
      </c>
      <c r="V270" s="8" t="str">
        <f>"Q"&amp;ROUNDUP(MONTH(SalesDataTable[[#This Row],[Order Date]])/3,0)</f>
        <v>Q1</v>
      </c>
      <c r="W270" s="9">
        <f>MONTH(SalesDataTable[[#This Row],[Order Date]])</f>
        <v>2</v>
      </c>
      <c r="X270" s="8" t="str">
        <f>TEXT(SalesDataTable[[#This Row],[Order Date]],"mmm")</f>
        <v>Feb</v>
      </c>
    </row>
    <row r="271" spans="1:24" ht="15.75">
      <c r="A271" s="2">
        <v>4594</v>
      </c>
      <c r="B271" s="3">
        <v>46080</v>
      </c>
      <c r="C271" s="4">
        <f>YEAR(SalesDataTable[[#This Row],[Order Date]])</f>
        <v>2026</v>
      </c>
      <c r="D271" s="12" t="str">
        <f>"Q"&amp;ROUNDUP(MONTH(SalesDataTable[[#This Row],[Order Date]])/3,0)</f>
        <v>Q1</v>
      </c>
      <c r="E271" s="4">
        <f>MONTH(SalesDataTable[[#This Row],[Order Date]])</f>
        <v>2</v>
      </c>
      <c r="F271" s="4" t="str">
        <f>TEXT(SalesDataTable[[#This Row],[Order Date]],"MMM")</f>
        <v>Feb</v>
      </c>
      <c r="G271" s="4" t="s">
        <v>20</v>
      </c>
      <c r="H271" s="4" t="s">
        <v>31</v>
      </c>
      <c r="I271" s="4" t="s">
        <v>19</v>
      </c>
      <c r="J271" s="4" t="s">
        <v>3</v>
      </c>
      <c r="K271" s="4" t="s">
        <v>9</v>
      </c>
      <c r="L271" s="4" t="s">
        <v>10</v>
      </c>
      <c r="M271" s="9">
        <v>5</v>
      </c>
      <c r="N271" s="6">
        <v>92.94</v>
      </c>
      <c r="O271" s="7">
        <v>0.05</v>
      </c>
      <c r="P271" s="6">
        <v>46.47</v>
      </c>
      <c r="Q271" s="6">
        <f t="shared" si="16"/>
        <v>441.46499999999997</v>
      </c>
      <c r="R271" s="6">
        <f t="shared" si="17"/>
        <v>232.35</v>
      </c>
      <c r="S271" s="6">
        <f t="shared" si="18"/>
        <v>209.11499999999998</v>
      </c>
      <c r="T271" s="8">
        <f t="shared" si="19"/>
        <v>0.47368421052631576</v>
      </c>
      <c r="U271" s="5">
        <f>YEAR(SalesDataTable[[#This Row],[Order Date]])</f>
        <v>2026</v>
      </c>
      <c r="V271" s="8" t="str">
        <f>"Q"&amp;ROUNDUP(MONTH(SalesDataTable[[#This Row],[Order Date]])/3,0)</f>
        <v>Q1</v>
      </c>
      <c r="W271" s="9">
        <f>MONTH(SalesDataTable[[#This Row],[Order Date]])</f>
        <v>2</v>
      </c>
      <c r="X271" s="8" t="str">
        <f>TEXT(SalesDataTable[[#This Row],[Order Date]],"mmm")</f>
        <v>Feb</v>
      </c>
    </row>
    <row r="272" spans="1:24" ht="15.75">
      <c r="A272" s="2">
        <v>4750</v>
      </c>
      <c r="B272" s="3">
        <v>46080</v>
      </c>
      <c r="C272" s="4">
        <f>YEAR(SalesDataTable[[#This Row],[Order Date]])</f>
        <v>2026</v>
      </c>
      <c r="D272" s="12" t="str">
        <f>"Q"&amp;ROUNDUP(MONTH(SalesDataTable[[#This Row],[Order Date]])/3,0)</f>
        <v>Q1</v>
      </c>
      <c r="E272" s="4">
        <f>MONTH(SalesDataTable[[#This Row],[Order Date]])</f>
        <v>2</v>
      </c>
      <c r="F272" s="4" t="str">
        <f>TEXT(SalesDataTable[[#This Row],[Order Date]],"MMM")</f>
        <v>Feb</v>
      </c>
      <c r="G272" s="4" t="s">
        <v>6</v>
      </c>
      <c r="H272" s="4" t="s">
        <v>43</v>
      </c>
      <c r="I272" s="4" t="s">
        <v>19</v>
      </c>
      <c r="J272" s="4" t="s">
        <v>3</v>
      </c>
      <c r="K272" s="4" t="s">
        <v>34</v>
      </c>
      <c r="L272" s="4" t="s">
        <v>38</v>
      </c>
      <c r="M272" s="9">
        <v>2</v>
      </c>
      <c r="N272" s="6">
        <v>120.44</v>
      </c>
      <c r="O272" s="7">
        <v>0.05</v>
      </c>
      <c r="P272" s="6">
        <v>68.98</v>
      </c>
      <c r="Q272" s="6">
        <f t="shared" si="16"/>
        <v>228.83599999999998</v>
      </c>
      <c r="R272" s="6">
        <f t="shared" si="17"/>
        <v>137.96</v>
      </c>
      <c r="S272" s="6">
        <f t="shared" si="18"/>
        <v>90.875999999999976</v>
      </c>
      <c r="T272" s="8">
        <f t="shared" si="19"/>
        <v>0.3971228303239</v>
      </c>
      <c r="U272" s="5">
        <f>YEAR(SalesDataTable[[#This Row],[Order Date]])</f>
        <v>2026</v>
      </c>
      <c r="V272" s="8" t="str">
        <f>"Q"&amp;ROUNDUP(MONTH(SalesDataTable[[#This Row],[Order Date]])/3,0)</f>
        <v>Q1</v>
      </c>
      <c r="W272" s="9">
        <f>MONTH(SalesDataTable[[#This Row],[Order Date]])</f>
        <v>2</v>
      </c>
      <c r="X272" s="8" t="str">
        <f>TEXT(SalesDataTable[[#This Row],[Order Date]],"mmm")</f>
        <v>Feb</v>
      </c>
    </row>
    <row r="273" spans="1:24" ht="15.75">
      <c r="A273" s="2">
        <v>4960</v>
      </c>
      <c r="B273" s="3">
        <v>46080</v>
      </c>
      <c r="C273" s="4">
        <f>YEAR(SalesDataTable[[#This Row],[Order Date]])</f>
        <v>2026</v>
      </c>
      <c r="D273" s="12" t="str">
        <f>"Q"&amp;ROUNDUP(MONTH(SalesDataTable[[#This Row],[Order Date]])/3,0)</f>
        <v>Q1</v>
      </c>
      <c r="E273" s="4">
        <f>MONTH(SalesDataTable[[#This Row],[Order Date]])</f>
        <v>2</v>
      </c>
      <c r="F273" s="4" t="str">
        <f>TEXT(SalesDataTable[[#This Row],[Order Date]],"MMM")</f>
        <v>Feb</v>
      </c>
      <c r="G273" s="4" t="s">
        <v>6</v>
      </c>
      <c r="H273" s="4" t="s">
        <v>27</v>
      </c>
      <c r="I273" s="4" t="s">
        <v>28</v>
      </c>
      <c r="J273" s="4" t="s">
        <v>13</v>
      </c>
      <c r="K273" s="4" t="s">
        <v>14</v>
      </c>
      <c r="L273" s="4" t="s">
        <v>15</v>
      </c>
      <c r="M273" s="9">
        <v>2</v>
      </c>
      <c r="N273" s="6">
        <v>36.130000000000003</v>
      </c>
      <c r="O273" s="7">
        <v>0</v>
      </c>
      <c r="P273" s="6">
        <v>13.72</v>
      </c>
      <c r="Q273" s="6">
        <f t="shared" si="16"/>
        <v>72.260000000000005</v>
      </c>
      <c r="R273" s="6">
        <f t="shared" si="17"/>
        <v>27.44</v>
      </c>
      <c r="S273" s="6">
        <f t="shared" si="18"/>
        <v>44.820000000000007</v>
      </c>
      <c r="T273" s="8">
        <f t="shared" si="19"/>
        <v>0.62026017160254643</v>
      </c>
      <c r="U273" s="5">
        <f>YEAR(SalesDataTable[[#This Row],[Order Date]])</f>
        <v>2026</v>
      </c>
      <c r="V273" s="8" t="str">
        <f>"Q"&amp;ROUNDUP(MONTH(SalesDataTable[[#This Row],[Order Date]])/3,0)</f>
        <v>Q1</v>
      </c>
      <c r="W273" s="9">
        <f>MONTH(SalesDataTable[[#This Row],[Order Date]])</f>
        <v>2</v>
      </c>
      <c r="X273" s="8" t="str">
        <f>TEXT(SalesDataTable[[#This Row],[Order Date]],"mmm")</f>
        <v>Feb</v>
      </c>
    </row>
    <row r="274" spans="1:24" ht="15.75">
      <c r="A274" s="2">
        <v>4245</v>
      </c>
      <c r="B274" s="3">
        <v>46081</v>
      </c>
      <c r="C274" s="4">
        <f>YEAR(SalesDataTable[[#This Row],[Order Date]])</f>
        <v>2026</v>
      </c>
      <c r="D274" s="12" t="str">
        <f>"Q"&amp;ROUNDUP(MONTH(SalesDataTable[[#This Row],[Order Date]])/3,0)</f>
        <v>Q1</v>
      </c>
      <c r="E274" s="4">
        <f>MONTH(SalesDataTable[[#This Row],[Order Date]])</f>
        <v>2</v>
      </c>
      <c r="F274" s="4" t="str">
        <f>TEXT(SalesDataTable[[#This Row],[Order Date]],"MMM")</f>
        <v>Feb</v>
      </c>
      <c r="G274" s="4" t="s">
        <v>6</v>
      </c>
      <c r="H274" s="4" t="s">
        <v>7</v>
      </c>
      <c r="I274" s="4" t="s">
        <v>19</v>
      </c>
      <c r="J274" s="4" t="s">
        <v>3</v>
      </c>
      <c r="K274" s="4" t="s">
        <v>34</v>
      </c>
      <c r="L274" s="4" t="s">
        <v>38</v>
      </c>
      <c r="M274" s="9">
        <v>1</v>
      </c>
      <c r="N274" s="6">
        <v>124.97</v>
      </c>
      <c r="O274" s="7">
        <v>0.1</v>
      </c>
      <c r="P274" s="6">
        <v>69.790000000000006</v>
      </c>
      <c r="Q274" s="6">
        <f t="shared" si="16"/>
        <v>112.473</v>
      </c>
      <c r="R274" s="6">
        <f t="shared" si="17"/>
        <v>69.790000000000006</v>
      </c>
      <c r="S274" s="6">
        <f t="shared" si="18"/>
        <v>42.682999999999993</v>
      </c>
      <c r="T274" s="8">
        <f t="shared" si="19"/>
        <v>0.37949552337005321</v>
      </c>
      <c r="U274" s="5">
        <f>YEAR(SalesDataTable[[#This Row],[Order Date]])</f>
        <v>2026</v>
      </c>
      <c r="V274" s="8" t="str">
        <f>"Q"&amp;ROUNDUP(MONTH(SalesDataTable[[#This Row],[Order Date]])/3,0)</f>
        <v>Q1</v>
      </c>
      <c r="W274" s="9">
        <f>MONTH(SalesDataTable[[#This Row],[Order Date]])</f>
        <v>2</v>
      </c>
      <c r="X274" s="8" t="str">
        <f>TEXT(SalesDataTable[[#This Row],[Order Date]],"mmm")</f>
        <v>Feb</v>
      </c>
    </row>
    <row r="275" spans="1:24" ht="15.75">
      <c r="A275" s="2">
        <v>4664</v>
      </c>
      <c r="B275" s="3">
        <v>46081</v>
      </c>
      <c r="C275" s="4">
        <f>YEAR(SalesDataTable[[#This Row],[Order Date]])</f>
        <v>2026</v>
      </c>
      <c r="D275" s="12" t="str">
        <f>"Q"&amp;ROUNDUP(MONTH(SalesDataTable[[#This Row],[Order Date]])/3,0)</f>
        <v>Q1</v>
      </c>
      <c r="E275" s="4">
        <f>MONTH(SalesDataTable[[#This Row],[Order Date]])</f>
        <v>2</v>
      </c>
      <c r="F275" s="4" t="str">
        <f>TEXT(SalesDataTable[[#This Row],[Order Date]],"MMM")</f>
        <v>Feb</v>
      </c>
      <c r="G275" s="4" t="s">
        <v>20</v>
      </c>
      <c r="H275" s="4" t="s">
        <v>47</v>
      </c>
      <c r="I275" s="4" t="s">
        <v>2</v>
      </c>
      <c r="J275" s="4" t="s">
        <v>3</v>
      </c>
      <c r="K275" s="4" t="s">
        <v>14</v>
      </c>
      <c r="L275" s="4" t="s">
        <v>48</v>
      </c>
      <c r="M275" s="9">
        <v>1</v>
      </c>
      <c r="N275" s="6">
        <v>163.31</v>
      </c>
      <c r="O275" s="7">
        <v>0.05</v>
      </c>
      <c r="P275" s="6">
        <v>87.22</v>
      </c>
      <c r="Q275" s="6">
        <f t="shared" si="16"/>
        <v>155.14449999999999</v>
      </c>
      <c r="R275" s="6">
        <f t="shared" si="17"/>
        <v>87.22</v>
      </c>
      <c r="S275" s="6">
        <f t="shared" si="18"/>
        <v>67.924499999999995</v>
      </c>
      <c r="T275" s="8">
        <f t="shared" si="19"/>
        <v>0.43781442461705056</v>
      </c>
      <c r="U275" s="5">
        <f>YEAR(SalesDataTable[[#This Row],[Order Date]])</f>
        <v>2026</v>
      </c>
      <c r="V275" s="8" t="str">
        <f>"Q"&amp;ROUNDUP(MONTH(SalesDataTable[[#This Row],[Order Date]])/3,0)</f>
        <v>Q1</v>
      </c>
      <c r="W275" s="9">
        <f>MONTH(SalesDataTable[[#This Row],[Order Date]])</f>
        <v>2</v>
      </c>
      <c r="X275" s="8" t="str">
        <f>TEXT(SalesDataTable[[#This Row],[Order Date]],"mmm")</f>
        <v>Feb</v>
      </c>
    </row>
    <row r="276" spans="1:24" ht="15.75">
      <c r="A276" s="2">
        <v>383</v>
      </c>
      <c r="B276" s="3">
        <v>46082</v>
      </c>
      <c r="C276" s="4">
        <f>YEAR(SalesDataTable[[#This Row],[Order Date]])</f>
        <v>2026</v>
      </c>
      <c r="D276" s="12" t="str">
        <f>"Q"&amp;ROUNDUP(MONTH(SalesDataTable[[#This Row],[Order Date]])/3,0)</f>
        <v>Q1</v>
      </c>
      <c r="E276" s="4">
        <f>MONTH(SalesDataTable[[#This Row],[Order Date]])</f>
        <v>3</v>
      </c>
      <c r="F276" s="4" t="str">
        <f>TEXT(SalesDataTable[[#This Row],[Order Date]],"MMM")</f>
        <v>Mar</v>
      </c>
      <c r="G276" s="4" t="s">
        <v>11</v>
      </c>
      <c r="H276" s="4" t="s">
        <v>12</v>
      </c>
      <c r="I276" s="4" t="s">
        <v>19</v>
      </c>
      <c r="J276" s="4" t="s">
        <v>3</v>
      </c>
      <c r="K276" s="4" t="s">
        <v>9</v>
      </c>
      <c r="L276" s="4" t="s">
        <v>10</v>
      </c>
      <c r="M276" s="9">
        <v>3</v>
      </c>
      <c r="N276" s="6">
        <v>92.76</v>
      </c>
      <c r="O276" s="7">
        <v>0</v>
      </c>
      <c r="P276" s="6">
        <v>45.84</v>
      </c>
      <c r="Q276" s="6">
        <f t="shared" si="16"/>
        <v>278.28000000000003</v>
      </c>
      <c r="R276" s="6">
        <f t="shared" si="17"/>
        <v>137.52000000000001</v>
      </c>
      <c r="S276" s="6">
        <f t="shared" si="18"/>
        <v>140.76000000000002</v>
      </c>
      <c r="T276" s="8">
        <f t="shared" si="19"/>
        <v>0.50582147477360928</v>
      </c>
      <c r="U276" s="5">
        <f>YEAR(SalesDataTable[[#This Row],[Order Date]])</f>
        <v>2026</v>
      </c>
      <c r="V276" s="8" t="str">
        <f>"Q"&amp;ROUNDUP(MONTH(SalesDataTable[[#This Row],[Order Date]])/3,0)</f>
        <v>Q1</v>
      </c>
      <c r="W276" s="9">
        <f>MONTH(SalesDataTable[[#This Row],[Order Date]])</f>
        <v>3</v>
      </c>
      <c r="X276" s="8" t="str">
        <f>TEXT(SalesDataTable[[#This Row],[Order Date]],"mmm")</f>
        <v>Mar</v>
      </c>
    </row>
    <row r="277" spans="1:24" ht="15.75">
      <c r="A277" s="2">
        <v>730</v>
      </c>
      <c r="B277" s="3">
        <v>46082</v>
      </c>
      <c r="C277" s="4">
        <f>YEAR(SalesDataTable[[#This Row],[Order Date]])</f>
        <v>2026</v>
      </c>
      <c r="D277" s="12" t="str">
        <f>"Q"&amp;ROUNDUP(MONTH(SalesDataTable[[#This Row],[Order Date]])/3,0)</f>
        <v>Q1</v>
      </c>
      <c r="E277" s="4">
        <f>MONTH(SalesDataTable[[#This Row],[Order Date]])</f>
        <v>3</v>
      </c>
      <c r="F277" s="4" t="str">
        <f>TEXT(SalesDataTable[[#This Row],[Order Date]],"MMM")</f>
        <v>Mar</v>
      </c>
      <c r="G277" s="4" t="s">
        <v>0</v>
      </c>
      <c r="H277" s="4" t="s">
        <v>50</v>
      </c>
      <c r="I277" s="4" t="s">
        <v>8</v>
      </c>
      <c r="J277" s="4" t="s">
        <v>16</v>
      </c>
      <c r="K277" s="4" t="s">
        <v>34</v>
      </c>
      <c r="L277" s="4" t="s">
        <v>35</v>
      </c>
      <c r="M277" s="9">
        <v>5</v>
      </c>
      <c r="N277" s="6">
        <v>41.31</v>
      </c>
      <c r="O277" s="7">
        <v>0.1</v>
      </c>
      <c r="P277" s="6">
        <v>15.14</v>
      </c>
      <c r="Q277" s="6">
        <f t="shared" si="16"/>
        <v>185.89500000000001</v>
      </c>
      <c r="R277" s="6">
        <f t="shared" si="17"/>
        <v>75.7</v>
      </c>
      <c r="S277" s="6">
        <f t="shared" si="18"/>
        <v>110.19500000000001</v>
      </c>
      <c r="T277" s="8">
        <f t="shared" si="19"/>
        <v>0.59278087092175691</v>
      </c>
      <c r="U277" s="5">
        <f>YEAR(SalesDataTable[[#This Row],[Order Date]])</f>
        <v>2026</v>
      </c>
      <c r="V277" s="8" t="str">
        <f>"Q"&amp;ROUNDUP(MONTH(SalesDataTable[[#This Row],[Order Date]])/3,0)</f>
        <v>Q1</v>
      </c>
      <c r="W277" s="9">
        <f>MONTH(SalesDataTable[[#This Row],[Order Date]])</f>
        <v>3</v>
      </c>
      <c r="X277" s="8" t="str">
        <f>TEXT(SalesDataTable[[#This Row],[Order Date]],"mmm")</f>
        <v>Mar</v>
      </c>
    </row>
    <row r="278" spans="1:24" ht="15.75">
      <c r="A278" s="2">
        <v>985</v>
      </c>
      <c r="B278" s="3">
        <v>46082</v>
      </c>
      <c r="C278" s="4">
        <f>YEAR(SalesDataTable[[#This Row],[Order Date]])</f>
        <v>2026</v>
      </c>
      <c r="D278" s="12" t="str">
        <f>"Q"&amp;ROUNDUP(MONTH(SalesDataTable[[#This Row],[Order Date]])/3,0)</f>
        <v>Q1</v>
      </c>
      <c r="E278" s="4">
        <f>MONTH(SalesDataTable[[#This Row],[Order Date]])</f>
        <v>3</v>
      </c>
      <c r="F278" s="4" t="str">
        <f>TEXT(SalesDataTable[[#This Row],[Order Date]],"MMM")</f>
        <v>Mar</v>
      </c>
      <c r="G278" s="4" t="s">
        <v>6</v>
      </c>
      <c r="H278" s="4" t="s">
        <v>49</v>
      </c>
      <c r="I278" s="4" t="s">
        <v>28</v>
      </c>
      <c r="J278" s="4" t="s">
        <v>13</v>
      </c>
      <c r="K278" s="4" t="s">
        <v>34</v>
      </c>
      <c r="L278" s="4" t="s">
        <v>35</v>
      </c>
      <c r="M278" s="9">
        <v>2</v>
      </c>
      <c r="N278" s="6">
        <v>41.23</v>
      </c>
      <c r="O278" s="7">
        <v>0</v>
      </c>
      <c r="P278" s="6">
        <v>14.28</v>
      </c>
      <c r="Q278" s="6">
        <f t="shared" si="16"/>
        <v>82.46</v>
      </c>
      <c r="R278" s="6">
        <f t="shared" si="17"/>
        <v>28.56</v>
      </c>
      <c r="S278" s="6">
        <f t="shared" si="18"/>
        <v>53.899999999999991</v>
      </c>
      <c r="T278" s="8">
        <f t="shared" si="19"/>
        <v>0.65365025466893034</v>
      </c>
      <c r="U278" s="5">
        <f>YEAR(SalesDataTable[[#This Row],[Order Date]])</f>
        <v>2026</v>
      </c>
      <c r="V278" s="8" t="str">
        <f>"Q"&amp;ROUNDUP(MONTH(SalesDataTable[[#This Row],[Order Date]])/3,0)</f>
        <v>Q1</v>
      </c>
      <c r="W278" s="9">
        <f>MONTH(SalesDataTable[[#This Row],[Order Date]])</f>
        <v>3</v>
      </c>
      <c r="X278" s="8" t="str">
        <f>TEXT(SalesDataTable[[#This Row],[Order Date]],"mmm")</f>
        <v>Mar</v>
      </c>
    </row>
    <row r="279" spans="1:24" ht="15.75">
      <c r="A279" s="2">
        <v>1457</v>
      </c>
      <c r="B279" s="3">
        <v>46082</v>
      </c>
      <c r="C279" s="4">
        <f>YEAR(SalesDataTable[[#This Row],[Order Date]])</f>
        <v>2026</v>
      </c>
      <c r="D279" s="12" t="str">
        <f>"Q"&amp;ROUNDUP(MONTH(SalesDataTable[[#This Row],[Order Date]])/3,0)</f>
        <v>Q1</v>
      </c>
      <c r="E279" s="4">
        <f>MONTH(SalesDataTable[[#This Row],[Order Date]])</f>
        <v>3</v>
      </c>
      <c r="F279" s="4" t="str">
        <f>TEXT(SalesDataTable[[#This Row],[Order Date]],"MMM")</f>
        <v>Mar</v>
      </c>
      <c r="G279" s="4" t="s">
        <v>6</v>
      </c>
      <c r="H279" s="4" t="s">
        <v>7</v>
      </c>
      <c r="I279" s="4" t="s">
        <v>2</v>
      </c>
      <c r="J279" s="4" t="s">
        <v>13</v>
      </c>
      <c r="K279" s="4" t="s">
        <v>14</v>
      </c>
      <c r="L279" s="4" t="s">
        <v>15</v>
      </c>
      <c r="M279" s="9">
        <v>1</v>
      </c>
      <c r="N279" s="6">
        <v>36.47</v>
      </c>
      <c r="O279" s="7">
        <v>0.05</v>
      </c>
      <c r="P279" s="6">
        <v>13.21</v>
      </c>
      <c r="Q279" s="6">
        <f t="shared" si="16"/>
        <v>34.646499999999996</v>
      </c>
      <c r="R279" s="6">
        <f t="shared" si="17"/>
        <v>13.21</v>
      </c>
      <c r="S279" s="6">
        <f t="shared" si="18"/>
        <v>21.436499999999995</v>
      </c>
      <c r="T279" s="8">
        <f t="shared" si="19"/>
        <v>0.61872050567878423</v>
      </c>
      <c r="U279" s="5">
        <f>YEAR(SalesDataTable[[#This Row],[Order Date]])</f>
        <v>2026</v>
      </c>
      <c r="V279" s="8" t="str">
        <f>"Q"&amp;ROUNDUP(MONTH(SalesDataTable[[#This Row],[Order Date]])/3,0)</f>
        <v>Q1</v>
      </c>
      <c r="W279" s="9">
        <f>MONTH(SalesDataTable[[#This Row],[Order Date]])</f>
        <v>3</v>
      </c>
      <c r="X279" s="8" t="str">
        <f>TEXT(SalesDataTable[[#This Row],[Order Date]],"mmm")</f>
        <v>Mar</v>
      </c>
    </row>
    <row r="280" spans="1:24" ht="15.75">
      <c r="A280" s="2">
        <v>2558</v>
      </c>
      <c r="B280" s="3">
        <v>46082</v>
      </c>
      <c r="C280" s="4">
        <f>YEAR(SalesDataTable[[#This Row],[Order Date]])</f>
        <v>2026</v>
      </c>
      <c r="D280" s="12" t="str">
        <f>"Q"&amp;ROUNDUP(MONTH(SalesDataTable[[#This Row],[Order Date]])/3,0)</f>
        <v>Q1</v>
      </c>
      <c r="E280" s="4">
        <f>MONTH(SalesDataTable[[#This Row],[Order Date]])</f>
        <v>3</v>
      </c>
      <c r="F280" s="4" t="str">
        <f>TEXT(SalesDataTable[[#This Row],[Order Date]],"MMM")</f>
        <v>Mar</v>
      </c>
      <c r="G280" s="4" t="s">
        <v>0</v>
      </c>
      <c r="H280" s="4" t="s">
        <v>50</v>
      </c>
      <c r="I280" s="4" t="s">
        <v>28</v>
      </c>
      <c r="J280" s="4" t="s">
        <v>13</v>
      </c>
      <c r="K280" s="4" t="s">
        <v>34</v>
      </c>
      <c r="L280" s="4" t="s">
        <v>42</v>
      </c>
      <c r="M280" s="9">
        <v>1</v>
      </c>
      <c r="N280" s="6">
        <v>36.67</v>
      </c>
      <c r="O280" s="7">
        <v>0</v>
      </c>
      <c r="P280" s="6">
        <v>13.97</v>
      </c>
      <c r="Q280" s="6">
        <f t="shared" si="16"/>
        <v>36.67</v>
      </c>
      <c r="R280" s="6">
        <f t="shared" si="17"/>
        <v>13.97</v>
      </c>
      <c r="S280" s="6">
        <f t="shared" si="18"/>
        <v>22.700000000000003</v>
      </c>
      <c r="T280" s="8">
        <f t="shared" si="19"/>
        <v>0.61903463321516228</v>
      </c>
      <c r="U280" s="5">
        <f>YEAR(SalesDataTable[[#This Row],[Order Date]])</f>
        <v>2026</v>
      </c>
      <c r="V280" s="8" t="str">
        <f>"Q"&amp;ROUNDUP(MONTH(SalesDataTable[[#This Row],[Order Date]])/3,0)</f>
        <v>Q1</v>
      </c>
      <c r="W280" s="9">
        <f>MONTH(SalesDataTable[[#This Row],[Order Date]])</f>
        <v>3</v>
      </c>
      <c r="X280" s="8" t="str">
        <f>TEXT(SalesDataTable[[#This Row],[Order Date]],"mmm")</f>
        <v>Mar</v>
      </c>
    </row>
    <row r="281" spans="1:24" ht="15.75">
      <c r="A281" s="2">
        <v>3024</v>
      </c>
      <c r="B281" s="3">
        <v>46082</v>
      </c>
      <c r="C281" s="4">
        <f>YEAR(SalesDataTable[[#This Row],[Order Date]])</f>
        <v>2026</v>
      </c>
      <c r="D281" s="12" t="str">
        <f>"Q"&amp;ROUNDUP(MONTH(SalesDataTable[[#This Row],[Order Date]])/3,0)</f>
        <v>Q1</v>
      </c>
      <c r="E281" s="4">
        <f>MONTH(SalesDataTable[[#This Row],[Order Date]])</f>
        <v>3</v>
      </c>
      <c r="F281" s="4" t="str">
        <f>TEXT(SalesDataTable[[#This Row],[Order Date]],"MMM")</f>
        <v>Mar</v>
      </c>
      <c r="G281" s="4" t="s">
        <v>6</v>
      </c>
      <c r="H281" s="4" t="s">
        <v>41</v>
      </c>
      <c r="I281" s="4" t="s">
        <v>2</v>
      </c>
      <c r="J281" s="4" t="s">
        <v>16</v>
      </c>
      <c r="K281" s="4" t="s">
        <v>4</v>
      </c>
      <c r="L281" s="4" t="s">
        <v>22</v>
      </c>
      <c r="M281" s="9">
        <v>2</v>
      </c>
      <c r="N281" s="6">
        <v>51.87</v>
      </c>
      <c r="O281" s="7">
        <v>0.1</v>
      </c>
      <c r="P281" s="6">
        <v>22.95</v>
      </c>
      <c r="Q281" s="6">
        <f t="shared" si="16"/>
        <v>93.366</v>
      </c>
      <c r="R281" s="6">
        <f t="shared" si="17"/>
        <v>45.9</v>
      </c>
      <c r="S281" s="6">
        <f t="shared" si="18"/>
        <v>47.466000000000001</v>
      </c>
      <c r="T281" s="8">
        <f t="shared" si="19"/>
        <v>0.50838635049161363</v>
      </c>
      <c r="U281" s="5">
        <f>YEAR(SalesDataTable[[#This Row],[Order Date]])</f>
        <v>2026</v>
      </c>
      <c r="V281" s="8" t="str">
        <f>"Q"&amp;ROUNDUP(MONTH(SalesDataTable[[#This Row],[Order Date]])/3,0)</f>
        <v>Q1</v>
      </c>
      <c r="W281" s="9">
        <f>MONTH(SalesDataTable[[#This Row],[Order Date]])</f>
        <v>3</v>
      </c>
      <c r="X281" s="8" t="str">
        <f>TEXT(SalesDataTable[[#This Row],[Order Date]],"mmm")</f>
        <v>Mar</v>
      </c>
    </row>
    <row r="282" spans="1:24" ht="15.75">
      <c r="A282" s="2">
        <v>3225</v>
      </c>
      <c r="B282" s="3">
        <v>46082</v>
      </c>
      <c r="C282" s="4">
        <f>YEAR(SalesDataTable[[#This Row],[Order Date]])</f>
        <v>2026</v>
      </c>
      <c r="D282" s="12" t="str">
        <f>"Q"&amp;ROUNDUP(MONTH(SalesDataTable[[#This Row],[Order Date]])/3,0)</f>
        <v>Q1</v>
      </c>
      <c r="E282" s="4">
        <f>MONTH(SalesDataTable[[#This Row],[Order Date]])</f>
        <v>3</v>
      </c>
      <c r="F282" s="4" t="str">
        <f>TEXT(SalesDataTable[[#This Row],[Order Date]],"MMM")</f>
        <v>Mar</v>
      </c>
      <c r="G282" s="4" t="s">
        <v>11</v>
      </c>
      <c r="H282" s="4" t="s">
        <v>12</v>
      </c>
      <c r="I282" s="4" t="s">
        <v>19</v>
      </c>
      <c r="J282" s="4" t="s">
        <v>16</v>
      </c>
      <c r="K282" s="4" t="s">
        <v>23</v>
      </c>
      <c r="L282" s="4" t="s">
        <v>29</v>
      </c>
      <c r="M282" s="9">
        <v>1</v>
      </c>
      <c r="N282" s="6">
        <v>195.06</v>
      </c>
      <c r="O282" s="7">
        <v>0.1</v>
      </c>
      <c r="P282" s="6">
        <v>106.68</v>
      </c>
      <c r="Q282" s="6">
        <f t="shared" si="16"/>
        <v>175.554</v>
      </c>
      <c r="R282" s="6">
        <f t="shared" si="17"/>
        <v>106.68</v>
      </c>
      <c r="S282" s="6">
        <f t="shared" si="18"/>
        <v>68.873999999999995</v>
      </c>
      <c r="T282" s="8">
        <f t="shared" si="19"/>
        <v>0.39232372945076727</v>
      </c>
      <c r="U282" s="5">
        <f>YEAR(SalesDataTable[[#This Row],[Order Date]])</f>
        <v>2026</v>
      </c>
      <c r="V282" s="8" t="str">
        <f>"Q"&amp;ROUNDUP(MONTH(SalesDataTable[[#This Row],[Order Date]])/3,0)</f>
        <v>Q1</v>
      </c>
      <c r="W282" s="9">
        <f>MONTH(SalesDataTable[[#This Row],[Order Date]])</f>
        <v>3</v>
      </c>
      <c r="X282" s="8" t="str">
        <f>TEXT(SalesDataTable[[#This Row],[Order Date]],"mmm")</f>
        <v>Mar</v>
      </c>
    </row>
    <row r="283" spans="1:24" ht="15.75">
      <c r="A283" s="2">
        <v>3551</v>
      </c>
      <c r="B283" s="3">
        <v>46082</v>
      </c>
      <c r="C283" s="4">
        <f>YEAR(SalesDataTable[[#This Row],[Order Date]])</f>
        <v>2026</v>
      </c>
      <c r="D283" s="12" t="str">
        <f>"Q"&amp;ROUNDUP(MONTH(SalesDataTable[[#This Row],[Order Date]])/3,0)</f>
        <v>Q1</v>
      </c>
      <c r="E283" s="4">
        <f>MONTH(SalesDataTable[[#This Row],[Order Date]])</f>
        <v>3</v>
      </c>
      <c r="F283" s="4" t="str">
        <f>TEXT(SalesDataTable[[#This Row],[Order Date]],"MMM")</f>
        <v>Mar</v>
      </c>
      <c r="G283" s="4" t="s">
        <v>6</v>
      </c>
      <c r="H283" s="4" t="s">
        <v>41</v>
      </c>
      <c r="I283" s="4" t="s">
        <v>28</v>
      </c>
      <c r="J283" s="4" t="s">
        <v>3</v>
      </c>
      <c r="K283" s="4" t="s">
        <v>4</v>
      </c>
      <c r="L283" s="4" t="s">
        <v>30</v>
      </c>
      <c r="M283" s="9">
        <v>2</v>
      </c>
      <c r="N283" s="6">
        <v>100.79</v>
      </c>
      <c r="O283" s="7">
        <v>0.05</v>
      </c>
      <c r="P283" s="6">
        <v>49</v>
      </c>
      <c r="Q283" s="6">
        <f t="shared" si="16"/>
        <v>191.501</v>
      </c>
      <c r="R283" s="6">
        <f t="shared" si="17"/>
        <v>98</v>
      </c>
      <c r="S283" s="6">
        <f t="shared" si="18"/>
        <v>93.501000000000005</v>
      </c>
      <c r="T283" s="8">
        <f t="shared" si="19"/>
        <v>0.48825332504791097</v>
      </c>
      <c r="U283" s="5">
        <f>YEAR(SalesDataTable[[#This Row],[Order Date]])</f>
        <v>2026</v>
      </c>
      <c r="V283" s="8" t="str">
        <f>"Q"&amp;ROUNDUP(MONTH(SalesDataTable[[#This Row],[Order Date]])/3,0)</f>
        <v>Q1</v>
      </c>
      <c r="W283" s="9">
        <f>MONTH(SalesDataTable[[#This Row],[Order Date]])</f>
        <v>3</v>
      </c>
      <c r="X283" s="8" t="str">
        <f>TEXT(SalesDataTable[[#This Row],[Order Date]],"mmm")</f>
        <v>Mar</v>
      </c>
    </row>
    <row r="284" spans="1:24" ht="15.75">
      <c r="A284" s="2">
        <v>4157</v>
      </c>
      <c r="B284" s="3">
        <v>46082</v>
      </c>
      <c r="C284" s="4">
        <f>YEAR(SalesDataTable[[#This Row],[Order Date]])</f>
        <v>2026</v>
      </c>
      <c r="D284" s="12" t="str">
        <f>"Q"&amp;ROUNDUP(MONTH(SalesDataTable[[#This Row],[Order Date]])/3,0)</f>
        <v>Q1</v>
      </c>
      <c r="E284" s="4">
        <f>MONTH(SalesDataTable[[#This Row],[Order Date]])</f>
        <v>3</v>
      </c>
      <c r="F284" s="4" t="str">
        <f>TEXT(SalesDataTable[[#This Row],[Order Date]],"MMM")</f>
        <v>Mar</v>
      </c>
      <c r="G284" s="4" t="s">
        <v>20</v>
      </c>
      <c r="H284" s="4" t="s">
        <v>33</v>
      </c>
      <c r="I284" s="4" t="s">
        <v>2</v>
      </c>
      <c r="J284" s="4" t="s">
        <v>13</v>
      </c>
      <c r="K284" s="4" t="s">
        <v>4</v>
      </c>
      <c r="L284" s="4" t="s">
        <v>22</v>
      </c>
      <c r="M284" s="9">
        <v>5</v>
      </c>
      <c r="N284" s="6">
        <v>51.92</v>
      </c>
      <c r="O284" s="7">
        <v>0.15</v>
      </c>
      <c r="P284" s="6">
        <v>22.24</v>
      </c>
      <c r="Q284" s="6">
        <f t="shared" si="16"/>
        <v>220.66000000000003</v>
      </c>
      <c r="R284" s="6">
        <f t="shared" si="17"/>
        <v>111.19999999999999</v>
      </c>
      <c r="S284" s="6">
        <f t="shared" si="18"/>
        <v>109.46000000000004</v>
      </c>
      <c r="T284" s="8">
        <f t="shared" si="19"/>
        <v>0.49605728269736254</v>
      </c>
      <c r="U284" s="5">
        <f>YEAR(SalesDataTable[[#This Row],[Order Date]])</f>
        <v>2026</v>
      </c>
      <c r="V284" s="8" t="str">
        <f>"Q"&amp;ROUNDUP(MONTH(SalesDataTable[[#This Row],[Order Date]])/3,0)</f>
        <v>Q1</v>
      </c>
      <c r="W284" s="9">
        <f>MONTH(SalesDataTable[[#This Row],[Order Date]])</f>
        <v>3</v>
      </c>
      <c r="X284" s="8" t="str">
        <f>TEXT(SalesDataTable[[#This Row],[Order Date]],"mmm")</f>
        <v>Mar</v>
      </c>
    </row>
    <row r="285" spans="1:24" ht="15.75">
      <c r="A285" s="2">
        <v>4398</v>
      </c>
      <c r="B285" s="3">
        <v>46082</v>
      </c>
      <c r="C285" s="4">
        <f>YEAR(SalesDataTable[[#This Row],[Order Date]])</f>
        <v>2026</v>
      </c>
      <c r="D285" s="12" t="str">
        <f>"Q"&amp;ROUNDUP(MONTH(SalesDataTable[[#This Row],[Order Date]])/3,0)</f>
        <v>Q1</v>
      </c>
      <c r="E285" s="4">
        <f>MONTH(SalesDataTable[[#This Row],[Order Date]])</f>
        <v>3</v>
      </c>
      <c r="F285" s="4" t="str">
        <f>TEXT(SalesDataTable[[#This Row],[Order Date]],"MMM")</f>
        <v>Mar</v>
      </c>
      <c r="G285" s="4" t="s">
        <v>20</v>
      </c>
      <c r="H285" s="4" t="s">
        <v>31</v>
      </c>
      <c r="I285" s="4" t="s">
        <v>2</v>
      </c>
      <c r="J285" s="4" t="s">
        <v>13</v>
      </c>
      <c r="K285" s="4" t="s">
        <v>23</v>
      </c>
      <c r="L285" s="4" t="s">
        <v>51</v>
      </c>
      <c r="M285" s="9">
        <v>1</v>
      </c>
      <c r="N285" s="6">
        <v>123.99</v>
      </c>
      <c r="O285" s="7">
        <v>0.05</v>
      </c>
      <c r="P285" s="6">
        <v>61.67</v>
      </c>
      <c r="Q285" s="6">
        <f t="shared" si="16"/>
        <v>117.79049999999999</v>
      </c>
      <c r="R285" s="6">
        <f t="shared" si="17"/>
        <v>61.67</v>
      </c>
      <c r="S285" s="6">
        <f t="shared" si="18"/>
        <v>56.120499999999993</v>
      </c>
      <c r="T285" s="8">
        <f t="shared" si="19"/>
        <v>0.47644334644984099</v>
      </c>
      <c r="U285" s="5">
        <f>YEAR(SalesDataTable[[#This Row],[Order Date]])</f>
        <v>2026</v>
      </c>
      <c r="V285" s="8" t="str">
        <f>"Q"&amp;ROUNDUP(MONTH(SalesDataTable[[#This Row],[Order Date]])/3,0)</f>
        <v>Q1</v>
      </c>
      <c r="W285" s="9">
        <f>MONTH(SalesDataTable[[#This Row],[Order Date]])</f>
        <v>3</v>
      </c>
      <c r="X285" s="8" t="str">
        <f>TEXT(SalesDataTable[[#This Row],[Order Date]],"mmm")</f>
        <v>Mar</v>
      </c>
    </row>
    <row r="286" spans="1:24" ht="15.75">
      <c r="A286" s="2">
        <v>4951</v>
      </c>
      <c r="B286" s="3">
        <v>46082</v>
      </c>
      <c r="C286" s="4">
        <f>YEAR(SalesDataTable[[#This Row],[Order Date]])</f>
        <v>2026</v>
      </c>
      <c r="D286" s="12" t="str">
        <f>"Q"&amp;ROUNDUP(MONTH(SalesDataTable[[#This Row],[Order Date]])/3,0)</f>
        <v>Q1</v>
      </c>
      <c r="E286" s="4">
        <f>MONTH(SalesDataTable[[#This Row],[Order Date]])</f>
        <v>3</v>
      </c>
      <c r="F286" s="4" t="str">
        <f>TEXT(SalesDataTable[[#This Row],[Order Date]],"MMM")</f>
        <v>Mar</v>
      </c>
      <c r="G286" s="4" t="s">
        <v>6</v>
      </c>
      <c r="H286" s="4" t="s">
        <v>49</v>
      </c>
      <c r="I286" s="4" t="s">
        <v>2</v>
      </c>
      <c r="J286" s="4" t="s">
        <v>13</v>
      </c>
      <c r="K286" s="4" t="s">
        <v>23</v>
      </c>
      <c r="L286" s="4" t="s">
        <v>24</v>
      </c>
      <c r="M286" s="9">
        <v>1</v>
      </c>
      <c r="N286" s="6">
        <v>344.8</v>
      </c>
      <c r="O286" s="7">
        <v>0.05</v>
      </c>
      <c r="P286" s="6">
        <v>196.14</v>
      </c>
      <c r="Q286" s="6">
        <f t="shared" si="16"/>
        <v>327.56</v>
      </c>
      <c r="R286" s="6">
        <f t="shared" si="17"/>
        <v>196.14</v>
      </c>
      <c r="S286" s="6">
        <f t="shared" si="18"/>
        <v>131.42000000000002</v>
      </c>
      <c r="T286" s="8">
        <f t="shared" si="19"/>
        <v>0.40120893882036884</v>
      </c>
      <c r="U286" s="5">
        <f>YEAR(SalesDataTable[[#This Row],[Order Date]])</f>
        <v>2026</v>
      </c>
      <c r="V286" s="8" t="str">
        <f>"Q"&amp;ROUNDUP(MONTH(SalesDataTable[[#This Row],[Order Date]])/3,0)</f>
        <v>Q1</v>
      </c>
      <c r="W286" s="9">
        <f>MONTH(SalesDataTable[[#This Row],[Order Date]])</f>
        <v>3</v>
      </c>
      <c r="X286" s="8" t="str">
        <f>TEXT(SalesDataTable[[#This Row],[Order Date]],"mmm")</f>
        <v>Mar</v>
      </c>
    </row>
    <row r="287" spans="1:24" ht="15.75">
      <c r="A287" s="2">
        <v>1354</v>
      </c>
      <c r="B287" s="3">
        <v>46083</v>
      </c>
      <c r="C287" s="4">
        <f>YEAR(SalesDataTable[[#This Row],[Order Date]])</f>
        <v>2026</v>
      </c>
      <c r="D287" s="12" t="str">
        <f>"Q"&amp;ROUNDUP(MONTH(SalesDataTable[[#This Row],[Order Date]])/3,0)</f>
        <v>Q1</v>
      </c>
      <c r="E287" s="4">
        <f>MONTH(SalesDataTable[[#This Row],[Order Date]])</f>
        <v>3</v>
      </c>
      <c r="F287" s="4" t="str">
        <f>TEXT(SalesDataTable[[#This Row],[Order Date]],"MMM")</f>
        <v>Mar</v>
      </c>
      <c r="G287" s="4" t="s">
        <v>20</v>
      </c>
      <c r="H287" s="4" t="s">
        <v>33</v>
      </c>
      <c r="I287" s="4" t="s">
        <v>28</v>
      </c>
      <c r="J287" s="4" t="s">
        <v>3</v>
      </c>
      <c r="K287" s="4" t="s">
        <v>14</v>
      </c>
      <c r="L287" s="4" t="s">
        <v>44</v>
      </c>
      <c r="M287" s="9">
        <v>3</v>
      </c>
      <c r="N287" s="6">
        <v>131.91999999999999</v>
      </c>
      <c r="O287" s="7">
        <v>0.05</v>
      </c>
      <c r="P287" s="6">
        <v>67.47</v>
      </c>
      <c r="Q287" s="6">
        <f t="shared" si="16"/>
        <v>375.97199999999998</v>
      </c>
      <c r="R287" s="6">
        <f t="shared" si="17"/>
        <v>202.41</v>
      </c>
      <c r="S287" s="6">
        <f t="shared" si="18"/>
        <v>173.56199999999998</v>
      </c>
      <c r="T287" s="8">
        <f t="shared" si="19"/>
        <v>0.46163544093709102</v>
      </c>
      <c r="U287" s="5">
        <f>YEAR(SalesDataTable[[#This Row],[Order Date]])</f>
        <v>2026</v>
      </c>
      <c r="V287" s="8" t="str">
        <f>"Q"&amp;ROUNDUP(MONTH(SalesDataTable[[#This Row],[Order Date]])/3,0)</f>
        <v>Q1</v>
      </c>
      <c r="W287" s="9">
        <f>MONTH(SalesDataTable[[#This Row],[Order Date]])</f>
        <v>3</v>
      </c>
      <c r="X287" s="8" t="str">
        <f>TEXT(SalesDataTable[[#This Row],[Order Date]],"mmm")</f>
        <v>Mar</v>
      </c>
    </row>
    <row r="288" spans="1:24" ht="15.75">
      <c r="A288" s="2">
        <v>2042</v>
      </c>
      <c r="B288" s="3">
        <v>46083</v>
      </c>
      <c r="C288" s="4">
        <f>YEAR(SalesDataTable[[#This Row],[Order Date]])</f>
        <v>2026</v>
      </c>
      <c r="D288" s="12" t="str">
        <f>"Q"&amp;ROUNDUP(MONTH(SalesDataTable[[#This Row],[Order Date]])/3,0)</f>
        <v>Q1</v>
      </c>
      <c r="E288" s="4">
        <f>MONTH(SalesDataTable[[#This Row],[Order Date]])</f>
        <v>3</v>
      </c>
      <c r="F288" s="4" t="str">
        <f>TEXT(SalesDataTable[[#This Row],[Order Date]],"MMM")</f>
        <v>Mar</v>
      </c>
      <c r="G288" s="4" t="s">
        <v>11</v>
      </c>
      <c r="H288" s="4" t="s">
        <v>52</v>
      </c>
      <c r="I288" s="4" t="s">
        <v>2</v>
      </c>
      <c r="J288" s="4" t="s">
        <v>16</v>
      </c>
      <c r="K288" s="4" t="s">
        <v>9</v>
      </c>
      <c r="L288" s="4" t="s">
        <v>17</v>
      </c>
      <c r="M288" s="9">
        <v>3</v>
      </c>
      <c r="N288" s="6">
        <v>146.99</v>
      </c>
      <c r="O288" s="7">
        <v>0</v>
      </c>
      <c r="P288" s="6">
        <v>80.069999999999993</v>
      </c>
      <c r="Q288" s="6">
        <f t="shared" si="16"/>
        <v>440.97</v>
      </c>
      <c r="R288" s="6">
        <f t="shared" si="17"/>
        <v>240.20999999999998</v>
      </c>
      <c r="S288" s="6">
        <f t="shared" si="18"/>
        <v>200.76000000000005</v>
      </c>
      <c r="T288" s="8">
        <f t="shared" si="19"/>
        <v>0.45526906592285199</v>
      </c>
      <c r="U288" s="5">
        <f>YEAR(SalesDataTable[[#This Row],[Order Date]])</f>
        <v>2026</v>
      </c>
      <c r="V288" s="8" t="str">
        <f>"Q"&amp;ROUNDUP(MONTH(SalesDataTable[[#This Row],[Order Date]])/3,0)</f>
        <v>Q1</v>
      </c>
      <c r="W288" s="9">
        <f>MONTH(SalesDataTable[[#This Row],[Order Date]])</f>
        <v>3</v>
      </c>
      <c r="X288" s="8" t="str">
        <f>TEXT(SalesDataTable[[#This Row],[Order Date]],"mmm")</f>
        <v>Mar</v>
      </c>
    </row>
    <row r="289" spans="1:24" ht="15.75">
      <c r="A289" s="2">
        <v>3895</v>
      </c>
      <c r="B289" s="3">
        <v>46083</v>
      </c>
      <c r="C289" s="4">
        <f>YEAR(SalesDataTable[[#This Row],[Order Date]])</f>
        <v>2026</v>
      </c>
      <c r="D289" s="12" t="str">
        <f>"Q"&amp;ROUNDUP(MONTH(SalesDataTable[[#This Row],[Order Date]])/3,0)</f>
        <v>Q1</v>
      </c>
      <c r="E289" s="4">
        <f>MONTH(SalesDataTable[[#This Row],[Order Date]])</f>
        <v>3</v>
      </c>
      <c r="F289" s="4" t="str">
        <f>TEXT(SalesDataTable[[#This Row],[Order Date]],"MMM")</f>
        <v>Mar</v>
      </c>
      <c r="G289" s="4" t="s">
        <v>20</v>
      </c>
      <c r="H289" s="4" t="s">
        <v>31</v>
      </c>
      <c r="I289" s="4" t="s">
        <v>2</v>
      </c>
      <c r="J289" s="4" t="s">
        <v>16</v>
      </c>
      <c r="K289" s="4" t="s">
        <v>14</v>
      </c>
      <c r="L289" s="4" t="s">
        <v>48</v>
      </c>
      <c r="M289" s="9">
        <v>2</v>
      </c>
      <c r="N289" s="6">
        <v>164.74</v>
      </c>
      <c r="O289" s="7">
        <v>0.05</v>
      </c>
      <c r="P289" s="6">
        <v>89.9</v>
      </c>
      <c r="Q289" s="6">
        <f t="shared" si="16"/>
        <v>313.00600000000003</v>
      </c>
      <c r="R289" s="6">
        <f t="shared" si="17"/>
        <v>179.8</v>
      </c>
      <c r="S289" s="6">
        <f t="shared" si="18"/>
        <v>133.20600000000002</v>
      </c>
      <c r="T289" s="8">
        <f t="shared" si="19"/>
        <v>0.42557011686676932</v>
      </c>
      <c r="U289" s="5">
        <f>YEAR(SalesDataTable[[#This Row],[Order Date]])</f>
        <v>2026</v>
      </c>
      <c r="V289" s="8" t="str">
        <f>"Q"&amp;ROUNDUP(MONTH(SalesDataTable[[#This Row],[Order Date]])/3,0)</f>
        <v>Q1</v>
      </c>
      <c r="W289" s="9">
        <f>MONTH(SalesDataTable[[#This Row],[Order Date]])</f>
        <v>3</v>
      </c>
      <c r="X289" s="8" t="str">
        <f>TEXT(SalesDataTable[[#This Row],[Order Date]],"mmm")</f>
        <v>Mar</v>
      </c>
    </row>
    <row r="290" spans="1:24" ht="15.75">
      <c r="A290" s="2">
        <v>5074</v>
      </c>
      <c r="B290" s="3">
        <v>46083</v>
      </c>
      <c r="C290" s="4">
        <f>YEAR(SalesDataTable[[#This Row],[Order Date]])</f>
        <v>2026</v>
      </c>
      <c r="D290" s="12" t="str">
        <f>"Q"&amp;ROUNDUP(MONTH(SalesDataTable[[#This Row],[Order Date]])/3,0)</f>
        <v>Q1</v>
      </c>
      <c r="E290" s="4">
        <f>MONTH(SalesDataTable[[#This Row],[Order Date]])</f>
        <v>3</v>
      </c>
      <c r="F290" s="4" t="str">
        <f>TEXT(SalesDataTable[[#This Row],[Order Date]],"MMM")</f>
        <v>Mar</v>
      </c>
      <c r="G290" s="4" t="s">
        <v>20</v>
      </c>
      <c r="H290" s="4" t="s">
        <v>31</v>
      </c>
      <c r="I290" s="4" t="s">
        <v>2</v>
      </c>
      <c r="J290" s="4" t="s">
        <v>3</v>
      </c>
      <c r="K290" s="4" t="s">
        <v>9</v>
      </c>
      <c r="L290" s="4" t="s">
        <v>10</v>
      </c>
      <c r="M290" s="9">
        <v>2</v>
      </c>
      <c r="N290" s="6">
        <v>89.81</v>
      </c>
      <c r="O290" s="7">
        <v>0</v>
      </c>
      <c r="P290" s="6">
        <v>46.44</v>
      </c>
      <c r="Q290" s="6">
        <f t="shared" si="16"/>
        <v>179.62</v>
      </c>
      <c r="R290" s="6">
        <f t="shared" si="17"/>
        <v>92.88</v>
      </c>
      <c r="S290" s="6">
        <f t="shared" si="18"/>
        <v>86.740000000000009</v>
      </c>
      <c r="T290" s="8">
        <f t="shared" si="19"/>
        <v>0.482908362097762</v>
      </c>
      <c r="U290" s="5">
        <f>YEAR(SalesDataTable[[#This Row],[Order Date]])</f>
        <v>2026</v>
      </c>
      <c r="V290" s="8" t="str">
        <f>"Q"&amp;ROUNDUP(MONTH(SalesDataTable[[#This Row],[Order Date]])/3,0)</f>
        <v>Q1</v>
      </c>
      <c r="W290" s="9">
        <f>MONTH(SalesDataTable[[#This Row],[Order Date]])</f>
        <v>3</v>
      </c>
      <c r="X290" s="8" t="str">
        <f>TEXT(SalesDataTable[[#This Row],[Order Date]],"mmm")</f>
        <v>Mar</v>
      </c>
    </row>
    <row r="291" spans="1:24" ht="15.75">
      <c r="A291" s="2">
        <v>179</v>
      </c>
      <c r="B291" s="3">
        <v>46084</v>
      </c>
      <c r="C291" s="4">
        <f>YEAR(SalesDataTable[[#This Row],[Order Date]])</f>
        <v>2026</v>
      </c>
      <c r="D291" s="12" t="str">
        <f>"Q"&amp;ROUNDUP(MONTH(SalesDataTable[[#This Row],[Order Date]])/3,0)</f>
        <v>Q1</v>
      </c>
      <c r="E291" s="4">
        <f>MONTH(SalesDataTable[[#This Row],[Order Date]])</f>
        <v>3</v>
      </c>
      <c r="F291" s="4" t="str">
        <f>TEXT(SalesDataTable[[#This Row],[Order Date]],"MMM")</f>
        <v>Mar</v>
      </c>
      <c r="G291" s="4" t="s">
        <v>11</v>
      </c>
      <c r="H291" s="4" t="s">
        <v>52</v>
      </c>
      <c r="I291" s="4" t="s">
        <v>19</v>
      </c>
      <c r="J291" s="4" t="s">
        <v>3</v>
      </c>
      <c r="K291" s="4" t="s">
        <v>34</v>
      </c>
      <c r="L291" s="4" t="s">
        <v>42</v>
      </c>
      <c r="M291" s="9">
        <v>1</v>
      </c>
      <c r="N291" s="6">
        <v>35.369999999999997</v>
      </c>
      <c r="O291" s="7">
        <v>0</v>
      </c>
      <c r="P291" s="6">
        <v>13.88</v>
      </c>
      <c r="Q291" s="6">
        <f t="shared" si="16"/>
        <v>35.369999999999997</v>
      </c>
      <c r="R291" s="6">
        <f t="shared" si="17"/>
        <v>13.88</v>
      </c>
      <c r="S291" s="6">
        <f t="shared" si="18"/>
        <v>21.489999999999995</v>
      </c>
      <c r="T291" s="8">
        <f t="shared" si="19"/>
        <v>0.60757704269154644</v>
      </c>
      <c r="U291" s="5">
        <f>YEAR(SalesDataTable[[#This Row],[Order Date]])</f>
        <v>2026</v>
      </c>
      <c r="V291" s="8" t="str">
        <f>"Q"&amp;ROUNDUP(MONTH(SalesDataTable[[#This Row],[Order Date]])/3,0)</f>
        <v>Q1</v>
      </c>
      <c r="W291" s="9">
        <f>MONTH(SalesDataTable[[#This Row],[Order Date]])</f>
        <v>3</v>
      </c>
      <c r="X291" s="8" t="str">
        <f>TEXT(SalesDataTable[[#This Row],[Order Date]],"mmm")</f>
        <v>Mar</v>
      </c>
    </row>
    <row r="292" spans="1:24" ht="15.75">
      <c r="A292" s="2">
        <v>459</v>
      </c>
      <c r="B292" s="3">
        <v>46084</v>
      </c>
      <c r="C292" s="4">
        <f>YEAR(SalesDataTable[[#This Row],[Order Date]])</f>
        <v>2026</v>
      </c>
      <c r="D292" s="12" t="str">
        <f>"Q"&amp;ROUNDUP(MONTH(SalesDataTable[[#This Row],[Order Date]])/3,0)</f>
        <v>Q1</v>
      </c>
      <c r="E292" s="4">
        <f>MONTH(SalesDataTable[[#This Row],[Order Date]])</f>
        <v>3</v>
      </c>
      <c r="F292" s="4" t="str">
        <f>TEXT(SalesDataTable[[#This Row],[Order Date]],"MMM")</f>
        <v>Mar</v>
      </c>
      <c r="G292" s="4" t="s">
        <v>6</v>
      </c>
      <c r="H292" s="4" t="s">
        <v>43</v>
      </c>
      <c r="I292" s="4" t="s">
        <v>28</v>
      </c>
      <c r="J292" s="4" t="s">
        <v>13</v>
      </c>
      <c r="K292" s="4" t="s">
        <v>4</v>
      </c>
      <c r="L292" s="4" t="s">
        <v>22</v>
      </c>
      <c r="M292" s="9">
        <v>4</v>
      </c>
      <c r="N292" s="6">
        <v>50.64</v>
      </c>
      <c r="O292" s="7">
        <v>0</v>
      </c>
      <c r="P292" s="6">
        <v>23.09</v>
      </c>
      <c r="Q292" s="6">
        <f t="shared" si="16"/>
        <v>202.56</v>
      </c>
      <c r="R292" s="6">
        <f t="shared" si="17"/>
        <v>92.36</v>
      </c>
      <c r="S292" s="6">
        <f t="shared" si="18"/>
        <v>110.2</v>
      </c>
      <c r="T292" s="8">
        <f t="shared" si="19"/>
        <v>0.54403633491311221</v>
      </c>
      <c r="U292" s="5">
        <f>YEAR(SalesDataTable[[#This Row],[Order Date]])</f>
        <v>2026</v>
      </c>
      <c r="V292" s="8" t="str">
        <f>"Q"&amp;ROUNDUP(MONTH(SalesDataTable[[#This Row],[Order Date]])/3,0)</f>
        <v>Q1</v>
      </c>
      <c r="W292" s="9">
        <f>MONTH(SalesDataTable[[#This Row],[Order Date]])</f>
        <v>3</v>
      </c>
      <c r="X292" s="8" t="str">
        <f>TEXT(SalesDataTable[[#This Row],[Order Date]],"mmm")</f>
        <v>Mar</v>
      </c>
    </row>
    <row r="293" spans="1:24" ht="15.75">
      <c r="A293" s="2">
        <v>525</v>
      </c>
      <c r="B293" s="3">
        <v>46084</v>
      </c>
      <c r="C293" s="4">
        <f>YEAR(SalesDataTable[[#This Row],[Order Date]])</f>
        <v>2026</v>
      </c>
      <c r="D293" s="12" t="str">
        <f>"Q"&amp;ROUNDUP(MONTH(SalesDataTable[[#This Row],[Order Date]])/3,0)</f>
        <v>Q1</v>
      </c>
      <c r="E293" s="4">
        <f>MONTH(SalesDataTable[[#This Row],[Order Date]])</f>
        <v>3</v>
      </c>
      <c r="F293" s="4" t="str">
        <f>TEXT(SalesDataTable[[#This Row],[Order Date]],"MMM")</f>
        <v>Mar</v>
      </c>
      <c r="G293" s="4" t="s">
        <v>20</v>
      </c>
      <c r="H293" s="4" t="s">
        <v>31</v>
      </c>
      <c r="I293" s="4" t="s">
        <v>19</v>
      </c>
      <c r="J293" s="4" t="s">
        <v>3</v>
      </c>
      <c r="K293" s="4" t="s">
        <v>9</v>
      </c>
      <c r="L293" s="4" t="s">
        <v>17</v>
      </c>
      <c r="M293" s="9">
        <v>1</v>
      </c>
      <c r="N293" s="6">
        <v>146.37</v>
      </c>
      <c r="O293" s="7">
        <v>0</v>
      </c>
      <c r="P293" s="6">
        <v>78.3</v>
      </c>
      <c r="Q293" s="6">
        <f t="shared" si="16"/>
        <v>146.37</v>
      </c>
      <c r="R293" s="6">
        <f t="shared" si="17"/>
        <v>78.3</v>
      </c>
      <c r="S293" s="6">
        <f t="shared" si="18"/>
        <v>68.070000000000007</v>
      </c>
      <c r="T293" s="8">
        <f t="shared" si="19"/>
        <v>0.46505431440869033</v>
      </c>
      <c r="U293" s="5">
        <f>YEAR(SalesDataTable[[#This Row],[Order Date]])</f>
        <v>2026</v>
      </c>
      <c r="V293" s="8" t="str">
        <f>"Q"&amp;ROUNDUP(MONTH(SalesDataTable[[#This Row],[Order Date]])/3,0)</f>
        <v>Q1</v>
      </c>
      <c r="W293" s="9">
        <f>MONTH(SalesDataTable[[#This Row],[Order Date]])</f>
        <v>3</v>
      </c>
      <c r="X293" s="8" t="str">
        <f>TEXT(SalesDataTable[[#This Row],[Order Date]],"mmm")</f>
        <v>Mar</v>
      </c>
    </row>
    <row r="294" spans="1:24" ht="15.75">
      <c r="A294" s="2">
        <v>3374</v>
      </c>
      <c r="B294" s="3">
        <v>46084</v>
      </c>
      <c r="C294" s="4">
        <f>YEAR(SalesDataTable[[#This Row],[Order Date]])</f>
        <v>2026</v>
      </c>
      <c r="D294" s="12" t="str">
        <f>"Q"&amp;ROUNDUP(MONTH(SalesDataTable[[#This Row],[Order Date]])/3,0)</f>
        <v>Q1</v>
      </c>
      <c r="E294" s="4">
        <f>MONTH(SalesDataTable[[#This Row],[Order Date]])</f>
        <v>3</v>
      </c>
      <c r="F294" s="4" t="str">
        <f>TEXT(SalesDataTable[[#This Row],[Order Date]],"MMM")</f>
        <v>Mar</v>
      </c>
      <c r="G294" s="4" t="s">
        <v>11</v>
      </c>
      <c r="H294" s="4" t="s">
        <v>12</v>
      </c>
      <c r="I294" s="4" t="s">
        <v>2</v>
      </c>
      <c r="J294" s="4" t="s">
        <v>3</v>
      </c>
      <c r="K294" s="4" t="s">
        <v>9</v>
      </c>
      <c r="L294" s="4" t="s">
        <v>17</v>
      </c>
      <c r="M294" s="9">
        <v>3</v>
      </c>
      <c r="N294" s="6">
        <v>143.74</v>
      </c>
      <c r="O294" s="7">
        <v>0</v>
      </c>
      <c r="P294" s="6">
        <v>81.58</v>
      </c>
      <c r="Q294" s="6">
        <f t="shared" si="16"/>
        <v>431.22</v>
      </c>
      <c r="R294" s="6">
        <f t="shared" si="17"/>
        <v>244.74</v>
      </c>
      <c r="S294" s="6">
        <f t="shared" si="18"/>
        <v>186.48000000000002</v>
      </c>
      <c r="T294" s="8">
        <f t="shared" si="19"/>
        <v>0.43244747460692917</v>
      </c>
      <c r="U294" s="5">
        <f>YEAR(SalesDataTable[[#This Row],[Order Date]])</f>
        <v>2026</v>
      </c>
      <c r="V294" s="8" t="str">
        <f>"Q"&amp;ROUNDUP(MONTH(SalesDataTable[[#This Row],[Order Date]])/3,0)</f>
        <v>Q1</v>
      </c>
      <c r="W294" s="9">
        <f>MONTH(SalesDataTable[[#This Row],[Order Date]])</f>
        <v>3</v>
      </c>
      <c r="X294" s="8" t="str">
        <f>TEXT(SalesDataTable[[#This Row],[Order Date]],"mmm")</f>
        <v>Mar</v>
      </c>
    </row>
    <row r="295" spans="1:24" ht="15.75">
      <c r="A295" s="2">
        <v>3850</v>
      </c>
      <c r="B295" s="3">
        <v>46084</v>
      </c>
      <c r="C295" s="4">
        <f>YEAR(SalesDataTable[[#This Row],[Order Date]])</f>
        <v>2026</v>
      </c>
      <c r="D295" s="12" t="str">
        <f>"Q"&amp;ROUNDUP(MONTH(SalesDataTable[[#This Row],[Order Date]])/3,0)</f>
        <v>Q1</v>
      </c>
      <c r="E295" s="4">
        <f>MONTH(SalesDataTable[[#This Row],[Order Date]])</f>
        <v>3</v>
      </c>
      <c r="F295" s="4" t="str">
        <f>TEXT(SalesDataTable[[#This Row],[Order Date]],"MMM")</f>
        <v>Mar</v>
      </c>
      <c r="G295" s="4" t="s">
        <v>20</v>
      </c>
      <c r="H295" s="4" t="s">
        <v>31</v>
      </c>
      <c r="I295" s="4" t="s">
        <v>28</v>
      </c>
      <c r="J295" s="4" t="s">
        <v>13</v>
      </c>
      <c r="K295" s="4" t="s">
        <v>23</v>
      </c>
      <c r="L295" s="4" t="s">
        <v>40</v>
      </c>
      <c r="M295" s="9">
        <v>2</v>
      </c>
      <c r="N295" s="6">
        <v>81.94</v>
      </c>
      <c r="O295" s="7">
        <v>0.1</v>
      </c>
      <c r="P295" s="6">
        <v>39.9</v>
      </c>
      <c r="Q295" s="6">
        <f t="shared" si="16"/>
        <v>147.49199999999999</v>
      </c>
      <c r="R295" s="6">
        <f t="shared" si="17"/>
        <v>79.8</v>
      </c>
      <c r="S295" s="6">
        <f t="shared" si="18"/>
        <v>67.691999999999993</v>
      </c>
      <c r="T295" s="8">
        <f t="shared" si="19"/>
        <v>0.45895370596371327</v>
      </c>
      <c r="U295" s="5">
        <f>YEAR(SalesDataTable[[#This Row],[Order Date]])</f>
        <v>2026</v>
      </c>
      <c r="V295" s="8" t="str">
        <f>"Q"&amp;ROUNDUP(MONTH(SalesDataTable[[#This Row],[Order Date]])/3,0)</f>
        <v>Q1</v>
      </c>
      <c r="W295" s="9">
        <f>MONTH(SalesDataTable[[#This Row],[Order Date]])</f>
        <v>3</v>
      </c>
      <c r="X295" s="8" t="str">
        <f>TEXT(SalesDataTable[[#This Row],[Order Date]],"mmm")</f>
        <v>Mar</v>
      </c>
    </row>
    <row r="296" spans="1:24" ht="15.75">
      <c r="A296" s="2">
        <v>4004</v>
      </c>
      <c r="B296" s="3">
        <v>46084</v>
      </c>
      <c r="C296" s="4">
        <f>YEAR(SalesDataTable[[#This Row],[Order Date]])</f>
        <v>2026</v>
      </c>
      <c r="D296" s="12" t="str">
        <f>"Q"&amp;ROUNDUP(MONTH(SalesDataTable[[#This Row],[Order Date]])/3,0)</f>
        <v>Q1</v>
      </c>
      <c r="E296" s="4">
        <f>MONTH(SalesDataTable[[#This Row],[Order Date]])</f>
        <v>3</v>
      </c>
      <c r="F296" s="4" t="str">
        <f>TEXT(SalesDataTable[[#This Row],[Order Date]],"MMM")</f>
        <v>Mar</v>
      </c>
      <c r="G296" s="4" t="s">
        <v>11</v>
      </c>
      <c r="H296" s="4" t="s">
        <v>25</v>
      </c>
      <c r="I296" s="4" t="s">
        <v>2</v>
      </c>
      <c r="J296" s="4" t="s">
        <v>13</v>
      </c>
      <c r="K296" s="4" t="s">
        <v>14</v>
      </c>
      <c r="L296" s="4" t="s">
        <v>32</v>
      </c>
      <c r="M296" s="9">
        <v>1</v>
      </c>
      <c r="N296" s="6">
        <v>46.46</v>
      </c>
      <c r="O296" s="7">
        <v>0.1</v>
      </c>
      <c r="P296" s="6">
        <v>17.989999999999998</v>
      </c>
      <c r="Q296" s="6">
        <f t="shared" si="16"/>
        <v>41.814</v>
      </c>
      <c r="R296" s="6">
        <f t="shared" si="17"/>
        <v>17.989999999999998</v>
      </c>
      <c r="S296" s="6">
        <f t="shared" si="18"/>
        <v>23.824000000000002</v>
      </c>
      <c r="T296" s="8">
        <f t="shared" si="19"/>
        <v>0.56976132395848289</v>
      </c>
      <c r="U296" s="5">
        <f>YEAR(SalesDataTable[[#This Row],[Order Date]])</f>
        <v>2026</v>
      </c>
      <c r="V296" s="8" t="str">
        <f>"Q"&amp;ROUNDUP(MONTH(SalesDataTable[[#This Row],[Order Date]])/3,0)</f>
        <v>Q1</v>
      </c>
      <c r="W296" s="9">
        <f>MONTH(SalesDataTable[[#This Row],[Order Date]])</f>
        <v>3</v>
      </c>
      <c r="X296" s="8" t="str">
        <f>TEXT(SalesDataTable[[#This Row],[Order Date]],"mmm")</f>
        <v>Mar</v>
      </c>
    </row>
    <row r="297" spans="1:24" ht="15.75">
      <c r="A297" s="2">
        <v>788</v>
      </c>
      <c r="B297" s="3">
        <v>46085</v>
      </c>
      <c r="C297" s="4">
        <f>YEAR(SalesDataTable[[#This Row],[Order Date]])</f>
        <v>2026</v>
      </c>
      <c r="D297" s="12" t="str">
        <f>"Q"&amp;ROUNDUP(MONTH(SalesDataTable[[#This Row],[Order Date]])/3,0)</f>
        <v>Q1</v>
      </c>
      <c r="E297" s="4">
        <f>MONTH(SalesDataTable[[#This Row],[Order Date]])</f>
        <v>3</v>
      </c>
      <c r="F297" s="4" t="str">
        <f>TEXT(SalesDataTable[[#This Row],[Order Date]],"MMM")</f>
        <v>Mar</v>
      </c>
      <c r="G297" s="4" t="s">
        <v>6</v>
      </c>
      <c r="H297" s="4" t="s">
        <v>41</v>
      </c>
      <c r="I297" s="4" t="s">
        <v>2</v>
      </c>
      <c r="J297" s="4" t="s">
        <v>13</v>
      </c>
      <c r="K297" s="4" t="s">
        <v>4</v>
      </c>
      <c r="L297" s="4" t="s">
        <v>26</v>
      </c>
      <c r="M297" s="9">
        <v>3</v>
      </c>
      <c r="N297" s="6">
        <v>39.49</v>
      </c>
      <c r="O297" s="7">
        <v>0</v>
      </c>
      <c r="P297" s="6">
        <v>16.420000000000002</v>
      </c>
      <c r="Q297" s="6">
        <f t="shared" si="16"/>
        <v>118.47</v>
      </c>
      <c r="R297" s="6">
        <f t="shared" si="17"/>
        <v>49.260000000000005</v>
      </c>
      <c r="S297" s="6">
        <f t="shared" si="18"/>
        <v>69.209999999999994</v>
      </c>
      <c r="T297" s="8">
        <f t="shared" si="19"/>
        <v>0.58419853127374011</v>
      </c>
      <c r="U297" s="5">
        <f>YEAR(SalesDataTable[[#This Row],[Order Date]])</f>
        <v>2026</v>
      </c>
      <c r="V297" s="8" t="str">
        <f>"Q"&amp;ROUNDUP(MONTH(SalesDataTable[[#This Row],[Order Date]])/3,0)</f>
        <v>Q1</v>
      </c>
      <c r="W297" s="9">
        <f>MONTH(SalesDataTable[[#This Row],[Order Date]])</f>
        <v>3</v>
      </c>
      <c r="X297" s="8" t="str">
        <f>TEXT(SalesDataTable[[#This Row],[Order Date]],"mmm")</f>
        <v>Mar</v>
      </c>
    </row>
    <row r="298" spans="1:24" ht="15.75">
      <c r="A298" s="2">
        <v>1717</v>
      </c>
      <c r="B298" s="3">
        <v>46085</v>
      </c>
      <c r="C298" s="4">
        <f>YEAR(SalesDataTable[[#This Row],[Order Date]])</f>
        <v>2026</v>
      </c>
      <c r="D298" s="12" t="str">
        <f>"Q"&amp;ROUNDUP(MONTH(SalesDataTable[[#This Row],[Order Date]])/3,0)</f>
        <v>Q1</v>
      </c>
      <c r="E298" s="4">
        <f>MONTH(SalesDataTable[[#This Row],[Order Date]])</f>
        <v>3</v>
      </c>
      <c r="F298" s="4" t="str">
        <f>TEXT(SalesDataTable[[#This Row],[Order Date]],"MMM")</f>
        <v>Mar</v>
      </c>
      <c r="G298" s="4" t="s">
        <v>20</v>
      </c>
      <c r="H298" s="4" t="s">
        <v>47</v>
      </c>
      <c r="I298" s="4" t="s">
        <v>2</v>
      </c>
      <c r="J298" s="4" t="s">
        <v>3</v>
      </c>
      <c r="K298" s="4" t="s">
        <v>34</v>
      </c>
      <c r="L298" s="4" t="s">
        <v>35</v>
      </c>
      <c r="M298" s="9">
        <v>1</v>
      </c>
      <c r="N298" s="6">
        <v>40.909999999999997</v>
      </c>
      <c r="O298" s="7">
        <v>0</v>
      </c>
      <c r="P298" s="6">
        <v>14.89</v>
      </c>
      <c r="Q298" s="6">
        <f t="shared" si="16"/>
        <v>40.909999999999997</v>
      </c>
      <c r="R298" s="6">
        <f t="shared" si="17"/>
        <v>14.89</v>
      </c>
      <c r="S298" s="6">
        <f t="shared" si="18"/>
        <v>26.019999999999996</v>
      </c>
      <c r="T298" s="8">
        <f t="shared" si="19"/>
        <v>0.63603031043754577</v>
      </c>
      <c r="U298" s="5">
        <f>YEAR(SalesDataTable[[#This Row],[Order Date]])</f>
        <v>2026</v>
      </c>
      <c r="V298" s="8" t="str">
        <f>"Q"&amp;ROUNDUP(MONTH(SalesDataTable[[#This Row],[Order Date]])/3,0)</f>
        <v>Q1</v>
      </c>
      <c r="W298" s="9">
        <f>MONTH(SalesDataTable[[#This Row],[Order Date]])</f>
        <v>3</v>
      </c>
      <c r="X298" s="8" t="str">
        <f>TEXT(SalesDataTable[[#This Row],[Order Date]],"mmm")</f>
        <v>Mar</v>
      </c>
    </row>
    <row r="299" spans="1:24" ht="15.75">
      <c r="A299" s="2">
        <v>1819</v>
      </c>
      <c r="B299" s="3">
        <v>46085</v>
      </c>
      <c r="C299" s="4">
        <f>YEAR(SalesDataTable[[#This Row],[Order Date]])</f>
        <v>2026</v>
      </c>
      <c r="D299" s="12" t="str">
        <f>"Q"&amp;ROUNDUP(MONTH(SalesDataTable[[#This Row],[Order Date]])/3,0)</f>
        <v>Q1</v>
      </c>
      <c r="E299" s="4">
        <f>MONTH(SalesDataTable[[#This Row],[Order Date]])</f>
        <v>3</v>
      </c>
      <c r="F299" s="4" t="str">
        <f>TEXT(SalesDataTable[[#This Row],[Order Date]],"MMM")</f>
        <v>Mar</v>
      </c>
      <c r="G299" s="4" t="s">
        <v>20</v>
      </c>
      <c r="H299" s="4" t="s">
        <v>33</v>
      </c>
      <c r="I299" s="4" t="s">
        <v>28</v>
      </c>
      <c r="J299" s="4" t="s">
        <v>13</v>
      </c>
      <c r="K299" s="4" t="s">
        <v>4</v>
      </c>
      <c r="L299" s="4" t="s">
        <v>22</v>
      </c>
      <c r="M299" s="9">
        <v>1</v>
      </c>
      <c r="N299" s="6">
        <v>49.94</v>
      </c>
      <c r="O299" s="7">
        <v>0.1</v>
      </c>
      <c r="P299" s="6">
        <v>21.84</v>
      </c>
      <c r="Q299" s="6">
        <f t="shared" si="16"/>
        <v>44.945999999999998</v>
      </c>
      <c r="R299" s="6">
        <f t="shared" si="17"/>
        <v>21.84</v>
      </c>
      <c r="S299" s="6">
        <f t="shared" si="18"/>
        <v>23.105999999999998</v>
      </c>
      <c r="T299" s="8">
        <f t="shared" si="19"/>
        <v>0.51408356694700308</v>
      </c>
      <c r="U299" s="5">
        <f>YEAR(SalesDataTable[[#This Row],[Order Date]])</f>
        <v>2026</v>
      </c>
      <c r="V299" s="8" t="str">
        <f>"Q"&amp;ROUNDUP(MONTH(SalesDataTable[[#This Row],[Order Date]])/3,0)</f>
        <v>Q1</v>
      </c>
      <c r="W299" s="9">
        <f>MONTH(SalesDataTable[[#This Row],[Order Date]])</f>
        <v>3</v>
      </c>
      <c r="X299" s="8" t="str">
        <f>TEXT(SalesDataTable[[#This Row],[Order Date]],"mmm")</f>
        <v>Mar</v>
      </c>
    </row>
    <row r="300" spans="1:24" ht="15.75">
      <c r="A300" s="2">
        <v>1992</v>
      </c>
      <c r="B300" s="3">
        <v>46085</v>
      </c>
      <c r="C300" s="4">
        <f>YEAR(SalesDataTable[[#This Row],[Order Date]])</f>
        <v>2026</v>
      </c>
      <c r="D300" s="12" t="str">
        <f>"Q"&amp;ROUNDUP(MONTH(SalesDataTable[[#This Row],[Order Date]])/3,0)</f>
        <v>Q1</v>
      </c>
      <c r="E300" s="4">
        <f>MONTH(SalesDataTable[[#This Row],[Order Date]])</f>
        <v>3</v>
      </c>
      <c r="F300" s="4" t="str">
        <f>TEXT(SalesDataTable[[#This Row],[Order Date]],"MMM")</f>
        <v>Mar</v>
      </c>
      <c r="G300" s="4" t="s">
        <v>11</v>
      </c>
      <c r="H300" s="4" t="s">
        <v>25</v>
      </c>
      <c r="I300" s="4" t="s">
        <v>2</v>
      </c>
      <c r="J300" s="4" t="s">
        <v>16</v>
      </c>
      <c r="K300" s="4" t="s">
        <v>14</v>
      </c>
      <c r="L300" s="4" t="s">
        <v>15</v>
      </c>
      <c r="M300" s="9">
        <v>1</v>
      </c>
      <c r="N300" s="6">
        <v>35.520000000000003</v>
      </c>
      <c r="O300" s="7">
        <v>0</v>
      </c>
      <c r="P300" s="6">
        <v>13.21</v>
      </c>
      <c r="Q300" s="6">
        <f t="shared" si="16"/>
        <v>35.520000000000003</v>
      </c>
      <c r="R300" s="6">
        <f t="shared" si="17"/>
        <v>13.21</v>
      </c>
      <c r="S300" s="6">
        <f t="shared" si="18"/>
        <v>22.310000000000002</v>
      </c>
      <c r="T300" s="8">
        <f t="shared" si="19"/>
        <v>0.62809684684684686</v>
      </c>
      <c r="U300" s="5">
        <f>YEAR(SalesDataTable[[#This Row],[Order Date]])</f>
        <v>2026</v>
      </c>
      <c r="V300" s="8" t="str">
        <f>"Q"&amp;ROUNDUP(MONTH(SalesDataTable[[#This Row],[Order Date]])/3,0)</f>
        <v>Q1</v>
      </c>
      <c r="W300" s="9">
        <f>MONTH(SalesDataTable[[#This Row],[Order Date]])</f>
        <v>3</v>
      </c>
      <c r="X300" s="8" t="str">
        <f>TEXT(SalesDataTable[[#This Row],[Order Date]],"mmm")</f>
        <v>Mar</v>
      </c>
    </row>
    <row r="301" spans="1:24" ht="15.75">
      <c r="A301" s="2">
        <v>2499</v>
      </c>
      <c r="B301" s="3">
        <v>46085</v>
      </c>
      <c r="C301" s="4">
        <f>YEAR(SalesDataTable[[#This Row],[Order Date]])</f>
        <v>2026</v>
      </c>
      <c r="D301" s="12" t="str">
        <f>"Q"&amp;ROUNDUP(MONTH(SalesDataTable[[#This Row],[Order Date]])/3,0)</f>
        <v>Q1</v>
      </c>
      <c r="E301" s="4">
        <f>MONTH(SalesDataTable[[#This Row],[Order Date]])</f>
        <v>3</v>
      </c>
      <c r="F301" s="4" t="str">
        <f>TEXT(SalesDataTable[[#This Row],[Order Date]],"MMM")</f>
        <v>Mar</v>
      </c>
      <c r="G301" s="4" t="s">
        <v>20</v>
      </c>
      <c r="H301" s="4" t="s">
        <v>31</v>
      </c>
      <c r="I301" s="4" t="s">
        <v>19</v>
      </c>
      <c r="J301" s="4" t="s">
        <v>13</v>
      </c>
      <c r="K301" s="4" t="s">
        <v>23</v>
      </c>
      <c r="L301" s="4" t="s">
        <v>24</v>
      </c>
      <c r="M301" s="9">
        <v>2</v>
      </c>
      <c r="N301" s="6">
        <v>341.1</v>
      </c>
      <c r="O301" s="7">
        <v>0</v>
      </c>
      <c r="P301" s="6">
        <v>200.19</v>
      </c>
      <c r="Q301" s="6">
        <f t="shared" si="16"/>
        <v>682.2</v>
      </c>
      <c r="R301" s="6">
        <f t="shared" si="17"/>
        <v>400.38</v>
      </c>
      <c r="S301" s="6">
        <f t="shared" si="18"/>
        <v>281.82000000000005</v>
      </c>
      <c r="T301" s="8">
        <f t="shared" si="19"/>
        <v>0.41310466138962187</v>
      </c>
      <c r="U301" s="5">
        <f>YEAR(SalesDataTable[[#This Row],[Order Date]])</f>
        <v>2026</v>
      </c>
      <c r="V301" s="8" t="str">
        <f>"Q"&amp;ROUNDUP(MONTH(SalesDataTable[[#This Row],[Order Date]])/3,0)</f>
        <v>Q1</v>
      </c>
      <c r="W301" s="9">
        <f>MONTH(SalesDataTable[[#This Row],[Order Date]])</f>
        <v>3</v>
      </c>
      <c r="X301" s="8" t="str">
        <f>TEXT(SalesDataTable[[#This Row],[Order Date]],"mmm")</f>
        <v>Mar</v>
      </c>
    </row>
    <row r="302" spans="1:24" ht="15.75">
      <c r="A302" s="2">
        <v>2698</v>
      </c>
      <c r="B302" s="3">
        <v>46085</v>
      </c>
      <c r="C302" s="4">
        <f>YEAR(SalesDataTable[[#This Row],[Order Date]])</f>
        <v>2026</v>
      </c>
      <c r="D302" s="12" t="str">
        <f>"Q"&amp;ROUNDUP(MONTH(SalesDataTable[[#This Row],[Order Date]])/3,0)</f>
        <v>Q1</v>
      </c>
      <c r="E302" s="4">
        <f>MONTH(SalesDataTable[[#This Row],[Order Date]])</f>
        <v>3</v>
      </c>
      <c r="F302" s="4" t="str">
        <f>TEXT(SalesDataTable[[#This Row],[Order Date]],"MMM")</f>
        <v>Mar</v>
      </c>
      <c r="G302" s="4" t="s">
        <v>11</v>
      </c>
      <c r="H302" s="4" t="s">
        <v>52</v>
      </c>
      <c r="I302" s="4" t="s">
        <v>28</v>
      </c>
      <c r="J302" s="4" t="s">
        <v>13</v>
      </c>
      <c r="K302" s="4" t="s">
        <v>34</v>
      </c>
      <c r="L302" s="4" t="s">
        <v>42</v>
      </c>
      <c r="M302" s="9">
        <v>4</v>
      </c>
      <c r="N302" s="6">
        <v>36.08</v>
      </c>
      <c r="O302" s="7">
        <v>0</v>
      </c>
      <c r="P302" s="6">
        <v>13.89</v>
      </c>
      <c r="Q302" s="6">
        <f t="shared" si="16"/>
        <v>144.32</v>
      </c>
      <c r="R302" s="6">
        <f t="shared" si="17"/>
        <v>55.56</v>
      </c>
      <c r="S302" s="6">
        <f t="shared" si="18"/>
        <v>88.759999999999991</v>
      </c>
      <c r="T302" s="8">
        <f t="shared" si="19"/>
        <v>0.61502217294900219</v>
      </c>
      <c r="U302" s="5">
        <f>YEAR(SalesDataTable[[#This Row],[Order Date]])</f>
        <v>2026</v>
      </c>
      <c r="V302" s="8" t="str">
        <f>"Q"&amp;ROUNDUP(MONTH(SalesDataTable[[#This Row],[Order Date]])/3,0)</f>
        <v>Q1</v>
      </c>
      <c r="W302" s="9">
        <f>MONTH(SalesDataTable[[#This Row],[Order Date]])</f>
        <v>3</v>
      </c>
      <c r="X302" s="8" t="str">
        <f>TEXT(SalesDataTable[[#This Row],[Order Date]],"mmm")</f>
        <v>Mar</v>
      </c>
    </row>
    <row r="303" spans="1:24" ht="15.75">
      <c r="A303" s="2">
        <v>4416</v>
      </c>
      <c r="B303" s="3">
        <v>46085</v>
      </c>
      <c r="C303" s="4">
        <f>YEAR(SalesDataTable[[#This Row],[Order Date]])</f>
        <v>2026</v>
      </c>
      <c r="D303" s="12" t="str">
        <f>"Q"&amp;ROUNDUP(MONTH(SalesDataTable[[#This Row],[Order Date]])/3,0)</f>
        <v>Q1</v>
      </c>
      <c r="E303" s="4">
        <f>MONTH(SalesDataTable[[#This Row],[Order Date]])</f>
        <v>3</v>
      </c>
      <c r="F303" s="4" t="str">
        <f>TEXT(SalesDataTable[[#This Row],[Order Date]],"MMM")</f>
        <v>Mar</v>
      </c>
      <c r="G303" s="4" t="s">
        <v>20</v>
      </c>
      <c r="H303" s="4" t="s">
        <v>21</v>
      </c>
      <c r="I303" s="4" t="s">
        <v>2</v>
      </c>
      <c r="J303" s="4" t="s">
        <v>16</v>
      </c>
      <c r="K303" s="4" t="s">
        <v>9</v>
      </c>
      <c r="L303" s="4" t="s">
        <v>37</v>
      </c>
      <c r="M303" s="9">
        <v>2</v>
      </c>
      <c r="N303" s="6">
        <v>151.69999999999999</v>
      </c>
      <c r="O303" s="7">
        <v>0</v>
      </c>
      <c r="P303" s="6">
        <v>80.44</v>
      </c>
      <c r="Q303" s="6">
        <f t="shared" si="16"/>
        <v>303.39999999999998</v>
      </c>
      <c r="R303" s="6">
        <f t="shared" si="17"/>
        <v>160.88</v>
      </c>
      <c r="S303" s="6">
        <f t="shared" si="18"/>
        <v>142.51999999999998</v>
      </c>
      <c r="T303" s="8">
        <f t="shared" si="19"/>
        <v>0.46974291364535264</v>
      </c>
      <c r="U303" s="5">
        <f>YEAR(SalesDataTable[[#This Row],[Order Date]])</f>
        <v>2026</v>
      </c>
      <c r="V303" s="8" t="str">
        <f>"Q"&amp;ROUNDUP(MONTH(SalesDataTable[[#This Row],[Order Date]])/3,0)</f>
        <v>Q1</v>
      </c>
      <c r="W303" s="9">
        <f>MONTH(SalesDataTable[[#This Row],[Order Date]])</f>
        <v>3</v>
      </c>
      <c r="X303" s="8" t="str">
        <f>TEXT(SalesDataTable[[#This Row],[Order Date]],"mmm")</f>
        <v>Mar</v>
      </c>
    </row>
    <row r="304" spans="1:24" ht="15.75">
      <c r="A304" s="2">
        <v>4434</v>
      </c>
      <c r="B304" s="3">
        <v>46085</v>
      </c>
      <c r="C304" s="4">
        <f>YEAR(SalesDataTable[[#This Row],[Order Date]])</f>
        <v>2026</v>
      </c>
      <c r="D304" s="12" t="str">
        <f>"Q"&amp;ROUNDUP(MONTH(SalesDataTable[[#This Row],[Order Date]])/3,0)</f>
        <v>Q1</v>
      </c>
      <c r="E304" s="4">
        <f>MONTH(SalesDataTable[[#This Row],[Order Date]])</f>
        <v>3</v>
      </c>
      <c r="F304" s="4" t="str">
        <f>TEXT(SalesDataTable[[#This Row],[Order Date]],"MMM")</f>
        <v>Mar</v>
      </c>
      <c r="G304" s="4" t="s">
        <v>6</v>
      </c>
      <c r="H304" s="4" t="s">
        <v>27</v>
      </c>
      <c r="I304" s="4" t="s">
        <v>28</v>
      </c>
      <c r="J304" s="4" t="s">
        <v>13</v>
      </c>
      <c r="K304" s="4" t="s">
        <v>9</v>
      </c>
      <c r="L304" s="4" t="s">
        <v>37</v>
      </c>
      <c r="M304" s="9">
        <v>2</v>
      </c>
      <c r="N304" s="6">
        <v>151.55000000000001</v>
      </c>
      <c r="O304" s="7">
        <v>0.1</v>
      </c>
      <c r="P304" s="6">
        <v>80.680000000000007</v>
      </c>
      <c r="Q304" s="6">
        <f t="shared" si="16"/>
        <v>272.79000000000002</v>
      </c>
      <c r="R304" s="6">
        <f t="shared" si="17"/>
        <v>161.36000000000001</v>
      </c>
      <c r="S304" s="6">
        <f t="shared" si="18"/>
        <v>111.43</v>
      </c>
      <c r="T304" s="8">
        <f t="shared" si="19"/>
        <v>0.40848271564206901</v>
      </c>
      <c r="U304" s="5">
        <f>YEAR(SalesDataTable[[#This Row],[Order Date]])</f>
        <v>2026</v>
      </c>
      <c r="V304" s="8" t="str">
        <f>"Q"&amp;ROUNDUP(MONTH(SalesDataTable[[#This Row],[Order Date]])/3,0)</f>
        <v>Q1</v>
      </c>
      <c r="W304" s="9">
        <f>MONTH(SalesDataTable[[#This Row],[Order Date]])</f>
        <v>3</v>
      </c>
      <c r="X304" s="8" t="str">
        <f>TEXT(SalesDataTable[[#This Row],[Order Date]],"mmm")</f>
        <v>Mar</v>
      </c>
    </row>
    <row r="305" spans="1:24" ht="15.75">
      <c r="A305" s="2">
        <v>4992</v>
      </c>
      <c r="B305" s="3">
        <v>46085</v>
      </c>
      <c r="C305" s="4">
        <f>YEAR(SalesDataTable[[#This Row],[Order Date]])</f>
        <v>2026</v>
      </c>
      <c r="D305" s="12" t="str">
        <f>"Q"&amp;ROUNDUP(MONTH(SalesDataTable[[#This Row],[Order Date]])/3,0)</f>
        <v>Q1</v>
      </c>
      <c r="E305" s="4">
        <f>MONTH(SalesDataTable[[#This Row],[Order Date]])</f>
        <v>3</v>
      </c>
      <c r="F305" s="4" t="str">
        <f>TEXT(SalesDataTable[[#This Row],[Order Date]],"MMM")</f>
        <v>Mar</v>
      </c>
      <c r="G305" s="4" t="s">
        <v>11</v>
      </c>
      <c r="H305" s="4" t="s">
        <v>12</v>
      </c>
      <c r="I305" s="4" t="s">
        <v>8</v>
      </c>
      <c r="J305" s="4" t="s">
        <v>16</v>
      </c>
      <c r="K305" s="4" t="s">
        <v>4</v>
      </c>
      <c r="L305" s="4" t="s">
        <v>5</v>
      </c>
      <c r="M305" s="9">
        <v>5</v>
      </c>
      <c r="N305" s="6">
        <v>82.44</v>
      </c>
      <c r="O305" s="7">
        <v>0.1</v>
      </c>
      <c r="P305" s="6">
        <v>41.57</v>
      </c>
      <c r="Q305" s="6">
        <f t="shared" si="16"/>
        <v>370.98</v>
      </c>
      <c r="R305" s="6">
        <f t="shared" si="17"/>
        <v>207.85</v>
      </c>
      <c r="S305" s="6">
        <f t="shared" si="18"/>
        <v>163.13000000000002</v>
      </c>
      <c r="T305" s="8">
        <f t="shared" si="19"/>
        <v>0.43972720901396306</v>
      </c>
      <c r="U305" s="5">
        <f>YEAR(SalesDataTable[[#This Row],[Order Date]])</f>
        <v>2026</v>
      </c>
      <c r="V305" s="8" t="str">
        <f>"Q"&amp;ROUNDUP(MONTH(SalesDataTable[[#This Row],[Order Date]])/3,0)</f>
        <v>Q1</v>
      </c>
      <c r="W305" s="9">
        <f>MONTH(SalesDataTable[[#This Row],[Order Date]])</f>
        <v>3</v>
      </c>
      <c r="X305" s="8" t="str">
        <f>TEXT(SalesDataTable[[#This Row],[Order Date]],"mmm")</f>
        <v>Mar</v>
      </c>
    </row>
    <row r="306" spans="1:24" ht="15.75">
      <c r="A306" s="2">
        <v>388</v>
      </c>
      <c r="B306" s="3">
        <v>46086</v>
      </c>
      <c r="C306" s="4">
        <f>YEAR(SalesDataTable[[#This Row],[Order Date]])</f>
        <v>2026</v>
      </c>
      <c r="D306" s="12" t="str">
        <f>"Q"&amp;ROUNDUP(MONTH(SalesDataTable[[#This Row],[Order Date]])/3,0)</f>
        <v>Q1</v>
      </c>
      <c r="E306" s="4">
        <f>MONTH(SalesDataTable[[#This Row],[Order Date]])</f>
        <v>3</v>
      </c>
      <c r="F306" s="4" t="str">
        <f>TEXT(SalesDataTable[[#This Row],[Order Date]],"MMM")</f>
        <v>Mar</v>
      </c>
      <c r="G306" s="4" t="s">
        <v>20</v>
      </c>
      <c r="H306" s="4" t="s">
        <v>33</v>
      </c>
      <c r="I306" s="4" t="s">
        <v>2</v>
      </c>
      <c r="J306" s="4" t="s">
        <v>3</v>
      </c>
      <c r="K306" s="4" t="s">
        <v>34</v>
      </c>
      <c r="L306" s="4" t="s">
        <v>42</v>
      </c>
      <c r="M306" s="9">
        <v>1</v>
      </c>
      <c r="N306" s="6">
        <v>35.61</v>
      </c>
      <c r="O306" s="7">
        <v>0.05</v>
      </c>
      <c r="P306" s="6">
        <v>13.8</v>
      </c>
      <c r="Q306" s="6">
        <f t="shared" si="16"/>
        <v>33.829499999999996</v>
      </c>
      <c r="R306" s="6">
        <f t="shared" si="17"/>
        <v>13.8</v>
      </c>
      <c r="S306" s="6">
        <f t="shared" si="18"/>
        <v>20.029499999999995</v>
      </c>
      <c r="T306" s="8">
        <f t="shared" si="19"/>
        <v>0.59207200815855976</v>
      </c>
      <c r="U306" s="5">
        <f>YEAR(SalesDataTable[[#This Row],[Order Date]])</f>
        <v>2026</v>
      </c>
      <c r="V306" s="8" t="str">
        <f>"Q"&amp;ROUNDUP(MONTH(SalesDataTable[[#This Row],[Order Date]])/3,0)</f>
        <v>Q1</v>
      </c>
      <c r="W306" s="9">
        <f>MONTH(SalesDataTable[[#This Row],[Order Date]])</f>
        <v>3</v>
      </c>
      <c r="X306" s="8" t="str">
        <f>TEXT(SalesDataTable[[#This Row],[Order Date]],"mmm")</f>
        <v>Mar</v>
      </c>
    </row>
    <row r="307" spans="1:24" ht="15.75">
      <c r="A307" s="2">
        <v>977</v>
      </c>
      <c r="B307" s="3">
        <v>46086</v>
      </c>
      <c r="C307" s="4">
        <f>YEAR(SalesDataTable[[#This Row],[Order Date]])</f>
        <v>2026</v>
      </c>
      <c r="D307" s="12" t="str">
        <f>"Q"&amp;ROUNDUP(MONTH(SalesDataTable[[#This Row],[Order Date]])/3,0)</f>
        <v>Q1</v>
      </c>
      <c r="E307" s="4">
        <f>MONTH(SalesDataTable[[#This Row],[Order Date]])</f>
        <v>3</v>
      </c>
      <c r="F307" s="4" t="str">
        <f>TEXT(SalesDataTable[[#This Row],[Order Date]],"MMM")</f>
        <v>Mar</v>
      </c>
      <c r="G307" s="4" t="s">
        <v>0</v>
      </c>
      <c r="H307" s="4" t="s">
        <v>1</v>
      </c>
      <c r="I307" s="4" t="s">
        <v>28</v>
      </c>
      <c r="J307" s="4" t="s">
        <v>13</v>
      </c>
      <c r="K307" s="4" t="s">
        <v>9</v>
      </c>
      <c r="L307" s="4" t="s">
        <v>37</v>
      </c>
      <c r="M307" s="9">
        <v>5</v>
      </c>
      <c r="N307" s="6">
        <v>156.13</v>
      </c>
      <c r="O307" s="7">
        <v>0</v>
      </c>
      <c r="P307" s="6">
        <v>77.03</v>
      </c>
      <c r="Q307" s="6">
        <f t="shared" si="16"/>
        <v>780.65</v>
      </c>
      <c r="R307" s="6">
        <f t="shared" si="17"/>
        <v>385.15</v>
      </c>
      <c r="S307" s="6">
        <f t="shared" si="18"/>
        <v>395.5</v>
      </c>
      <c r="T307" s="8">
        <f t="shared" si="19"/>
        <v>0.50662909114199706</v>
      </c>
      <c r="U307" s="5">
        <f>YEAR(SalesDataTable[[#This Row],[Order Date]])</f>
        <v>2026</v>
      </c>
      <c r="V307" s="8" t="str">
        <f>"Q"&amp;ROUNDUP(MONTH(SalesDataTable[[#This Row],[Order Date]])/3,0)</f>
        <v>Q1</v>
      </c>
      <c r="W307" s="9">
        <f>MONTH(SalesDataTable[[#This Row],[Order Date]])</f>
        <v>3</v>
      </c>
      <c r="X307" s="8" t="str">
        <f>TEXT(SalesDataTable[[#This Row],[Order Date]],"mmm")</f>
        <v>Mar</v>
      </c>
    </row>
    <row r="308" spans="1:24" ht="15.75">
      <c r="A308" s="2">
        <v>996</v>
      </c>
      <c r="B308" s="3">
        <v>46086</v>
      </c>
      <c r="C308" s="4">
        <f>YEAR(SalesDataTable[[#This Row],[Order Date]])</f>
        <v>2026</v>
      </c>
      <c r="D308" s="12" t="str">
        <f>"Q"&amp;ROUNDUP(MONTH(SalesDataTable[[#This Row],[Order Date]])/3,0)</f>
        <v>Q1</v>
      </c>
      <c r="E308" s="4">
        <f>MONTH(SalesDataTable[[#This Row],[Order Date]])</f>
        <v>3</v>
      </c>
      <c r="F308" s="4" t="str">
        <f>TEXT(SalesDataTable[[#This Row],[Order Date]],"MMM")</f>
        <v>Mar</v>
      </c>
      <c r="G308" s="4" t="s">
        <v>0</v>
      </c>
      <c r="H308" s="4" t="s">
        <v>50</v>
      </c>
      <c r="I308" s="4" t="s">
        <v>2</v>
      </c>
      <c r="J308" s="4" t="s">
        <v>3</v>
      </c>
      <c r="K308" s="4" t="s">
        <v>23</v>
      </c>
      <c r="L308" s="4" t="s">
        <v>51</v>
      </c>
      <c r="M308" s="9">
        <v>1</v>
      </c>
      <c r="N308" s="6">
        <v>124.31</v>
      </c>
      <c r="O308" s="7">
        <v>0</v>
      </c>
      <c r="P308" s="6">
        <v>61.16</v>
      </c>
      <c r="Q308" s="6">
        <f t="shared" si="16"/>
        <v>124.31</v>
      </c>
      <c r="R308" s="6">
        <f t="shared" si="17"/>
        <v>61.16</v>
      </c>
      <c r="S308" s="6">
        <f t="shared" si="18"/>
        <v>63.150000000000006</v>
      </c>
      <c r="T308" s="8">
        <f t="shared" si="19"/>
        <v>0.50800418309066053</v>
      </c>
      <c r="U308" s="5">
        <f>YEAR(SalesDataTable[[#This Row],[Order Date]])</f>
        <v>2026</v>
      </c>
      <c r="V308" s="8" t="str">
        <f>"Q"&amp;ROUNDUP(MONTH(SalesDataTable[[#This Row],[Order Date]])/3,0)</f>
        <v>Q1</v>
      </c>
      <c r="W308" s="9">
        <f>MONTH(SalesDataTable[[#This Row],[Order Date]])</f>
        <v>3</v>
      </c>
      <c r="X308" s="8" t="str">
        <f>TEXT(SalesDataTable[[#This Row],[Order Date]],"mmm")</f>
        <v>Mar</v>
      </c>
    </row>
    <row r="309" spans="1:24" ht="15.75">
      <c r="A309" s="2">
        <v>1923</v>
      </c>
      <c r="B309" s="3">
        <v>46086</v>
      </c>
      <c r="C309" s="4">
        <f>YEAR(SalesDataTable[[#This Row],[Order Date]])</f>
        <v>2026</v>
      </c>
      <c r="D309" s="12" t="str">
        <f>"Q"&amp;ROUNDUP(MONTH(SalesDataTable[[#This Row],[Order Date]])/3,0)</f>
        <v>Q1</v>
      </c>
      <c r="E309" s="4">
        <f>MONTH(SalesDataTable[[#This Row],[Order Date]])</f>
        <v>3</v>
      </c>
      <c r="F309" s="4" t="str">
        <f>TEXT(SalesDataTable[[#This Row],[Order Date]],"MMM")</f>
        <v>Mar</v>
      </c>
      <c r="G309" s="4" t="s">
        <v>6</v>
      </c>
      <c r="H309" s="4" t="s">
        <v>49</v>
      </c>
      <c r="I309" s="4" t="s">
        <v>19</v>
      </c>
      <c r="J309" s="4" t="s">
        <v>16</v>
      </c>
      <c r="K309" s="4" t="s">
        <v>23</v>
      </c>
      <c r="L309" s="4" t="s">
        <v>40</v>
      </c>
      <c r="M309" s="9">
        <v>3</v>
      </c>
      <c r="N309" s="6">
        <v>82.9</v>
      </c>
      <c r="O309" s="7">
        <v>0.1</v>
      </c>
      <c r="P309" s="6">
        <v>38.31</v>
      </c>
      <c r="Q309" s="6">
        <f t="shared" si="16"/>
        <v>223.83</v>
      </c>
      <c r="R309" s="6">
        <f t="shared" si="17"/>
        <v>114.93</v>
      </c>
      <c r="S309" s="6">
        <f t="shared" si="18"/>
        <v>108.9</v>
      </c>
      <c r="T309" s="8">
        <f t="shared" si="19"/>
        <v>0.48652995577000402</v>
      </c>
      <c r="U309" s="5">
        <f>YEAR(SalesDataTable[[#This Row],[Order Date]])</f>
        <v>2026</v>
      </c>
      <c r="V309" s="8" t="str">
        <f>"Q"&amp;ROUNDUP(MONTH(SalesDataTable[[#This Row],[Order Date]])/3,0)</f>
        <v>Q1</v>
      </c>
      <c r="W309" s="9">
        <f>MONTH(SalesDataTable[[#This Row],[Order Date]])</f>
        <v>3</v>
      </c>
      <c r="X309" s="8" t="str">
        <f>TEXT(SalesDataTable[[#This Row],[Order Date]],"mmm")</f>
        <v>Mar</v>
      </c>
    </row>
    <row r="310" spans="1:24" ht="15.75">
      <c r="A310" s="2">
        <v>4904</v>
      </c>
      <c r="B310" s="3">
        <v>46086</v>
      </c>
      <c r="C310" s="4">
        <f>YEAR(SalesDataTable[[#This Row],[Order Date]])</f>
        <v>2026</v>
      </c>
      <c r="D310" s="12" t="str">
        <f>"Q"&amp;ROUNDUP(MONTH(SalesDataTable[[#This Row],[Order Date]])/3,0)</f>
        <v>Q1</v>
      </c>
      <c r="E310" s="4">
        <f>MONTH(SalesDataTable[[#This Row],[Order Date]])</f>
        <v>3</v>
      </c>
      <c r="F310" s="4" t="str">
        <f>TEXT(SalesDataTable[[#This Row],[Order Date]],"MMM")</f>
        <v>Mar</v>
      </c>
      <c r="G310" s="4" t="s">
        <v>6</v>
      </c>
      <c r="H310" s="4" t="s">
        <v>41</v>
      </c>
      <c r="I310" s="4" t="s">
        <v>19</v>
      </c>
      <c r="J310" s="4" t="s">
        <v>16</v>
      </c>
      <c r="K310" s="4" t="s">
        <v>4</v>
      </c>
      <c r="L310" s="4" t="s">
        <v>26</v>
      </c>
      <c r="M310" s="9">
        <v>1</v>
      </c>
      <c r="N310" s="6">
        <v>41.1</v>
      </c>
      <c r="O310" s="7">
        <v>0</v>
      </c>
      <c r="P310" s="6">
        <v>16.34</v>
      </c>
      <c r="Q310" s="6">
        <f t="shared" si="16"/>
        <v>41.1</v>
      </c>
      <c r="R310" s="6">
        <f t="shared" si="17"/>
        <v>16.34</v>
      </c>
      <c r="S310" s="6">
        <f t="shared" si="18"/>
        <v>24.76</v>
      </c>
      <c r="T310" s="8">
        <f t="shared" si="19"/>
        <v>0.60243309002433088</v>
      </c>
      <c r="U310" s="5">
        <f>YEAR(SalesDataTable[[#This Row],[Order Date]])</f>
        <v>2026</v>
      </c>
      <c r="V310" s="8" t="str">
        <f>"Q"&amp;ROUNDUP(MONTH(SalesDataTable[[#This Row],[Order Date]])/3,0)</f>
        <v>Q1</v>
      </c>
      <c r="W310" s="9">
        <f>MONTH(SalesDataTable[[#This Row],[Order Date]])</f>
        <v>3</v>
      </c>
      <c r="X310" s="8" t="str">
        <f>TEXT(SalesDataTable[[#This Row],[Order Date]],"mmm")</f>
        <v>Mar</v>
      </c>
    </row>
    <row r="311" spans="1:24" ht="15.75">
      <c r="A311" s="2">
        <v>1036</v>
      </c>
      <c r="B311" s="3">
        <v>46087</v>
      </c>
      <c r="C311" s="4">
        <f>YEAR(SalesDataTable[[#This Row],[Order Date]])</f>
        <v>2026</v>
      </c>
      <c r="D311" s="12" t="str">
        <f>"Q"&amp;ROUNDUP(MONTH(SalesDataTable[[#This Row],[Order Date]])/3,0)</f>
        <v>Q1</v>
      </c>
      <c r="E311" s="4">
        <f>MONTH(SalesDataTable[[#This Row],[Order Date]])</f>
        <v>3</v>
      </c>
      <c r="F311" s="4" t="str">
        <f>TEXT(SalesDataTable[[#This Row],[Order Date]],"MMM")</f>
        <v>Mar</v>
      </c>
      <c r="G311" s="4" t="s">
        <v>0</v>
      </c>
      <c r="H311" s="4" t="s">
        <v>1</v>
      </c>
      <c r="I311" s="4" t="s">
        <v>2</v>
      </c>
      <c r="J311" s="4" t="s">
        <v>16</v>
      </c>
      <c r="K311" s="4" t="s">
        <v>4</v>
      </c>
      <c r="L311" s="4" t="s">
        <v>26</v>
      </c>
      <c r="M311" s="9">
        <v>1</v>
      </c>
      <c r="N311" s="6">
        <v>40.380000000000003</v>
      </c>
      <c r="O311" s="7">
        <v>0</v>
      </c>
      <c r="P311" s="6">
        <v>16.41</v>
      </c>
      <c r="Q311" s="6">
        <f t="shared" si="16"/>
        <v>40.380000000000003</v>
      </c>
      <c r="R311" s="6">
        <f t="shared" si="17"/>
        <v>16.41</v>
      </c>
      <c r="S311" s="6">
        <f t="shared" si="18"/>
        <v>23.970000000000002</v>
      </c>
      <c r="T311" s="8">
        <f t="shared" si="19"/>
        <v>0.59361069836552749</v>
      </c>
      <c r="U311" s="5">
        <f>YEAR(SalesDataTable[[#This Row],[Order Date]])</f>
        <v>2026</v>
      </c>
      <c r="V311" s="8" t="str">
        <f>"Q"&amp;ROUNDUP(MONTH(SalesDataTable[[#This Row],[Order Date]])/3,0)</f>
        <v>Q1</v>
      </c>
      <c r="W311" s="9">
        <f>MONTH(SalesDataTable[[#This Row],[Order Date]])</f>
        <v>3</v>
      </c>
      <c r="X311" s="8" t="str">
        <f>TEXT(SalesDataTable[[#This Row],[Order Date]],"mmm")</f>
        <v>Mar</v>
      </c>
    </row>
    <row r="312" spans="1:24" ht="15.75">
      <c r="A312" s="2">
        <v>1470</v>
      </c>
      <c r="B312" s="3">
        <v>46087</v>
      </c>
      <c r="C312" s="4">
        <f>YEAR(SalesDataTable[[#This Row],[Order Date]])</f>
        <v>2026</v>
      </c>
      <c r="D312" s="12" t="str">
        <f>"Q"&amp;ROUNDUP(MONTH(SalesDataTable[[#This Row],[Order Date]])/3,0)</f>
        <v>Q1</v>
      </c>
      <c r="E312" s="4">
        <f>MONTH(SalesDataTable[[#This Row],[Order Date]])</f>
        <v>3</v>
      </c>
      <c r="F312" s="4" t="str">
        <f>TEXT(SalesDataTable[[#This Row],[Order Date]],"MMM")</f>
        <v>Mar</v>
      </c>
      <c r="G312" s="4" t="s">
        <v>11</v>
      </c>
      <c r="H312" s="4" t="s">
        <v>12</v>
      </c>
      <c r="I312" s="4" t="s">
        <v>2</v>
      </c>
      <c r="J312" s="4" t="s">
        <v>3</v>
      </c>
      <c r="K312" s="4" t="s">
        <v>4</v>
      </c>
      <c r="L312" s="4" t="s">
        <v>5</v>
      </c>
      <c r="M312" s="9">
        <v>1</v>
      </c>
      <c r="N312" s="6">
        <v>80.349999999999994</v>
      </c>
      <c r="O312" s="7">
        <v>0.1</v>
      </c>
      <c r="P312" s="6">
        <v>42.43</v>
      </c>
      <c r="Q312" s="6">
        <f t="shared" si="16"/>
        <v>72.314999999999998</v>
      </c>
      <c r="R312" s="6">
        <f t="shared" si="17"/>
        <v>42.43</v>
      </c>
      <c r="S312" s="6">
        <f t="shared" si="18"/>
        <v>29.884999999999998</v>
      </c>
      <c r="T312" s="8">
        <f t="shared" si="19"/>
        <v>0.41326142570697638</v>
      </c>
      <c r="U312" s="5">
        <f>YEAR(SalesDataTable[[#This Row],[Order Date]])</f>
        <v>2026</v>
      </c>
      <c r="V312" s="8" t="str">
        <f>"Q"&amp;ROUNDUP(MONTH(SalesDataTable[[#This Row],[Order Date]])/3,0)</f>
        <v>Q1</v>
      </c>
      <c r="W312" s="9">
        <f>MONTH(SalesDataTable[[#This Row],[Order Date]])</f>
        <v>3</v>
      </c>
      <c r="X312" s="8" t="str">
        <f>TEXT(SalesDataTable[[#This Row],[Order Date]],"mmm")</f>
        <v>Mar</v>
      </c>
    </row>
    <row r="313" spans="1:24" ht="15.75">
      <c r="A313" s="2">
        <v>2907</v>
      </c>
      <c r="B313" s="3">
        <v>46087</v>
      </c>
      <c r="C313" s="4">
        <f>YEAR(SalesDataTable[[#This Row],[Order Date]])</f>
        <v>2026</v>
      </c>
      <c r="D313" s="12" t="str">
        <f>"Q"&amp;ROUNDUP(MONTH(SalesDataTable[[#This Row],[Order Date]])/3,0)</f>
        <v>Q1</v>
      </c>
      <c r="E313" s="4">
        <f>MONTH(SalesDataTable[[#This Row],[Order Date]])</f>
        <v>3</v>
      </c>
      <c r="F313" s="4" t="str">
        <f>TEXT(SalesDataTable[[#This Row],[Order Date]],"MMM")</f>
        <v>Mar</v>
      </c>
      <c r="G313" s="4" t="s">
        <v>20</v>
      </c>
      <c r="H313" s="4" t="s">
        <v>47</v>
      </c>
      <c r="I313" s="4" t="s">
        <v>2</v>
      </c>
      <c r="J313" s="4" t="s">
        <v>3</v>
      </c>
      <c r="K313" s="4" t="s">
        <v>4</v>
      </c>
      <c r="L313" s="4" t="s">
        <v>26</v>
      </c>
      <c r="M313" s="9">
        <v>1</v>
      </c>
      <c r="N313" s="6">
        <v>40.44</v>
      </c>
      <c r="O313" s="7">
        <v>0.05</v>
      </c>
      <c r="P313" s="6">
        <v>16.829999999999998</v>
      </c>
      <c r="Q313" s="6">
        <f t="shared" si="16"/>
        <v>38.417999999999999</v>
      </c>
      <c r="R313" s="6">
        <f t="shared" si="17"/>
        <v>16.829999999999998</v>
      </c>
      <c r="S313" s="6">
        <f t="shared" si="18"/>
        <v>21.588000000000001</v>
      </c>
      <c r="T313" s="8">
        <f t="shared" si="19"/>
        <v>0.56192409807902555</v>
      </c>
      <c r="U313" s="5">
        <f>YEAR(SalesDataTable[[#This Row],[Order Date]])</f>
        <v>2026</v>
      </c>
      <c r="V313" s="8" t="str">
        <f>"Q"&amp;ROUNDUP(MONTH(SalesDataTable[[#This Row],[Order Date]])/3,0)</f>
        <v>Q1</v>
      </c>
      <c r="W313" s="9">
        <f>MONTH(SalesDataTable[[#This Row],[Order Date]])</f>
        <v>3</v>
      </c>
      <c r="X313" s="8" t="str">
        <f>TEXT(SalesDataTable[[#This Row],[Order Date]],"mmm")</f>
        <v>Mar</v>
      </c>
    </row>
    <row r="314" spans="1:24" ht="15.75">
      <c r="A314" s="2">
        <v>2997</v>
      </c>
      <c r="B314" s="3">
        <v>46087</v>
      </c>
      <c r="C314" s="4">
        <f>YEAR(SalesDataTable[[#This Row],[Order Date]])</f>
        <v>2026</v>
      </c>
      <c r="D314" s="12" t="str">
        <f>"Q"&amp;ROUNDUP(MONTH(SalesDataTable[[#This Row],[Order Date]])/3,0)</f>
        <v>Q1</v>
      </c>
      <c r="E314" s="4">
        <f>MONTH(SalesDataTable[[#This Row],[Order Date]])</f>
        <v>3</v>
      </c>
      <c r="F314" s="4" t="str">
        <f>TEXT(SalesDataTable[[#This Row],[Order Date]],"MMM")</f>
        <v>Mar</v>
      </c>
      <c r="G314" s="4" t="s">
        <v>11</v>
      </c>
      <c r="H314" s="4" t="s">
        <v>52</v>
      </c>
      <c r="I314" s="4" t="s">
        <v>2</v>
      </c>
      <c r="J314" s="4" t="s">
        <v>3</v>
      </c>
      <c r="K314" s="4" t="s">
        <v>14</v>
      </c>
      <c r="L314" s="4" t="s">
        <v>15</v>
      </c>
      <c r="M314" s="9">
        <v>3</v>
      </c>
      <c r="N314" s="6">
        <v>35.89</v>
      </c>
      <c r="O314" s="7">
        <v>0</v>
      </c>
      <c r="P314" s="6">
        <v>13.25</v>
      </c>
      <c r="Q314" s="6">
        <f t="shared" si="16"/>
        <v>107.67</v>
      </c>
      <c r="R314" s="6">
        <f t="shared" si="17"/>
        <v>39.75</v>
      </c>
      <c r="S314" s="6">
        <f t="shared" si="18"/>
        <v>67.92</v>
      </c>
      <c r="T314" s="8">
        <f t="shared" si="19"/>
        <v>0.63081638339370294</v>
      </c>
      <c r="U314" s="5">
        <f>YEAR(SalesDataTable[[#This Row],[Order Date]])</f>
        <v>2026</v>
      </c>
      <c r="V314" s="8" t="str">
        <f>"Q"&amp;ROUNDUP(MONTH(SalesDataTable[[#This Row],[Order Date]])/3,0)</f>
        <v>Q1</v>
      </c>
      <c r="W314" s="9">
        <f>MONTH(SalesDataTable[[#This Row],[Order Date]])</f>
        <v>3</v>
      </c>
      <c r="X314" s="8" t="str">
        <f>TEXT(SalesDataTable[[#This Row],[Order Date]],"mmm")</f>
        <v>Mar</v>
      </c>
    </row>
    <row r="315" spans="1:24" ht="15.75">
      <c r="A315" s="2">
        <v>3056</v>
      </c>
      <c r="B315" s="3">
        <v>46087</v>
      </c>
      <c r="C315" s="4">
        <f>YEAR(SalesDataTable[[#This Row],[Order Date]])</f>
        <v>2026</v>
      </c>
      <c r="D315" s="12" t="str">
        <f>"Q"&amp;ROUNDUP(MONTH(SalesDataTable[[#This Row],[Order Date]])/3,0)</f>
        <v>Q1</v>
      </c>
      <c r="E315" s="4">
        <f>MONTH(SalesDataTable[[#This Row],[Order Date]])</f>
        <v>3</v>
      </c>
      <c r="F315" s="4" t="str">
        <f>TEXT(SalesDataTable[[#This Row],[Order Date]],"MMM")</f>
        <v>Mar</v>
      </c>
      <c r="G315" s="4" t="s">
        <v>6</v>
      </c>
      <c r="H315" s="4" t="s">
        <v>43</v>
      </c>
      <c r="I315" s="4" t="s">
        <v>28</v>
      </c>
      <c r="J315" s="4" t="s">
        <v>3</v>
      </c>
      <c r="K315" s="4" t="s">
        <v>14</v>
      </c>
      <c r="L315" s="4" t="s">
        <v>48</v>
      </c>
      <c r="M315" s="9">
        <v>3</v>
      </c>
      <c r="N315" s="6">
        <v>163.44999999999999</v>
      </c>
      <c r="O315" s="7">
        <v>0</v>
      </c>
      <c r="P315" s="6">
        <v>86.88</v>
      </c>
      <c r="Q315" s="6">
        <f t="shared" si="16"/>
        <v>490.34999999999997</v>
      </c>
      <c r="R315" s="6">
        <f t="shared" si="17"/>
        <v>260.64</v>
      </c>
      <c r="S315" s="6">
        <f t="shared" si="18"/>
        <v>229.70999999999998</v>
      </c>
      <c r="T315" s="8">
        <f t="shared" si="19"/>
        <v>0.46846130315081064</v>
      </c>
      <c r="U315" s="5">
        <f>YEAR(SalesDataTable[[#This Row],[Order Date]])</f>
        <v>2026</v>
      </c>
      <c r="V315" s="8" t="str">
        <f>"Q"&amp;ROUNDUP(MONTH(SalesDataTable[[#This Row],[Order Date]])/3,0)</f>
        <v>Q1</v>
      </c>
      <c r="W315" s="9">
        <f>MONTH(SalesDataTable[[#This Row],[Order Date]])</f>
        <v>3</v>
      </c>
      <c r="X315" s="8" t="str">
        <f>TEXT(SalesDataTable[[#This Row],[Order Date]],"mmm")</f>
        <v>Mar</v>
      </c>
    </row>
    <row r="316" spans="1:24" ht="15.75">
      <c r="A316" s="2">
        <v>471</v>
      </c>
      <c r="B316" s="3">
        <v>46088</v>
      </c>
      <c r="C316" s="4">
        <f>YEAR(SalesDataTable[[#This Row],[Order Date]])</f>
        <v>2026</v>
      </c>
      <c r="D316" s="12" t="str">
        <f>"Q"&amp;ROUNDUP(MONTH(SalesDataTable[[#This Row],[Order Date]])/3,0)</f>
        <v>Q1</v>
      </c>
      <c r="E316" s="4">
        <f>MONTH(SalesDataTable[[#This Row],[Order Date]])</f>
        <v>3</v>
      </c>
      <c r="F316" s="4" t="str">
        <f>TEXT(SalesDataTable[[#This Row],[Order Date]],"MMM")</f>
        <v>Mar</v>
      </c>
      <c r="G316" s="4" t="s">
        <v>6</v>
      </c>
      <c r="H316" s="4" t="s">
        <v>7</v>
      </c>
      <c r="I316" s="4" t="s">
        <v>19</v>
      </c>
      <c r="J316" s="4" t="s">
        <v>3</v>
      </c>
      <c r="K316" s="4" t="s">
        <v>34</v>
      </c>
      <c r="L316" s="4" t="s">
        <v>35</v>
      </c>
      <c r="M316" s="9">
        <v>2</v>
      </c>
      <c r="N316" s="6">
        <v>40.020000000000003</v>
      </c>
      <c r="O316" s="7">
        <v>0</v>
      </c>
      <c r="P316" s="6">
        <v>14.38</v>
      </c>
      <c r="Q316" s="6">
        <f t="shared" si="16"/>
        <v>80.040000000000006</v>
      </c>
      <c r="R316" s="6">
        <f t="shared" si="17"/>
        <v>28.76</v>
      </c>
      <c r="S316" s="6">
        <f t="shared" si="18"/>
        <v>51.28</v>
      </c>
      <c r="T316" s="8">
        <f t="shared" si="19"/>
        <v>0.64067966016991496</v>
      </c>
      <c r="U316" s="5">
        <f>YEAR(SalesDataTable[[#This Row],[Order Date]])</f>
        <v>2026</v>
      </c>
      <c r="V316" s="8" t="str">
        <f>"Q"&amp;ROUNDUP(MONTH(SalesDataTable[[#This Row],[Order Date]])/3,0)</f>
        <v>Q1</v>
      </c>
      <c r="W316" s="9">
        <f>MONTH(SalesDataTable[[#This Row],[Order Date]])</f>
        <v>3</v>
      </c>
      <c r="X316" s="8" t="str">
        <f>TEXT(SalesDataTable[[#This Row],[Order Date]],"mmm")</f>
        <v>Mar</v>
      </c>
    </row>
    <row r="317" spans="1:24" ht="15.75">
      <c r="A317" s="2">
        <v>842</v>
      </c>
      <c r="B317" s="3">
        <v>46088</v>
      </c>
      <c r="C317" s="4">
        <f>YEAR(SalesDataTable[[#This Row],[Order Date]])</f>
        <v>2026</v>
      </c>
      <c r="D317" s="12" t="str">
        <f>"Q"&amp;ROUNDUP(MONTH(SalesDataTable[[#This Row],[Order Date]])/3,0)</f>
        <v>Q1</v>
      </c>
      <c r="E317" s="4">
        <f>MONTH(SalesDataTable[[#This Row],[Order Date]])</f>
        <v>3</v>
      </c>
      <c r="F317" s="4" t="str">
        <f>TEXT(SalesDataTable[[#This Row],[Order Date]],"MMM")</f>
        <v>Mar</v>
      </c>
      <c r="G317" s="4" t="s">
        <v>0</v>
      </c>
      <c r="H317" s="4" t="s">
        <v>50</v>
      </c>
      <c r="I317" s="4" t="s">
        <v>2</v>
      </c>
      <c r="J317" s="4" t="s">
        <v>13</v>
      </c>
      <c r="K317" s="4" t="s">
        <v>34</v>
      </c>
      <c r="L317" s="4" t="s">
        <v>35</v>
      </c>
      <c r="M317" s="9">
        <v>1</v>
      </c>
      <c r="N317" s="6">
        <v>40.01</v>
      </c>
      <c r="O317" s="7">
        <v>0.05</v>
      </c>
      <c r="P317" s="6">
        <v>14.35</v>
      </c>
      <c r="Q317" s="6">
        <f t="shared" si="16"/>
        <v>38.009499999999996</v>
      </c>
      <c r="R317" s="6">
        <f t="shared" si="17"/>
        <v>14.35</v>
      </c>
      <c r="S317" s="6">
        <f t="shared" si="18"/>
        <v>23.659499999999994</v>
      </c>
      <c r="T317" s="8">
        <f t="shared" si="19"/>
        <v>0.62246280535129372</v>
      </c>
      <c r="U317" s="5">
        <f>YEAR(SalesDataTable[[#This Row],[Order Date]])</f>
        <v>2026</v>
      </c>
      <c r="V317" s="8" t="str">
        <f>"Q"&amp;ROUNDUP(MONTH(SalesDataTable[[#This Row],[Order Date]])/3,0)</f>
        <v>Q1</v>
      </c>
      <c r="W317" s="9">
        <f>MONTH(SalesDataTable[[#This Row],[Order Date]])</f>
        <v>3</v>
      </c>
      <c r="X317" s="8" t="str">
        <f>TEXT(SalesDataTable[[#This Row],[Order Date]],"mmm")</f>
        <v>Mar</v>
      </c>
    </row>
    <row r="318" spans="1:24" ht="15.75">
      <c r="A318" s="2">
        <v>3386</v>
      </c>
      <c r="B318" s="3">
        <v>46088</v>
      </c>
      <c r="C318" s="4">
        <f>YEAR(SalesDataTable[[#This Row],[Order Date]])</f>
        <v>2026</v>
      </c>
      <c r="D318" s="12" t="str">
        <f>"Q"&amp;ROUNDUP(MONTH(SalesDataTable[[#This Row],[Order Date]])/3,0)</f>
        <v>Q1</v>
      </c>
      <c r="E318" s="4">
        <f>MONTH(SalesDataTable[[#This Row],[Order Date]])</f>
        <v>3</v>
      </c>
      <c r="F318" s="4" t="str">
        <f>TEXT(SalesDataTable[[#This Row],[Order Date]],"MMM")</f>
        <v>Mar</v>
      </c>
      <c r="G318" s="4" t="s">
        <v>6</v>
      </c>
      <c r="H318" s="4" t="s">
        <v>43</v>
      </c>
      <c r="I318" s="4" t="s">
        <v>2</v>
      </c>
      <c r="J318" s="4" t="s">
        <v>3</v>
      </c>
      <c r="K318" s="4" t="s">
        <v>9</v>
      </c>
      <c r="L318" s="4" t="s">
        <v>37</v>
      </c>
      <c r="M318" s="9">
        <v>3</v>
      </c>
      <c r="N318" s="6">
        <v>155.16</v>
      </c>
      <c r="O318" s="7">
        <v>0</v>
      </c>
      <c r="P318" s="6">
        <v>76.849999999999994</v>
      </c>
      <c r="Q318" s="6">
        <f t="shared" si="16"/>
        <v>465.48</v>
      </c>
      <c r="R318" s="6">
        <f t="shared" si="17"/>
        <v>230.54999999999998</v>
      </c>
      <c r="S318" s="6">
        <f t="shared" si="18"/>
        <v>234.93000000000004</v>
      </c>
      <c r="T318" s="8">
        <f t="shared" si="19"/>
        <v>0.50470482083011092</v>
      </c>
      <c r="U318" s="5">
        <f>YEAR(SalesDataTable[[#This Row],[Order Date]])</f>
        <v>2026</v>
      </c>
      <c r="V318" s="8" t="str">
        <f>"Q"&amp;ROUNDUP(MONTH(SalesDataTable[[#This Row],[Order Date]])/3,0)</f>
        <v>Q1</v>
      </c>
      <c r="W318" s="9">
        <f>MONTH(SalesDataTable[[#This Row],[Order Date]])</f>
        <v>3</v>
      </c>
      <c r="X318" s="8" t="str">
        <f>TEXT(SalesDataTable[[#This Row],[Order Date]],"mmm")</f>
        <v>Mar</v>
      </c>
    </row>
    <row r="319" spans="1:24" ht="15.75">
      <c r="A319" s="2">
        <v>4505</v>
      </c>
      <c r="B319" s="3">
        <v>46088</v>
      </c>
      <c r="C319" s="4">
        <f>YEAR(SalesDataTable[[#This Row],[Order Date]])</f>
        <v>2026</v>
      </c>
      <c r="D319" s="12" t="str">
        <f>"Q"&amp;ROUNDUP(MONTH(SalesDataTable[[#This Row],[Order Date]])/3,0)</f>
        <v>Q1</v>
      </c>
      <c r="E319" s="4">
        <f>MONTH(SalesDataTable[[#This Row],[Order Date]])</f>
        <v>3</v>
      </c>
      <c r="F319" s="4" t="str">
        <f>TEXT(SalesDataTable[[#This Row],[Order Date]],"MMM")</f>
        <v>Mar</v>
      </c>
      <c r="G319" s="4" t="s">
        <v>6</v>
      </c>
      <c r="H319" s="4" t="s">
        <v>49</v>
      </c>
      <c r="I319" s="4" t="s">
        <v>28</v>
      </c>
      <c r="J319" s="4" t="s">
        <v>13</v>
      </c>
      <c r="K319" s="4" t="s">
        <v>34</v>
      </c>
      <c r="L319" s="4" t="s">
        <v>35</v>
      </c>
      <c r="M319" s="9">
        <v>1</v>
      </c>
      <c r="N319" s="6">
        <v>39.96</v>
      </c>
      <c r="O319" s="7">
        <v>0</v>
      </c>
      <c r="P319" s="6">
        <v>14.5</v>
      </c>
      <c r="Q319" s="6">
        <f t="shared" si="16"/>
        <v>39.96</v>
      </c>
      <c r="R319" s="6">
        <f t="shared" si="17"/>
        <v>14.5</v>
      </c>
      <c r="S319" s="6">
        <f t="shared" si="18"/>
        <v>25.46</v>
      </c>
      <c r="T319" s="8">
        <f t="shared" si="19"/>
        <v>0.63713713713713716</v>
      </c>
      <c r="U319" s="5">
        <f>YEAR(SalesDataTable[[#This Row],[Order Date]])</f>
        <v>2026</v>
      </c>
      <c r="V319" s="8" t="str">
        <f>"Q"&amp;ROUNDUP(MONTH(SalesDataTable[[#This Row],[Order Date]])/3,0)</f>
        <v>Q1</v>
      </c>
      <c r="W319" s="9">
        <f>MONTH(SalesDataTable[[#This Row],[Order Date]])</f>
        <v>3</v>
      </c>
      <c r="X319" s="8" t="str">
        <f>TEXT(SalesDataTable[[#This Row],[Order Date]],"mmm")</f>
        <v>Mar</v>
      </c>
    </row>
    <row r="320" spans="1:24" ht="15.75">
      <c r="A320" s="2">
        <v>1286</v>
      </c>
      <c r="B320" s="3">
        <v>46089</v>
      </c>
      <c r="C320" s="4">
        <f>YEAR(SalesDataTable[[#This Row],[Order Date]])</f>
        <v>2026</v>
      </c>
      <c r="D320" s="12" t="str">
        <f>"Q"&amp;ROUNDUP(MONTH(SalesDataTable[[#This Row],[Order Date]])/3,0)</f>
        <v>Q1</v>
      </c>
      <c r="E320" s="4">
        <f>MONTH(SalesDataTable[[#This Row],[Order Date]])</f>
        <v>3</v>
      </c>
      <c r="F320" s="4" t="str">
        <f>TEXT(SalesDataTable[[#This Row],[Order Date]],"MMM")</f>
        <v>Mar</v>
      </c>
      <c r="G320" s="4" t="s">
        <v>6</v>
      </c>
      <c r="H320" s="4" t="s">
        <v>7</v>
      </c>
      <c r="I320" s="4" t="s">
        <v>2</v>
      </c>
      <c r="J320" s="4" t="s">
        <v>13</v>
      </c>
      <c r="K320" s="4" t="s">
        <v>9</v>
      </c>
      <c r="L320" s="4" t="s">
        <v>17</v>
      </c>
      <c r="M320" s="9">
        <v>1</v>
      </c>
      <c r="N320" s="6">
        <v>146.6</v>
      </c>
      <c r="O320" s="7">
        <v>0</v>
      </c>
      <c r="P320" s="6">
        <v>78.92</v>
      </c>
      <c r="Q320" s="6">
        <f t="shared" si="16"/>
        <v>146.6</v>
      </c>
      <c r="R320" s="6">
        <f t="shared" si="17"/>
        <v>78.92</v>
      </c>
      <c r="S320" s="6">
        <f t="shared" si="18"/>
        <v>67.679999999999993</v>
      </c>
      <c r="T320" s="8">
        <f t="shared" si="19"/>
        <v>0.46166439290586625</v>
      </c>
      <c r="U320" s="5">
        <f>YEAR(SalesDataTable[[#This Row],[Order Date]])</f>
        <v>2026</v>
      </c>
      <c r="V320" s="8" t="str">
        <f>"Q"&amp;ROUNDUP(MONTH(SalesDataTable[[#This Row],[Order Date]])/3,0)</f>
        <v>Q1</v>
      </c>
      <c r="W320" s="9">
        <f>MONTH(SalesDataTable[[#This Row],[Order Date]])</f>
        <v>3</v>
      </c>
      <c r="X320" s="8" t="str">
        <f>TEXT(SalesDataTable[[#This Row],[Order Date]],"mmm")</f>
        <v>Mar</v>
      </c>
    </row>
    <row r="321" spans="1:24" ht="15.75">
      <c r="A321" s="2">
        <v>2653</v>
      </c>
      <c r="B321" s="3">
        <v>46089</v>
      </c>
      <c r="C321" s="4">
        <f>YEAR(SalesDataTable[[#This Row],[Order Date]])</f>
        <v>2026</v>
      </c>
      <c r="D321" s="12" t="str">
        <f>"Q"&amp;ROUNDUP(MONTH(SalesDataTable[[#This Row],[Order Date]])/3,0)</f>
        <v>Q1</v>
      </c>
      <c r="E321" s="4">
        <f>MONTH(SalesDataTable[[#This Row],[Order Date]])</f>
        <v>3</v>
      </c>
      <c r="F321" s="4" t="str">
        <f>TEXT(SalesDataTable[[#This Row],[Order Date]],"MMM")</f>
        <v>Mar</v>
      </c>
      <c r="G321" s="4" t="s">
        <v>6</v>
      </c>
      <c r="H321" s="4" t="s">
        <v>49</v>
      </c>
      <c r="I321" s="4" t="s">
        <v>19</v>
      </c>
      <c r="J321" s="4" t="s">
        <v>3</v>
      </c>
      <c r="K321" s="4" t="s">
        <v>9</v>
      </c>
      <c r="L321" s="4" t="s">
        <v>10</v>
      </c>
      <c r="M321" s="9">
        <v>1</v>
      </c>
      <c r="N321" s="6">
        <v>94.38</v>
      </c>
      <c r="O321" s="7">
        <v>0</v>
      </c>
      <c r="P321" s="6">
        <v>44.78</v>
      </c>
      <c r="Q321" s="6">
        <f t="shared" si="16"/>
        <v>94.38</v>
      </c>
      <c r="R321" s="6">
        <f t="shared" si="17"/>
        <v>44.78</v>
      </c>
      <c r="S321" s="6">
        <f t="shared" si="18"/>
        <v>49.599999999999994</v>
      </c>
      <c r="T321" s="8">
        <f t="shared" si="19"/>
        <v>0.52553507098961638</v>
      </c>
      <c r="U321" s="5">
        <f>YEAR(SalesDataTable[[#This Row],[Order Date]])</f>
        <v>2026</v>
      </c>
      <c r="V321" s="8" t="str">
        <f>"Q"&amp;ROUNDUP(MONTH(SalesDataTable[[#This Row],[Order Date]])/3,0)</f>
        <v>Q1</v>
      </c>
      <c r="W321" s="9">
        <f>MONTH(SalesDataTable[[#This Row],[Order Date]])</f>
        <v>3</v>
      </c>
      <c r="X321" s="8" t="str">
        <f>TEXT(SalesDataTable[[#This Row],[Order Date]],"mmm")</f>
        <v>Mar</v>
      </c>
    </row>
    <row r="322" spans="1:24" ht="15.75">
      <c r="A322" s="2">
        <v>4465</v>
      </c>
      <c r="B322" s="3">
        <v>46089</v>
      </c>
      <c r="C322" s="4">
        <f>YEAR(SalesDataTable[[#This Row],[Order Date]])</f>
        <v>2026</v>
      </c>
      <c r="D322" s="12" t="str">
        <f>"Q"&amp;ROUNDUP(MONTH(SalesDataTable[[#This Row],[Order Date]])/3,0)</f>
        <v>Q1</v>
      </c>
      <c r="E322" s="4">
        <f>MONTH(SalesDataTable[[#This Row],[Order Date]])</f>
        <v>3</v>
      </c>
      <c r="F322" s="4" t="str">
        <f>TEXT(SalesDataTable[[#This Row],[Order Date]],"MMM")</f>
        <v>Mar</v>
      </c>
      <c r="G322" s="4" t="s">
        <v>6</v>
      </c>
      <c r="H322" s="4" t="s">
        <v>43</v>
      </c>
      <c r="I322" s="4" t="s">
        <v>19</v>
      </c>
      <c r="J322" s="4" t="s">
        <v>3</v>
      </c>
      <c r="K322" s="4" t="s">
        <v>34</v>
      </c>
      <c r="L322" s="4" t="s">
        <v>38</v>
      </c>
      <c r="M322" s="9">
        <v>1</v>
      </c>
      <c r="N322" s="6">
        <v>121.77</v>
      </c>
      <c r="O322" s="7">
        <v>0</v>
      </c>
      <c r="P322" s="6">
        <v>67.52</v>
      </c>
      <c r="Q322" s="6">
        <f t="shared" ref="Q322:Q385" si="20">M322*N322*(1-O322)</f>
        <v>121.77</v>
      </c>
      <c r="R322" s="6">
        <f t="shared" ref="R322:R385" si="21">M322*P322</f>
        <v>67.52</v>
      </c>
      <c r="S322" s="6">
        <f t="shared" ref="S322:S385" si="22">Q322-R322</f>
        <v>54.25</v>
      </c>
      <c r="T322" s="8">
        <f t="shared" ref="T322:T385" si="23">IFERROR(S322/Q322,0)</f>
        <v>0.44551203087788455</v>
      </c>
      <c r="U322" s="5">
        <f>YEAR(SalesDataTable[[#This Row],[Order Date]])</f>
        <v>2026</v>
      </c>
      <c r="V322" s="8" t="str">
        <f>"Q"&amp;ROUNDUP(MONTH(SalesDataTable[[#This Row],[Order Date]])/3,0)</f>
        <v>Q1</v>
      </c>
      <c r="W322" s="9">
        <f>MONTH(SalesDataTable[[#This Row],[Order Date]])</f>
        <v>3</v>
      </c>
      <c r="X322" s="8" t="str">
        <f>TEXT(SalesDataTable[[#This Row],[Order Date]],"mmm")</f>
        <v>Mar</v>
      </c>
    </row>
    <row r="323" spans="1:24" ht="15.75">
      <c r="A323" s="2">
        <v>4576</v>
      </c>
      <c r="B323" s="3">
        <v>46089</v>
      </c>
      <c r="C323" s="4">
        <f>YEAR(SalesDataTable[[#This Row],[Order Date]])</f>
        <v>2026</v>
      </c>
      <c r="D323" s="12" t="str">
        <f>"Q"&amp;ROUNDUP(MONTH(SalesDataTable[[#This Row],[Order Date]])/3,0)</f>
        <v>Q1</v>
      </c>
      <c r="E323" s="4">
        <f>MONTH(SalesDataTable[[#This Row],[Order Date]])</f>
        <v>3</v>
      </c>
      <c r="F323" s="4" t="str">
        <f>TEXT(SalesDataTable[[#This Row],[Order Date]],"MMM")</f>
        <v>Mar</v>
      </c>
      <c r="G323" s="4" t="s">
        <v>20</v>
      </c>
      <c r="H323" s="4" t="s">
        <v>33</v>
      </c>
      <c r="I323" s="4" t="s">
        <v>28</v>
      </c>
      <c r="J323" s="4" t="s">
        <v>3</v>
      </c>
      <c r="K323" s="4" t="s">
        <v>23</v>
      </c>
      <c r="L323" s="4" t="s">
        <v>51</v>
      </c>
      <c r="M323" s="9">
        <v>5</v>
      </c>
      <c r="N323" s="6">
        <v>123.29</v>
      </c>
      <c r="O323" s="7">
        <v>0</v>
      </c>
      <c r="P323" s="6">
        <v>61.34</v>
      </c>
      <c r="Q323" s="6">
        <f t="shared" si="20"/>
        <v>616.45000000000005</v>
      </c>
      <c r="R323" s="6">
        <f t="shared" si="21"/>
        <v>306.70000000000005</v>
      </c>
      <c r="S323" s="6">
        <f t="shared" si="22"/>
        <v>309.75</v>
      </c>
      <c r="T323" s="8">
        <f t="shared" si="23"/>
        <v>0.50247384216075919</v>
      </c>
      <c r="U323" s="5">
        <f>YEAR(SalesDataTable[[#This Row],[Order Date]])</f>
        <v>2026</v>
      </c>
      <c r="V323" s="8" t="str">
        <f>"Q"&amp;ROUNDUP(MONTH(SalesDataTable[[#This Row],[Order Date]])/3,0)</f>
        <v>Q1</v>
      </c>
      <c r="W323" s="9">
        <f>MONTH(SalesDataTable[[#This Row],[Order Date]])</f>
        <v>3</v>
      </c>
      <c r="X323" s="8" t="str">
        <f>TEXT(SalesDataTable[[#This Row],[Order Date]],"mmm")</f>
        <v>Mar</v>
      </c>
    </row>
    <row r="324" spans="1:24" ht="15.75">
      <c r="A324" s="2">
        <v>718</v>
      </c>
      <c r="B324" s="3">
        <v>46090</v>
      </c>
      <c r="C324" s="4">
        <f>YEAR(SalesDataTable[[#This Row],[Order Date]])</f>
        <v>2026</v>
      </c>
      <c r="D324" s="12" t="str">
        <f>"Q"&amp;ROUNDUP(MONTH(SalesDataTable[[#This Row],[Order Date]])/3,0)</f>
        <v>Q1</v>
      </c>
      <c r="E324" s="4">
        <f>MONTH(SalesDataTable[[#This Row],[Order Date]])</f>
        <v>3</v>
      </c>
      <c r="F324" s="4" t="str">
        <f>TEXT(SalesDataTable[[#This Row],[Order Date]],"MMM")</f>
        <v>Mar</v>
      </c>
      <c r="G324" s="4" t="s">
        <v>6</v>
      </c>
      <c r="H324" s="4" t="s">
        <v>43</v>
      </c>
      <c r="I324" s="4" t="s">
        <v>2</v>
      </c>
      <c r="J324" s="4" t="s">
        <v>13</v>
      </c>
      <c r="K324" s="4" t="s">
        <v>34</v>
      </c>
      <c r="L324" s="4" t="s">
        <v>35</v>
      </c>
      <c r="M324" s="9">
        <v>1</v>
      </c>
      <c r="N324" s="6">
        <v>41.15</v>
      </c>
      <c r="O324" s="7">
        <v>0.05</v>
      </c>
      <c r="P324" s="6">
        <v>14.4</v>
      </c>
      <c r="Q324" s="6">
        <f t="shared" si="20"/>
        <v>39.092499999999994</v>
      </c>
      <c r="R324" s="6">
        <f t="shared" si="21"/>
        <v>14.4</v>
      </c>
      <c r="S324" s="6">
        <f t="shared" si="22"/>
        <v>24.692499999999995</v>
      </c>
      <c r="T324" s="8">
        <f t="shared" si="23"/>
        <v>0.63164289825414077</v>
      </c>
      <c r="U324" s="5">
        <f>YEAR(SalesDataTable[[#This Row],[Order Date]])</f>
        <v>2026</v>
      </c>
      <c r="V324" s="8" t="str">
        <f>"Q"&amp;ROUNDUP(MONTH(SalesDataTable[[#This Row],[Order Date]])/3,0)</f>
        <v>Q1</v>
      </c>
      <c r="W324" s="9">
        <f>MONTH(SalesDataTable[[#This Row],[Order Date]])</f>
        <v>3</v>
      </c>
      <c r="X324" s="8" t="str">
        <f>TEXT(SalesDataTable[[#This Row],[Order Date]],"mmm")</f>
        <v>Mar</v>
      </c>
    </row>
    <row r="325" spans="1:24" ht="15.75">
      <c r="A325" s="2">
        <v>1527</v>
      </c>
      <c r="B325" s="3">
        <v>46090</v>
      </c>
      <c r="C325" s="4">
        <f>YEAR(SalesDataTable[[#This Row],[Order Date]])</f>
        <v>2026</v>
      </c>
      <c r="D325" s="12" t="str">
        <f>"Q"&amp;ROUNDUP(MONTH(SalesDataTable[[#This Row],[Order Date]])/3,0)</f>
        <v>Q1</v>
      </c>
      <c r="E325" s="4">
        <f>MONTH(SalesDataTable[[#This Row],[Order Date]])</f>
        <v>3</v>
      </c>
      <c r="F325" s="4" t="str">
        <f>TEXT(SalesDataTable[[#This Row],[Order Date]],"MMM")</f>
        <v>Mar</v>
      </c>
      <c r="G325" s="4" t="s">
        <v>20</v>
      </c>
      <c r="H325" s="4" t="s">
        <v>21</v>
      </c>
      <c r="I325" s="4" t="s">
        <v>28</v>
      </c>
      <c r="J325" s="4" t="s">
        <v>13</v>
      </c>
      <c r="K325" s="4" t="s">
        <v>14</v>
      </c>
      <c r="L325" s="4" t="s">
        <v>15</v>
      </c>
      <c r="M325" s="9">
        <v>4</v>
      </c>
      <c r="N325" s="6">
        <v>35.42</v>
      </c>
      <c r="O325" s="7">
        <v>0</v>
      </c>
      <c r="P325" s="6">
        <v>13.31</v>
      </c>
      <c r="Q325" s="6">
        <f t="shared" si="20"/>
        <v>141.68</v>
      </c>
      <c r="R325" s="6">
        <f t="shared" si="21"/>
        <v>53.24</v>
      </c>
      <c r="S325" s="6">
        <f t="shared" si="22"/>
        <v>88.44</v>
      </c>
      <c r="T325" s="8">
        <f t="shared" si="23"/>
        <v>0.62422360248447195</v>
      </c>
      <c r="U325" s="5">
        <f>YEAR(SalesDataTable[[#This Row],[Order Date]])</f>
        <v>2026</v>
      </c>
      <c r="V325" s="8" t="str">
        <f>"Q"&amp;ROUNDUP(MONTH(SalesDataTable[[#This Row],[Order Date]])/3,0)</f>
        <v>Q1</v>
      </c>
      <c r="W325" s="9">
        <f>MONTH(SalesDataTable[[#This Row],[Order Date]])</f>
        <v>3</v>
      </c>
      <c r="X325" s="8" t="str">
        <f>TEXT(SalesDataTable[[#This Row],[Order Date]],"mmm")</f>
        <v>Mar</v>
      </c>
    </row>
    <row r="326" spans="1:24" ht="15.75">
      <c r="A326" s="2">
        <v>1797</v>
      </c>
      <c r="B326" s="3">
        <v>46090</v>
      </c>
      <c r="C326" s="4">
        <f>YEAR(SalesDataTable[[#This Row],[Order Date]])</f>
        <v>2026</v>
      </c>
      <c r="D326" s="12" t="str">
        <f>"Q"&amp;ROUNDUP(MONTH(SalesDataTable[[#This Row],[Order Date]])/3,0)</f>
        <v>Q1</v>
      </c>
      <c r="E326" s="4">
        <f>MONTH(SalesDataTable[[#This Row],[Order Date]])</f>
        <v>3</v>
      </c>
      <c r="F326" s="4" t="str">
        <f>TEXT(SalesDataTable[[#This Row],[Order Date]],"MMM")</f>
        <v>Mar</v>
      </c>
      <c r="G326" s="4" t="s">
        <v>6</v>
      </c>
      <c r="H326" s="4" t="s">
        <v>43</v>
      </c>
      <c r="I326" s="4" t="s">
        <v>2</v>
      </c>
      <c r="J326" s="4" t="s">
        <v>16</v>
      </c>
      <c r="K326" s="4" t="s">
        <v>4</v>
      </c>
      <c r="L326" s="4" t="s">
        <v>30</v>
      </c>
      <c r="M326" s="9">
        <v>1</v>
      </c>
      <c r="N326" s="6">
        <v>103.74</v>
      </c>
      <c r="O326" s="7">
        <v>0.1</v>
      </c>
      <c r="P326" s="6">
        <v>51.32</v>
      </c>
      <c r="Q326" s="6">
        <f t="shared" si="20"/>
        <v>93.366</v>
      </c>
      <c r="R326" s="6">
        <f t="shared" si="21"/>
        <v>51.32</v>
      </c>
      <c r="S326" s="6">
        <f t="shared" si="22"/>
        <v>42.045999999999999</v>
      </c>
      <c r="T326" s="8">
        <f t="shared" si="23"/>
        <v>0.45033523980892404</v>
      </c>
      <c r="U326" s="5">
        <f>YEAR(SalesDataTable[[#This Row],[Order Date]])</f>
        <v>2026</v>
      </c>
      <c r="V326" s="8" t="str">
        <f>"Q"&amp;ROUNDUP(MONTH(SalesDataTable[[#This Row],[Order Date]])/3,0)</f>
        <v>Q1</v>
      </c>
      <c r="W326" s="9">
        <f>MONTH(SalesDataTable[[#This Row],[Order Date]])</f>
        <v>3</v>
      </c>
      <c r="X326" s="8" t="str">
        <f>TEXT(SalesDataTable[[#This Row],[Order Date]],"mmm")</f>
        <v>Mar</v>
      </c>
    </row>
    <row r="327" spans="1:24" ht="15.75">
      <c r="A327" s="2">
        <v>2917</v>
      </c>
      <c r="B327" s="3">
        <v>46090</v>
      </c>
      <c r="C327" s="4">
        <f>YEAR(SalesDataTable[[#This Row],[Order Date]])</f>
        <v>2026</v>
      </c>
      <c r="D327" s="12" t="str">
        <f>"Q"&amp;ROUNDUP(MONTH(SalesDataTable[[#This Row],[Order Date]])/3,0)</f>
        <v>Q1</v>
      </c>
      <c r="E327" s="4">
        <f>MONTH(SalesDataTable[[#This Row],[Order Date]])</f>
        <v>3</v>
      </c>
      <c r="F327" s="4" t="str">
        <f>TEXT(SalesDataTable[[#This Row],[Order Date]],"MMM")</f>
        <v>Mar</v>
      </c>
      <c r="G327" s="4" t="s">
        <v>11</v>
      </c>
      <c r="H327" s="4" t="s">
        <v>52</v>
      </c>
      <c r="I327" s="4" t="s">
        <v>28</v>
      </c>
      <c r="J327" s="4" t="s">
        <v>16</v>
      </c>
      <c r="K327" s="4" t="s">
        <v>14</v>
      </c>
      <c r="L327" s="4" t="s">
        <v>48</v>
      </c>
      <c r="M327" s="9">
        <v>2</v>
      </c>
      <c r="N327" s="6">
        <v>165.49</v>
      </c>
      <c r="O327" s="7">
        <v>0.05</v>
      </c>
      <c r="P327" s="6">
        <v>89.82</v>
      </c>
      <c r="Q327" s="6">
        <f t="shared" si="20"/>
        <v>314.43099999999998</v>
      </c>
      <c r="R327" s="6">
        <f t="shared" si="21"/>
        <v>179.64</v>
      </c>
      <c r="S327" s="6">
        <f t="shared" si="22"/>
        <v>134.791</v>
      </c>
      <c r="T327" s="8">
        <f t="shared" si="23"/>
        <v>0.4286822864157796</v>
      </c>
      <c r="U327" s="5">
        <f>YEAR(SalesDataTable[[#This Row],[Order Date]])</f>
        <v>2026</v>
      </c>
      <c r="V327" s="8" t="str">
        <f>"Q"&amp;ROUNDUP(MONTH(SalesDataTable[[#This Row],[Order Date]])/3,0)</f>
        <v>Q1</v>
      </c>
      <c r="W327" s="9">
        <f>MONTH(SalesDataTable[[#This Row],[Order Date]])</f>
        <v>3</v>
      </c>
      <c r="X327" s="8" t="str">
        <f>TEXT(SalesDataTable[[#This Row],[Order Date]],"mmm")</f>
        <v>Mar</v>
      </c>
    </row>
    <row r="328" spans="1:24" ht="15.75">
      <c r="A328" s="2">
        <v>4095</v>
      </c>
      <c r="B328" s="3">
        <v>46090</v>
      </c>
      <c r="C328" s="4">
        <f>YEAR(SalesDataTable[[#This Row],[Order Date]])</f>
        <v>2026</v>
      </c>
      <c r="D328" s="12" t="str">
        <f>"Q"&amp;ROUNDUP(MONTH(SalesDataTable[[#This Row],[Order Date]])/3,0)</f>
        <v>Q1</v>
      </c>
      <c r="E328" s="4">
        <f>MONTH(SalesDataTable[[#This Row],[Order Date]])</f>
        <v>3</v>
      </c>
      <c r="F328" s="4" t="str">
        <f>TEXT(SalesDataTable[[#This Row],[Order Date]],"MMM")</f>
        <v>Mar</v>
      </c>
      <c r="G328" s="4" t="s">
        <v>6</v>
      </c>
      <c r="H328" s="4" t="s">
        <v>27</v>
      </c>
      <c r="I328" s="4" t="s">
        <v>28</v>
      </c>
      <c r="J328" s="4" t="s">
        <v>13</v>
      </c>
      <c r="K328" s="4" t="s">
        <v>9</v>
      </c>
      <c r="L328" s="4" t="s">
        <v>46</v>
      </c>
      <c r="M328" s="9">
        <v>1</v>
      </c>
      <c r="N328" s="6">
        <v>72.87</v>
      </c>
      <c r="O328" s="7">
        <v>0.05</v>
      </c>
      <c r="P328" s="6">
        <v>32</v>
      </c>
      <c r="Q328" s="6">
        <f t="shared" si="20"/>
        <v>69.226500000000001</v>
      </c>
      <c r="R328" s="6">
        <f t="shared" si="21"/>
        <v>32</v>
      </c>
      <c r="S328" s="6">
        <f t="shared" si="22"/>
        <v>37.226500000000001</v>
      </c>
      <c r="T328" s="8">
        <f t="shared" si="23"/>
        <v>0.53774927231623726</v>
      </c>
      <c r="U328" s="5">
        <f>YEAR(SalesDataTable[[#This Row],[Order Date]])</f>
        <v>2026</v>
      </c>
      <c r="V328" s="8" t="str">
        <f>"Q"&amp;ROUNDUP(MONTH(SalesDataTable[[#This Row],[Order Date]])/3,0)</f>
        <v>Q1</v>
      </c>
      <c r="W328" s="9">
        <f>MONTH(SalesDataTable[[#This Row],[Order Date]])</f>
        <v>3</v>
      </c>
      <c r="X328" s="8" t="str">
        <f>TEXT(SalesDataTable[[#This Row],[Order Date]],"mmm")</f>
        <v>Mar</v>
      </c>
    </row>
    <row r="329" spans="1:24" ht="15.75">
      <c r="A329" s="2">
        <v>5050</v>
      </c>
      <c r="B329" s="3">
        <v>46090</v>
      </c>
      <c r="C329" s="4">
        <f>YEAR(SalesDataTable[[#This Row],[Order Date]])</f>
        <v>2026</v>
      </c>
      <c r="D329" s="12" t="str">
        <f>"Q"&amp;ROUNDUP(MONTH(SalesDataTable[[#This Row],[Order Date]])/3,0)</f>
        <v>Q1</v>
      </c>
      <c r="E329" s="4">
        <f>MONTH(SalesDataTable[[#This Row],[Order Date]])</f>
        <v>3</v>
      </c>
      <c r="F329" s="4" t="str">
        <f>TEXT(SalesDataTable[[#This Row],[Order Date]],"MMM")</f>
        <v>Mar</v>
      </c>
      <c r="G329" s="4" t="s">
        <v>20</v>
      </c>
      <c r="H329" s="4" t="s">
        <v>47</v>
      </c>
      <c r="I329" s="4" t="s">
        <v>19</v>
      </c>
      <c r="J329" s="4" t="s">
        <v>3</v>
      </c>
      <c r="K329" s="4" t="s">
        <v>14</v>
      </c>
      <c r="L329" s="4" t="s">
        <v>48</v>
      </c>
      <c r="M329" s="9">
        <v>1</v>
      </c>
      <c r="N329" s="6">
        <v>161.04</v>
      </c>
      <c r="O329" s="7">
        <v>0</v>
      </c>
      <c r="P329" s="6">
        <v>85.83</v>
      </c>
      <c r="Q329" s="6">
        <f t="shared" si="20"/>
        <v>161.04</v>
      </c>
      <c r="R329" s="6">
        <f t="shared" si="21"/>
        <v>85.83</v>
      </c>
      <c r="S329" s="6">
        <f t="shared" si="22"/>
        <v>75.209999999999994</v>
      </c>
      <c r="T329" s="8">
        <f t="shared" si="23"/>
        <v>0.46702682563338299</v>
      </c>
      <c r="U329" s="5">
        <f>YEAR(SalesDataTable[[#This Row],[Order Date]])</f>
        <v>2026</v>
      </c>
      <c r="V329" s="8" t="str">
        <f>"Q"&amp;ROUNDUP(MONTH(SalesDataTable[[#This Row],[Order Date]])/3,0)</f>
        <v>Q1</v>
      </c>
      <c r="W329" s="9">
        <f>MONTH(SalesDataTable[[#This Row],[Order Date]])</f>
        <v>3</v>
      </c>
      <c r="X329" s="8" t="str">
        <f>TEXT(SalesDataTable[[#This Row],[Order Date]],"mmm")</f>
        <v>Mar</v>
      </c>
    </row>
    <row r="330" spans="1:24" ht="15.75">
      <c r="A330" s="2">
        <v>709</v>
      </c>
      <c r="B330" s="3">
        <v>46091</v>
      </c>
      <c r="C330" s="4">
        <f>YEAR(SalesDataTable[[#This Row],[Order Date]])</f>
        <v>2026</v>
      </c>
      <c r="D330" s="12" t="str">
        <f>"Q"&amp;ROUNDUP(MONTH(SalesDataTable[[#This Row],[Order Date]])/3,0)</f>
        <v>Q1</v>
      </c>
      <c r="E330" s="4">
        <f>MONTH(SalesDataTable[[#This Row],[Order Date]])</f>
        <v>3</v>
      </c>
      <c r="F330" s="4" t="str">
        <f>TEXT(SalesDataTable[[#This Row],[Order Date]],"MMM")</f>
        <v>Mar</v>
      </c>
      <c r="G330" s="4" t="s">
        <v>0</v>
      </c>
      <c r="H330" s="4" t="s">
        <v>1</v>
      </c>
      <c r="I330" s="4" t="s">
        <v>2</v>
      </c>
      <c r="J330" s="4" t="s">
        <v>13</v>
      </c>
      <c r="K330" s="4" t="s">
        <v>14</v>
      </c>
      <c r="L330" s="4" t="s">
        <v>44</v>
      </c>
      <c r="M330" s="9">
        <v>3</v>
      </c>
      <c r="N330" s="6">
        <v>130.6</v>
      </c>
      <c r="O330" s="7">
        <v>0.05</v>
      </c>
      <c r="P330" s="6">
        <v>65.62</v>
      </c>
      <c r="Q330" s="6">
        <f t="shared" si="20"/>
        <v>372.20999999999992</v>
      </c>
      <c r="R330" s="6">
        <f t="shared" si="21"/>
        <v>196.86</v>
      </c>
      <c r="S330" s="6">
        <f t="shared" si="22"/>
        <v>175.34999999999991</v>
      </c>
      <c r="T330" s="8">
        <f t="shared" si="23"/>
        <v>0.47110502135891014</v>
      </c>
      <c r="U330" s="5">
        <f>YEAR(SalesDataTable[[#This Row],[Order Date]])</f>
        <v>2026</v>
      </c>
      <c r="V330" s="8" t="str">
        <f>"Q"&amp;ROUNDUP(MONTH(SalesDataTable[[#This Row],[Order Date]])/3,0)</f>
        <v>Q1</v>
      </c>
      <c r="W330" s="9">
        <f>MONTH(SalesDataTable[[#This Row],[Order Date]])</f>
        <v>3</v>
      </c>
      <c r="X330" s="8" t="str">
        <f>TEXT(SalesDataTable[[#This Row],[Order Date]],"mmm")</f>
        <v>Mar</v>
      </c>
    </row>
    <row r="331" spans="1:24" ht="15.75">
      <c r="A331" s="2">
        <v>1073</v>
      </c>
      <c r="B331" s="3">
        <v>46091</v>
      </c>
      <c r="C331" s="4">
        <f>YEAR(SalesDataTable[[#This Row],[Order Date]])</f>
        <v>2026</v>
      </c>
      <c r="D331" s="12" t="str">
        <f>"Q"&amp;ROUNDUP(MONTH(SalesDataTable[[#This Row],[Order Date]])/3,0)</f>
        <v>Q1</v>
      </c>
      <c r="E331" s="4">
        <f>MONTH(SalesDataTable[[#This Row],[Order Date]])</f>
        <v>3</v>
      </c>
      <c r="F331" s="4" t="str">
        <f>TEXT(SalesDataTable[[#This Row],[Order Date]],"MMM")</f>
        <v>Mar</v>
      </c>
      <c r="G331" s="4" t="s">
        <v>11</v>
      </c>
      <c r="H331" s="4" t="s">
        <v>39</v>
      </c>
      <c r="I331" s="4" t="s">
        <v>28</v>
      </c>
      <c r="J331" s="4" t="s">
        <v>3</v>
      </c>
      <c r="K331" s="4" t="s">
        <v>4</v>
      </c>
      <c r="L331" s="4" t="s">
        <v>5</v>
      </c>
      <c r="M331" s="9">
        <v>2</v>
      </c>
      <c r="N331" s="6">
        <v>81.290000000000006</v>
      </c>
      <c r="O331" s="7">
        <v>0</v>
      </c>
      <c r="P331" s="6">
        <v>43.9</v>
      </c>
      <c r="Q331" s="6">
        <f t="shared" si="20"/>
        <v>162.58000000000001</v>
      </c>
      <c r="R331" s="6">
        <f t="shared" si="21"/>
        <v>87.8</v>
      </c>
      <c r="S331" s="6">
        <f t="shared" si="22"/>
        <v>74.780000000000015</v>
      </c>
      <c r="T331" s="8">
        <f t="shared" si="23"/>
        <v>0.45995817443720022</v>
      </c>
      <c r="U331" s="5">
        <f>YEAR(SalesDataTable[[#This Row],[Order Date]])</f>
        <v>2026</v>
      </c>
      <c r="V331" s="8" t="str">
        <f>"Q"&amp;ROUNDUP(MONTH(SalesDataTable[[#This Row],[Order Date]])/3,0)</f>
        <v>Q1</v>
      </c>
      <c r="W331" s="9">
        <f>MONTH(SalesDataTable[[#This Row],[Order Date]])</f>
        <v>3</v>
      </c>
      <c r="X331" s="8" t="str">
        <f>TEXT(SalesDataTable[[#This Row],[Order Date]],"mmm")</f>
        <v>Mar</v>
      </c>
    </row>
    <row r="332" spans="1:24" ht="15.75">
      <c r="A332" s="2">
        <v>2623</v>
      </c>
      <c r="B332" s="3">
        <v>46091</v>
      </c>
      <c r="C332" s="4">
        <f>YEAR(SalesDataTable[[#This Row],[Order Date]])</f>
        <v>2026</v>
      </c>
      <c r="D332" s="12" t="str">
        <f>"Q"&amp;ROUNDUP(MONTH(SalesDataTable[[#This Row],[Order Date]])/3,0)</f>
        <v>Q1</v>
      </c>
      <c r="E332" s="4">
        <f>MONTH(SalesDataTable[[#This Row],[Order Date]])</f>
        <v>3</v>
      </c>
      <c r="F332" s="4" t="str">
        <f>TEXT(SalesDataTable[[#This Row],[Order Date]],"MMM")</f>
        <v>Mar</v>
      </c>
      <c r="G332" s="4" t="s">
        <v>6</v>
      </c>
      <c r="H332" s="4" t="s">
        <v>43</v>
      </c>
      <c r="I332" s="4" t="s">
        <v>28</v>
      </c>
      <c r="J332" s="4" t="s">
        <v>13</v>
      </c>
      <c r="K332" s="4" t="s">
        <v>4</v>
      </c>
      <c r="L332" s="4" t="s">
        <v>30</v>
      </c>
      <c r="M332" s="9">
        <v>2</v>
      </c>
      <c r="N332" s="6">
        <v>103.33</v>
      </c>
      <c r="O332" s="7">
        <v>0.05</v>
      </c>
      <c r="P332" s="6">
        <v>51.58</v>
      </c>
      <c r="Q332" s="6">
        <f t="shared" si="20"/>
        <v>196.327</v>
      </c>
      <c r="R332" s="6">
        <f t="shared" si="21"/>
        <v>103.16</v>
      </c>
      <c r="S332" s="6">
        <f t="shared" si="22"/>
        <v>93.167000000000002</v>
      </c>
      <c r="T332" s="8">
        <f t="shared" si="23"/>
        <v>0.47455011282197557</v>
      </c>
      <c r="U332" s="5">
        <f>YEAR(SalesDataTable[[#This Row],[Order Date]])</f>
        <v>2026</v>
      </c>
      <c r="V332" s="8" t="str">
        <f>"Q"&amp;ROUNDUP(MONTH(SalesDataTable[[#This Row],[Order Date]])/3,0)</f>
        <v>Q1</v>
      </c>
      <c r="W332" s="9">
        <f>MONTH(SalesDataTable[[#This Row],[Order Date]])</f>
        <v>3</v>
      </c>
      <c r="X332" s="8" t="str">
        <f>TEXT(SalesDataTable[[#This Row],[Order Date]],"mmm")</f>
        <v>Mar</v>
      </c>
    </row>
    <row r="333" spans="1:24" ht="15.75">
      <c r="A333" s="2">
        <v>2625</v>
      </c>
      <c r="B333" s="3">
        <v>46091</v>
      </c>
      <c r="C333" s="4">
        <f>YEAR(SalesDataTable[[#This Row],[Order Date]])</f>
        <v>2026</v>
      </c>
      <c r="D333" s="12" t="str">
        <f>"Q"&amp;ROUNDUP(MONTH(SalesDataTable[[#This Row],[Order Date]])/3,0)</f>
        <v>Q1</v>
      </c>
      <c r="E333" s="4">
        <f>MONTH(SalesDataTable[[#This Row],[Order Date]])</f>
        <v>3</v>
      </c>
      <c r="F333" s="4" t="str">
        <f>TEXT(SalesDataTable[[#This Row],[Order Date]],"MMM")</f>
        <v>Mar</v>
      </c>
      <c r="G333" s="4" t="s">
        <v>20</v>
      </c>
      <c r="H333" s="4" t="s">
        <v>31</v>
      </c>
      <c r="I333" s="4" t="s">
        <v>19</v>
      </c>
      <c r="J333" s="4" t="s">
        <v>16</v>
      </c>
      <c r="K333" s="4" t="s">
        <v>34</v>
      </c>
      <c r="L333" s="4" t="s">
        <v>45</v>
      </c>
      <c r="M333" s="9">
        <v>2</v>
      </c>
      <c r="N333" s="6">
        <v>51.14</v>
      </c>
      <c r="O333" s="7">
        <v>0</v>
      </c>
      <c r="P333" s="6">
        <v>21.58</v>
      </c>
      <c r="Q333" s="6">
        <f t="shared" si="20"/>
        <v>102.28</v>
      </c>
      <c r="R333" s="6">
        <f t="shared" si="21"/>
        <v>43.16</v>
      </c>
      <c r="S333" s="6">
        <f t="shared" si="22"/>
        <v>59.120000000000005</v>
      </c>
      <c r="T333" s="8">
        <f t="shared" si="23"/>
        <v>0.57802111849824012</v>
      </c>
      <c r="U333" s="5">
        <f>YEAR(SalesDataTable[[#This Row],[Order Date]])</f>
        <v>2026</v>
      </c>
      <c r="V333" s="8" t="str">
        <f>"Q"&amp;ROUNDUP(MONTH(SalesDataTable[[#This Row],[Order Date]])/3,0)</f>
        <v>Q1</v>
      </c>
      <c r="W333" s="9">
        <f>MONTH(SalesDataTable[[#This Row],[Order Date]])</f>
        <v>3</v>
      </c>
      <c r="X333" s="8" t="str">
        <f>TEXT(SalesDataTable[[#This Row],[Order Date]],"mmm")</f>
        <v>Mar</v>
      </c>
    </row>
    <row r="334" spans="1:24" ht="15.75">
      <c r="A334" s="2">
        <v>3304</v>
      </c>
      <c r="B334" s="3">
        <v>46091</v>
      </c>
      <c r="C334" s="4">
        <f>YEAR(SalesDataTable[[#This Row],[Order Date]])</f>
        <v>2026</v>
      </c>
      <c r="D334" s="12" t="str">
        <f>"Q"&amp;ROUNDUP(MONTH(SalesDataTable[[#This Row],[Order Date]])/3,0)</f>
        <v>Q1</v>
      </c>
      <c r="E334" s="4">
        <f>MONTH(SalesDataTable[[#This Row],[Order Date]])</f>
        <v>3</v>
      </c>
      <c r="F334" s="4" t="str">
        <f>TEXT(SalesDataTable[[#This Row],[Order Date]],"MMM")</f>
        <v>Mar</v>
      </c>
      <c r="G334" s="4" t="s">
        <v>6</v>
      </c>
      <c r="H334" s="4" t="s">
        <v>43</v>
      </c>
      <c r="I334" s="4" t="s">
        <v>28</v>
      </c>
      <c r="J334" s="4" t="s">
        <v>3</v>
      </c>
      <c r="K334" s="4" t="s">
        <v>4</v>
      </c>
      <c r="L334" s="4" t="s">
        <v>22</v>
      </c>
      <c r="M334" s="9">
        <v>2</v>
      </c>
      <c r="N334" s="6">
        <v>49.7</v>
      </c>
      <c r="O334" s="7">
        <v>0</v>
      </c>
      <c r="P334" s="6">
        <v>23.14</v>
      </c>
      <c r="Q334" s="6">
        <f t="shared" si="20"/>
        <v>99.4</v>
      </c>
      <c r="R334" s="6">
        <f t="shared" si="21"/>
        <v>46.28</v>
      </c>
      <c r="S334" s="6">
        <f t="shared" si="22"/>
        <v>53.120000000000005</v>
      </c>
      <c r="T334" s="8">
        <f t="shared" si="23"/>
        <v>0.53440643863179071</v>
      </c>
      <c r="U334" s="5">
        <f>YEAR(SalesDataTable[[#This Row],[Order Date]])</f>
        <v>2026</v>
      </c>
      <c r="V334" s="8" t="str">
        <f>"Q"&amp;ROUNDUP(MONTH(SalesDataTable[[#This Row],[Order Date]])/3,0)</f>
        <v>Q1</v>
      </c>
      <c r="W334" s="9">
        <f>MONTH(SalesDataTable[[#This Row],[Order Date]])</f>
        <v>3</v>
      </c>
      <c r="X334" s="8" t="str">
        <f>TEXT(SalesDataTable[[#This Row],[Order Date]],"mmm")</f>
        <v>Mar</v>
      </c>
    </row>
    <row r="335" spans="1:24" ht="15.75">
      <c r="A335" s="2">
        <v>4876</v>
      </c>
      <c r="B335" s="3">
        <v>46091</v>
      </c>
      <c r="C335" s="4">
        <f>YEAR(SalesDataTable[[#This Row],[Order Date]])</f>
        <v>2026</v>
      </c>
      <c r="D335" s="12" t="str">
        <f>"Q"&amp;ROUNDUP(MONTH(SalesDataTable[[#This Row],[Order Date]])/3,0)</f>
        <v>Q1</v>
      </c>
      <c r="E335" s="4">
        <f>MONTH(SalesDataTable[[#This Row],[Order Date]])</f>
        <v>3</v>
      </c>
      <c r="F335" s="4" t="str">
        <f>TEXT(SalesDataTable[[#This Row],[Order Date]],"MMM")</f>
        <v>Mar</v>
      </c>
      <c r="G335" s="4" t="s">
        <v>20</v>
      </c>
      <c r="H335" s="4" t="s">
        <v>21</v>
      </c>
      <c r="I335" s="4" t="s">
        <v>2</v>
      </c>
      <c r="J335" s="4" t="s">
        <v>3</v>
      </c>
      <c r="K335" s="4" t="s">
        <v>4</v>
      </c>
      <c r="L335" s="4" t="s">
        <v>26</v>
      </c>
      <c r="M335" s="9">
        <v>1</v>
      </c>
      <c r="N335" s="6">
        <v>39.659999999999997</v>
      </c>
      <c r="O335" s="7">
        <v>0.05</v>
      </c>
      <c r="P335" s="6">
        <v>16.93</v>
      </c>
      <c r="Q335" s="6">
        <f t="shared" si="20"/>
        <v>37.676999999999992</v>
      </c>
      <c r="R335" s="6">
        <f t="shared" si="21"/>
        <v>16.93</v>
      </c>
      <c r="S335" s="6">
        <f t="shared" si="22"/>
        <v>20.746999999999993</v>
      </c>
      <c r="T335" s="8">
        <f t="shared" si="23"/>
        <v>0.5506542452955383</v>
      </c>
      <c r="U335" s="5">
        <f>YEAR(SalesDataTable[[#This Row],[Order Date]])</f>
        <v>2026</v>
      </c>
      <c r="V335" s="8" t="str">
        <f>"Q"&amp;ROUNDUP(MONTH(SalesDataTable[[#This Row],[Order Date]])/3,0)</f>
        <v>Q1</v>
      </c>
      <c r="W335" s="9">
        <f>MONTH(SalesDataTable[[#This Row],[Order Date]])</f>
        <v>3</v>
      </c>
      <c r="X335" s="8" t="str">
        <f>TEXT(SalesDataTable[[#This Row],[Order Date]],"mmm")</f>
        <v>Mar</v>
      </c>
    </row>
    <row r="336" spans="1:24" ht="15.75">
      <c r="A336" s="2">
        <v>83</v>
      </c>
      <c r="B336" s="3">
        <v>46092</v>
      </c>
      <c r="C336" s="4">
        <f>YEAR(SalesDataTable[[#This Row],[Order Date]])</f>
        <v>2026</v>
      </c>
      <c r="D336" s="12" t="str">
        <f>"Q"&amp;ROUNDUP(MONTH(SalesDataTable[[#This Row],[Order Date]])/3,0)</f>
        <v>Q1</v>
      </c>
      <c r="E336" s="4">
        <f>MONTH(SalesDataTable[[#This Row],[Order Date]])</f>
        <v>3</v>
      </c>
      <c r="F336" s="4" t="str">
        <f>TEXT(SalesDataTable[[#This Row],[Order Date]],"MMM")</f>
        <v>Mar</v>
      </c>
      <c r="G336" s="4" t="s">
        <v>6</v>
      </c>
      <c r="H336" s="4" t="s">
        <v>43</v>
      </c>
      <c r="I336" s="4" t="s">
        <v>8</v>
      </c>
      <c r="J336" s="4" t="s">
        <v>16</v>
      </c>
      <c r="K336" s="4" t="s">
        <v>34</v>
      </c>
      <c r="L336" s="4" t="s">
        <v>45</v>
      </c>
      <c r="M336" s="9">
        <v>4</v>
      </c>
      <c r="N336" s="6">
        <v>50.65</v>
      </c>
      <c r="O336" s="7">
        <v>0.15</v>
      </c>
      <c r="P336" s="6">
        <v>22</v>
      </c>
      <c r="Q336" s="6">
        <f t="shared" si="20"/>
        <v>172.20999999999998</v>
      </c>
      <c r="R336" s="6">
        <f t="shared" si="21"/>
        <v>88</v>
      </c>
      <c r="S336" s="6">
        <f t="shared" si="22"/>
        <v>84.20999999999998</v>
      </c>
      <c r="T336" s="8">
        <f t="shared" si="23"/>
        <v>0.48899599326403803</v>
      </c>
      <c r="U336" s="5">
        <f>YEAR(SalesDataTable[[#This Row],[Order Date]])</f>
        <v>2026</v>
      </c>
      <c r="V336" s="8" t="str">
        <f>"Q"&amp;ROUNDUP(MONTH(SalesDataTable[[#This Row],[Order Date]])/3,0)</f>
        <v>Q1</v>
      </c>
      <c r="W336" s="9">
        <f>MONTH(SalesDataTable[[#This Row],[Order Date]])</f>
        <v>3</v>
      </c>
      <c r="X336" s="8" t="str">
        <f>TEXT(SalesDataTable[[#This Row],[Order Date]],"mmm")</f>
        <v>Mar</v>
      </c>
    </row>
    <row r="337" spans="1:24" ht="15.75">
      <c r="A337" s="2">
        <v>863</v>
      </c>
      <c r="B337" s="3">
        <v>46092</v>
      </c>
      <c r="C337" s="4">
        <f>YEAR(SalesDataTable[[#This Row],[Order Date]])</f>
        <v>2026</v>
      </c>
      <c r="D337" s="12" t="str">
        <f>"Q"&amp;ROUNDUP(MONTH(SalesDataTable[[#This Row],[Order Date]])/3,0)</f>
        <v>Q1</v>
      </c>
      <c r="E337" s="4">
        <f>MONTH(SalesDataTable[[#This Row],[Order Date]])</f>
        <v>3</v>
      </c>
      <c r="F337" s="4" t="str">
        <f>TEXT(SalesDataTable[[#This Row],[Order Date]],"MMM")</f>
        <v>Mar</v>
      </c>
      <c r="G337" s="4" t="s">
        <v>11</v>
      </c>
      <c r="H337" s="4" t="s">
        <v>12</v>
      </c>
      <c r="I337" s="4" t="s">
        <v>28</v>
      </c>
      <c r="J337" s="4" t="s">
        <v>3</v>
      </c>
      <c r="K337" s="4" t="s">
        <v>34</v>
      </c>
      <c r="L337" s="4" t="s">
        <v>45</v>
      </c>
      <c r="M337" s="9">
        <v>2</v>
      </c>
      <c r="N337" s="6">
        <v>50.72</v>
      </c>
      <c r="O337" s="7">
        <v>0</v>
      </c>
      <c r="P337" s="6">
        <v>21.88</v>
      </c>
      <c r="Q337" s="6">
        <f t="shared" si="20"/>
        <v>101.44</v>
      </c>
      <c r="R337" s="6">
        <f t="shared" si="21"/>
        <v>43.76</v>
      </c>
      <c r="S337" s="6">
        <f t="shared" si="22"/>
        <v>57.68</v>
      </c>
      <c r="T337" s="8">
        <f t="shared" si="23"/>
        <v>0.56861198738170349</v>
      </c>
      <c r="U337" s="5">
        <f>YEAR(SalesDataTable[[#This Row],[Order Date]])</f>
        <v>2026</v>
      </c>
      <c r="V337" s="8" t="str">
        <f>"Q"&amp;ROUNDUP(MONTH(SalesDataTable[[#This Row],[Order Date]])/3,0)</f>
        <v>Q1</v>
      </c>
      <c r="W337" s="9">
        <f>MONTH(SalesDataTable[[#This Row],[Order Date]])</f>
        <v>3</v>
      </c>
      <c r="X337" s="8" t="str">
        <f>TEXT(SalesDataTable[[#This Row],[Order Date]],"mmm")</f>
        <v>Mar</v>
      </c>
    </row>
    <row r="338" spans="1:24" ht="15.75">
      <c r="A338" s="2">
        <v>2323</v>
      </c>
      <c r="B338" s="3">
        <v>46092</v>
      </c>
      <c r="C338" s="4">
        <f>YEAR(SalesDataTable[[#This Row],[Order Date]])</f>
        <v>2026</v>
      </c>
      <c r="D338" s="12" t="str">
        <f>"Q"&amp;ROUNDUP(MONTH(SalesDataTable[[#This Row],[Order Date]])/3,0)</f>
        <v>Q1</v>
      </c>
      <c r="E338" s="4">
        <f>MONTH(SalesDataTable[[#This Row],[Order Date]])</f>
        <v>3</v>
      </c>
      <c r="F338" s="4" t="str">
        <f>TEXT(SalesDataTable[[#This Row],[Order Date]],"MMM")</f>
        <v>Mar</v>
      </c>
      <c r="G338" s="4" t="s">
        <v>6</v>
      </c>
      <c r="H338" s="4" t="s">
        <v>43</v>
      </c>
      <c r="I338" s="4" t="s">
        <v>19</v>
      </c>
      <c r="J338" s="4" t="s">
        <v>13</v>
      </c>
      <c r="K338" s="4" t="s">
        <v>14</v>
      </c>
      <c r="L338" s="4" t="s">
        <v>15</v>
      </c>
      <c r="M338" s="9">
        <v>2</v>
      </c>
      <c r="N338" s="6">
        <v>36.08</v>
      </c>
      <c r="O338" s="7">
        <v>0.05</v>
      </c>
      <c r="P338" s="6">
        <v>13.19</v>
      </c>
      <c r="Q338" s="6">
        <f t="shared" si="20"/>
        <v>68.551999999999992</v>
      </c>
      <c r="R338" s="6">
        <f t="shared" si="21"/>
        <v>26.38</v>
      </c>
      <c r="S338" s="6">
        <f t="shared" si="22"/>
        <v>42.171999999999997</v>
      </c>
      <c r="T338" s="8">
        <f t="shared" si="23"/>
        <v>0.61518263507993931</v>
      </c>
      <c r="U338" s="5">
        <f>YEAR(SalesDataTable[[#This Row],[Order Date]])</f>
        <v>2026</v>
      </c>
      <c r="V338" s="8" t="str">
        <f>"Q"&amp;ROUNDUP(MONTH(SalesDataTable[[#This Row],[Order Date]])/3,0)</f>
        <v>Q1</v>
      </c>
      <c r="W338" s="9">
        <f>MONTH(SalesDataTable[[#This Row],[Order Date]])</f>
        <v>3</v>
      </c>
      <c r="X338" s="8" t="str">
        <f>TEXT(SalesDataTable[[#This Row],[Order Date]],"mmm")</f>
        <v>Mar</v>
      </c>
    </row>
    <row r="339" spans="1:24" ht="15.75">
      <c r="A339" s="2">
        <v>3064</v>
      </c>
      <c r="B339" s="3">
        <v>46092</v>
      </c>
      <c r="C339" s="4">
        <f>YEAR(SalesDataTable[[#This Row],[Order Date]])</f>
        <v>2026</v>
      </c>
      <c r="D339" s="12" t="str">
        <f>"Q"&amp;ROUNDUP(MONTH(SalesDataTable[[#This Row],[Order Date]])/3,0)</f>
        <v>Q1</v>
      </c>
      <c r="E339" s="4">
        <f>MONTH(SalesDataTable[[#This Row],[Order Date]])</f>
        <v>3</v>
      </c>
      <c r="F339" s="4" t="str">
        <f>TEXT(SalesDataTable[[#This Row],[Order Date]],"MMM")</f>
        <v>Mar</v>
      </c>
      <c r="G339" s="4" t="s">
        <v>20</v>
      </c>
      <c r="H339" s="4" t="s">
        <v>33</v>
      </c>
      <c r="I339" s="4" t="s">
        <v>2</v>
      </c>
      <c r="J339" s="4" t="s">
        <v>3</v>
      </c>
      <c r="K339" s="4" t="s">
        <v>23</v>
      </c>
      <c r="L339" s="4" t="s">
        <v>51</v>
      </c>
      <c r="M339" s="9">
        <v>6</v>
      </c>
      <c r="N339" s="6">
        <v>124.04</v>
      </c>
      <c r="O339" s="7">
        <v>0.05</v>
      </c>
      <c r="P339" s="6">
        <v>61.17</v>
      </c>
      <c r="Q339" s="6">
        <f t="shared" si="20"/>
        <v>707.02800000000002</v>
      </c>
      <c r="R339" s="6">
        <f t="shared" si="21"/>
        <v>367.02</v>
      </c>
      <c r="S339" s="6">
        <f t="shared" si="22"/>
        <v>340.00800000000004</v>
      </c>
      <c r="T339" s="8">
        <f t="shared" si="23"/>
        <v>0.48089750335205966</v>
      </c>
      <c r="U339" s="5">
        <f>YEAR(SalesDataTable[[#This Row],[Order Date]])</f>
        <v>2026</v>
      </c>
      <c r="V339" s="8" t="str">
        <f>"Q"&amp;ROUNDUP(MONTH(SalesDataTable[[#This Row],[Order Date]])/3,0)</f>
        <v>Q1</v>
      </c>
      <c r="W339" s="9">
        <f>MONTH(SalesDataTable[[#This Row],[Order Date]])</f>
        <v>3</v>
      </c>
      <c r="X339" s="8" t="str">
        <f>TEXT(SalesDataTable[[#This Row],[Order Date]],"mmm")</f>
        <v>Mar</v>
      </c>
    </row>
    <row r="340" spans="1:24" ht="15.75">
      <c r="A340" s="2">
        <v>4995</v>
      </c>
      <c r="B340" s="3">
        <v>46092</v>
      </c>
      <c r="C340" s="4">
        <f>YEAR(SalesDataTable[[#This Row],[Order Date]])</f>
        <v>2026</v>
      </c>
      <c r="D340" s="12" t="str">
        <f>"Q"&amp;ROUNDUP(MONTH(SalesDataTable[[#This Row],[Order Date]])/3,0)</f>
        <v>Q1</v>
      </c>
      <c r="E340" s="4">
        <f>MONTH(SalesDataTable[[#This Row],[Order Date]])</f>
        <v>3</v>
      </c>
      <c r="F340" s="4" t="str">
        <f>TEXT(SalesDataTable[[#This Row],[Order Date]],"MMM")</f>
        <v>Mar</v>
      </c>
      <c r="G340" s="4" t="s">
        <v>6</v>
      </c>
      <c r="H340" s="4" t="s">
        <v>43</v>
      </c>
      <c r="I340" s="4" t="s">
        <v>28</v>
      </c>
      <c r="J340" s="4" t="s">
        <v>13</v>
      </c>
      <c r="K340" s="4" t="s">
        <v>9</v>
      </c>
      <c r="L340" s="4" t="s">
        <v>10</v>
      </c>
      <c r="M340" s="9">
        <v>3</v>
      </c>
      <c r="N340" s="6">
        <v>90.31</v>
      </c>
      <c r="O340" s="7">
        <v>0</v>
      </c>
      <c r="P340" s="6">
        <v>44.58</v>
      </c>
      <c r="Q340" s="6">
        <f t="shared" si="20"/>
        <v>270.93</v>
      </c>
      <c r="R340" s="6">
        <f t="shared" si="21"/>
        <v>133.74</v>
      </c>
      <c r="S340" s="6">
        <f t="shared" si="22"/>
        <v>137.19</v>
      </c>
      <c r="T340" s="8">
        <f t="shared" si="23"/>
        <v>0.50636695825489975</v>
      </c>
      <c r="U340" s="5">
        <f>YEAR(SalesDataTable[[#This Row],[Order Date]])</f>
        <v>2026</v>
      </c>
      <c r="V340" s="8" t="str">
        <f>"Q"&amp;ROUNDUP(MONTH(SalesDataTable[[#This Row],[Order Date]])/3,0)</f>
        <v>Q1</v>
      </c>
      <c r="W340" s="9">
        <f>MONTH(SalesDataTable[[#This Row],[Order Date]])</f>
        <v>3</v>
      </c>
      <c r="X340" s="8" t="str">
        <f>TEXT(SalesDataTable[[#This Row],[Order Date]],"mmm")</f>
        <v>Mar</v>
      </c>
    </row>
    <row r="341" spans="1:24" ht="15.75">
      <c r="A341" s="2">
        <v>46</v>
      </c>
      <c r="B341" s="3">
        <v>46093</v>
      </c>
      <c r="C341" s="4">
        <f>YEAR(SalesDataTable[[#This Row],[Order Date]])</f>
        <v>2026</v>
      </c>
      <c r="D341" s="12" t="str">
        <f>"Q"&amp;ROUNDUP(MONTH(SalesDataTable[[#This Row],[Order Date]])/3,0)</f>
        <v>Q1</v>
      </c>
      <c r="E341" s="4">
        <f>MONTH(SalesDataTable[[#This Row],[Order Date]])</f>
        <v>3</v>
      </c>
      <c r="F341" s="4" t="str">
        <f>TEXT(SalesDataTable[[#This Row],[Order Date]],"MMM")</f>
        <v>Mar</v>
      </c>
      <c r="G341" s="4" t="s">
        <v>20</v>
      </c>
      <c r="H341" s="4" t="s">
        <v>31</v>
      </c>
      <c r="I341" s="4" t="s">
        <v>2</v>
      </c>
      <c r="J341" s="4" t="s">
        <v>3</v>
      </c>
      <c r="K341" s="4" t="s">
        <v>9</v>
      </c>
      <c r="L341" s="4" t="s">
        <v>46</v>
      </c>
      <c r="M341" s="9">
        <v>4</v>
      </c>
      <c r="N341" s="6">
        <v>72.63</v>
      </c>
      <c r="O341" s="7">
        <v>0.1</v>
      </c>
      <c r="P341" s="6">
        <v>31.45</v>
      </c>
      <c r="Q341" s="6">
        <f t="shared" si="20"/>
        <v>261.46800000000002</v>
      </c>
      <c r="R341" s="6">
        <f t="shared" si="21"/>
        <v>125.8</v>
      </c>
      <c r="S341" s="6">
        <f t="shared" si="22"/>
        <v>135.66800000000001</v>
      </c>
      <c r="T341" s="8">
        <f t="shared" si="23"/>
        <v>0.51887037801948999</v>
      </c>
      <c r="U341" s="5">
        <f>YEAR(SalesDataTable[[#This Row],[Order Date]])</f>
        <v>2026</v>
      </c>
      <c r="V341" s="8" t="str">
        <f>"Q"&amp;ROUNDUP(MONTH(SalesDataTable[[#This Row],[Order Date]])/3,0)</f>
        <v>Q1</v>
      </c>
      <c r="W341" s="9">
        <f>MONTH(SalesDataTable[[#This Row],[Order Date]])</f>
        <v>3</v>
      </c>
      <c r="X341" s="8" t="str">
        <f>TEXT(SalesDataTable[[#This Row],[Order Date]],"mmm")</f>
        <v>Mar</v>
      </c>
    </row>
    <row r="342" spans="1:24" ht="15.75">
      <c r="A342" s="2">
        <v>443</v>
      </c>
      <c r="B342" s="3">
        <v>46093</v>
      </c>
      <c r="C342" s="4">
        <f>YEAR(SalesDataTable[[#This Row],[Order Date]])</f>
        <v>2026</v>
      </c>
      <c r="D342" s="12" t="str">
        <f>"Q"&amp;ROUNDUP(MONTH(SalesDataTable[[#This Row],[Order Date]])/3,0)</f>
        <v>Q1</v>
      </c>
      <c r="E342" s="4">
        <f>MONTH(SalesDataTable[[#This Row],[Order Date]])</f>
        <v>3</v>
      </c>
      <c r="F342" s="4" t="str">
        <f>TEXT(SalesDataTable[[#This Row],[Order Date]],"MMM")</f>
        <v>Mar</v>
      </c>
      <c r="G342" s="4" t="s">
        <v>6</v>
      </c>
      <c r="H342" s="4" t="s">
        <v>49</v>
      </c>
      <c r="I342" s="4" t="s">
        <v>2</v>
      </c>
      <c r="J342" s="4" t="s">
        <v>3</v>
      </c>
      <c r="K342" s="4" t="s">
        <v>34</v>
      </c>
      <c r="L342" s="4" t="s">
        <v>35</v>
      </c>
      <c r="M342" s="9">
        <v>3</v>
      </c>
      <c r="N342" s="6">
        <v>39.9</v>
      </c>
      <c r="O342" s="7">
        <v>0</v>
      </c>
      <c r="P342" s="6">
        <v>14.49</v>
      </c>
      <c r="Q342" s="6">
        <f t="shared" si="20"/>
        <v>119.69999999999999</v>
      </c>
      <c r="R342" s="6">
        <f t="shared" si="21"/>
        <v>43.47</v>
      </c>
      <c r="S342" s="6">
        <f t="shared" si="22"/>
        <v>76.22999999999999</v>
      </c>
      <c r="T342" s="8">
        <f t="shared" si="23"/>
        <v>0.63684210526315788</v>
      </c>
      <c r="U342" s="5">
        <f>YEAR(SalesDataTable[[#This Row],[Order Date]])</f>
        <v>2026</v>
      </c>
      <c r="V342" s="8" t="str">
        <f>"Q"&amp;ROUNDUP(MONTH(SalesDataTable[[#This Row],[Order Date]])/3,0)</f>
        <v>Q1</v>
      </c>
      <c r="W342" s="9">
        <f>MONTH(SalesDataTable[[#This Row],[Order Date]])</f>
        <v>3</v>
      </c>
      <c r="X342" s="8" t="str">
        <f>TEXT(SalesDataTable[[#This Row],[Order Date]],"mmm")</f>
        <v>Mar</v>
      </c>
    </row>
    <row r="343" spans="1:24" ht="15.75">
      <c r="A343" s="2">
        <v>759</v>
      </c>
      <c r="B343" s="3">
        <v>46093</v>
      </c>
      <c r="C343" s="4">
        <f>YEAR(SalesDataTable[[#This Row],[Order Date]])</f>
        <v>2026</v>
      </c>
      <c r="D343" s="12" t="str">
        <f>"Q"&amp;ROUNDUP(MONTH(SalesDataTable[[#This Row],[Order Date]])/3,0)</f>
        <v>Q1</v>
      </c>
      <c r="E343" s="4">
        <f>MONTH(SalesDataTable[[#This Row],[Order Date]])</f>
        <v>3</v>
      </c>
      <c r="F343" s="4" t="str">
        <f>TEXT(SalesDataTable[[#This Row],[Order Date]],"MMM")</f>
        <v>Mar</v>
      </c>
      <c r="G343" s="4" t="s">
        <v>6</v>
      </c>
      <c r="H343" s="4" t="s">
        <v>43</v>
      </c>
      <c r="I343" s="4" t="s">
        <v>2</v>
      </c>
      <c r="J343" s="4" t="s">
        <v>13</v>
      </c>
      <c r="K343" s="4" t="s">
        <v>34</v>
      </c>
      <c r="L343" s="4" t="s">
        <v>45</v>
      </c>
      <c r="M343" s="9">
        <v>1</v>
      </c>
      <c r="N343" s="6">
        <v>49.79</v>
      </c>
      <c r="O343" s="7">
        <v>0.1</v>
      </c>
      <c r="P343" s="6">
        <v>22.29</v>
      </c>
      <c r="Q343" s="6">
        <f t="shared" si="20"/>
        <v>44.811</v>
      </c>
      <c r="R343" s="6">
        <f t="shared" si="21"/>
        <v>22.29</v>
      </c>
      <c r="S343" s="6">
        <f t="shared" si="22"/>
        <v>22.521000000000001</v>
      </c>
      <c r="T343" s="8">
        <f t="shared" si="23"/>
        <v>0.5025774921336279</v>
      </c>
      <c r="U343" s="5">
        <f>YEAR(SalesDataTable[[#This Row],[Order Date]])</f>
        <v>2026</v>
      </c>
      <c r="V343" s="8" t="str">
        <f>"Q"&amp;ROUNDUP(MONTH(SalesDataTable[[#This Row],[Order Date]])/3,0)</f>
        <v>Q1</v>
      </c>
      <c r="W343" s="9">
        <f>MONTH(SalesDataTable[[#This Row],[Order Date]])</f>
        <v>3</v>
      </c>
      <c r="X343" s="8" t="str">
        <f>TEXT(SalesDataTable[[#This Row],[Order Date]],"mmm")</f>
        <v>Mar</v>
      </c>
    </row>
    <row r="344" spans="1:24" ht="15.75">
      <c r="A344" s="2">
        <v>1097</v>
      </c>
      <c r="B344" s="3">
        <v>46093</v>
      </c>
      <c r="C344" s="4">
        <f>YEAR(SalesDataTable[[#This Row],[Order Date]])</f>
        <v>2026</v>
      </c>
      <c r="D344" s="12" t="str">
        <f>"Q"&amp;ROUNDUP(MONTH(SalesDataTable[[#This Row],[Order Date]])/3,0)</f>
        <v>Q1</v>
      </c>
      <c r="E344" s="4">
        <f>MONTH(SalesDataTable[[#This Row],[Order Date]])</f>
        <v>3</v>
      </c>
      <c r="F344" s="4" t="str">
        <f>TEXT(SalesDataTable[[#This Row],[Order Date]],"MMM")</f>
        <v>Mar</v>
      </c>
      <c r="G344" s="4" t="s">
        <v>11</v>
      </c>
      <c r="H344" s="4" t="s">
        <v>12</v>
      </c>
      <c r="I344" s="4" t="s">
        <v>28</v>
      </c>
      <c r="J344" s="4" t="s">
        <v>13</v>
      </c>
      <c r="K344" s="4" t="s">
        <v>4</v>
      </c>
      <c r="L344" s="4" t="s">
        <v>26</v>
      </c>
      <c r="M344" s="9">
        <v>1</v>
      </c>
      <c r="N344" s="6">
        <v>41.24</v>
      </c>
      <c r="O344" s="7">
        <v>0.05</v>
      </c>
      <c r="P344" s="6">
        <v>16.64</v>
      </c>
      <c r="Q344" s="6">
        <f t="shared" si="20"/>
        <v>39.177999999999997</v>
      </c>
      <c r="R344" s="6">
        <f t="shared" si="21"/>
        <v>16.64</v>
      </c>
      <c r="S344" s="6">
        <f t="shared" si="22"/>
        <v>22.537999999999997</v>
      </c>
      <c r="T344" s="8">
        <f t="shared" si="23"/>
        <v>0.57527183623462141</v>
      </c>
      <c r="U344" s="5">
        <f>YEAR(SalesDataTable[[#This Row],[Order Date]])</f>
        <v>2026</v>
      </c>
      <c r="V344" s="8" t="str">
        <f>"Q"&amp;ROUNDUP(MONTH(SalesDataTable[[#This Row],[Order Date]])/3,0)</f>
        <v>Q1</v>
      </c>
      <c r="W344" s="9">
        <f>MONTH(SalesDataTable[[#This Row],[Order Date]])</f>
        <v>3</v>
      </c>
      <c r="X344" s="8" t="str">
        <f>TEXT(SalesDataTable[[#This Row],[Order Date]],"mmm")</f>
        <v>Mar</v>
      </c>
    </row>
    <row r="345" spans="1:24" ht="15.75">
      <c r="A345" s="2">
        <v>2152</v>
      </c>
      <c r="B345" s="3">
        <v>46093</v>
      </c>
      <c r="C345" s="4">
        <f>YEAR(SalesDataTable[[#This Row],[Order Date]])</f>
        <v>2026</v>
      </c>
      <c r="D345" s="12" t="str">
        <f>"Q"&amp;ROUNDUP(MONTH(SalesDataTable[[#This Row],[Order Date]])/3,0)</f>
        <v>Q1</v>
      </c>
      <c r="E345" s="4">
        <f>MONTH(SalesDataTable[[#This Row],[Order Date]])</f>
        <v>3</v>
      </c>
      <c r="F345" s="4" t="str">
        <f>TEXT(SalesDataTable[[#This Row],[Order Date]],"MMM")</f>
        <v>Mar</v>
      </c>
      <c r="G345" s="4" t="s">
        <v>0</v>
      </c>
      <c r="H345" s="4" t="s">
        <v>36</v>
      </c>
      <c r="I345" s="4" t="s">
        <v>2</v>
      </c>
      <c r="J345" s="4" t="s">
        <v>13</v>
      </c>
      <c r="K345" s="4" t="s">
        <v>9</v>
      </c>
      <c r="L345" s="4" t="s">
        <v>17</v>
      </c>
      <c r="M345" s="9">
        <v>1</v>
      </c>
      <c r="N345" s="6">
        <v>142.88999999999999</v>
      </c>
      <c r="O345" s="7">
        <v>0</v>
      </c>
      <c r="P345" s="6">
        <v>81.099999999999994</v>
      </c>
      <c r="Q345" s="6">
        <f t="shared" si="20"/>
        <v>142.88999999999999</v>
      </c>
      <c r="R345" s="6">
        <f t="shared" si="21"/>
        <v>81.099999999999994</v>
      </c>
      <c r="S345" s="6">
        <f t="shared" si="22"/>
        <v>61.789999999999992</v>
      </c>
      <c r="T345" s="8">
        <f t="shared" si="23"/>
        <v>0.43243054097557559</v>
      </c>
      <c r="U345" s="5">
        <f>YEAR(SalesDataTable[[#This Row],[Order Date]])</f>
        <v>2026</v>
      </c>
      <c r="V345" s="8" t="str">
        <f>"Q"&amp;ROUNDUP(MONTH(SalesDataTable[[#This Row],[Order Date]])/3,0)</f>
        <v>Q1</v>
      </c>
      <c r="W345" s="9">
        <f>MONTH(SalesDataTable[[#This Row],[Order Date]])</f>
        <v>3</v>
      </c>
      <c r="X345" s="8" t="str">
        <f>TEXT(SalesDataTable[[#This Row],[Order Date]],"mmm")</f>
        <v>Mar</v>
      </c>
    </row>
    <row r="346" spans="1:24" ht="15.75">
      <c r="A346" s="2">
        <v>2512</v>
      </c>
      <c r="B346" s="3">
        <v>46093</v>
      </c>
      <c r="C346" s="4">
        <f>YEAR(SalesDataTable[[#This Row],[Order Date]])</f>
        <v>2026</v>
      </c>
      <c r="D346" s="12" t="str">
        <f>"Q"&amp;ROUNDUP(MONTH(SalesDataTable[[#This Row],[Order Date]])/3,0)</f>
        <v>Q1</v>
      </c>
      <c r="E346" s="4">
        <f>MONTH(SalesDataTable[[#This Row],[Order Date]])</f>
        <v>3</v>
      </c>
      <c r="F346" s="4" t="str">
        <f>TEXT(SalesDataTable[[#This Row],[Order Date]],"MMM")</f>
        <v>Mar</v>
      </c>
      <c r="G346" s="4" t="s">
        <v>6</v>
      </c>
      <c r="H346" s="4" t="s">
        <v>7</v>
      </c>
      <c r="I346" s="4" t="s">
        <v>2</v>
      </c>
      <c r="J346" s="4" t="s">
        <v>13</v>
      </c>
      <c r="K346" s="4" t="s">
        <v>23</v>
      </c>
      <c r="L346" s="4" t="s">
        <v>29</v>
      </c>
      <c r="M346" s="9">
        <v>2</v>
      </c>
      <c r="N346" s="6">
        <v>192.76</v>
      </c>
      <c r="O346" s="7">
        <v>0</v>
      </c>
      <c r="P346" s="6">
        <v>103.08</v>
      </c>
      <c r="Q346" s="6">
        <f t="shared" si="20"/>
        <v>385.52</v>
      </c>
      <c r="R346" s="6">
        <f t="shared" si="21"/>
        <v>206.16</v>
      </c>
      <c r="S346" s="6">
        <f t="shared" si="22"/>
        <v>179.35999999999999</v>
      </c>
      <c r="T346" s="8">
        <f t="shared" si="23"/>
        <v>0.46524175140070551</v>
      </c>
      <c r="U346" s="5">
        <f>YEAR(SalesDataTable[[#This Row],[Order Date]])</f>
        <v>2026</v>
      </c>
      <c r="V346" s="8" t="str">
        <f>"Q"&amp;ROUNDUP(MONTH(SalesDataTable[[#This Row],[Order Date]])/3,0)</f>
        <v>Q1</v>
      </c>
      <c r="W346" s="9">
        <f>MONTH(SalesDataTable[[#This Row],[Order Date]])</f>
        <v>3</v>
      </c>
      <c r="X346" s="8" t="str">
        <f>TEXT(SalesDataTable[[#This Row],[Order Date]],"mmm")</f>
        <v>Mar</v>
      </c>
    </row>
    <row r="347" spans="1:24" ht="15.75">
      <c r="A347" s="2">
        <v>2578</v>
      </c>
      <c r="B347" s="3">
        <v>46093</v>
      </c>
      <c r="C347" s="4">
        <f>YEAR(SalesDataTable[[#This Row],[Order Date]])</f>
        <v>2026</v>
      </c>
      <c r="D347" s="12" t="str">
        <f>"Q"&amp;ROUNDUP(MONTH(SalesDataTable[[#This Row],[Order Date]])/3,0)</f>
        <v>Q1</v>
      </c>
      <c r="E347" s="4">
        <f>MONTH(SalesDataTable[[#This Row],[Order Date]])</f>
        <v>3</v>
      </c>
      <c r="F347" s="4" t="str">
        <f>TEXT(SalesDataTable[[#This Row],[Order Date]],"MMM")</f>
        <v>Mar</v>
      </c>
      <c r="G347" s="4" t="s">
        <v>11</v>
      </c>
      <c r="H347" s="4" t="s">
        <v>25</v>
      </c>
      <c r="I347" s="4" t="s">
        <v>2</v>
      </c>
      <c r="J347" s="4" t="s">
        <v>13</v>
      </c>
      <c r="K347" s="4" t="s">
        <v>14</v>
      </c>
      <c r="L347" s="4" t="s">
        <v>48</v>
      </c>
      <c r="M347" s="9">
        <v>1</v>
      </c>
      <c r="N347" s="6">
        <v>165.72</v>
      </c>
      <c r="O347" s="7">
        <v>0</v>
      </c>
      <c r="P347" s="6">
        <v>89.31</v>
      </c>
      <c r="Q347" s="6">
        <f t="shared" si="20"/>
        <v>165.72</v>
      </c>
      <c r="R347" s="6">
        <f t="shared" si="21"/>
        <v>89.31</v>
      </c>
      <c r="S347" s="6">
        <f t="shared" si="22"/>
        <v>76.41</v>
      </c>
      <c r="T347" s="8">
        <f t="shared" si="23"/>
        <v>0.46107892831281677</v>
      </c>
      <c r="U347" s="5">
        <f>YEAR(SalesDataTable[[#This Row],[Order Date]])</f>
        <v>2026</v>
      </c>
      <c r="V347" s="8" t="str">
        <f>"Q"&amp;ROUNDUP(MONTH(SalesDataTable[[#This Row],[Order Date]])/3,0)</f>
        <v>Q1</v>
      </c>
      <c r="W347" s="9">
        <f>MONTH(SalesDataTable[[#This Row],[Order Date]])</f>
        <v>3</v>
      </c>
      <c r="X347" s="8" t="str">
        <f>TEXT(SalesDataTable[[#This Row],[Order Date]],"mmm")</f>
        <v>Mar</v>
      </c>
    </row>
    <row r="348" spans="1:24" ht="15.75">
      <c r="A348" s="2">
        <v>3302</v>
      </c>
      <c r="B348" s="3">
        <v>46093</v>
      </c>
      <c r="C348" s="4">
        <f>YEAR(SalesDataTable[[#This Row],[Order Date]])</f>
        <v>2026</v>
      </c>
      <c r="D348" s="12" t="str">
        <f>"Q"&amp;ROUNDUP(MONTH(SalesDataTable[[#This Row],[Order Date]])/3,0)</f>
        <v>Q1</v>
      </c>
      <c r="E348" s="4">
        <f>MONTH(SalesDataTable[[#This Row],[Order Date]])</f>
        <v>3</v>
      </c>
      <c r="F348" s="4" t="str">
        <f>TEXT(SalesDataTable[[#This Row],[Order Date]],"MMM")</f>
        <v>Mar</v>
      </c>
      <c r="G348" s="4" t="s">
        <v>20</v>
      </c>
      <c r="H348" s="4" t="s">
        <v>31</v>
      </c>
      <c r="I348" s="4" t="s">
        <v>19</v>
      </c>
      <c r="J348" s="4" t="s">
        <v>16</v>
      </c>
      <c r="K348" s="4" t="s">
        <v>14</v>
      </c>
      <c r="L348" s="4" t="s">
        <v>48</v>
      </c>
      <c r="M348" s="9">
        <v>2</v>
      </c>
      <c r="N348" s="6">
        <v>164.33</v>
      </c>
      <c r="O348" s="7">
        <v>0</v>
      </c>
      <c r="P348" s="6">
        <v>86.07</v>
      </c>
      <c r="Q348" s="6">
        <f t="shared" si="20"/>
        <v>328.66</v>
      </c>
      <c r="R348" s="6">
        <f t="shared" si="21"/>
        <v>172.14</v>
      </c>
      <c r="S348" s="6">
        <f t="shared" si="22"/>
        <v>156.52000000000004</v>
      </c>
      <c r="T348" s="8">
        <f t="shared" si="23"/>
        <v>0.47623684050386428</v>
      </c>
      <c r="U348" s="5">
        <f>YEAR(SalesDataTable[[#This Row],[Order Date]])</f>
        <v>2026</v>
      </c>
      <c r="V348" s="8" t="str">
        <f>"Q"&amp;ROUNDUP(MONTH(SalesDataTable[[#This Row],[Order Date]])/3,0)</f>
        <v>Q1</v>
      </c>
      <c r="W348" s="9">
        <f>MONTH(SalesDataTable[[#This Row],[Order Date]])</f>
        <v>3</v>
      </c>
      <c r="X348" s="8" t="str">
        <f>TEXT(SalesDataTable[[#This Row],[Order Date]],"mmm")</f>
        <v>Mar</v>
      </c>
    </row>
    <row r="349" spans="1:24" ht="15.75">
      <c r="A349" s="2">
        <v>3752</v>
      </c>
      <c r="B349" s="3">
        <v>46093</v>
      </c>
      <c r="C349" s="4">
        <f>YEAR(SalesDataTable[[#This Row],[Order Date]])</f>
        <v>2026</v>
      </c>
      <c r="D349" s="12" t="str">
        <f>"Q"&amp;ROUNDUP(MONTH(SalesDataTable[[#This Row],[Order Date]])/3,0)</f>
        <v>Q1</v>
      </c>
      <c r="E349" s="4">
        <f>MONTH(SalesDataTable[[#This Row],[Order Date]])</f>
        <v>3</v>
      </c>
      <c r="F349" s="4" t="str">
        <f>TEXT(SalesDataTable[[#This Row],[Order Date]],"MMM")</f>
        <v>Mar</v>
      </c>
      <c r="G349" s="4" t="s">
        <v>20</v>
      </c>
      <c r="H349" s="4" t="s">
        <v>33</v>
      </c>
      <c r="I349" s="4" t="s">
        <v>8</v>
      </c>
      <c r="J349" s="4" t="s">
        <v>16</v>
      </c>
      <c r="K349" s="4" t="s">
        <v>14</v>
      </c>
      <c r="L349" s="4" t="s">
        <v>32</v>
      </c>
      <c r="M349" s="9">
        <v>3</v>
      </c>
      <c r="N349" s="6">
        <v>45.8</v>
      </c>
      <c r="O349" s="7">
        <v>0.15</v>
      </c>
      <c r="P349" s="6">
        <v>18.47</v>
      </c>
      <c r="Q349" s="6">
        <f t="shared" si="20"/>
        <v>116.78999999999998</v>
      </c>
      <c r="R349" s="6">
        <f t="shared" si="21"/>
        <v>55.41</v>
      </c>
      <c r="S349" s="6">
        <f t="shared" si="22"/>
        <v>61.379999999999981</v>
      </c>
      <c r="T349" s="8">
        <f t="shared" si="23"/>
        <v>0.52555869509375797</v>
      </c>
      <c r="U349" s="5">
        <f>YEAR(SalesDataTable[[#This Row],[Order Date]])</f>
        <v>2026</v>
      </c>
      <c r="V349" s="8" t="str">
        <f>"Q"&amp;ROUNDUP(MONTH(SalesDataTable[[#This Row],[Order Date]])/3,0)</f>
        <v>Q1</v>
      </c>
      <c r="W349" s="9">
        <f>MONTH(SalesDataTable[[#This Row],[Order Date]])</f>
        <v>3</v>
      </c>
      <c r="X349" s="8" t="str">
        <f>TEXT(SalesDataTable[[#This Row],[Order Date]],"mmm")</f>
        <v>Mar</v>
      </c>
    </row>
    <row r="350" spans="1:24" ht="15.75">
      <c r="A350" s="2">
        <v>4839</v>
      </c>
      <c r="B350" s="3">
        <v>46093</v>
      </c>
      <c r="C350" s="4">
        <f>YEAR(SalesDataTable[[#This Row],[Order Date]])</f>
        <v>2026</v>
      </c>
      <c r="D350" s="12" t="str">
        <f>"Q"&amp;ROUNDUP(MONTH(SalesDataTable[[#This Row],[Order Date]])/3,0)</f>
        <v>Q1</v>
      </c>
      <c r="E350" s="4">
        <f>MONTH(SalesDataTable[[#This Row],[Order Date]])</f>
        <v>3</v>
      </c>
      <c r="F350" s="4" t="str">
        <f>TEXT(SalesDataTable[[#This Row],[Order Date]],"MMM")</f>
        <v>Mar</v>
      </c>
      <c r="G350" s="4" t="s">
        <v>6</v>
      </c>
      <c r="H350" s="4" t="s">
        <v>7</v>
      </c>
      <c r="I350" s="4" t="s">
        <v>2</v>
      </c>
      <c r="J350" s="4" t="s">
        <v>13</v>
      </c>
      <c r="K350" s="4" t="s">
        <v>4</v>
      </c>
      <c r="L350" s="4" t="s">
        <v>30</v>
      </c>
      <c r="M350" s="9">
        <v>2</v>
      </c>
      <c r="N350" s="6">
        <v>103.08</v>
      </c>
      <c r="O350" s="7">
        <v>0.05</v>
      </c>
      <c r="P350" s="6">
        <v>49.27</v>
      </c>
      <c r="Q350" s="6">
        <f t="shared" si="20"/>
        <v>195.85199999999998</v>
      </c>
      <c r="R350" s="6">
        <f t="shared" si="21"/>
        <v>98.54</v>
      </c>
      <c r="S350" s="6">
        <f t="shared" si="22"/>
        <v>97.311999999999969</v>
      </c>
      <c r="T350" s="8">
        <f t="shared" si="23"/>
        <v>0.49686497967853266</v>
      </c>
      <c r="U350" s="5">
        <f>YEAR(SalesDataTable[[#This Row],[Order Date]])</f>
        <v>2026</v>
      </c>
      <c r="V350" s="8" t="str">
        <f>"Q"&amp;ROUNDUP(MONTH(SalesDataTable[[#This Row],[Order Date]])/3,0)</f>
        <v>Q1</v>
      </c>
      <c r="W350" s="9">
        <f>MONTH(SalesDataTable[[#This Row],[Order Date]])</f>
        <v>3</v>
      </c>
      <c r="X350" s="8" t="str">
        <f>TEXT(SalesDataTable[[#This Row],[Order Date]],"mmm")</f>
        <v>Mar</v>
      </c>
    </row>
    <row r="351" spans="1:24" ht="15.75">
      <c r="A351" s="2">
        <v>264</v>
      </c>
      <c r="B351" s="3">
        <v>46094</v>
      </c>
      <c r="C351" s="4">
        <f>YEAR(SalesDataTable[[#This Row],[Order Date]])</f>
        <v>2026</v>
      </c>
      <c r="D351" s="12" t="str">
        <f>"Q"&amp;ROUNDUP(MONTH(SalesDataTable[[#This Row],[Order Date]])/3,0)</f>
        <v>Q1</v>
      </c>
      <c r="E351" s="4">
        <f>MONTH(SalesDataTable[[#This Row],[Order Date]])</f>
        <v>3</v>
      </c>
      <c r="F351" s="4" t="str">
        <f>TEXT(SalesDataTable[[#This Row],[Order Date]],"MMM")</f>
        <v>Mar</v>
      </c>
      <c r="G351" s="4" t="s">
        <v>0</v>
      </c>
      <c r="H351" s="4" t="s">
        <v>1</v>
      </c>
      <c r="I351" s="4" t="s">
        <v>2</v>
      </c>
      <c r="J351" s="4" t="s">
        <v>16</v>
      </c>
      <c r="K351" s="4" t="s">
        <v>14</v>
      </c>
      <c r="L351" s="4" t="s">
        <v>32</v>
      </c>
      <c r="M351" s="9">
        <v>4</v>
      </c>
      <c r="N351" s="6">
        <v>47.33</v>
      </c>
      <c r="O351" s="7">
        <v>0</v>
      </c>
      <c r="P351" s="6">
        <v>18.739999999999998</v>
      </c>
      <c r="Q351" s="6">
        <f t="shared" si="20"/>
        <v>189.32</v>
      </c>
      <c r="R351" s="6">
        <f t="shared" si="21"/>
        <v>74.959999999999994</v>
      </c>
      <c r="S351" s="6">
        <f t="shared" si="22"/>
        <v>114.36</v>
      </c>
      <c r="T351" s="8">
        <f t="shared" si="23"/>
        <v>0.60405662370589475</v>
      </c>
      <c r="U351" s="5">
        <f>YEAR(SalesDataTable[[#This Row],[Order Date]])</f>
        <v>2026</v>
      </c>
      <c r="V351" s="8" t="str">
        <f>"Q"&amp;ROUNDUP(MONTH(SalesDataTable[[#This Row],[Order Date]])/3,0)</f>
        <v>Q1</v>
      </c>
      <c r="W351" s="9">
        <f>MONTH(SalesDataTable[[#This Row],[Order Date]])</f>
        <v>3</v>
      </c>
      <c r="X351" s="8" t="str">
        <f>TEXT(SalesDataTable[[#This Row],[Order Date]],"mmm")</f>
        <v>Mar</v>
      </c>
    </row>
    <row r="352" spans="1:24" ht="15.75">
      <c r="A352" s="2">
        <v>2498</v>
      </c>
      <c r="B352" s="3">
        <v>46094</v>
      </c>
      <c r="C352" s="4">
        <f>YEAR(SalesDataTable[[#This Row],[Order Date]])</f>
        <v>2026</v>
      </c>
      <c r="D352" s="12" t="str">
        <f>"Q"&amp;ROUNDUP(MONTH(SalesDataTable[[#This Row],[Order Date]])/3,0)</f>
        <v>Q1</v>
      </c>
      <c r="E352" s="4">
        <f>MONTH(SalesDataTable[[#This Row],[Order Date]])</f>
        <v>3</v>
      </c>
      <c r="F352" s="4" t="str">
        <f>TEXT(SalesDataTable[[#This Row],[Order Date]],"MMM")</f>
        <v>Mar</v>
      </c>
      <c r="G352" s="4" t="s">
        <v>11</v>
      </c>
      <c r="H352" s="4" t="s">
        <v>18</v>
      </c>
      <c r="I352" s="4" t="s">
        <v>19</v>
      </c>
      <c r="J352" s="4" t="s">
        <v>13</v>
      </c>
      <c r="K352" s="4" t="s">
        <v>4</v>
      </c>
      <c r="L352" s="4" t="s">
        <v>22</v>
      </c>
      <c r="M352" s="9">
        <v>1</v>
      </c>
      <c r="N352" s="6">
        <v>50.04</v>
      </c>
      <c r="O352" s="7">
        <v>0</v>
      </c>
      <c r="P352" s="6">
        <v>22.64</v>
      </c>
      <c r="Q352" s="6">
        <f t="shared" si="20"/>
        <v>50.04</v>
      </c>
      <c r="R352" s="6">
        <f t="shared" si="21"/>
        <v>22.64</v>
      </c>
      <c r="S352" s="6">
        <f t="shared" si="22"/>
        <v>27.4</v>
      </c>
      <c r="T352" s="8">
        <f t="shared" si="23"/>
        <v>0.54756195043964828</v>
      </c>
      <c r="U352" s="5">
        <f>YEAR(SalesDataTable[[#This Row],[Order Date]])</f>
        <v>2026</v>
      </c>
      <c r="V352" s="8" t="str">
        <f>"Q"&amp;ROUNDUP(MONTH(SalesDataTable[[#This Row],[Order Date]])/3,0)</f>
        <v>Q1</v>
      </c>
      <c r="W352" s="9">
        <f>MONTH(SalesDataTable[[#This Row],[Order Date]])</f>
        <v>3</v>
      </c>
      <c r="X352" s="8" t="str">
        <f>TEXT(SalesDataTable[[#This Row],[Order Date]],"mmm")</f>
        <v>Mar</v>
      </c>
    </row>
    <row r="353" spans="1:24" ht="15.75">
      <c r="A353" s="2">
        <v>3929</v>
      </c>
      <c r="B353" s="3">
        <v>46094</v>
      </c>
      <c r="C353" s="4">
        <f>YEAR(SalesDataTable[[#This Row],[Order Date]])</f>
        <v>2026</v>
      </c>
      <c r="D353" s="12" t="str">
        <f>"Q"&amp;ROUNDUP(MONTH(SalesDataTable[[#This Row],[Order Date]])/3,0)</f>
        <v>Q1</v>
      </c>
      <c r="E353" s="4">
        <f>MONTH(SalesDataTable[[#This Row],[Order Date]])</f>
        <v>3</v>
      </c>
      <c r="F353" s="4" t="str">
        <f>TEXT(SalesDataTable[[#This Row],[Order Date]],"MMM")</f>
        <v>Mar</v>
      </c>
      <c r="G353" s="4" t="s">
        <v>20</v>
      </c>
      <c r="H353" s="4" t="s">
        <v>47</v>
      </c>
      <c r="I353" s="4" t="s">
        <v>2</v>
      </c>
      <c r="J353" s="4" t="s">
        <v>13</v>
      </c>
      <c r="K353" s="4" t="s">
        <v>34</v>
      </c>
      <c r="L353" s="4" t="s">
        <v>38</v>
      </c>
      <c r="M353" s="9">
        <v>1</v>
      </c>
      <c r="N353" s="6">
        <v>125.69</v>
      </c>
      <c r="O353" s="7">
        <v>0</v>
      </c>
      <c r="P353" s="6">
        <v>67.150000000000006</v>
      </c>
      <c r="Q353" s="6">
        <f t="shared" si="20"/>
        <v>125.69</v>
      </c>
      <c r="R353" s="6">
        <f t="shared" si="21"/>
        <v>67.150000000000006</v>
      </c>
      <c r="S353" s="6">
        <f t="shared" si="22"/>
        <v>58.539999999999992</v>
      </c>
      <c r="T353" s="8">
        <f t="shared" si="23"/>
        <v>0.465749065160315</v>
      </c>
      <c r="U353" s="5">
        <f>YEAR(SalesDataTable[[#This Row],[Order Date]])</f>
        <v>2026</v>
      </c>
      <c r="V353" s="8" t="str">
        <f>"Q"&amp;ROUNDUP(MONTH(SalesDataTable[[#This Row],[Order Date]])/3,0)</f>
        <v>Q1</v>
      </c>
      <c r="W353" s="9">
        <f>MONTH(SalesDataTable[[#This Row],[Order Date]])</f>
        <v>3</v>
      </c>
      <c r="X353" s="8" t="str">
        <f>TEXT(SalesDataTable[[#This Row],[Order Date]],"mmm")</f>
        <v>Mar</v>
      </c>
    </row>
    <row r="354" spans="1:24" ht="15.75">
      <c r="A354" s="2">
        <v>4195</v>
      </c>
      <c r="B354" s="3">
        <v>46094</v>
      </c>
      <c r="C354" s="4">
        <f>YEAR(SalesDataTable[[#This Row],[Order Date]])</f>
        <v>2026</v>
      </c>
      <c r="D354" s="12" t="str">
        <f>"Q"&amp;ROUNDUP(MONTH(SalesDataTable[[#This Row],[Order Date]])/3,0)</f>
        <v>Q1</v>
      </c>
      <c r="E354" s="4">
        <f>MONTH(SalesDataTable[[#This Row],[Order Date]])</f>
        <v>3</v>
      </c>
      <c r="F354" s="4" t="str">
        <f>TEXT(SalesDataTable[[#This Row],[Order Date]],"MMM")</f>
        <v>Mar</v>
      </c>
      <c r="G354" s="4" t="s">
        <v>20</v>
      </c>
      <c r="H354" s="4" t="s">
        <v>47</v>
      </c>
      <c r="I354" s="4" t="s">
        <v>28</v>
      </c>
      <c r="J354" s="4" t="s">
        <v>13</v>
      </c>
      <c r="K354" s="4" t="s">
        <v>9</v>
      </c>
      <c r="L354" s="4" t="s">
        <v>17</v>
      </c>
      <c r="M354" s="9">
        <v>2</v>
      </c>
      <c r="N354" s="6">
        <v>142.72999999999999</v>
      </c>
      <c r="O354" s="7">
        <v>0.1</v>
      </c>
      <c r="P354" s="6">
        <v>77.28</v>
      </c>
      <c r="Q354" s="6">
        <f t="shared" si="20"/>
        <v>256.91399999999999</v>
      </c>
      <c r="R354" s="6">
        <f t="shared" si="21"/>
        <v>154.56</v>
      </c>
      <c r="S354" s="6">
        <f t="shared" si="22"/>
        <v>102.35399999999998</v>
      </c>
      <c r="T354" s="8">
        <f t="shared" si="23"/>
        <v>0.39839790747098247</v>
      </c>
      <c r="U354" s="5">
        <f>YEAR(SalesDataTable[[#This Row],[Order Date]])</f>
        <v>2026</v>
      </c>
      <c r="V354" s="8" t="str">
        <f>"Q"&amp;ROUNDUP(MONTH(SalesDataTable[[#This Row],[Order Date]])/3,0)</f>
        <v>Q1</v>
      </c>
      <c r="W354" s="9">
        <f>MONTH(SalesDataTable[[#This Row],[Order Date]])</f>
        <v>3</v>
      </c>
      <c r="X354" s="8" t="str">
        <f>TEXT(SalesDataTable[[#This Row],[Order Date]],"mmm")</f>
        <v>Mar</v>
      </c>
    </row>
    <row r="355" spans="1:24" ht="15.75">
      <c r="A355" s="2">
        <v>4684</v>
      </c>
      <c r="B355" s="3">
        <v>46094</v>
      </c>
      <c r="C355" s="4">
        <f>YEAR(SalesDataTable[[#This Row],[Order Date]])</f>
        <v>2026</v>
      </c>
      <c r="D355" s="12" t="str">
        <f>"Q"&amp;ROUNDUP(MONTH(SalesDataTable[[#This Row],[Order Date]])/3,0)</f>
        <v>Q1</v>
      </c>
      <c r="E355" s="4">
        <f>MONTH(SalesDataTable[[#This Row],[Order Date]])</f>
        <v>3</v>
      </c>
      <c r="F355" s="4" t="str">
        <f>TEXT(SalesDataTable[[#This Row],[Order Date]],"MMM")</f>
        <v>Mar</v>
      </c>
      <c r="G355" s="4" t="s">
        <v>6</v>
      </c>
      <c r="H355" s="4" t="s">
        <v>43</v>
      </c>
      <c r="I355" s="4" t="s">
        <v>2</v>
      </c>
      <c r="J355" s="4" t="s">
        <v>3</v>
      </c>
      <c r="K355" s="4" t="s">
        <v>34</v>
      </c>
      <c r="L355" s="4" t="s">
        <v>38</v>
      </c>
      <c r="M355" s="9">
        <v>4</v>
      </c>
      <c r="N355" s="6">
        <v>124.36</v>
      </c>
      <c r="O355" s="7">
        <v>0</v>
      </c>
      <c r="P355" s="6">
        <v>68.790000000000006</v>
      </c>
      <c r="Q355" s="6">
        <f t="shared" si="20"/>
        <v>497.44</v>
      </c>
      <c r="R355" s="6">
        <f t="shared" si="21"/>
        <v>275.16000000000003</v>
      </c>
      <c r="S355" s="6">
        <f t="shared" si="22"/>
        <v>222.27999999999997</v>
      </c>
      <c r="T355" s="8">
        <f t="shared" si="23"/>
        <v>0.44684786104856861</v>
      </c>
      <c r="U355" s="5">
        <f>YEAR(SalesDataTable[[#This Row],[Order Date]])</f>
        <v>2026</v>
      </c>
      <c r="V355" s="8" t="str">
        <f>"Q"&amp;ROUNDUP(MONTH(SalesDataTable[[#This Row],[Order Date]])/3,0)</f>
        <v>Q1</v>
      </c>
      <c r="W355" s="9">
        <f>MONTH(SalesDataTable[[#This Row],[Order Date]])</f>
        <v>3</v>
      </c>
      <c r="X355" s="8" t="str">
        <f>TEXT(SalesDataTable[[#This Row],[Order Date]],"mmm")</f>
        <v>Mar</v>
      </c>
    </row>
    <row r="356" spans="1:24" ht="15.75">
      <c r="A356" s="2">
        <v>313</v>
      </c>
      <c r="B356" s="3">
        <v>46095</v>
      </c>
      <c r="C356" s="4">
        <f>YEAR(SalesDataTable[[#This Row],[Order Date]])</f>
        <v>2026</v>
      </c>
      <c r="D356" s="12" t="str">
        <f>"Q"&amp;ROUNDUP(MONTH(SalesDataTable[[#This Row],[Order Date]])/3,0)</f>
        <v>Q1</v>
      </c>
      <c r="E356" s="4">
        <f>MONTH(SalesDataTable[[#This Row],[Order Date]])</f>
        <v>3</v>
      </c>
      <c r="F356" s="4" t="str">
        <f>TEXT(SalesDataTable[[#This Row],[Order Date]],"MMM")</f>
        <v>Mar</v>
      </c>
      <c r="G356" s="4" t="s">
        <v>20</v>
      </c>
      <c r="H356" s="4" t="s">
        <v>33</v>
      </c>
      <c r="I356" s="4" t="s">
        <v>2</v>
      </c>
      <c r="J356" s="4" t="s">
        <v>13</v>
      </c>
      <c r="K356" s="4" t="s">
        <v>4</v>
      </c>
      <c r="L356" s="4" t="s">
        <v>26</v>
      </c>
      <c r="M356" s="9">
        <v>4</v>
      </c>
      <c r="N356" s="6">
        <v>40.42</v>
      </c>
      <c r="O356" s="7">
        <v>0.1</v>
      </c>
      <c r="P356" s="6">
        <v>16.25</v>
      </c>
      <c r="Q356" s="6">
        <f t="shared" si="20"/>
        <v>145.512</v>
      </c>
      <c r="R356" s="6">
        <f t="shared" si="21"/>
        <v>65</v>
      </c>
      <c r="S356" s="6">
        <f t="shared" si="22"/>
        <v>80.512</v>
      </c>
      <c r="T356" s="8">
        <f t="shared" si="23"/>
        <v>0.5533014459288581</v>
      </c>
      <c r="U356" s="5">
        <f>YEAR(SalesDataTable[[#This Row],[Order Date]])</f>
        <v>2026</v>
      </c>
      <c r="V356" s="8" t="str">
        <f>"Q"&amp;ROUNDUP(MONTH(SalesDataTable[[#This Row],[Order Date]])/3,0)</f>
        <v>Q1</v>
      </c>
      <c r="W356" s="9">
        <f>MONTH(SalesDataTable[[#This Row],[Order Date]])</f>
        <v>3</v>
      </c>
      <c r="X356" s="8" t="str">
        <f>TEXT(SalesDataTable[[#This Row],[Order Date]],"mmm")</f>
        <v>Mar</v>
      </c>
    </row>
    <row r="357" spans="1:24" ht="15.75">
      <c r="A357" s="2">
        <v>1056</v>
      </c>
      <c r="B357" s="3">
        <v>46095</v>
      </c>
      <c r="C357" s="4">
        <f>YEAR(SalesDataTable[[#This Row],[Order Date]])</f>
        <v>2026</v>
      </c>
      <c r="D357" s="12" t="str">
        <f>"Q"&amp;ROUNDUP(MONTH(SalesDataTable[[#This Row],[Order Date]])/3,0)</f>
        <v>Q1</v>
      </c>
      <c r="E357" s="4">
        <f>MONTH(SalesDataTable[[#This Row],[Order Date]])</f>
        <v>3</v>
      </c>
      <c r="F357" s="4" t="str">
        <f>TEXT(SalesDataTable[[#This Row],[Order Date]],"MMM")</f>
        <v>Mar</v>
      </c>
      <c r="G357" s="4" t="s">
        <v>0</v>
      </c>
      <c r="H357" s="4" t="s">
        <v>50</v>
      </c>
      <c r="I357" s="4" t="s">
        <v>2</v>
      </c>
      <c r="J357" s="4" t="s">
        <v>3</v>
      </c>
      <c r="K357" s="4" t="s">
        <v>23</v>
      </c>
      <c r="L357" s="4" t="s">
        <v>29</v>
      </c>
      <c r="M357" s="9">
        <v>1</v>
      </c>
      <c r="N357" s="6">
        <v>192.86</v>
      </c>
      <c r="O357" s="7">
        <v>0</v>
      </c>
      <c r="P357" s="6">
        <v>101.13</v>
      </c>
      <c r="Q357" s="6">
        <f t="shared" si="20"/>
        <v>192.86</v>
      </c>
      <c r="R357" s="6">
        <f t="shared" si="21"/>
        <v>101.13</v>
      </c>
      <c r="S357" s="6">
        <f t="shared" si="22"/>
        <v>91.730000000000018</v>
      </c>
      <c r="T357" s="8">
        <f t="shared" si="23"/>
        <v>0.475629990666805</v>
      </c>
      <c r="U357" s="5">
        <f>YEAR(SalesDataTable[[#This Row],[Order Date]])</f>
        <v>2026</v>
      </c>
      <c r="V357" s="8" t="str">
        <f>"Q"&amp;ROUNDUP(MONTH(SalesDataTable[[#This Row],[Order Date]])/3,0)</f>
        <v>Q1</v>
      </c>
      <c r="W357" s="9">
        <f>MONTH(SalesDataTable[[#This Row],[Order Date]])</f>
        <v>3</v>
      </c>
      <c r="X357" s="8" t="str">
        <f>TEXT(SalesDataTable[[#This Row],[Order Date]],"mmm")</f>
        <v>Mar</v>
      </c>
    </row>
    <row r="358" spans="1:24" ht="15.75">
      <c r="A358" s="2">
        <v>2189</v>
      </c>
      <c r="B358" s="3">
        <v>46095</v>
      </c>
      <c r="C358" s="4">
        <f>YEAR(SalesDataTable[[#This Row],[Order Date]])</f>
        <v>2026</v>
      </c>
      <c r="D358" s="12" t="str">
        <f>"Q"&amp;ROUNDUP(MONTH(SalesDataTable[[#This Row],[Order Date]])/3,0)</f>
        <v>Q1</v>
      </c>
      <c r="E358" s="4">
        <f>MONTH(SalesDataTable[[#This Row],[Order Date]])</f>
        <v>3</v>
      </c>
      <c r="F358" s="4" t="str">
        <f>TEXT(SalesDataTable[[#This Row],[Order Date]],"MMM")</f>
        <v>Mar</v>
      </c>
      <c r="G358" s="4" t="s">
        <v>20</v>
      </c>
      <c r="H358" s="4" t="s">
        <v>21</v>
      </c>
      <c r="I358" s="4" t="s">
        <v>28</v>
      </c>
      <c r="J358" s="4" t="s">
        <v>13</v>
      </c>
      <c r="K358" s="4" t="s">
        <v>9</v>
      </c>
      <c r="L358" s="4" t="s">
        <v>46</v>
      </c>
      <c r="M358" s="9">
        <v>2</v>
      </c>
      <c r="N358" s="6">
        <v>72.34</v>
      </c>
      <c r="O358" s="7">
        <v>0</v>
      </c>
      <c r="P358" s="6">
        <v>33.29</v>
      </c>
      <c r="Q358" s="6">
        <f t="shared" si="20"/>
        <v>144.68</v>
      </c>
      <c r="R358" s="6">
        <f t="shared" si="21"/>
        <v>66.58</v>
      </c>
      <c r="S358" s="6">
        <f t="shared" si="22"/>
        <v>78.100000000000009</v>
      </c>
      <c r="T358" s="8">
        <f t="shared" si="23"/>
        <v>0.53981199889411113</v>
      </c>
      <c r="U358" s="5">
        <f>YEAR(SalesDataTable[[#This Row],[Order Date]])</f>
        <v>2026</v>
      </c>
      <c r="V358" s="8" t="str">
        <f>"Q"&amp;ROUNDUP(MONTH(SalesDataTable[[#This Row],[Order Date]])/3,0)</f>
        <v>Q1</v>
      </c>
      <c r="W358" s="9">
        <f>MONTH(SalesDataTable[[#This Row],[Order Date]])</f>
        <v>3</v>
      </c>
      <c r="X358" s="8" t="str">
        <f>TEXT(SalesDataTable[[#This Row],[Order Date]],"mmm")</f>
        <v>Mar</v>
      </c>
    </row>
    <row r="359" spans="1:24" ht="15.75">
      <c r="A359" s="2">
        <v>2617</v>
      </c>
      <c r="B359" s="3">
        <v>46095</v>
      </c>
      <c r="C359" s="4">
        <f>YEAR(SalesDataTable[[#This Row],[Order Date]])</f>
        <v>2026</v>
      </c>
      <c r="D359" s="12" t="str">
        <f>"Q"&amp;ROUNDUP(MONTH(SalesDataTable[[#This Row],[Order Date]])/3,0)</f>
        <v>Q1</v>
      </c>
      <c r="E359" s="4">
        <f>MONTH(SalesDataTable[[#This Row],[Order Date]])</f>
        <v>3</v>
      </c>
      <c r="F359" s="4" t="str">
        <f>TEXT(SalesDataTable[[#This Row],[Order Date]],"MMM")</f>
        <v>Mar</v>
      </c>
      <c r="G359" s="4" t="s">
        <v>20</v>
      </c>
      <c r="H359" s="4" t="s">
        <v>47</v>
      </c>
      <c r="I359" s="4" t="s">
        <v>2</v>
      </c>
      <c r="J359" s="4" t="s">
        <v>13</v>
      </c>
      <c r="K359" s="4" t="s">
        <v>14</v>
      </c>
      <c r="L359" s="4" t="s">
        <v>15</v>
      </c>
      <c r="M359" s="9">
        <v>2</v>
      </c>
      <c r="N359" s="6">
        <v>35.409999999999997</v>
      </c>
      <c r="O359" s="7">
        <v>0</v>
      </c>
      <c r="P359" s="6">
        <v>13.89</v>
      </c>
      <c r="Q359" s="6">
        <f t="shared" si="20"/>
        <v>70.819999999999993</v>
      </c>
      <c r="R359" s="6">
        <f t="shared" si="21"/>
        <v>27.78</v>
      </c>
      <c r="S359" s="6">
        <f t="shared" si="22"/>
        <v>43.039999999999992</v>
      </c>
      <c r="T359" s="8">
        <f t="shared" si="23"/>
        <v>0.60773792713922614</v>
      </c>
      <c r="U359" s="5">
        <f>YEAR(SalesDataTable[[#This Row],[Order Date]])</f>
        <v>2026</v>
      </c>
      <c r="V359" s="8" t="str">
        <f>"Q"&amp;ROUNDUP(MONTH(SalesDataTable[[#This Row],[Order Date]])/3,0)</f>
        <v>Q1</v>
      </c>
      <c r="W359" s="9">
        <f>MONTH(SalesDataTable[[#This Row],[Order Date]])</f>
        <v>3</v>
      </c>
      <c r="X359" s="8" t="str">
        <f>TEXT(SalesDataTable[[#This Row],[Order Date]],"mmm")</f>
        <v>Mar</v>
      </c>
    </row>
    <row r="360" spans="1:24" ht="15.75">
      <c r="A360" s="2">
        <v>2901</v>
      </c>
      <c r="B360" s="3">
        <v>46095</v>
      </c>
      <c r="C360" s="4">
        <f>YEAR(SalesDataTable[[#This Row],[Order Date]])</f>
        <v>2026</v>
      </c>
      <c r="D360" s="12" t="str">
        <f>"Q"&amp;ROUNDUP(MONTH(SalesDataTable[[#This Row],[Order Date]])/3,0)</f>
        <v>Q1</v>
      </c>
      <c r="E360" s="4">
        <f>MONTH(SalesDataTable[[#This Row],[Order Date]])</f>
        <v>3</v>
      </c>
      <c r="F360" s="4" t="str">
        <f>TEXT(SalesDataTable[[#This Row],[Order Date]],"MMM")</f>
        <v>Mar</v>
      </c>
      <c r="G360" s="4" t="s">
        <v>20</v>
      </c>
      <c r="H360" s="4" t="s">
        <v>33</v>
      </c>
      <c r="I360" s="4" t="s">
        <v>8</v>
      </c>
      <c r="J360" s="4" t="s">
        <v>16</v>
      </c>
      <c r="K360" s="4" t="s">
        <v>4</v>
      </c>
      <c r="L360" s="4" t="s">
        <v>30</v>
      </c>
      <c r="M360" s="9">
        <v>12</v>
      </c>
      <c r="N360" s="6">
        <v>102.25</v>
      </c>
      <c r="O360" s="7">
        <v>0.1</v>
      </c>
      <c r="P360" s="6">
        <v>51.07</v>
      </c>
      <c r="Q360" s="6">
        <f t="shared" si="20"/>
        <v>1104.3</v>
      </c>
      <c r="R360" s="6">
        <f t="shared" si="21"/>
        <v>612.84</v>
      </c>
      <c r="S360" s="6">
        <f t="shared" si="22"/>
        <v>491.45999999999992</v>
      </c>
      <c r="T360" s="8">
        <f t="shared" si="23"/>
        <v>0.44504210812279266</v>
      </c>
      <c r="U360" s="5">
        <f>YEAR(SalesDataTable[[#This Row],[Order Date]])</f>
        <v>2026</v>
      </c>
      <c r="V360" s="8" t="str">
        <f>"Q"&amp;ROUNDUP(MONTH(SalesDataTable[[#This Row],[Order Date]])/3,0)</f>
        <v>Q1</v>
      </c>
      <c r="W360" s="9">
        <f>MONTH(SalesDataTable[[#This Row],[Order Date]])</f>
        <v>3</v>
      </c>
      <c r="X360" s="8" t="str">
        <f>TEXT(SalesDataTable[[#This Row],[Order Date]],"mmm")</f>
        <v>Mar</v>
      </c>
    </row>
    <row r="361" spans="1:24" ht="15.75">
      <c r="A361" s="2">
        <v>2952</v>
      </c>
      <c r="B361" s="3">
        <v>46095</v>
      </c>
      <c r="C361" s="4">
        <f>YEAR(SalesDataTable[[#This Row],[Order Date]])</f>
        <v>2026</v>
      </c>
      <c r="D361" s="12" t="str">
        <f>"Q"&amp;ROUNDUP(MONTH(SalesDataTable[[#This Row],[Order Date]])/3,0)</f>
        <v>Q1</v>
      </c>
      <c r="E361" s="4">
        <f>MONTH(SalesDataTable[[#This Row],[Order Date]])</f>
        <v>3</v>
      </c>
      <c r="F361" s="4" t="str">
        <f>TEXT(SalesDataTable[[#This Row],[Order Date]],"MMM")</f>
        <v>Mar</v>
      </c>
      <c r="G361" s="4" t="s">
        <v>6</v>
      </c>
      <c r="H361" s="4" t="s">
        <v>7</v>
      </c>
      <c r="I361" s="4" t="s">
        <v>2</v>
      </c>
      <c r="J361" s="4" t="s">
        <v>13</v>
      </c>
      <c r="K361" s="4" t="s">
        <v>4</v>
      </c>
      <c r="L361" s="4" t="s">
        <v>22</v>
      </c>
      <c r="M361" s="9">
        <v>1</v>
      </c>
      <c r="N361" s="6">
        <v>51.86</v>
      </c>
      <c r="O361" s="7">
        <v>0.1</v>
      </c>
      <c r="P361" s="6">
        <v>22.34</v>
      </c>
      <c r="Q361" s="6">
        <f t="shared" si="20"/>
        <v>46.673999999999999</v>
      </c>
      <c r="R361" s="6">
        <f t="shared" si="21"/>
        <v>22.34</v>
      </c>
      <c r="S361" s="6">
        <f t="shared" si="22"/>
        <v>24.334</v>
      </c>
      <c r="T361" s="8">
        <f t="shared" si="23"/>
        <v>0.52136092899687192</v>
      </c>
      <c r="U361" s="5">
        <f>YEAR(SalesDataTable[[#This Row],[Order Date]])</f>
        <v>2026</v>
      </c>
      <c r="V361" s="8" t="str">
        <f>"Q"&amp;ROUNDUP(MONTH(SalesDataTable[[#This Row],[Order Date]])/3,0)</f>
        <v>Q1</v>
      </c>
      <c r="W361" s="9">
        <f>MONTH(SalesDataTable[[#This Row],[Order Date]])</f>
        <v>3</v>
      </c>
      <c r="X361" s="8" t="str">
        <f>TEXT(SalesDataTable[[#This Row],[Order Date]],"mmm")</f>
        <v>Mar</v>
      </c>
    </row>
    <row r="362" spans="1:24" ht="15.75">
      <c r="A362" s="2">
        <v>3421</v>
      </c>
      <c r="B362" s="3">
        <v>46095</v>
      </c>
      <c r="C362" s="4">
        <f>YEAR(SalesDataTable[[#This Row],[Order Date]])</f>
        <v>2026</v>
      </c>
      <c r="D362" s="12" t="str">
        <f>"Q"&amp;ROUNDUP(MONTH(SalesDataTable[[#This Row],[Order Date]])/3,0)</f>
        <v>Q1</v>
      </c>
      <c r="E362" s="4">
        <f>MONTH(SalesDataTable[[#This Row],[Order Date]])</f>
        <v>3</v>
      </c>
      <c r="F362" s="4" t="str">
        <f>TEXT(SalesDataTable[[#This Row],[Order Date]],"MMM")</f>
        <v>Mar</v>
      </c>
      <c r="G362" s="4" t="s">
        <v>20</v>
      </c>
      <c r="H362" s="4" t="s">
        <v>33</v>
      </c>
      <c r="I362" s="4" t="s">
        <v>2</v>
      </c>
      <c r="J362" s="4" t="s">
        <v>3</v>
      </c>
      <c r="K362" s="4" t="s">
        <v>14</v>
      </c>
      <c r="L362" s="4" t="s">
        <v>15</v>
      </c>
      <c r="M362" s="9">
        <v>1</v>
      </c>
      <c r="N362" s="6">
        <v>36.520000000000003</v>
      </c>
      <c r="O362" s="7">
        <v>0.05</v>
      </c>
      <c r="P362" s="6">
        <v>13.23</v>
      </c>
      <c r="Q362" s="6">
        <f t="shared" si="20"/>
        <v>34.694000000000003</v>
      </c>
      <c r="R362" s="6">
        <f t="shared" si="21"/>
        <v>13.23</v>
      </c>
      <c r="S362" s="6">
        <f t="shared" si="22"/>
        <v>21.464000000000002</v>
      </c>
      <c r="T362" s="8">
        <f t="shared" si="23"/>
        <v>0.61866605176687617</v>
      </c>
      <c r="U362" s="5">
        <f>YEAR(SalesDataTable[[#This Row],[Order Date]])</f>
        <v>2026</v>
      </c>
      <c r="V362" s="8" t="str">
        <f>"Q"&amp;ROUNDUP(MONTH(SalesDataTable[[#This Row],[Order Date]])/3,0)</f>
        <v>Q1</v>
      </c>
      <c r="W362" s="9">
        <f>MONTH(SalesDataTable[[#This Row],[Order Date]])</f>
        <v>3</v>
      </c>
      <c r="X362" s="8" t="str">
        <f>TEXT(SalesDataTable[[#This Row],[Order Date]],"mmm")</f>
        <v>Mar</v>
      </c>
    </row>
    <row r="363" spans="1:24" ht="15.75">
      <c r="A363" s="2">
        <v>3536</v>
      </c>
      <c r="B363" s="3">
        <v>46095</v>
      </c>
      <c r="C363" s="4">
        <f>YEAR(SalesDataTable[[#This Row],[Order Date]])</f>
        <v>2026</v>
      </c>
      <c r="D363" s="12" t="str">
        <f>"Q"&amp;ROUNDUP(MONTH(SalesDataTable[[#This Row],[Order Date]])/3,0)</f>
        <v>Q1</v>
      </c>
      <c r="E363" s="4">
        <f>MONTH(SalesDataTable[[#This Row],[Order Date]])</f>
        <v>3</v>
      </c>
      <c r="F363" s="4" t="str">
        <f>TEXT(SalesDataTable[[#This Row],[Order Date]],"MMM")</f>
        <v>Mar</v>
      </c>
      <c r="G363" s="4" t="s">
        <v>11</v>
      </c>
      <c r="H363" s="4" t="s">
        <v>39</v>
      </c>
      <c r="I363" s="4" t="s">
        <v>2</v>
      </c>
      <c r="J363" s="4" t="s">
        <v>13</v>
      </c>
      <c r="K363" s="4" t="s">
        <v>9</v>
      </c>
      <c r="L363" s="4" t="s">
        <v>37</v>
      </c>
      <c r="M363" s="9">
        <v>2</v>
      </c>
      <c r="N363" s="6">
        <v>153.66</v>
      </c>
      <c r="O363" s="7">
        <v>0.1</v>
      </c>
      <c r="P363" s="6">
        <v>78.430000000000007</v>
      </c>
      <c r="Q363" s="6">
        <f t="shared" si="20"/>
        <v>276.58800000000002</v>
      </c>
      <c r="R363" s="6">
        <f t="shared" si="21"/>
        <v>156.86000000000001</v>
      </c>
      <c r="S363" s="6">
        <f t="shared" si="22"/>
        <v>119.72800000000001</v>
      </c>
      <c r="T363" s="8">
        <f t="shared" si="23"/>
        <v>0.43287488972768162</v>
      </c>
      <c r="U363" s="5">
        <f>YEAR(SalesDataTable[[#This Row],[Order Date]])</f>
        <v>2026</v>
      </c>
      <c r="V363" s="8" t="str">
        <f>"Q"&amp;ROUNDUP(MONTH(SalesDataTable[[#This Row],[Order Date]])/3,0)</f>
        <v>Q1</v>
      </c>
      <c r="W363" s="9">
        <f>MONTH(SalesDataTable[[#This Row],[Order Date]])</f>
        <v>3</v>
      </c>
      <c r="X363" s="8" t="str">
        <f>TEXT(SalesDataTable[[#This Row],[Order Date]],"mmm")</f>
        <v>Mar</v>
      </c>
    </row>
    <row r="364" spans="1:24" ht="15.75">
      <c r="A364" s="2">
        <v>3878</v>
      </c>
      <c r="B364" s="3">
        <v>46095</v>
      </c>
      <c r="C364" s="4">
        <f>YEAR(SalesDataTable[[#This Row],[Order Date]])</f>
        <v>2026</v>
      </c>
      <c r="D364" s="12" t="str">
        <f>"Q"&amp;ROUNDUP(MONTH(SalesDataTable[[#This Row],[Order Date]])/3,0)</f>
        <v>Q1</v>
      </c>
      <c r="E364" s="4">
        <f>MONTH(SalesDataTable[[#This Row],[Order Date]])</f>
        <v>3</v>
      </c>
      <c r="F364" s="4" t="str">
        <f>TEXT(SalesDataTable[[#This Row],[Order Date]],"MMM")</f>
        <v>Mar</v>
      </c>
      <c r="G364" s="4" t="s">
        <v>6</v>
      </c>
      <c r="H364" s="4" t="s">
        <v>49</v>
      </c>
      <c r="I364" s="4" t="s">
        <v>28</v>
      </c>
      <c r="J364" s="4" t="s">
        <v>3</v>
      </c>
      <c r="K364" s="4" t="s">
        <v>34</v>
      </c>
      <c r="L364" s="4" t="s">
        <v>35</v>
      </c>
      <c r="M364" s="9">
        <v>1</v>
      </c>
      <c r="N364" s="6">
        <v>41.05</v>
      </c>
      <c r="O364" s="7">
        <v>0.1</v>
      </c>
      <c r="P364" s="6">
        <v>14.94</v>
      </c>
      <c r="Q364" s="6">
        <f t="shared" si="20"/>
        <v>36.945</v>
      </c>
      <c r="R364" s="6">
        <f t="shared" si="21"/>
        <v>14.94</v>
      </c>
      <c r="S364" s="6">
        <f t="shared" si="22"/>
        <v>22.005000000000003</v>
      </c>
      <c r="T364" s="8">
        <f t="shared" si="23"/>
        <v>0.59561510353227776</v>
      </c>
      <c r="U364" s="5">
        <f>YEAR(SalesDataTable[[#This Row],[Order Date]])</f>
        <v>2026</v>
      </c>
      <c r="V364" s="8" t="str">
        <f>"Q"&amp;ROUNDUP(MONTH(SalesDataTable[[#This Row],[Order Date]])/3,0)</f>
        <v>Q1</v>
      </c>
      <c r="W364" s="9">
        <f>MONTH(SalesDataTable[[#This Row],[Order Date]])</f>
        <v>3</v>
      </c>
      <c r="X364" s="8" t="str">
        <f>TEXT(SalesDataTable[[#This Row],[Order Date]],"mmm")</f>
        <v>Mar</v>
      </c>
    </row>
    <row r="365" spans="1:24" ht="15.75">
      <c r="A365" s="2">
        <v>2027</v>
      </c>
      <c r="B365" s="3">
        <v>46096</v>
      </c>
      <c r="C365" s="4">
        <f>YEAR(SalesDataTable[[#This Row],[Order Date]])</f>
        <v>2026</v>
      </c>
      <c r="D365" s="12" t="str">
        <f>"Q"&amp;ROUNDUP(MONTH(SalesDataTable[[#This Row],[Order Date]])/3,0)</f>
        <v>Q1</v>
      </c>
      <c r="E365" s="4">
        <f>MONTH(SalesDataTable[[#This Row],[Order Date]])</f>
        <v>3</v>
      </c>
      <c r="F365" s="4" t="str">
        <f>TEXT(SalesDataTable[[#This Row],[Order Date]],"MMM")</f>
        <v>Mar</v>
      </c>
      <c r="G365" s="4" t="s">
        <v>11</v>
      </c>
      <c r="H365" s="4" t="s">
        <v>12</v>
      </c>
      <c r="I365" s="4" t="s">
        <v>2</v>
      </c>
      <c r="J365" s="4" t="s">
        <v>3</v>
      </c>
      <c r="K365" s="4" t="s">
        <v>14</v>
      </c>
      <c r="L365" s="4" t="s">
        <v>44</v>
      </c>
      <c r="M365" s="9">
        <v>4</v>
      </c>
      <c r="N365" s="6">
        <v>136.21</v>
      </c>
      <c r="O365" s="7">
        <v>0.05</v>
      </c>
      <c r="P365" s="6">
        <v>68.55</v>
      </c>
      <c r="Q365" s="6">
        <f t="shared" si="20"/>
        <v>517.59799999999996</v>
      </c>
      <c r="R365" s="6">
        <f t="shared" si="21"/>
        <v>274.2</v>
      </c>
      <c r="S365" s="6">
        <f t="shared" si="22"/>
        <v>243.39799999999997</v>
      </c>
      <c r="T365" s="8">
        <f t="shared" si="23"/>
        <v>0.4702452482428448</v>
      </c>
      <c r="U365" s="5">
        <f>YEAR(SalesDataTable[[#This Row],[Order Date]])</f>
        <v>2026</v>
      </c>
      <c r="V365" s="8" t="str">
        <f>"Q"&amp;ROUNDUP(MONTH(SalesDataTable[[#This Row],[Order Date]])/3,0)</f>
        <v>Q1</v>
      </c>
      <c r="W365" s="9">
        <f>MONTH(SalesDataTable[[#This Row],[Order Date]])</f>
        <v>3</v>
      </c>
      <c r="X365" s="8" t="str">
        <f>TEXT(SalesDataTable[[#This Row],[Order Date]],"mmm")</f>
        <v>Mar</v>
      </c>
    </row>
    <row r="366" spans="1:24" ht="15.75">
      <c r="A366" s="2">
        <v>3280</v>
      </c>
      <c r="B366" s="3">
        <v>46096</v>
      </c>
      <c r="C366" s="4">
        <f>YEAR(SalesDataTable[[#This Row],[Order Date]])</f>
        <v>2026</v>
      </c>
      <c r="D366" s="12" t="str">
        <f>"Q"&amp;ROUNDUP(MONTH(SalesDataTable[[#This Row],[Order Date]])/3,0)</f>
        <v>Q1</v>
      </c>
      <c r="E366" s="4">
        <f>MONTH(SalesDataTable[[#This Row],[Order Date]])</f>
        <v>3</v>
      </c>
      <c r="F366" s="4" t="str">
        <f>TEXT(SalesDataTable[[#This Row],[Order Date]],"MMM")</f>
        <v>Mar</v>
      </c>
      <c r="G366" s="4" t="s">
        <v>20</v>
      </c>
      <c r="H366" s="4" t="s">
        <v>21</v>
      </c>
      <c r="I366" s="4" t="s">
        <v>2</v>
      </c>
      <c r="J366" s="4" t="s">
        <v>3</v>
      </c>
      <c r="K366" s="4" t="s">
        <v>14</v>
      </c>
      <c r="L366" s="4" t="s">
        <v>32</v>
      </c>
      <c r="M366" s="9">
        <v>3</v>
      </c>
      <c r="N366" s="6">
        <v>46.68</v>
      </c>
      <c r="O366" s="7">
        <v>0</v>
      </c>
      <c r="P366" s="6">
        <v>18.760000000000002</v>
      </c>
      <c r="Q366" s="6">
        <f t="shared" si="20"/>
        <v>140.04</v>
      </c>
      <c r="R366" s="6">
        <f t="shared" si="21"/>
        <v>56.28</v>
      </c>
      <c r="S366" s="6">
        <f t="shared" si="22"/>
        <v>83.759999999999991</v>
      </c>
      <c r="T366" s="8">
        <f t="shared" si="23"/>
        <v>0.59811482433590402</v>
      </c>
      <c r="U366" s="5">
        <f>YEAR(SalesDataTable[[#This Row],[Order Date]])</f>
        <v>2026</v>
      </c>
      <c r="V366" s="8" t="str">
        <f>"Q"&amp;ROUNDUP(MONTH(SalesDataTable[[#This Row],[Order Date]])/3,0)</f>
        <v>Q1</v>
      </c>
      <c r="W366" s="9">
        <f>MONTH(SalesDataTable[[#This Row],[Order Date]])</f>
        <v>3</v>
      </c>
      <c r="X366" s="8" t="str">
        <f>TEXT(SalesDataTable[[#This Row],[Order Date]],"mmm")</f>
        <v>Mar</v>
      </c>
    </row>
    <row r="367" spans="1:24" ht="15.75">
      <c r="A367" s="2">
        <v>5149</v>
      </c>
      <c r="B367" s="3">
        <v>46096</v>
      </c>
      <c r="C367" s="4">
        <f>YEAR(SalesDataTable[[#This Row],[Order Date]])</f>
        <v>2026</v>
      </c>
      <c r="D367" s="12" t="str">
        <f>"Q"&amp;ROUNDUP(MONTH(SalesDataTable[[#This Row],[Order Date]])/3,0)</f>
        <v>Q1</v>
      </c>
      <c r="E367" s="4">
        <f>MONTH(SalesDataTable[[#This Row],[Order Date]])</f>
        <v>3</v>
      </c>
      <c r="F367" s="4" t="str">
        <f>TEXT(SalesDataTable[[#This Row],[Order Date]],"MMM")</f>
        <v>Mar</v>
      </c>
      <c r="G367" s="4" t="s">
        <v>6</v>
      </c>
      <c r="H367" s="4" t="s">
        <v>43</v>
      </c>
      <c r="I367" s="4" t="s">
        <v>19</v>
      </c>
      <c r="J367" s="4" t="s">
        <v>13</v>
      </c>
      <c r="K367" s="4" t="s">
        <v>14</v>
      </c>
      <c r="L367" s="4" t="s">
        <v>15</v>
      </c>
      <c r="M367" s="9">
        <v>1</v>
      </c>
      <c r="N367" s="6">
        <v>35.340000000000003</v>
      </c>
      <c r="O367" s="7">
        <v>0.05</v>
      </c>
      <c r="P367" s="6">
        <v>13.37</v>
      </c>
      <c r="Q367" s="6">
        <f t="shared" si="20"/>
        <v>33.573</v>
      </c>
      <c r="R367" s="6">
        <f t="shared" si="21"/>
        <v>13.37</v>
      </c>
      <c r="S367" s="6">
        <f t="shared" si="22"/>
        <v>20.203000000000003</v>
      </c>
      <c r="T367" s="8">
        <f t="shared" si="23"/>
        <v>0.60176332171685587</v>
      </c>
      <c r="U367" s="5">
        <f>YEAR(SalesDataTable[[#This Row],[Order Date]])</f>
        <v>2026</v>
      </c>
      <c r="V367" s="8" t="str">
        <f>"Q"&amp;ROUNDUP(MONTH(SalesDataTable[[#This Row],[Order Date]])/3,0)</f>
        <v>Q1</v>
      </c>
      <c r="W367" s="9">
        <f>MONTH(SalesDataTable[[#This Row],[Order Date]])</f>
        <v>3</v>
      </c>
      <c r="X367" s="8" t="str">
        <f>TEXT(SalesDataTable[[#This Row],[Order Date]],"mmm")</f>
        <v>Mar</v>
      </c>
    </row>
    <row r="368" spans="1:24" ht="15.75">
      <c r="A368" s="2">
        <v>412</v>
      </c>
      <c r="B368" s="3">
        <v>46097</v>
      </c>
      <c r="C368" s="4">
        <f>YEAR(SalesDataTable[[#This Row],[Order Date]])</f>
        <v>2026</v>
      </c>
      <c r="D368" s="12" t="str">
        <f>"Q"&amp;ROUNDUP(MONTH(SalesDataTable[[#This Row],[Order Date]])/3,0)</f>
        <v>Q1</v>
      </c>
      <c r="E368" s="4">
        <f>MONTH(SalesDataTable[[#This Row],[Order Date]])</f>
        <v>3</v>
      </c>
      <c r="F368" s="4" t="str">
        <f>TEXT(SalesDataTable[[#This Row],[Order Date]],"MMM")</f>
        <v>Mar</v>
      </c>
      <c r="G368" s="4" t="s">
        <v>20</v>
      </c>
      <c r="H368" s="4" t="s">
        <v>31</v>
      </c>
      <c r="I368" s="4" t="s">
        <v>19</v>
      </c>
      <c r="J368" s="4" t="s">
        <v>3</v>
      </c>
      <c r="K368" s="4" t="s">
        <v>34</v>
      </c>
      <c r="L368" s="4" t="s">
        <v>35</v>
      </c>
      <c r="M368" s="9">
        <v>2</v>
      </c>
      <c r="N368" s="6">
        <v>40.19</v>
      </c>
      <c r="O368" s="7">
        <v>0</v>
      </c>
      <c r="P368" s="6">
        <v>14.92</v>
      </c>
      <c r="Q368" s="6">
        <f t="shared" si="20"/>
        <v>80.38</v>
      </c>
      <c r="R368" s="6">
        <f t="shared" si="21"/>
        <v>29.84</v>
      </c>
      <c r="S368" s="6">
        <f t="shared" si="22"/>
        <v>50.539999999999992</v>
      </c>
      <c r="T368" s="8">
        <f t="shared" si="23"/>
        <v>0.62876337397362525</v>
      </c>
      <c r="U368" s="5">
        <f>YEAR(SalesDataTable[[#This Row],[Order Date]])</f>
        <v>2026</v>
      </c>
      <c r="V368" s="8" t="str">
        <f>"Q"&amp;ROUNDUP(MONTH(SalesDataTable[[#This Row],[Order Date]])/3,0)</f>
        <v>Q1</v>
      </c>
      <c r="W368" s="9">
        <f>MONTH(SalesDataTable[[#This Row],[Order Date]])</f>
        <v>3</v>
      </c>
      <c r="X368" s="8" t="str">
        <f>TEXT(SalesDataTable[[#This Row],[Order Date]],"mmm")</f>
        <v>Mar</v>
      </c>
    </row>
    <row r="369" spans="1:24" ht="15.75">
      <c r="A369" s="2">
        <v>1161</v>
      </c>
      <c r="B369" s="3">
        <v>46097</v>
      </c>
      <c r="C369" s="4">
        <f>YEAR(SalesDataTable[[#This Row],[Order Date]])</f>
        <v>2026</v>
      </c>
      <c r="D369" s="12" t="str">
        <f>"Q"&amp;ROUNDUP(MONTH(SalesDataTable[[#This Row],[Order Date]])/3,0)</f>
        <v>Q1</v>
      </c>
      <c r="E369" s="4">
        <f>MONTH(SalesDataTable[[#This Row],[Order Date]])</f>
        <v>3</v>
      </c>
      <c r="F369" s="4" t="str">
        <f>TEXT(SalesDataTable[[#This Row],[Order Date]],"MMM")</f>
        <v>Mar</v>
      </c>
      <c r="G369" s="4" t="s">
        <v>6</v>
      </c>
      <c r="H369" s="4" t="s">
        <v>43</v>
      </c>
      <c r="I369" s="4" t="s">
        <v>2</v>
      </c>
      <c r="J369" s="4" t="s">
        <v>13</v>
      </c>
      <c r="K369" s="4" t="s">
        <v>4</v>
      </c>
      <c r="L369" s="4" t="s">
        <v>30</v>
      </c>
      <c r="M369" s="9">
        <v>2</v>
      </c>
      <c r="N369" s="6">
        <v>101.73</v>
      </c>
      <c r="O369" s="7">
        <v>0.05</v>
      </c>
      <c r="P369" s="6">
        <v>51.56</v>
      </c>
      <c r="Q369" s="6">
        <f t="shared" si="20"/>
        <v>193.28700000000001</v>
      </c>
      <c r="R369" s="6">
        <f t="shared" si="21"/>
        <v>103.12</v>
      </c>
      <c r="S369" s="6">
        <f t="shared" si="22"/>
        <v>90.167000000000002</v>
      </c>
      <c r="T369" s="8">
        <f t="shared" si="23"/>
        <v>0.46649283190281809</v>
      </c>
      <c r="U369" s="5">
        <f>YEAR(SalesDataTable[[#This Row],[Order Date]])</f>
        <v>2026</v>
      </c>
      <c r="V369" s="8" t="str">
        <f>"Q"&amp;ROUNDUP(MONTH(SalesDataTable[[#This Row],[Order Date]])/3,0)</f>
        <v>Q1</v>
      </c>
      <c r="W369" s="9">
        <f>MONTH(SalesDataTable[[#This Row],[Order Date]])</f>
        <v>3</v>
      </c>
      <c r="X369" s="8" t="str">
        <f>TEXT(SalesDataTable[[#This Row],[Order Date]],"mmm")</f>
        <v>Mar</v>
      </c>
    </row>
    <row r="370" spans="1:24" ht="15.75">
      <c r="A370" s="2">
        <v>1320</v>
      </c>
      <c r="B370" s="3">
        <v>46097</v>
      </c>
      <c r="C370" s="4">
        <f>YEAR(SalesDataTable[[#This Row],[Order Date]])</f>
        <v>2026</v>
      </c>
      <c r="D370" s="12" t="str">
        <f>"Q"&amp;ROUNDUP(MONTH(SalesDataTable[[#This Row],[Order Date]])/3,0)</f>
        <v>Q1</v>
      </c>
      <c r="E370" s="4">
        <f>MONTH(SalesDataTable[[#This Row],[Order Date]])</f>
        <v>3</v>
      </c>
      <c r="F370" s="4" t="str">
        <f>TEXT(SalesDataTable[[#This Row],[Order Date]],"MMM")</f>
        <v>Mar</v>
      </c>
      <c r="G370" s="4" t="s">
        <v>11</v>
      </c>
      <c r="H370" s="4" t="s">
        <v>18</v>
      </c>
      <c r="I370" s="4" t="s">
        <v>19</v>
      </c>
      <c r="J370" s="4" t="s">
        <v>16</v>
      </c>
      <c r="K370" s="4" t="s">
        <v>23</v>
      </c>
      <c r="L370" s="4" t="s">
        <v>29</v>
      </c>
      <c r="M370" s="9">
        <v>1</v>
      </c>
      <c r="N370" s="6">
        <v>200.05</v>
      </c>
      <c r="O370" s="7">
        <v>0</v>
      </c>
      <c r="P370" s="6">
        <v>102.69</v>
      </c>
      <c r="Q370" s="6">
        <f t="shared" si="20"/>
        <v>200.05</v>
      </c>
      <c r="R370" s="6">
        <f t="shared" si="21"/>
        <v>102.69</v>
      </c>
      <c r="S370" s="6">
        <f t="shared" si="22"/>
        <v>97.360000000000014</v>
      </c>
      <c r="T370" s="8">
        <f t="shared" si="23"/>
        <v>0.48667833041739567</v>
      </c>
      <c r="U370" s="5">
        <f>YEAR(SalesDataTable[[#This Row],[Order Date]])</f>
        <v>2026</v>
      </c>
      <c r="V370" s="8" t="str">
        <f>"Q"&amp;ROUNDUP(MONTH(SalesDataTable[[#This Row],[Order Date]])/3,0)</f>
        <v>Q1</v>
      </c>
      <c r="W370" s="9">
        <f>MONTH(SalesDataTable[[#This Row],[Order Date]])</f>
        <v>3</v>
      </c>
      <c r="X370" s="8" t="str">
        <f>TEXT(SalesDataTable[[#This Row],[Order Date]],"mmm")</f>
        <v>Mar</v>
      </c>
    </row>
    <row r="371" spans="1:24" ht="15.75">
      <c r="A371" s="2">
        <v>2528</v>
      </c>
      <c r="B371" s="3">
        <v>46097</v>
      </c>
      <c r="C371" s="4">
        <f>YEAR(SalesDataTable[[#This Row],[Order Date]])</f>
        <v>2026</v>
      </c>
      <c r="D371" s="12" t="str">
        <f>"Q"&amp;ROUNDUP(MONTH(SalesDataTable[[#This Row],[Order Date]])/3,0)</f>
        <v>Q1</v>
      </c>
      <c r="E371" s="4">
        <f>MONTH(SalesDataTable[[#This Row],[Order Date]])</f>
        <v>3</v>
      </c>
      <c r="F371" s="4" t="str">
        <f>TEXT(SalesDataTable[[#This Row],[Order Date]],"MMM")</f>
        <v>Mar</v>
      </c>
      <c r="G371" s="4" t="s">
        <v>20</v>
      </c>
      <c r="H371" s="4" t="s">
        <v>31</v>
      </c>
      <c r="I371" s="4" t="s">
        <v>2</v>
      </c>
      <c r="J371" s="4" t="s">
        <v>13</v>
      </c>
      <c r="K371" s="4" t="s">
        <v>9</v>
      </c>
      <c r="L371" s="4" t="s">
        <v>10</v>
      </c>
      <c r="M371" s="9">
        <v>1</v>
      </c>
      <c r="N371" s="6">
        <v>90.06</v>
      </c>
      <c r="O371" s="7">
        <v>0</v>
      </c>
      <c r="P371" s="6">
        <v>44.49</v>
      </c>
      <c r="Q371" s="6">
        <f t="shared" si="20"/>
        <v>90.06</v>
      </c>
      <c r="R371" s="6">
        <f t="shared" si="21"/>
        <v>44.49</v>
      </c>
      <c r="S371" s="6">
        <f t="shared" si="22"/>
        <v>45.57</v>
      </c>
      <c r="T371" s="8">
        <f t="shared" si="23"/>
        <v>0.50599600266489009</v>
      </c>
      <c r="U371" s="5">
        <f>YEAR(SalesDataTable[[#This Row],[Order Date]])</f>
        <v>2026</v>
      </c>
      <c r="V371" s="8" t="str">
        <f>"Q"&amp;ROUNDUP(MONTH(SalesDataTable[[#This Row],[Order Date]])/3,0)</f>
        <v>Q1</v>
      </c>
      <c r="W371" s="9">
        <f>MONTH(SalesDataTable[[#This Row],[Order Date]])</f>
        <v>3</v>
      </c>
      <c r="X371" s="8" t="str">
        <f>TEXT(SalesDataTable[[#This Row],[Order Date]],"mmm")</f>
        <v>Mar</v>
      </c>
    </row>
    <row r="372" spans="1:24" ht="15.75">
      <c r="A372" s="2">
        <v>2956</v>
      </c>
      <c r="B372" s="3">
        <v>46097</v>
      </c>
      <c r="C372" s="4">
        <f>YEAR(SalesDataTable[[#This Row],[Order Date]])</f>
        <v>2026</v>
      </c>
      <c r="D372" s="12" t="str">
        <f>"Q"&amp;ROUNDUP(MONTH(SalesDataTable[[#This Row],[Order Date]])/3,0)</f>
        <v>Q1</v>
      </c>
      <c r="E372" s="4">
        <f>MONTH(SalesDataTable[[#This Row],[Order Date]])</f>
        <v>3</v>
      </c>
      <c r="F372" s="4" t="str">
        <f>TEXT(SalesDataTable[[#This Row],[Order Date]],"MMM")</f>
        <v>Mar</v>
      </c>
      <c r="G372" s="4" t="s">
        <v>6</v>
      </c>
      <c r="H372" s="4" t="s">
        <v>41</v>
      </c>
      <c r="I372" s="4" t="s">
        <v>2</v>
      </c>
      <c r="J372" s="4" t="s">
        <v>13</v>
      </c>
      <c r="K372" s="4" t="s">
        <v>14</v>
      </c>
      <c r="L372" s="4" t="s">
        <v>15</v>
      </c>
      <c r="M372" s="9">
        <v>1</v>
      </c>
      <c r="N372" s="6">
        <v>37.119999999999997</v>
      </c>
      <c r="O372" s="7">
        <v>0.1</v>
      </c>
      <c r="P372" s="6">
        <v>13.39</v>
      </c>
      <c r="Q372" s="6">
        <f t="shared" si="20"/>
        <v>33.408000000000001</v>
      </c>
      <c r="R372" s="6">
        <f t="shared" si="21"/>
        <v>13.39</v>
      </c>
      <c r="S372" s="6">
        <f t="shared" si="22"/>
        <v>20.018000000000001</v>
      </c>
      <c r="T372" s="8">
        <f t="shared" si="23"/>
        <v>0.59919779693486586</v>
      </c>
      <c r="U372" s="5">
        <f>YEAR(SalesDataTable[[#This Row],[Order Date]])</f>
        <v>2026</v>
      </c>
      <c r="V372" s="8" t="str">
        <f>"Q"&amp;ROUNDUP(MONTH(SalesDataTable[[#This Row],[Order Date]])/3,0)</f>
        <v>Q1</v>
      </c>
      <c r="W372" s="9">
        <f>MONTH(SalesDataTable[[#This Row],[Order Date]])</f>
        <v>3</v>
      </c>
      <c r="X372" s="8" t="str">
        <f>TEXT(SalesDataTable[[#This Row],[Order Date]],"mmm")</f>
        <v>Mar</v>
      </c>
    </row>
    <row r="373" spans="1:24" ht="15.75">
      <c r="A373" s="2">
        <v>2973</v>
      </c>
      <c r="B373" s="3">
        <v>46097</v>
      </c>
      <c r="C373" s="4">
        <f>YEAR(SalesDataTable[[#This Row],[Order Date]])</f>
        <v>2026</v>
      </c>
      <c r="D373" s="12" t="str">
        <f>"Q"&amp;ROUNDUP(MONTH(SalesDataTable[[#This Row],[Order Date]])/3,0)</f>
        <v>Q1</v>
      </c>
      <c r="E373" s="4">
        <f>MONTH(SalesDataTable[[#This Row],[Order Date]])</f>
        <v>3</v>
      </c>
      <c r="F373" s="4" t="str">
        <f>TEXT(SalesDataTable[[#This Row],[Order Date]],"MMM")</f>
        <v>Mar</v>
      </c>
      <c r="G373" s="4" t="s">
        <v>0</v>
      </c>
      <c r="H373" s="4" t="s">
        <v>1</v>
      </c>
      <c r="I373" s="4" t="s">
        <v>19</v>
      </c>
      <c r="J373" s="4" t="s">
        <v>3</v>
      </c>
      <c r="K373" s="4" t="s">
        <v>9</v>
      </c>
      <c r="L373" s="4" t="s">
        <v>37</v>
      </c>
      <c r="M373" s="9">
        <v>2</v>
      </c>
      <c r="N373" s="6">
        <v>156.09</v>
      </c>
      <c r="O373" s="7">
        <v>0.1</v>
      </c>
      <c r="P373" s="6">
        <v>79.72</v>
      </c>
      <c r="Q373" s="6">
        <f t="shared" si="20"/>
        <v>280.96199999999999</v>
      </c>
      <c r="R373" s="6">
        <f t="shared" si="21"/>
        <v>159.44</v>
      </c>
      <c r="S373" s="6">
        <f t="shared" si="22"/>
        <v>121.52199999999999</v>
      </c>
      <c r="T373" s="8">
        <f t="shared" si="23"/>
        <v>0.43252112385304775</v>
      </c>
      <c r="U373" s="5">
        <f>YEAR(SalesDataTable[[#This Row],[Order Date]])</f>
        <v>2026</v>
      </c>
      <c r="V373" s="8" t="str">
        <f>"Q"&amp;ROUNDUP(MONTH(SalesDataTable[[#This Row],[Order Date]])/3,0)</f>
        <v>Q1</v>
      </c>
      <c r="W373" s="9">
        <f>MONTH(SalesDataTable[[#This Row],[Order Date]])</f>
        <v>3</v>
      </c>
      <c r="X373" s="8" t="str">
        <f>TEXT(SalesDataTable[[#This Row],[Order Date]],"mmm")</f>
        <v>Mar</v>
      </c>
    </row>
    <row r="374" spans="1:24" ht="15.75">
      <c r="A374" s="2">
        <v>3358</v>
      </c>
      <c r="B374" s="3">
        <v>46097</v>
      </c>
      <c r="C374" s="4">
        <f>YEAR(SalesDataTable[[#This Row],[Order Date]])</f>
        <v>2026</v>
      </c>
      <c r="D374" s="12" t="str">
        <f>"Q"&amp;ROUNDUP(MONTH(SalesDataTable[[#This Row],[Order Date]])/3,0)</f>
        <v>Q1</v>
      </c>
      <c r="E374" s="4">
        <f>MONTH(SalesDataTable[[#This Row],[Order Date]])</f>
        <v>3</v>
      </c>
      <c r="F374" s="4" t="str">
        <f>TEXT(SalesDataTable[[#This Row],[Order Date]],"MMM")</f>
        <v>Mar</v>
      </c>
      <c r="G374" s="4" t="s">
        <v>0</v>
      </c>
      <c r="H374" s="4" t="s">
        <v>1</v>
      </c>
      <c r="I374" s="4" t="s">
        <v>8</v>
      </c>
      <c r="J374" s="4" t="s">
        <v>16</v>
      </c>
      <c r="K374" s="4" t="s">
        <v>34</v>
      </c>
      <c r="L374" s="4" t="s">
        <v>42</v>
      </c>
      <c r="M374" s="9">
        <v>12</v>
      </c>
      <c r="N374" s="6">
        <v>36.44</v>
      </c>
      <c r="O374" s="7">
        <v>0.05</v>
      </c>
      <c r="P374" s="6">
        <v>13.65</v>
      </c>
      <c r="Q374" s="6">
        <f t="shared" si="20"/>
        <v>415.41599999999994</v>
      </c>
      <c r="R374" s="6">
        <f t="shared" si="21"/>
        <v>163.80000000000001</v>
      </c>
      <c r="S374" s="6">
        <f t="shared" si="22"/>
        <v>251.61599999999993</v>
      </c>
      <c r="T374" s="8">
        <f t="shared" si="23"/>
        <v>0.60569645848980291</v>
      </c>
      <c r="U374" s="5">
        <f>YEAR(SalesDataTable[[#This Row],[Order Date]])</f>
        <v>2026</v>
      </c>
      <c r="V374" s="8" t="str">
        <f>"Q"&amp;ROUNDUP(MONTH(SalesDataTable[[#This Row],[Order Date]])/3,0)</f>
        <v>Q1</v>
      </c>
      <c r="W374" s="9">
        <f>MONTH(SalesDataTable[[#This Row],[Order Date]])</f>
        <v>3</v>
      </c>
      <c r="X374" s="8" t="str">
        <f>TEXT(SalesDataTable[[#This Row],[Order Date]],"mmm")</f>
        <v>Mar</v>
      </c>
    </row>
    <row r="375" spans="1:24" ht="15.75">
      <c r="A375" s="2">
        <v>164</v>
      </c>
      <c r="B375" s="3">
        <v>46098</v>
      </c>
      <c r="C375" s="4">
        <f>YEAR(SalesDataTable[[#This Row],[Order Date]])</f>
        <v>2026</v>
      </c>
      <c r="D375" s="12" t="str">
        <f>"Q"&amp;ROUNDUP(MONTH(SalesDataTable[[#This Row],[Order Date]])/3,0)</f>
        <v>Q1</v>
      </c>
      <c r="E375" s="4">
        <f>MONTH(SalesDataTable[[#This Row],[Order Date]])</f>
        <v>3</v>
      </c>
      <c r="F375" s="4" t="str">
        <f>TEXT(SalesDataTable[[#This Row],[Order Date]],"MMM")</f>
        <v>Mar</v>
      </c>
      <c r="G375" s="4" t="s">
        <v>0</v>
      </c>
      <c r="H375" s="4" t="s">
        <v>50</v>
      </c>
      <c r="I375" s="4" t="s">
        <v>28</v>
      </c>
      <c r="J375" s="4" t="s">
        <v>16</v>
      </c>
      <c r="K375" s="4" t="s">
        <v>23</v>
      </c>
      <c r="L375" s="4" t="s">
        <v>51</v>
      </c>
      <c r="M375" s="9">
        <v>5</v>
      </c>
      <c r="N375" s="6">
        <v>123.95</v>
      </c>
      <c r="O375" s="7">
        <v>0.05</v>
      </c>
      <c r="P375" s="6">
        <v>59.23</v>
      </c>
      <c r="Q375" s="6">
        <f t="shared" si="20"/>
        <v>588.76249999999993</v>
      </c>
      <c r="R375" s="6">
        <f t="shared" si="21"/>
        <v>296.14999999999998</v>
      </c>
      <c r="S375" s="6">
        <f t="shared" si="22"/>
        <v>292.61249999999995</v>
      </c>
      <c r="T375" s="8">
        <f t="shared" si="23"/>
        <v>0.49699581749856692</v>
      </c>
      <c r="U375" s="5">
        <f>YEAR(SalesDataTable[[#This Row],[Order Date]])</f>
        <v>2026</v>
      </c>
      <c r="V375" s="8" t="str">
        <f>"Q"&amp;ROUNDUP(MONTH(SalesDataTable[[#This Row],[Order Date]])/3,0)</f>
        <v>Q1</v>
      </c>
      <c r="W375" s="9">
        <f>MONTH(SalesDataTable[[#This Row],[Order Date]])</f>
        <v>3</v>
      </c>
      <c r="X375" s="8" t="str">
        <f>TEXT(SalesDataTable[[#This Row],[Order Date]],"mmm")</f>
        <v>Mar</v>
      </c>
    </row>
    <row r="376" spans="1:24" ht="15.75">
      <c r="A376" s="2">
        <v>995</v>
      </c>
      <c r="B376" s="3">
        <v>46098</v>
      </c>
      <c r="C376" s="4">
        <f>YEAR(SalesDataTable[[#This Row],[Order Date]])</f>
        <v>2026</v>
      </c>
      <c r="D376" s="12" t="str">
        <f>"Q"&amp;ROUNDUP(MONTH(SalesDataTable[[#This Row],[Order Date]])/3,0)</f>
        <v>Q1</v>
      </c>
      <c r="E376" s="4">
        <f>MONTH(SalesDataTable[[#This Row],[Order Date]])</f>
        <v>3</v>
      </c>
      <c r="F376" s="4" t="str">
        <f>TEXT(SalesDataTable[[#This Row],[Order Date]],"MMM")</f>
        <v>Mar</v>
      </c>
      <c r="G376" s="4" t="s">
        <v>11</v>
      </c>
      <c r="H376" s="4" t="s">
        <v>52</v>
      </c>
      <c r="I376" s="4" t="s">
        <v>28</v>
      </c>
      <c r="J376" s="4" t="s">
        <v>16</v>
      </c>
      <c r="K376" s="4" t="s">
        <v>23</v>
      </c>
      <c r="L376" s="4" t="s">
        <v>29</v>
      </c>
      <c r="M376" s="9">
        <v>1</v>
      </c>
      <c r="N376" s="6">
        <v>192.84</v>
      </c>
      <c r="O376" s="7">
        <v>0.15</v>
      </c>
      <c r="P376" s="6">
        <v>101.42</v>
      </c>
      <c r="Q376" s="6">
        <f t="shared" si="20"/>
        <v>163.91399999999999</v>
      </c>
      <c r="R376" s="6">
        <f t="shared" si="21"/>
        <v>101.42</v>
      </c>
      <c r="S376" s="6">
        <f t="shared" si="22"/>
        <v>62.493999999999986</v>
      </c>
      <c r="T376" s="8">
        <f t="shared" si="23"/>
        <v>0.38126090510877647</v>
      </c>
      <c r="U376" s="5">
        <f>YEAR(SalesDataTable[[#This Row],[Order Date]])</f>
        <v>2026</v>
      </c>
      <c r="V376" s="8" t="str">
        <f>"Q"&amp;ROUNDUP(MONTH(SalesDataTable[[#This Row],[Order Date]])/3,0)</f>
        <v>Q1</v>
      </c>
      <c r="W376" s="9">
        <f>MONTH(SalesDataTable[[#This Row],[Order Date]])</f>
        <v>3</v>
      </c>
      <c r="X376" s="8" t="str">
        <f>TEXT(SalesDataTable[[#This Row],[Order Date]],"mmm")</f>
        <v>Mar</v>
      </c>
    </row>
    <row r="377" spans="1:24" ht="15.75">
      <c r="A377" s="2">
        <v>4912</v>
      </c>
      <c r="B377" s="3">
        <v>46098</v>
      </c>
      <c r="C377" s="4">
        <f>YEAR(SalesDataTable[[#This Row],[Order Date]])</f>
        <v>2026</v>
      </c>
      <c r="D377" s="12" t="str">
        <f>"Q"&amp;ROUNDUP(MONTH(SalesDataTable[[#This Row],[Order Date]])/3,0)</f>
        <v>Q1</v>
      </c>
      <c r="E377" s="4">
        <f>MONTH(SalesDataTable[[#This Row],[Order Date]])</f>
        <v>3</v>
      </c>
      <c r="F377" s="4" t="str">
        <f>TEXT(SalesDataTable[[#This Row],[Order Date]],"MMM")</f>
        <v>Mar</v>
      </c>
      <c r="G377" s="4" t="s">
        <v>6</v>
      </c>
      <c r="H377" s="4" t="s">
        <v>41</v>
      </c>
      <c r="I377" s="4" t="s">
        <v>2</v>
      </c>
      <c r="J377" s="4" t="s">
        <v>13</v>
      </c>
      <c r="K377" s="4" t="s">
        <v>9</v>
      </c>
      <c r="L377" s="4" t="s">
        <v>37</v>
      </c>
      <c r="M377" s="9">
        <v>1</v>
      </c>
      <c r="N377" s="6">
        <v>152.57</v>
      </c>
      <c r="O377" s="7">
        <v>0.1</v>
      </c>
      <c r="P377" s="6">
        <v>80.319999999999993</v>
      </c>
      <c r="Q377" s="6">
        <f t="shared" si="20"/>
        <v>137.31299999999999</v>
      </c>
      <c r="R377" s="6">
        <f t="shared" si="21"/>
        <v>80.319999999999993</v>
      </c>
      <c r="S377" s="6">
        <f t="shared" si="22"/>
        <v>56.992999999999995</v>
      </c>
      <c r="T377" s="8">
        <f t="shared" si="23"/>
        <v>0.41505902572953762</v>
      </c>
      <c r="U377" s="5">
        <f>YEAR(SalesDataTable[[#This Row],[Order Date]])</f>
        <v>2026</v>
      </c>
      <c r="V377" s="8" t="str">
        <f>"Q"&amp;ROUNDUP(MONTH(SalesDataTable[[#This Row],[Order Date]])/3,0)</f>
        <v>Q1</v>
      </c>
      <c r="W377" s="9">
        <f>MONTH(SalesDataTable[[#This Row],[Order Date]])</f>
        <v>3</v>
      </c>
      <c r="X377" s="8" t="str">
        <f>TEXT(SalesDataTable[[#This Row],[Order Date]],"mmm")</f>
        <v>Mar</v>
      </c>
    </row>
    <row r="378" spans="1:24" ht="15.75">
      <c r="A378" s="2">
        <v>29</v>
      </c>
      <c r="B378" s="3">
        <v>46099</v>
      </c>
      <c r="C378" s="4">
        <f>YEAR(SalesDataTable[[#This Row],[Order Date]])</f>
        <v>2026</v>
      </c>
      <c r="D378" s="12" t="str">
        <f>"Q"&amp;ROUNDUP(MONTH(SalesDataTable[[#This Row],[Order Date]])/3,0)</f>
        <v>Q1</v>
      </c>
      <c r="E378" s="4">
        <f>MONTH(SalesDataTable[[#This Row],[Order Date]])</f>
        <v>3</v>
      </c>
      <c r="F378" s="4" t="str">
        <f>TEXT(SalesDataTable[[#This Row],[Order Date]],"MMM")</f>
        <v>Mar</v>
      </c>
      <c r="G378" s="4" t="s">
        <v>20</v>
      </c>
      <c r="H378" s="4" t="s">
        <v>21</v>
      </c>
      <c r="I378" s="4" t="s">
        <v>2</v>
      </c>
      <c r="J378" s="4" t="s">
        <v>16</v>
      </c>
      <c r="K378" s="4" t="s">
        <v>14</v>
      </c>
      <c r="L378" s="4" t="s">
        <v>44</v>
      </c>
      <c r="M378" s="9">
        <v>2</v>
      </c>
      <c r="N378" s="6">
        <v>130.4</v>
      </c>
      <c r="O378" s="7">
        <v>0</v>
      </c>
      <c r="P378" s="6">
        <v>67.599999999999994</v>
      </c>
      <c r="Q378" s="6">
        <f t="shared" si="20"/>
        <v>260.8</v>
      </c>
      <c r="R378" s="6">
        <f t="shared" si="21"/>
        <v>135.19999999999999</v>
      </c>
      <c r="S378" s="6">
        <f t="shared" si="22"/>
        <v>125.60000000000002</v>
      </c>
      <c r="T378" s="8">
        <f t="shared" si="23"/>
        <v>0.48159509202453993</v>
      </c>
      <c r="U378" s="5">
        <f>YEAR(SalesDataTable[[#This Row],[Order Date]])</f>
        <v>2026</v>
      </c>
      <c r="V378" s="8" t="str">
        <f>"Q"&amp;ROUNDUP(MONTH(SalesDataTable[[#This Row],[Order Date]])/3,0)</f>
        <v>Q1</v>
      </c>
      <c r="W378" s="9">
        <f>MONTH(SalesDataTable[[#This Row],[Order Date]])</f>
        <v>3</v>
      </c>
      <c r="X378" s="8" t="str">
        <f>TEXT(SalesDataTable[[#This Row],[Order Date]],"mmm")</f>
        <v>Mar</v>
      </c>
    </row>
    <row r="379" spans="1:24" ht="15.75">
      <c r="A379" s="2">
        <v>891</v>
      </c>
      <c r="B379" s="3">
        <v>46099</v>
      </c>
      <c r="C379" s="4">
        <f>YEAR(SalesDataTable[[#This Row],[Order Date]])</f>
        <v>2026</v>
      </c>
      <c r="D379" s="12" t="str">
        <f>"Q"&amp;ROUNDUP(MONTH(SalesDataTable[[#This Row],[Order Date]])/3,0)</f>
        <v>Q1</v>
      </c>
      <c r="E379" s="4">
        <f>MONTH(SalesDataTable[[#This Row],[Order Date]])</f>
        <v>3</v>
      </c>
      <c r="F379" s="4" t="str">
        <f>TEXT(SalesDataTable[[#This Row],[Order Date]],"MMM")</f>
        <v>Mar</v>
      </c>
      <c r="G379" s="4" t="s">
        <v>11</v>
      </c>
      <c r="H379" s="4" t="s">
        <v>18</v>
      </c>
      <c r="I379" s="4" t="s">
        <v>2</v>
      </c>
      <c r="J379" s="4" t="s">
        <v>13</v>
      </c>
      <c r="K379" s="4" t="s">
        <v>9</v>
      </c>
      <c r="L379" s="4" t="s">
        <v>10</v>
      </c>
      <c r="M379" s="9">
        <v>2</v>
      </c>
      <c r="N379" s="6">
        <v>94.25</v>
      </c>
      <c r="O379" s="7">
        <v>0.1</v>
      </c>
      <c r="P379" s="6">
        <v>44.99</v>
      </c>
      <c r="Q379" s="6">
        <f t="shared" si="20"/>
        <v>169.65</v>
      </c>
      <c r="R379" s="6">
        <f t="shared" si="21"/>
        <v>89.98</v>
      </c>
      <c r="S379" s="6">
        <f t="shared" si="22"/>
        <v>79.67</v>
      </c>
      <c r="T379" s="8">
        <f t="shared" si="23"/>
        <v>0.46961391099322131</v>
      </c>
      <c r="U379" s="5">
        <f>YEAR(SalesDataTable[[#This Row],[Order Date]])</f>
        <v>2026</v>
      </c>
      <c r="V379" s="8" t="str">
        <f>"Q"&amp;ROUNDUP(MONTH(SalesDataTable[[#This Row],[Order Date]])/3,0)</f>
        <v>Q1</v>
      </c>
      <c r="W379" s="9">
        <f>MONTH(SalesDataTable[[#This Row],[Order Date]])</f>
        <v>3</v>
      </c>
      <c r="X379" s="8" t="str">
        <f>TEXT(SalesDataTable[[#This Row],[Order Date]],"mmm")</f>
        <v>Mar</v>
      </c>
    </row>
    <row r="380" spans="1:24" ht="15.75">
      <c r="A380" s="2">
        <v>1143</v>
      </c>
      <c r="B380" s="3">
        <v>46099</v>
      </c>
      <c r="C380" s="4">
        <f>YEAR(SalesDataTable[[#This Row],[Order Date]])</f>
        <v>2026</v>
      </c>
      <c r="D380" s="12" t="str">
        <f>"Q"&amp;ROUNDUP(MONTH(SalesDataTable[[#This Row],[Order Date]])/3,0)</f>
        <v>Q1</v>
      </c>
      <c r="E380" s="4">
        <f>MONTH(SalesDataTable[[#This Row],[Order Date]])</f>
        <v>3</v>
      </c>
      <c r="F380" s="4" t="str">
        <f>TEXT(SalesDataTable[[#This Row],[Order Date]],"MMM")</f>
        <v>Mar</v>
      </c>
      <c r="G380" s="4" t="s">
        <v>6</v>
      </c>
      <c r="H380" s="4" t="s">
        <v>43</v>
      </c>
      <c r="I380" s="4" t="s">
        <v>2</v>
      </c>
      <c r="J380" s="4" t="s">
        <v>16</v>
      </c>
      <c r="K380" s="4" t="s">
        <v>23</v>
      </c>
      <c r="L380" s="4" t="s">
        <v>51</v>
      </c>
      <c r="M380" s="9">
        <v>5</v>
      </c>
      <c r="N380" s="6">
        <v>125.91</v>
      </c>
      <c r="O380" s="7">
        <v>0</v>
      </c>
      <c r="P380" s="6">
        <v>59.36</v>
      </c>
      <c r="Q380" s="6">
        <f t="shared" si="20"/>
        <v>629.54999999999995</v>
      </c>
      <c r="R380" s="6">
        <f t="shared" si="21"/>
        <v>296.8</v>
      </c>
      <c r="S380" s="6">
        <f t="shared" si="22"/>
        <v>332.74999999999994</v>
      </c>
      <c r="T380" s="8">
        <f t="shared" si="23"/>
        <v>0.52855214041775866</v>
      </c>
      <c r="U380" s="5">
        <f>YEAR(SalesDataTable[[#This Row],[Order Date]])</f>
        <v>2026</v>
      </c>
      <c r="V380" s="8" t="str">
        <f>"Q"&amp;ROUNDUP(MONTH(SalesDataTable[[#This Row],[Order Date]])/3,0)</f>
        <v>Q1</v>
      </c>
      <c r="W380" s="9">
        <f>MONTH(SalesDataTable[[#This Row],[Order Date]])</f>
        <v>3</v>
      </c>
      <c r="X380" s="8" t="str">
        <f>TEXT(SalesDataTable[[#This Row],[Order Date]],"mmm")</f>
        <v>Mar</v>
      </c>
    </row>
    <row r="381" spans="1:24" ht="15.75">
      <c r="A381" s="2">
        <v>2478</v>
      </c>
      <c r="B381" s="3">
        <v>46099</v>
      </c>
      <c r="C381" s="4">
        <f>YEAR(SalesDataTable[[#This Row],[Order Date]])</f>
        <v>2026</v>
      </c>
      <c r="D381" s="12" t="str">
        <f>"Q"&amp;ROUNDUP(MONTH(SalesDataTable[[#This Row],[Order Date]])/3,0)</f>
        <v>Q1</v>
      </c>
      <c r="E381" s="4">
        <f>MONTH(SalesDataTable[[#This Row],[Order Date]])</f>
        <v>3</v>
      </c>
      <c r="F381" s="4" t="str">
        <f>TEXT(SalesDataTable[[#This Row],[Order Date]],"MMM")</f>
        <v>Mar</v>
      </c>
      <c r="G381" s="4" t="s">
        <v>20</v>
      </c>
      <c r="H381" s="4" t="s">
        <v>31</v>
      </c>
      <c r="I381" s="4" t="s">
        <v>19</v>
      </c>
      <c r="J381" s="4" t="s">
        <v>3</v>
      </c>
      <c r="K381" s="4" t="s">
        <v>34</v>
      </c>
      <c r="L381" s="4" t="s">
        <v>35</v>
      </c>
      <c r="M381" s="9">
        <v>2</v>
      </c>
      <c r="N381" s="6">
        <v>39.619999999999997</v>
      </c>
      <c r="O381" s="7">
        <v>0</v>
      </c>
      <c r="P381" s="6">
        <v>14.78</v>
      </c>
      <c r="Q381" s="6">
        <f t="shared" si="20"/>
        <v>79.239999999999995</v>
      </c>
      <c r="R381" s="6">
        <f t="shared" si="21"/>
        <v>29.56</v>
      </c>
      <c r="S381" s="6">
        <f t="shared" si="22"/>
        <v>49.679999999999993</v>
      </c>
      <c r="T381" s="8">
        <f t="shared" si="23"/>
        <v>0.62695608278647141</v>
      </c>
      <c r="U381" s="5">
        <f>YEAR(SalesDataTable[[#This Row],[Order Date]])</f>
        <v>2026</v>
      </c>
      <c r="V381" s="8" t="str">
        <f>"Q"&amp;ROUNDUP(MONTH(SalesDataTable[[#This Row],[Order Date]])/3,0)</f>
        <v>Q1</v>
      </c>
      <c r="W381" s="9">
        <f>MONTH(SalesDataTable[[#This Row],[Order Date]])</f>
        <v>3</v>
      </c>
      <c r="X381" s="8" t="str">
        <f>TEXT(SalesDataTable[[#This Row],[Order Date]],"mmm")</f>
        <v>Mar</v>
      </c>
    </row>
    <row r="382" spans="1:24" ht="15.75">
      <c r="A382" s="2">
        <v>3961</v>
      </c>
      <c r="B382" s="3">
        <v>46099</v>
      </c>
      <c r="C382" s="4">
        <f>YEAR(SalesDataTable[[#This Row],[Order Date]])</f>
        <v>2026</v>
      </c>
      <c r="D382" s="12" t="str">
        <f>"Q"&amp;ROUNDUP(MONTH(SalesDataTable[[#This Row],[Order Date]])/3,0)</f>
        <v>Q1</v>
      </c>
      <c r="E382" s="4">
        <f>MONTH(SalesDataTable[[#This Row],[Order Date]])</f>
        <v>3</v>
      </c>
      <c r="F382" s="4" t="str">
        <f>TEXT(SalesDataTable[[#This Row],[Order Date]],"MMM")</f>
        <v>Mar</v>
      </c>
      <c r="G382" s="4" t="s">
        <v>0</v>
      </c>
      <c r="H382" s="4" t="s">
        <v>36</v>
      </c>
      <c r="I382" s="4" t="s">
        <v>2</v>
      </c>
      <c r="J382" s="4" t="s">
        <v>16</v>
      </c>
      <c r="K382" s="4" t="s">
        <v>34</v>
      </c>
      <c r="L382" s="4" t="s">
        <v>42</v>
      </c>
      <c r="M382" s="9">
        <v>3</v>
      </c>
      <c r="N382" s="6">
        <v>36.32</v>
      </c>
      <c r="O382" s="7">
        <v>0</v>
      </c>
      <c r="P382" s="6">
        <v>14.18</v>
      </c>
      <c r="Q382" s="6">
        <f t="shared" si="20"/>
        <v>108.96000000000001</v>
      </c>
      <c r="R382" s="6">
        <f t="shared" si="21"/>
        <v>42.54</v>
      </c>
      <c r="S382" s="6">
        <f t="shared" si="22"/>
        <v>66.420000000000016</v>
      </c>
      <c r="T382" s="8">
        <f t="shared" si="23"/>
        <v>0.60958149779735693</v>
      </c>
      <c r="U382" s="5">
        <f>YEAR(SalesDataTable[[#This Row],[Order Date]])</f>
        <v>2026</v>
      </c>
      <c r="V382" s="8" t="str">
        <f>"Q"&amp;ROUNDUP(MONTH(SalesDataTable[[#This Row],[Order Date]])/3,0)</f>
        <v>Q1</v>
      </c>
      <c r="W382" s="9">
        <f>MONTH(SalesDataTable[[#This Row],[Order Date]])</f>
        <v>3</v>
      </c>
      <c r="X382" s="8" t="str">
        <f>TEXT(SalesDataTable[[#This Row],[Order Date]],"mmm")</f>
        <v>Mar</v>
      </c>
    </row>
    <row r="383" spans="1:24" ht="15.75">
      <c r="A383" s="2">
        <v>4724</v>
      </c>
      <c r="B383" s="3">
        <v>46099</v>
      </c>
      <c r="C383" s="4">
        <f>YEAR(SalesDataTable[[#This Row],[Order Date]])</f>
        <v>2026</v>
      </c>
      <c r="D383" s="12" t="str">
        <f>"Q"&amp;ROUNDUP(MONTH(SalesDataTable[[#This Row],[Order Date]])/3,0)</f>
        <v>Q1</v>
      </c>
      <c r="E383" s="4">
        <f>MONTH(SalesDataTable[[#This Row],[Order Date]])</f>
        <v>3</v>
      </c>
      <c r="F383" s="4" t="str">
        <f>TEXT(SalesDataTable[[#This Row],[Order Date]],"MMM")</f>
        <v>Mar</v>
      </c>
      <c r="G383" s="4" t="s">
        <v>0</v>
      </c>
      <c r="H383" s="4" t="s">
        <v>50</v>
      </c>
      <c r="I383" s="4" t="s">
        <v>19</v>
      </c>
      <c r="J383" s="4" t="s">
        <v>13</v>
      </c>
      <c r="K383" s="4" t="s">
        <v>34</v>
      </c>
      <c r="L383" s="4" t="s">
        <v>45</v>
      </c>
      <c r="M383" s="9">
        <v>1</v>
      </c>
      <c r="N383" s="6">
        <v>51.16</v>
      </c>
      <c r="O383" s="7">
        <v>0</v>
      </c>
      <c r="P383" s="6">
        <v>22.39</v>
      </c>
      <c r="Q383" s="6">
        <f t="shared" si="20"/>
        <v>51.16</v>
      </c>
      <c r="R383" s="6">
        <f t="shared" si="21"/>
        <v>22.39</v>
      </c>
      <c r="S383" s="6">
        <f t="shared" si="22"/>
        <v>28.769999999999996</v>
      </c>
      <c r="T383" s="8">
        <f t="shared" si="23"/>
        <v>0.56235340109460508</v>
      </c>
      <c r="U383" s="5">
        <f>YEAR(SalesDataTable[[#This Row],[Order Date]])</f>
        <v>2026</v>
      </c>
      <c r="V383" s="8" t="str">
        <f>"Q"&amp;ROUNDUP(MONTH(SalesDataTable[[#This Row],[Order Date]])/3,0)</f>
        <v>Q1</v>
      </c>
      <c r="W383" s="9">
        <f>MONTH(SalesDataTable[[#This Row],[Order Date]])</f>
        <v>3</v>
      </c>
      <c r="X383" s="8" t="str">
        <f>TEXT(SalesDataTable[[#This Row],[Order Date]],"mmm")</f>
        <v>Mar</v>
      </c>
    </row>
    <row r="384" spans="1:24" ht="15.75">
      <c r="A384" s="2">
        <v>2171</v>
      </c>
      <c r="B384" s="3">
        <v>46100</v>
      </c>
      <c r="C384" s="4">
        <f>YEAR(SalesDataTable[[#This Row],[Order Date]])</f>
        <v>2026</v>
      </c>
      <c r="D384" s="12" t="str">
        <f>"Q"&amp;ROUNDUP(MONTH(SalesDataTable[[#This Row],[Order Date]])/3,0)</f>
        <v>Q1</v>
      </c>
      <c r="E384" s="4">
        <f>MONTH(SalesDataTable[[#This Row],[Order Date]])</f>
        <v>3</v>
      </c>
      <c r="F384" s="4" t="str">
        <f>TEXT(SalesDataTable[[#This Row],[Order Date]],"MMM")</f>
        <v>Mar</v>
      </c>
      <c r="G384" s="4" t="s">
        <v>20</v>
      </c>
      <c r="H384" s="4" t="s">
        <v>47</v>
      </c>
      <c r="I384" s="4" t="s">
        <v>8</v>
      </c>
      <c r="J384" s="4" t="s">
        <v>16</v>
      </c>
      <c r="K384" s="4" t="s">
        <v>34</v>
      </c>
      <c r="L384" s="4" t="s">
        <v>42</v>
      </c>
      <c r="M384" s="9">
        <v>5</v>
      </c>
      <c r="N384" s="6">
        <v>35.65</v>
      </c>
      <c r="O384" s="7">
        <v>0.1</v>
      </c>
      <c r="P384" s="6">
        <v>13.64</v>
      </c>
      <c r="Q384" s="6">
        <f t="shared" si="20"/>
        <v>160.42500000000001</v>
      </c>
      <c r="R384" s="6">
        <f t="shared" si="21"/>
        <v>68.2</v>
      </c>
      <c r="S384" s="6">
        <f t="shared" si="22"/>
        <v>92.225000000000009</v>
      </c>
      <c r="T384" s="8">
        <f t="shared" si="23"/>
        <v>0.5748792270531401</v>
      </c>
      <c r="U384" s="5">
        <f>YEAR(SalesDataTable[[#This Row],[Order Date]])</f>
        <v>2026</v>
      </c>
      <c r="V384" s="8" t="str">
        <f>"Q"&amp;ROUNDUP(MONTH(SalesDataTable[[#This Row],[Order Date]])/3,0)</f>
        <v>Q1</v>
      </c>
      <c r="W384" s="9">
        <f>MONTH(SalesDataTable[[#This Row],[Order Date]])</f>
        <v>3</v>
      </c>
      <c r="X384" s="8" t="str">
        <f>TEXT(SalesDataTable[[#This Row],[Order Date]],"mmm")</f>
        <v>Mar</v>
      </c>
    </row>
    <row r="385" spans="1:24" ht="15.75">
      <c r="A385" s="2">
        <v>2311</v>
      </c>
      <c r="B385" s="3">
        <v>46100</v>
      </c>
      <c r="C385" s="4">
        <f>YEAR(SalesDataTable[[#This Row],[Order Date]])</f>
        <v>2026</v>
      </c>
      <c r="D385" s="12" t="str">
        <f>"Q"&amp;ROUNDUP(MONTH(SalesDataTable[[#This Row],[Order Date]])/3,0)</f>
        <v>Q1</v>
      </c>
      <c r="E385" s="4">
        <f>MONTH(SalesDataTable[[#This Row],[Order Date]])</f>
        <v>3</v>
      </c>
      <c r="F385" s="4" t="str">
        <f>TEXT(SalesDataTable[[#This Row],[Order Date]],"MMM")</f>
        <v>Mar</v>
      </c>
      <c r="G385" s="4" t="s">
        <v>20</v>
      </c>
      <c r="H385" s="4" t="s">
        <v>33</v>
      </c>
      <c r="I385" s="4" t="s">
        <v>2</v>
      </c>
      <c r="J385" s="4" t="s">
        <v>13</v>
      </c>
      <c r="K385" s="4" t="s">
        <v>9</v>
      </c>
      <c r="L385" s="4" t="s">
        <v>17</v>
      </c>
      <c r="M385" s="9">
        <v>1</v>
      </c>
      <c r="N385" s="6">
        <v>145.19</v>
      </c>
      <c r="O385" s="7">
        <v>0</v>
      </c>
      <c r="P385" s="6">
        <v>80.67</v>
      </c>
      <c r="Q385" s="6">
        <f t="shared" si="20"/>
        <v>145.19</v>
      </c>
      <c r="R385" s="6">
        <f t="shared" si="21"/>
        <v>80.67</v>
      </c>
      <c r="S385" s="6">
        <f t="shared" si="22"/>
        <v>64.52</v>
      </c>
      <c r="T385" s="8">
        <f t="shared" si="23"/>
        <v>0.44438322198498514</v>
      </c>
      <c r="U385" s="5">
        <f>YEAR(SalesDataTable[[#This Row],[Order Date]])</f>
        <v>2026</v>
      </c>
      <c r="V385" s="8" t="str">
        <f>"Q"&amp;ROUNDUP(MONTH(SalesDataTable[[#This Row],[Order Date]])/3,0)</f>
        <v>Q1</v>
      </c>
      <c r="W385" s="9">
        <f>MONTH(SalesDataTable[[#This Row],[Order Date]])</f>
        <v>3</v>
      </c>
      <c r="X385" s="8" t="str">
        <f>TEXT(SalesDataTable[[#This Row],[Order Date]],"mmm")</f>
        <v>Mar</v>
      </c>
    </row>
    <row r="386" spans="1:24" ht="15.75">
      <c r="A386" s="2">
        <v>3563</v>
      </c>
      <c r="B386" s="3">
        <v>46100</v>
      </c>
      <c r="C386" s="4">
        <f>YEAR(SalesDataTable[[#This Row],[Order Date]])</f>
        <v>2026</v>
      </c>
      <c r="D386" s="12" t="str">
        <f>"Q"&amp;ROUNDUP(MONTH(SalesDataTable[[#This Row],[Order Date]])/3,0)</f>
        <v>Q1</v>
      </c>
      <c r="E386" s="4">
        <f>MONTH(SalesDataTable[[#This Row],[Order Date]])</f>
        <v>3</v>
      </c>
      <c r="F386" s="4" t="str">
        <f>TEXT(SalesDataTable[[#This Row],[Order Date]],"MMM")</f>
        <v>Mar</v>
      </c>
      <c r="G386" s="4" t="s">
        <v>20</v>
      </c>
      <c r="H386" s="4" t="s">
        <v>33</v>
      </c>
      <c r="I386" s="4" t="s">
        <v>2</v>
      </c>
      <c r="J386" s="4" t="s">
        <v>3</v>
      </c>
      <c r="K386" s="4" t="s">
        <v>4</v>
      </c>
      <c r="L386" s="4" t="s">
        <v>26</v>
      </c>
      <c r="M386" s="9">
        <v>2</v>
      </c>
      <c r="N386" s="6">
        <v>40.090000000000003</v>
      </c>
      <c r="O386" s="7">
        <v>0</v>
      </c>
      <c r="P386" s="6">
        <v>17.2</v>
      </c>
      <c r="Q386" s="6">
        <f t="shared" ref="Q386:Q449" si="24">M386*N386*(1-O386)</f>
        <v>80.180000000000007</v>
      </c>
      <c r="R386" s="6">
        <f t="shared" ref="R386:R449" si="25">M386*P386</f>
        <v>34.4</v>
      </c>
      <c r="S386" s="6">
        <f t="shared" ref="S386:S449" si="26">Q386-R386</f>
        <v>45.780000000000008</v>
      </c>
      <c r="T386" s="8">
        <f t="shared" ref="T386:T449" si="27">IFERROR(S386/Q386,0)</f>
        <v>0.57096532801197308</v>
      </c>
      <c r="U386" s="5">
        <f>YEAR(SalesDataTable[[#This Row],[Order Date]])</f>
        <v>2026</v>
      </c>
      <c r="V386" s="8" t="str">
        <f>"Q"&amp;ROUNDUP(MONTH(SalesDataTable[[#This Row],[Order Date]])/3,0)</f>
        <v>Q1</v>
      </c>
      <c r="W386" s="9">
        <f>MONTH(SalesDataTable[[#This Row],[Order Date]])</f>
        <v>3</v>
      </c>
      <c r="X386" s="8" t="str">
        <f>TEXT(SalesDataTable[[#This Row],[Order Date]],"mmm")</f>
        <v>Mar</v>
      </c>
    </row>
    <row r="387" spans="1:24" ht="15.75">
      <c r="A387" s="2">
        <v>3587</v>
      </c>
      <c r="B387" s="3">
        <v>46100</v>
      </c>
      <c r="C387" s="4">
        <f>YEAR(SalesDataTable[[#This Row],[Order Date]])</f>
        <v>2026</v>
      </c>
      <c r="D387" s="12" t="str">
        <f>"Q"&amp;ROUNDUP(MONTH(SalesDataTable[[#This Row],[Order Date]])/3,0)</f>
        <v>Q1</v>
      </c>
      <c r="E387" s="4">
        <f>MONTH(SalesDataTable[[#This Row],[Order Date]])</f>
        <v>3</v>
      </c>
      <c r="F387" s="4" t="str">
        <f>TEXT(SalesDataTable[[#This Row],[Order Date]],"MMM")</f>
        <v>Mar</v>
      </c>
      <c r="G387" s="4" t="s">
        <v>20</v>
      </c>
      <c r="H387" s="4" t="s">
        <v>31</v>
      </c>
      <c r="I387" s="4" t="s">
        <v>2</v>
      </c>
      <c r="J387" s="4" t="s">
        <v>3</v>
      </c>
      <c r="K387" s="4" t="s">
        <v>34</v>
      </c>
      <c r="L387" s="4" t="s">
        <v>35</v>
      </c>
      <c r="M387" s="9">
        <v>1</v>
      </c>
      <c r="N387" s="6">
        <v>39.47</v>
      </c>
      <c r="O387" s="7">
        <v>0</v>
      </c>
      <c r="P387" s="6">
        <v>15.02</v>
      </c>
      <c r="Q387" s="6">
        <f t="shared" si="24"/>
        <v>39.47</v>
      </c>
      <c r="R387" s="6">
        <f t="shared" si="25"/>
        <v>15.02</v>
      </c>
      <c r="S387" s="6">
        <f t="shared" si="26"/>
        <v>24.45</v>
      </c>
      <c r="T387" s="8">
        <f t="shared" si="27"/>
        <v>0.61945781606283257</v>
      </c>
      <c r="U387" s="5">
        <f>YEAR(SalesDataTable[[#This Row],[Order Date]])</f>
        <v>2026</v>
      </c>
      <c r="V387" s="8" t="str">
        <f>"Q"&amp;ROUNDUP(MONTH(SalesDataTable[[#This Row],[Order Date]])/3,0)</f>
        <v>Q1</v>
      </c>
      <c r="W387" s="9">
        <f>MONTH(SalesDataTable[[#This Row],[Order Date]])</f>
        <v>3</v>
      </c>
      <c r="X387" s="8" t="str">
        <f>TEXT(SalesDataTable[[#This Row],[Order Date]],"mmm")</f>
        <v>Mar</v>
      </c>
    </row>
    <row r="388" spans="1:24" ht="15.75">
      <c r="A388" s="2">
        <v>3706</v>
      </c>
      <c r="B388" s="3">
        <v>46100</v>
      </c>
      <c r="C388" s="4">
        <f>YEAR(SalesDataTable[[#This Row],[Order Date]])</f>
        <v>2026</v>
      </c>
      <c r="D388" s="12" t="str">
        <f>"Q"&amp;ROUNDUP(MONTH(SalesDataTable[[#This Row],[Order Date]])/3,0)</f>
        <v>Q1</v>
      </c>
      <c r="E388" s="4">
        <f>MONTH(SalesDataTable[[#This Row],[Order Date]])</f>
        <v>3</v>
      </c>
      <c r="F388" s="4" t="str">
        <f>TEXT(SalesDataTable[[#This Row],[Order Date]],"MMM")</f>
        <v>Mar</v>
      </c>
      <c r="G388" s="4" t="s">
        <v>0</v>
      </c>
      <c r="H388" s="4" t="s">
        <v>1</v>
      </c>
      <c r="I388" s="4" t="s">
        <v>2</v>
      </c>
      <c r="J388" s="4" t="s">
        <v>3</v>
      </c>
      <c r="K388" s="4" t="s">
        <v>4</v>
      </c>
      <c r="L388" s="4" t="s">
        <v>30</v>
      </c>
      <c r="M388" s="9">
        <v>2</v>
      </c>
      <c r="N388" s="6">
        <v>103.42</v>
      </c>
      <c r="O388" s="7">
        <v>0</v>
      </c>
      <c r="P388" s="6">
        <v>49.51</v>
      </c>
      <c r="Q388" s="6">
        <f t="shared" si="24"/>
        <v>206.84</v>
      </c>
      <c r="R388" s="6">
        <f t="shared" si="25"/>
        <v>99.02</v>
      </c>
      <c r="S388" s="6">
        <f t="shared" si="26"/>
        <v>107.82000000000001</v>
      </c>
      <c r="T388" s="8">
        <f t="shared" si="27"/>
        <v>0.52127248114484626</v>
      </c>
      <c r="U388" s="5">
        <f>YEAR(SalesDataTable[[#This Row],[Order Date]])</f>
        <v>2026</v>
      </c>
      <c r="V388" s="8" t="str">
        <f>"Q"&amp;ROUNDUP(MONTH(SalesDataTable[[#This Row],[Order Date]])/3,0)</f>
        <v>Q1</v>
      </c>
      <c r="W388" s="9">
        <f>MONTH(SalesDataTable[[#This Row],[Order Date]])</f>
        <v>3</v>
      </c>
      <c r="X388" s="8" t="str">
        <f>TEXT(SalesDataTable[[#This Row],[Order Date]],"mmm")</f>
        <v>Mar</v>
      </c>
    </row>
    <row r="389" spans="1:24" ht="15.75">
      <c r="A389" s="2">
        <v>4121</v>
      </c>
      <c r="B389" s="3">
        <v>46100</v>
      </c>
      <c r="C389" s="4">
        <f>YEAR(SalesDataTable[[#This Row],[Order Date]])</f>
        <v>2026</v>
      </c>
      <c r="D389" s="12" t="str">
        <f>"Q"&amp;ROUNDUP(MONTH(SalesDataTable[[#This Row],[Order Date]])/3,0)</f>
        <v>Q1</v>
      </c>
      <c r="E389" s="4">
        <f>MONTH(SalesDataTable[[#This Row],[Order Date]])</f>
        <v>3</v>
      </c>
      <c r="F389" s="4" t="str">
        <f>TEXT(SalesDataTable[[#This Row],[Order Date]],"MMM")</f>
        <v>Mar</v>
      </c>
      <c r="G389" s="4" t="s">
        <v>0</v>
      </c>
      <c r="H389" s="4" t="s">
        <v>1</v>
      </c>
      <c r="I389" s="4" t="s">
        <v>2</v>
      </c>
      <c r="J389" s="4" t="s">
        <v>3</v>
      </c>
      <c r="K389" s="4" t="s">
        <v>14</v>
      </c>
      <c r="L389" s="4" t="s">
        <v>48</v>
      </c>
      <c r="M389" s="9">
        <v>4</v>
      </c>
      <c r="N389" s="6">
        <v>161.93</v>
      </c>
      <c r="O389" s="7">
        <v>0.15</v>
      </c>
      <c r="P389" s="6">
        <v>88</v>
      </c>
      <c r="Q389" s="6">
        <f t="shared" si="24"/>
        <v>550.56200000000001</v>
      </c>
      <c r="R389" s="6">
        <f t="shared" si="25"/>
        <v>352</v>
      </c>
      <c r="S389" s="6">
        <f t="shared" si="26"/>
        <v>198.56200000000001</v>
      </c>
      <c r="T389" s="8">
        <f t="shared" si="27"/>
        <v>0.36065329608654428</v>
      </c>
      <c r="U389" s="5">
        <f>YEAR(SalesDataTable[[#This Row],[Order Date]])</f>
        <v>2026</v>
      </c>
      <c r="V389" s="8" t="str">
        <f>"Q"&amp;ROUNDUP(MONTH(SalesDataTable[[#This Row],[Order Date]])/3,0)</f>
        <v>Q1</v>
      </c>
      <c r="W389" s="9">
        <f>MONTH(SalesDataTable[[#This Row],[Order Date]])</f>
        <v>3</v>
      </c>
      <c r="X389" s="8" t="str">
        <f>TEXT(SalesDataTable[[#This Row],[Order Date]],"mmm")</f>
        <v>Mar</v>
      </c>
    </row>
    <row r="390" spans="1:24" ht="15.75">
      <c r="A390" s="2">
        <v>1047</v>
      </c>
      <c r="B390" s="3">
        <v>46101</v>
      </c>
      <c r="C390" s="4">
        <f>YEAR(SalesDataTable[[#This Row],[Order Date]])</f>
        <v>2026</v>
      </c>
      <c r="D390" s="12" t="str">
        <f>"Q"&amp;ROUNDUP(MONTH(SalesDataTable[[#This Row],[Order Date]])/3,0)</f>
        <v>Q1</v>
      </c>
      <c r="E390" s="4">
        <f>MONTH(SalesDataTable[[#This Row],[Order Date]])</f>
        <v>3</v>
      </c>
      <c r="F390" s="4" t="str">
        <f>TEXT(SalesDataTable[[#This Row],[Order Date]],"MMM")</f>
        <v>Mar</v>
      </c>
      <c r="G390" s="4" t="s">
        <v>0</v>
      </c>
      <c r="H390" s="4" t="s">
        <v>1</v>
      </c>
      <c r="I390" s="4" t="s">
        <v>2</v>
      </c>
      <c r="J390" s="4" t="s">
        <v>3</v>
      </c>
      <c r="K390" s="4" t="s">
        <v>14</v>
      </c>
      <c r="L390" s="4" t="s">
        <v>32</v>
      </c>
      <c r="M390" s="9">
        <v>2</v>
      </c>
      <c r="N390" s="6">
        <v>46.21</v>
      </c>
      <c r="O390" s="7">
        <v>0.05</v>
      </c>
      <c r="P390" s="6">
        <v>18.37</v>
      </c>
      <c r="Q390" s="6">
        <f t="shared" si="24"/>
        <v>87.798999999999992</v>
      </c>
      <c r="R390" s="6">
        <f t="shared" si="25"/>
        <v>36.74</v>
      </c>
      <c r="S390" s="6">
        <f t="shared" si="26"/>
        <v>51.05899999999999</v>
      </c>
      <c r="T390" s="8">
        <f t="shared" si="27"/>
        <v>0.58154420893176451</v>
      </c>
      <c r="U390" s="5">
        <f>YEAR(SalesDataTable[[#This Row],[Order Date]])</f>
        <v>2026</v>
      </c>
      <c r="V390" s="8" t="str">
        <f>"Q"&amp;ROUNDUP(MONTH(SalesDataTable[[#This Row],[Order Date]])/3,0)</f>
        <v>Q1</v>
      </c>
      <c r="W390" s="9">
        <f>MONTH(SalesDataTable[[#This Row],[Order Date]])</f>
        <v>3</v>
      </c>
      <c r="X390" s="8" t="str">
        <f>TEXT(SalesDataTable[[#This Row],[Order Date]],"mmm")</f>
        <v>Mar</v>
      </c>
    </row>
    <row r="391" spans="1:24" ht="15.75">
      <c r="A391" s="2">
        <v>1142</v>
      </c>
      <c r="B391" s="3">
        <v>46101</v>
      </c>
      <c r="C391" s="4">
        <f>YEAR(SalesDataTable[[#This Row],[Order Date]])</f>
        <v>2026</v>
      </c>
      <c r="D391" s="12" t="str">
        <f>"Q"&amp;ROUNDUP(MONTH(SalesDataTable[[#This Row],[Order Date]])/3,0)</f>
        <v>Q1</v>
      </c>
      <c r="E391" s="4">
        <f>MONTH(SalesDataTable[[#This Row],[Order Date]])</f>
        <v>3</v>
      </c>
      <c r="F391" s="4" t="str">
        <f>TEXT(SalesDataTable[[#This Row],[Order Date]],"MMM")</f>
        <v>Mar</v>
      </c>
      <c r="G391" s="4" t="s">
        <v>6</v>
      </c>
      <c r="H391" s="4" t="s">
        <v>41</v>
      </c>
      <c r="I391" s="4" t="s">
        <v>2</v>
      </c>
      <c r="J391" s="4" t="s">
        <v>13</v>
      </c>
      <c r="K391" s="4" t="s">
        <v>23</v>
      </c>
      <c r="L391" s="4" t="s">
        <v>51</v>
      </c>
      <c r="M391" s="9">
        <v>3</v>
      </c>
      <c r="N391" s="6">
        <v>125.85</v>
      </c>
      <c r="O391" s="7">
        <v>0</v>
      </c>
      <c r="P391" s="6">
        <v>59.19</v>
      </c>
      <c r="Q391" s="6">
        <f t="shared" si="24"/>
        <v>377.54999999999995</v>
      </c>
      <c r="R391" s="6">
        <f t="shared" si="25"/>
        <v>177.57</v>
      </c>
      <c r="S391" s="6">
        <f t="shared" si="26"/>
        <v>199.97999999999996</v>
      </c>
      <c r="T391" s="8">
        <f t="shared" si="27"/>
        <v>0.52967818831942781</v>
      </c>
      <c r="U391" s="5">
        <f>YEAR(SalesDataTable[[#This Row],[Order Date]])</f>
        <v>2026</v>
      </c>
      <c r="V391" s="8" t="str">
        <f>"Q"&amp;ROUNDUP(MONTH(SalesDataTable[[#This Row],[Order Date]])/3,0)</f>
        <v>Q1</v>
      </c>
      <c r="W391" s="9">
        <f>MONTH(SalesDataTable[[#This Row],[Order Date]])</f>
        <v>3</v>
      </c>
      <c r="X391" s="8" t="str">
        <f>TEXT(SalesDataTable[[#This Row],[Order Date]],"mmm")</f>
        <v>Mar</v>
      </c>
    </row>
    <row r="392" spans="1:24" ht="15.75">
      <c r="A392" s="2">
        <v>2232</v>
      </c>
      <c r="B392" s="3">
        <v>46101</v>
      </c>
      <c r="C392" s="4">
        <f>YEAR(SalesDataTable[[#This Row],[Order Date]])</f>
        <v>2026</v>
      </c>
      <c r="D392" s="12" t="str">
        <f>"Q"&amp;ROUNDUP(MONTH(SalesDataTable[[#This Row],[Order Date]])/3,0)</f>
        <v>Q1</v>
      </c>
      <c r="E392" s="4">
        <f>MONTH(SalesDataTable[[#This Row],[Order Date]])</f>
        <v>3</v>
      </c>
      <c r="F392" s="4" t="str">
        <f>TEXT(SalesDataTable[[#This Row],[Order Date]],"MMM")</f>
        <v>Mar</v>
      </c>
      <c r="G392" s="4" t="s">
        <v>20</v>
      </c>
      <c r="H392" s="4" t="s">
        <v>47</v>
      </c>
      <c r="I392" s="4" t="s">
        <v>19</v>
      </c>
      <c r="J392" s="4" t="s">
        <v>13</v>
      </c>
      <c r="K392" s="4" t="s">
        <v>14</v>
      </c>
      <c r="L392" s="4" t="s">
        <v>15</v>
      </c>
      <c r="M392" s="9">
        <v>2</v>
      </c>
      <c r="N392" s="6">
        <v>36.340000000000003</v>
      </c>
      <c r="O392" s="7">
        <v>0</v>
      </c>
      <c r="P392" s="6">
        <v>13.8</v>
      </c>
      <c r="Q392" s="6">
        <f t="shared" si="24"/>
        <v>72.680000000000007</v>
      </c>
      <c r="R392" s="6">
        <f t="shared" si="25"/>
        <v>27.6</v>
      </c>
      <c r="S392" s="6">
        <f t="shared" si="26"/>
        <v>45.080000000000005</v>
      </c>
      <c r="T392" s="8">
        <f t="shared" si="27"/>
        <v>0.620253164556962</v>
      </c>
      <c r="U392" s="5">
        <f>YEAR(SalesDataTable[[#This Row],[Order Date]])</f>
        <v>2026</v>
      </c>
      <c r="V392" s="8" t="str">
        <f>"Q"&amp;ROUNDUP(MONTH(SalesDataTable[[#This Row],[Order Date]])/3,0)</f>
        <v>Q1</v>
      </c>
      <c r="W392" s="9">
        <f>MONTH(SalesDataTable[[#This Row],[Order Date]])</f>
        <v>3</v>
      </c>
      <c r="X392" s="8" t="str">
        <f>TEXT(SalesDataTable[[#This Row],[Order Date]],"mmm")</f>
        <v>Mar</v>
      </c>
    </row>
    <row r="393" spans="1:24" ht="15.75">
      <c r="A393" s="2">
        <v>2339</v>
      </c>
      <c r="B393" s="3">
        <v>46101</v>
      </c>
      <c r="C393" s="4">
        <f>YEAR(SalesDataTable[[#This Row],[Order Date]])</f>
        <v>2026</v>
      </c>
      <c r="D393" s="12" t="str">
        <f>"Q"&amp;ROUNDUP(MONTH(SalesDataTable[[#This Row],[Order Date]])/3,0)</f>
        <v>Q1</v>
      </c>
      <c r="E393" s="4">
        <f>MONTH(SalesDataTable[[#This Row],[Order Date]])</f>
        <v>3</v>
      </c>
      <c r="F393" s="4" t="str">
        <f>TEXT(SalesDataTable[[#This Row],[Order Date]],"MMM")</f>
        <v>Mar</v>
      </c>
      <c r="G393" s="4" t="s">
        <v>6</v>
      </c>
      <c r="H393" s="4" t="s">
        <v>43</v>
      </c>
      <c r="I393" s="4" t="s">
        <v>28</v>
      </c>
      <c r="J393" s="4" t="s">
        <v>13</v>
      </c>
      <c r="K393" s="4" t="s">
        <v>4</v>
      </c>
      <c r="L393" s="4" t="s">
        <v>22</v>
      </c>
      <c r="M393" s="9">
        <v>2</v>
      </c>
      <c r="N393" s="6">
        <v>51.29</v>
      </c>
      <c r="O393" s="7">
        <v>0</v>
      </c>
      <c r="P393" s="6">
        <v>23.15</v>
      </c>
      <c r="Q393" s="6">
        <f t="shared" si="24"/>
        <v>102.58</v>
      </c>
      <c r="R393" s="6">
        <f t="shared" si="25"/>
        <v>46.3</v>
      </c>
      <c r="S393" s="6">
        <f t="shared" si="26"/>
        <v>56.28</v>
      </c>
      <c r="T393" s="8">
        <f t="shared" si="27"/>
        <v>0.54864496003119523</v>
      </c>
      <c r="U393" s="5">
        <f>YEAR(SalesDataTable[[#This Row],[Order Date]])</f>
        <v>2026</v>
      </c>
      <c r="V393" s="8" t="str">
        <f>"Q"&amp;ROUNDUP(MONTH(SalesDataTable[[#This Row],[Order Date]])/3,0)</f>
        <v>Q1</v>
      </c>
      <c r="W393" s="9">
        <f>MONTH(SalesDataTable[[#This Row],[Order Date]])</f>
        <v>3</v>
      </c>
      <c r="X393" s="8" t="str">
        <f>TEXT(SalesDataTable[[#This Row],[Order Date]],"mmm")</f>
        <v>Mar</v>
      </c>
    </row>
    <row r="394" spans="1:24" ht="15.75">
      <c r="A394" s="2">
        <v>3611</v>
      </c>
      <c r="B394" s="3">
        <v>46101</v>
      </c>
      <c r="C394" s="4">
        <f>YEAR(SalesDataTable[[#This Row],[Order Date]])</f>
        <v>2026</v>
      </c>
      <c r="D394" s="12" t="str">
        <f>"Q"&amp;ROUNDUP(MONTH(SalesDataTable[[#This Row],[Order Date]])/3,0)</f>
        <v>Q1</v>
      </c>
      <c r="E394" s="4">
        <f>MONTH(SalesDataTable[[#This Row],[Order Date]])</f>
        <v>3</v>
      </c>
      <c r="F394" s="4" t="str">
        <f>TEXT(SalesDataTable[[#This Row],[Order Date]],"MMM")</f>
        <v>Mar</v>
      </c>
      <c r="G394" s="4" t="s">
        <v>6</v>
      </c>
      <c r="H394" s="4" t="s">
        <v>7</v>
      </c>
      <c r="I394" s="4" t="s">
        <v>8</v>
      </c>
      <c r="J394" s="4" t="s">
        <v>16</v>
      </c>
      <c r="K394" s="4" t="s">
        <v>4</v>
      </c>
      <c r="L394" s="4" t="s">
        <v>26</v>
      </c>
      <c r="M394" s="9">
        <v>6</v>
      </c>
      <c r="N394" s="6">
        <v>40.89</v>
      </c>
      <c r="O394" s="7">
        <v>0.1</v>
      </c>
      <c r="P394" s="6">
        <v>16.84</v>
      </c>
      <c r="Q394" s="6">
        <f t="shared" si="24"/>
        <v>220.80600000000001</v>
      </c>
      <c r="R394" s="6">
        <f t="shared" si="25"/>
        <v>101.03999999999999</v>
      </c>
      <c r="S394" s="6">
        <f t="shared" si="26"/>
        <v>119.76600000000002</v>
      </c>
      <c r="T394" s="8">
        <f t="shared" si="27"/>
        <v>0.54240373902883077</v>
      </c>
      <c r="U394" s="5">
        <f>YEAR(SalesDataTable[[#This Row],[Order Date]])</f>
        <v>2026</v>
      </c>
      <c r="V394" s="8" t="str">
        <f>"Q"&amp;ROUNDUP(MONTH(SalesDataTable[[#This Row],[Order Date]])/3,0)</f>
        <v>Q1</v>
      </c>
      <c r="W394" s="9">
        <f>MONTH(SalesDataTable[[#This Row],[Order Date]])</f>
        <v>3</v>
      </c>
      <c r="X394" s="8" t="str">
        <f>TEXT(SalesDataTable[[#This Row],[Order Date]],"mmm")</f>
        <v>Mar</v>
      </c>
    </row>
    <row r="395" spans="1:24" ht="15.75">
      <c r="A395" s="2">
        <v>3953</v>
      </c>
      <c r="B395" s="3">
        <v>46101</v>
      </c>
      <c r="C395" s="4">
        <f>YEAR(SalesDataTable[[#This Row],[Order Date]])</f>
        <v>2026</v>
      </c>
      <c r="D395" s="12" t="str">
        <f>"Q"&amp;ROUNDUP(MONTH(SalesDataTable[[#This Row],[Order Date]])/3,0)</f>
        <v>Q1</v>
      </c>
      <c r="E395" s="4">
        <f>MONTH(SalesDataTable[[#This Row],[Order Date]])</f>
        <v>3</v>
      </c>
      <c r="F395" s="4" t="str">
        <f>TEXT(SalesDataTable[[#This Row],[Order Date]],"MMM")</f>
        <v>Mar</v>
      </c>
      <c r="G395" s="4" t="s">
        <v>6</v>
      </c>
      <c r="H395" s="4" t="s">
        <v>49</v>
      </c>
      <c r="I395" s="4" t="s">
        <v>2</v>
      </c>
      <c r="J395" s="4" t="s">
        <v>13</v>
      </c>
      <c r="K395" s="4" t="s">
        <v>34</v>
      </c>
      <c r="L395" s="4" t="s">
        <v>38</v>
      </c>
      <c r="M395" s="9">
        <v>1</v>
      </c>
      <c r="N395" s="6">
        <v>120.63</v>
      </c>
      <c r="O395" s="7">
        <v>0</v>
      </c>
      <c r="P395" s="6">
        <v>70.28</v>
      </c>
      <c r="Q395" s="6">
        <f t="shared" si="24"/>
        <v>120.63</v>
      </c>
      <c r="R395" s="6">
        <f t="shared" si="25"/>
        <v>70.28</v>
      </c>
      <c r="S395" s="6">
        <f t="shared" si="26"/>
        <v>50.349999999999994</v>
      </c>
      <c r="T395" s="8">
        <f t="shared" si="27"/>
        <v>0.41739202520102792</v>
      </c>
      <c r="U395" s="5">
        <f>YEAR(SalesDataTable[[#This Row],[Order Date]])</f>
        <v>2026</v>
      </c>
      <c r="V395" s="8" t="str">
        <f>"Q"&amp;ROUNDUP(MONTH(SalesDataTable[[#This Row],[Order Date]])/3,0)</f>
        <v>Q1</v>
      </c>
      <c r="W395" s="9">
        <f>MONTH(SalesDataTable[[#This Row],[Order Date]])</f>
        <v>3</v>
      </c>
      <c r="X395" s="8" t="str">
        <f>TEXT(SalesDataTable[[#This Row],[Order Date]],"mmm")</f>
        <v>Mar</v>
      </c>
    </row>
    <row r="396" spans="1:24" ht="15.75">
      <c r="A396" s="2">
        <v>4253</v>
      </c>
      <c r="B396" s="3">
        <v>46101</v>
      </c>
      <c r="C396" s="4">
        <f>YEAR(SalesDataTable[[#This Row],[Order Date]])</f>
        <v>2026</v>
      </c>
      <c r="D396" s="12" t="str">
        <f>"Q"&amp;ROUNDUP(MONTH(SalesDataTable[[#This Row],[Order Date]])/3,0)</f>
        <v>Q1</v>
      </c>
      <c r="E396" s="4">
        <f>MONTH(SalesDataTable[[#This Row],[Order Date]])</f>
        <v>3</v>
      </c>
      <c r="F396" s="4" t="str">
        <f>TEXT(SalesDataTable[[#This Row],[Order Date]],"MMM")</f>
        <v>Mar</v>
      </c>
      <c r="G396" s="4" t="s">
        <v>20</v>
      </c>
      <c r="H396" s="4" t="s">
        <v>47</v>
      </c>
      <c r="I396" s="4" t="s">
        <v>8</v>
      </c>
      <c r="J396" s="4" t="s">
        <v>13</v>
      </c>
      <c r="K396" s="4" t="s">
        <v>4</v>
      </c>
      <c r="L396" s="4" t="s">
        <v>5</v>
      </c>
      <c r="M396" s="9">
        <v>5</v>
      </c>
      <c r="N396" s="6">
        <v>82.64</v>
      </c>
      <c r="O396" s="7">
        <v>0.1</v>
      </c>
      <c r="P396" s="6">
        <v>43.52</v>
      </c>
      <c r="Q396" s="6">
        <f t="shared" si="24"/>
        <v>371.88</v>
      </c>
      <c r="R396" s="6">
        <f t="shared" si="25"/>
        <v>217.60000000000002</v>
      </c>
      <c r="S396" s="6">
        <f t="shared" si="26"/>
        <v>154.27999999999997</v>
      </c>
      <c r="T396" s="8">
        <f t="shared" si="27"/>
        <v>0.41486501021834993</v>
      </c>
      <c r="U396" s="5">
        <f>YEAR(SalesDataTable[[#This Row],[Order Date]])</f>
        <v>2026</v>
      </c>
      <c r="V396" s="8" t="str">
        <f>"Q"&amp;ROUNDUP(MONTH(SalesDataTable[[#This Row],[Order Date]])/3,0)</f>
        <v>Q1</v>
      </c>
      <c r="W396" s="9">
        <f>MONTH(SalesDataTable[[#This Row],[Order Date]])</f>
        <v>3</v>
      </c>
      <c r="X396" s="8" t="str">
        <f>TEXT(SalesDataTable[[#This Row],[Order Date]],"mmm")</f>
        <v>Mar</v>
      </c>
    </row>
    <row r="397" spans="1:24" ht="15.75">
      <c r="A397" s="2">
        <v>4952</v>
      </c>
      <c r="B397" s="3">
        <v>46101</v>
      </c>
      <c r="C397" s="4">
        <f>YEAR(SalesDataTable[[#This Row],[Order Date]])</f>
        <v>2026</v>
      </c>
      <c r="D397" s="12" t="str">
        <f>"Q"&amp;ROUNDUP(MONTH(SalesDataTable[[#This Row],[Order Date]])/3,0)</f>
        <v>Q1</v>
      </c>
      <c r="E397" s="4">
        <f>MONTH(SalesDataTable[[#This Row],[Order Date]])</f>
        <v>3</v>
      </c>
      <c r="F397" s="4" t="str">
        <f>TEXT(SalesDataTable[[#This Row],[Order Date]],"MMM")</f>
        <v>Mar</v>
      </c>
      <c r="G397" s="4" t="s">
        <v>6</v>
      </c>
      <c r="H397" s="4" t="s">
        <v>27</v>
      </c>
      <c r="I397" s="4" t="s">
        <v>2</v>
      </c>
      <c r="J397" s="4" t="s">
        <v>16</v>
      </c>
      <c r="K397" s="4" t="s">
        <v>9</v>
      </c>
      <c r="L397" s="4" t="s">
        <v>46</v>
      </c>
      <c r="M397" s="9">
        <v>2</v>
      </c>
      <c r="N397" s="6">
        <v>72.459999999999994</v>
      </c>
      <c r="O397" s="7">
        <v>0</v>
      </c>
      <c r="P397" s="6">
        <v>33.31</v>
      </c>
      <c r="Q397" s="6">
        <f t="shared" si="24"/>
        <v>144.91999999999999</v>
      </c>
      <c r="R397" s="6">
        <f t="shared" si="25"/>
        <v>66.62</v>
      </c>
      <c r="S397" s="6">
        <f t="shared" si="26"/>
        <v>78.299999999999983</v>
      </c>
      <c r="T397" s="8">
        <f t="shared" si="27"/>
        <v>0.54029809550096597</v>
      </c>
      <c r="U397" s="5">
        <f>YEAR(SalesDataTable[[#This Row],[Order Date]])</f>
        <v>2026</v>
      </c>
      <c r="V397" s="8" t="str">
        <f>"Q"&amp;ROUNDUP(MONTH(SalesDataTable[[#This Row],[Order Date]])/3,0)</f>
        <v>Q1</v>
      </c>
      <c r="W397" s="9">
        <f>MONTH(SalesDataTable[[#This Row],[Order Date]])</f>
        <v>3</v>
      </c>
      <c r="X397" s="8" t="str">
        <f>TEXT(SalesDataTable[[#This Row],[Order Date]],"mmm")</f>
        <v>Mar</v>
      </c>
    </row>
    <row r="398" spans="1:24" ht="15.75">
      <c r="A398" s="2">
        <v>5016</v>
      </c>
      <c r="B398" s="3">
        <v>46101</v>
      </c>
      <c r="C398" s="4">
        <f>YEAR(SalesDataTable[[#This Row],[Order Date]])</f>
        <v>2026</v>
      </c>
      <c r="D398" s="12" t="str">
        <f>"Q"&amp;ROUNDUP(MONTH(SalesDataTable[[#This Row],[Order Date]])/3,0)</f>
        <v>Q1</v>
      </c>
      <c r="E398" s="4">
        <f>MONTH(SalesDataTable[[#This Row],[Order Date]])</f>
        <v>3</v>
      </c>
      <c r="F398" s="4" t="str">
        <f>TEXT(SalesDataTable[[#This Row],[Order Date]],"MMM")</f>
        <v>Mar</v>
      </c>
      <c r="G398" s="4" t="s">
        <v>6</v>
      </c>
      <c r="H398" s="4" t="s">
        <v>43</v>
      </c>
      <c r="I398" s="4" t="s">
        <v>28</v>
      </c>
      <c r="J398" s="4" t="s">
        <v>13</v>
      </c>
      <c r="K398" s="4" t="s">
        <v>34</v>
      </c>
      <c r="L398" s="4" t="s">
        <v>35</v>
      </c>
      <c r="M398" s="9">
        <v>2</v>
      </c>
      <c r="N398" s="6">
        <v>40.659999999999997</v>
      </c>
      <c r="O398" s="7">
        <v>0.1</v>
      </c>
      <c r="P398" s="6">
        <v>14.63</v>
      </c>
      <c r="Q398" s="6">
        <f t="shared" si="24"/>
        <v>73.188000000000002</v>
      </c>
      <c r="R398" s="6">
        <f t="shared" si="25"/>
        <v>29.26</v>
      </c>
      <c r="S398" s="6">
        <f t="shared" si="26"/>
        <v>43.927999999999997</v>
      </c>
      <c r="T398" s="8">
        <f t="shared" si="27"/>
        <v>0.60020768431983385</v>
      </c>
      <c r="U398" s="5">
        <f>YEAR(SalesDataTable[[#This Row],[Order Date]])</f>
        <v>2026</v>
      </c>
      <c r="V398" s="8" t="str">
        <f>"Q"&amp;ROUNDUP(MONTH(SalesDataTable[[#This Row],[Order Date]])/3,0)</f>
        <v>Q1</v>
      </c>
      <c r="W398" s="9">
        <f>MONTH(SalesDataTable[[#This Row],[Order Date]])</f>
        <v>3</v>
      </c>
      <c r="X398" s="8" t="str">
        <f>TEXT(SalesDataTable[[#This Row],[Order Date]],"mmm")</f>
        <v>Mar</v>
      </c>
    </row>
    <row r="399" spans="1:24" ht="15.75">
      <c r="A399" s="2">
        <v>839</v>
      </c>
      <c r="B399" s="3">
        <v>46102</v>
      </c>
      <c r="C399" s="4">
        <f>YEAR(SalesDataTable[[#This Row],[Order Date]])</f>
        <v>2026</v>
      </c>
      <c r="D399" s="12" t="str">
        <f>"Q"&amp;ROUNDUP(MONTH(SalesDataTable[[#This Row],[Order Date]])/3,0)</f>
        <v>Q1</v>
      </c>
      <c r="E399" s="4">
        <f>MONTH(SalesDataTable[[#This Row],[Order Date]])</f>
        <v>3</v>
      </c>
      <c r="F399" s="4" t="str">
        <f>TEXT(SalesDataTable[[#This Row],[Order Date]],"MMM")</f>
        <v>Mar</v>
      </c>
      <c r="G399" s="4" t="s">
        <v>6</v>
      </c>
      <c r="H399" s="4" t="s">
        <v>43</v>
      </c>
      <c r="I399" s="4" t="s">
        <v>28</v>
      </c>
      <c r="J399" s="4" t="s">
        <v>13</v>
      </c>
      <c r="K399" s="4" t="s">
        <v>4</v>
      </c>
      <c r="L399" s="4" t="s">
        <v>26</v>
      </c>
      <c r="M399" s="9">
        <v>1</v>
      </c>
      <c r="N399" s="6">
        <v>40.5</v>
      </c>
      <c r="O399" s="7">
        <v>0.05</v>
      </c>
      <c r="P399" s="6">
        <v>17.16</v>
      </c>
      <c r="Q399" s="6">
        <f t="shared" si="24"/>
        <v>38.475000000000001</v>
      </c>
      <c r="R399" s="6">
        <f t="shared" si="25"/>
        <v>17.16</v>
      </c>
      <c r="S399" s="6">
        <f t="shared" si="26"/>
        <v>21.315000000000001</v>
      </c>
      <c r="T399" s="8">
        <f t="shared" si="27"/>
        <v>0.55399610136452238</v>
      </c>
      <c r="U399" s="5">
        <f>YEAR(SalesDataTable[[#This Row],[Order Date]])</f>
        <v>2026</v>
      </c>
      <c r="V399" s="8" t="str">
        <f>"Q"&amp;ROUNDUP(MONTH(SalesDataTable[[#This Row],[Order Date]])/3,0)</f>
        <v>Q1</v>
      </c>
      <c r="W399" s="9">
        <f>MONTH(SalesDataTable[[#This Row],[Order Date]])</f>
        <v>3</v>
      </c>
      <c r="X399" s="8" t="str">
        <f>TEXT(SalesDataTable[[#This Row],[Order Date]],"mmm")</f>
        <v>Mar</v>
      </c>
    </row>
    <row r="400" spans="1:24" ht="15.75">
      <c r="A400" s="2">
        <v>1382</v>
      </c>
      <c r="B400" s="3">
        <v>46102</v>
      </c>
      <c r="C400" s="4">
        <f>YEAR(SalesDataTable[[#This Row],[Order Date]])</f>
        <v>2026</v>
      </c>
      <c r="D400" s="12" t="str">
        <f>"Q"&amp;ROUNDUP(MONTH(SalesDataTable[[#This Row],[Order Date]])/3,0)</f>
        <v>Q1</v>
      </c>
      <c r="E400" s="4">
        <f>MONTH(SalesDataTable[[#This Row],[Order Date]])</f>
        <v>3</v>
      </c>
      <c r="F400" s="4" t="str">
        <f>TEXT(SalesDataTable[[#This Row],[Order Date]],"MMM")</f>
        <v>Mar</v>
      </c>
      <c r="G400" s="4" t="s">
        <v>11</v>
      </c>
      <c r="H400" s="4" t="s">
        <v>12</v>
      </c>
      <c r="I400" s="4" t="s">
        <v>2</v>
      </c>
      <c r="J400" s="4" t="s">
        <v>16</v>
      </c>
      <c r="K400" s="4" t="s">
        <v>9</v>
      </c>
      <c r="L400" s="4" t="s">
        <v>46</v>
      </c>
      <c r="M400" s="9">
        <v>1</v>
      </c>
      <c r="N400" s="6">
        <v>72.16</v>
      </c>
      <c r="O400" s="7">
        <v>0</v>
      </c>
      <c r="P400" s="6">
        <v>33.11</v>
      </c>
      <c r="Q400" s="6">
        <f t="shared" si="24"/>
        <v>72.16</v>
      </c>
      <c r="R400" s="6">
        <f t="shared" si="25"/>
        <v>33.11</v>
      </c>
      <c r="S400" s="6">
        <f t="shared" si="26"/>
        <v>39.049999999999997</v>
      </c>
      <c r="T400" s="8">
        <f t="shared" si="27"/>
        <v>0.54115853658536583</v>
      </c>
      <c r="U400" s="5">
        <f>YEAR(SalesDataTable[[#This Row],[Order Date]])</f>
        <v>2026</v>
      </c>
      <c r="V400" s="8" t="str">
        <f>"Q"&amp;ROUNDUP(MONTH(SalesDataTable[[#This Row],[Order Date]])/3,0)</f>
        <v>Q1</v>
      </c>
      <c r="W400" s="9">
        <f>MONTH(SalesDataTable[[#This Row],[Order Date]])</f>
        <v>3</v>
      </c>
      <c r="X400" s="8" t="str">
        <f>TEXT(SalesDataTable[[#This Row],[Order Date]],"mmm")</f>
        <v>Mar</v>
      </c>
    </row>
    <row r="401" spans="1:24" ht="15.75">
      <c r="A401" s="2">
        <v>1452</v>
      </c>
      <c r="B401" s="3">
        <v>46102</v>
      </c>
      <c r="C401" s="4">
        <f>YEAR(SalesDataTable[[#This Row],[Order Date]])</f>
        <v>2026</v>
      </c>
      <c r="D401" s="12" t="str">
        <f>"Q"&amp;ROUNDUP(MONTH(SalesDataTable[[#This Row],[Order Date]])/3,0)</f>
        <v>Q1</v>
      </c>
      <c r="E401" s="4">
        <f>MONTH(SalesDataTable[[#This Row],[Order Date]])</f>
        <v>3</v>
      </c>
      <c r="F401" s="4" t="str">
        <f>TEXT(SalesDataTable[[#This Row],[Order Date]],"MMM")</f>
        <v>Mar</v>
      </c>
      <c r="G401" s="4" t="s">
        <v>11</v>
      </c>
      <c r="H401" s="4" t="s">
        <v>25</v>
      </c>
      <c r="I401" s="4" t="s">
        <v>28</v>
      </c>
      <c r="J401" s="4" t="s">
        <v>16</v>
      </c>
      <c r="K401" s="4" t="s">
        <v>14</v>
      </c>
      <c r="L401" s="4" t="s">
        <v>48</v>
      </c>
      <c r="M401" s="9">
        <v>1</v>
      </c>
      <c r="N401" s="6">
        <v>161.93</v>
      </c>
      <c r="O401" s="7">
        <v>0.15</v>
      </c>
      <c r="P401" s="6">
        <v>87.5</v>
      </c>
      <c r="Q401" s="6">
        <f t="shared" si="24"/>
        <v>137.6405</v>
      </c>
      <c r="R401" s="6">
        <f t="shared" si="25"/>
        <v>87.5</v>
      </c>
      <c r="S401" s="6">
        <f t="shared" si="26"/>
        <v>50.140500000000003</v>
      </c>
      <c r="T401" s="8">
        <f t="shared" si="27"/>
        <v>0.36428594781332529</v>
      </c>
      <c r="U401" s="5">
        <f>YEAR(SalesDataTable[[#This Row],[Order Date]])</f>
        <v>2026</v>
      </c>
      <c r="V401" s="8" t="str">
        <f>"Q"&amp;ROUNDUP(MONTH(SalesDataTable[[#This Row],[Order Date]])/3,0)</f>
        <v>Q1</v>
      </c>
      <c r="W401" s="9">
        <f>MONTH(SalesDataTable[[#This Row],[Order Date]])</f>
        <v>3</v>
      </c>
      <c r="X401" s="8" t="str">
        <f>TEXT(SalesDataTable[[#This Row],[Order Date]],"mmm")</f>
        <v>Mar</v>
      </c>
    </row>
    <row r="402" spans="1:24" ht="15.75">
      <c r="A402" s="2">
        <v>1845</v>
      </c>
      <c r="B402" s="3">
        <v>46102</v>
      </c>
      <c r="C402" s="4">
        <f>YEAR(SalesDataTable[[#This Row],[Order Date]])</f>
        <v>2026</v>
      </c>
      <c r="D402" s="12" t="str">
        <f>"Q"&amp;ROUNDUP(MONTH(SalesDataTable[[#This Row],[Order Date]])/3,0)</f>
        <v>Q1</v>
      </c>
      <c r="E402" s="4">
        <f>MONTH(SalesDataTable[[#This Row],[Order Date]])</f>
        <v>3</v>
      </c>
      <c r="F402" s="4" t="str">
        <f>TEXT(SalesDataTable[[#This Row],[Order Date]],"MMM")</f>
        <v>Mar</v>
      </c>
      <c r="G402" s="4" t="s">
        <v>0</v>
      </c>
      <c r="H402" s="4" t="s">
        <v>36</v>
      </c>
      <c r="I402" s="4" t="s">
        <v>2</v>
      </c>
      <c r="J402" s="4" t="s">
        <v>3</v>
      </c>
      <c r="K402" s="4" t="s">
        <v>23</v>
      </c>
      <c r="L402" s="4" t="s">
        <v>24</v>
      </c>
      <c r="M402" s="9">
        <v>3</v>
      </c>
      <c r="N402" s="6">
        <v>348.54</v>
      </c>
      <c r="O402" s="7">
        <v>0.1</v>
      </c>
      <c r="P402" s="6">
        <v>200.3</v>
      </c>
      <c r="Q402" s="6">
        <f t="shared" si="24"/>
        <v>941.05800000000011</v>
      </c>
      <c r="R402" s="6">
        <f t="shared" si="25"/>
        <v>600.90000000000009</v>
      </c>
      <c r="S402" s="6">
        <f t="shared" si="26"/>
        <v>340.15800000000002</v>
      </c>
      <c r="T402" s="8">
        <f t="shared" si="27"/>
        <v>0.36146337420222768</v>
      </c>
      <c r="U402" s="5">
        <f>YEAR(SalesDataTable[[#This Row],[Order Date]])</f>
        <v>2026</v>
      </c>
      <c r="V402" s="8" t="str">
        <f>"Q"&amp;ROUNDUP(MONTH(SalesDataTable[[#This Row],[Order Date]])/3,0)</f>
        <v>Q1</v>
      </c>
      <c r="W402" s="9">
        <f>MONTH(SalesDataTable[[#This Row],[Order Date]])</f>
        <v>3</v>
      </c>
      <c r="X402" s="8" t="str">
        <f>TEXT(SalesDataTable[[#This Row],[Order Date]],"mmm")</f>
        <v>Mar</v>
      </c>
    </row>
    <row r="403" spans="1:24" ht="15.75">
      <c r="A403" s="2">
        <v>3560</v>
      </c>
      <c r="B403" s="3">
        <v>46102</v>
      </c>
      <c r="C403" s="4">
        <f>YEAR(SalesDataTable[[#This Row],[Order Date]])</f>
        <v>2026</v>
      </c>
      <c r="D403" s="12" t="str">
        <f>"Q"&amp;ROUNDUP(MONTH(SalesDataTable[[#This Row],[Order Date]])/3,0)</f>
        <v>Q1</v>
      </c>
      <c r="E403" s="4">
        <f>MONTH(SalesDataTable[[#This Row],[Order Date]])</f>
        <v>3</v>
      </c>
      <c r="F403" s="4" t="str">
        <f>TEXT(SalesDataTable[[#This Row],[Order Date]],"MMM")</f>
        <v>Mar</v>
      </c>
      <c r="G403" s="4" t="s">
        <v>11</v>
      </c>
      <c r="H403" s="4" t="s">
        <v>52</v>
      </c>
      <c r="I403" s="4" t="s">
        <v>2</v>
      </c>
      <c r="J403" s="4" t="s">
        <v>3</v>
      </c>
      <c r="K403" s="4" t="s">
        <v>34</v>
      </c>
      <c r="L403" s="4" t="s">
        <v>45</v>
      </c>
      <c r="M403" s="9">
        <v>3</v>
      </c>
      <c r="N403" s="6">
        <v>50.46</v>
      </c>
      <c r="O403" s="7">
        <v>0.1</v>
      </c>
      <c r="P403" s="6">
        <v>21.9</v>
      </c>
      <c r="Q403" s="6">
        <f t="shared" si="24"/>
        <v>136.24199999999999</v>
      </c>
      <c r="R403" s="6">
        <f t="shared" si="25"/>
        <v>65.699999999999989</v>
      </c>
      <c r="S403" s="6">
        <f t="shared" si="26"/>
        <v>70.542000000000002</v>
      </c>
      <c r="T403" s="8">
        <f t="shared" si="27"/>
        <v>0.51776985070683057</v>
      </c>
      <c r="U403" s="5">
        <f>YEAR(SalesDataTable[[#This Row],[Order Date]])</f>
        <v>2026</v>
      </c>
      <c r="V403" s="8" t="str">
        <f>"Q"&amp;ROUNDUP(MONTH(SalesDataTable[[#This Row],[Order Date]])/3,0)</f>
        <v>Q1</v>
      </c>
      <c r="W403" s="9">
        <f>MONTH(SalesDataTable[[#This Row],[Order Date]])</f>
        <v>3</v>
      </c>
      <c r="X403" s="8" t="str">
        <f>TEXT(SalesDataTable[[#This Row],[Order Date]],"mmm")</f>
        <v>Mar</v>
      </c>
    </row>
    <row r="404" spans="1:24" ht="15.75">
      <c r="A404" s="2">
        <v>4059</v>
      </c>
      <c r="B404" s="3">
        <v>46102</v>
      </c>
      <c r="C404" s="4">
        <f>YEAR(SalesDataTable[[#This Row],[Order Date]])</f>
        <v>2026</v>
      </c>
      <c r="D404" s="12" t="str">
        <f>"Q"&amp;ROUNDUP(MONTH(SalesDataTable[[#This Row],[Order Date]])/3,0)</f>
        <v>Q1</v>
      </c>
      <c r="E404" s="4">
        <f>MONTH(SalesDataTable[[#This Row],[Order Date]])</f>
        <v>3</v>
      </c>
      <c r="F404" s="4" t="str">
        <f>TEXT(SalesDataTable[[#This Row],[Order Date]],"MMM")</f>
        <v>Mar</v>
      </c>
      <c r="G404" s="4" t="s">
        <v>20</v>
      </c>
      <c r="H404" s="4" t="s">
        <v>47</v>
      </c>
      <c r="I404" s="4" t="s">
        <v>28</v>
      </c>
      <c r="J404" s="4" t="s">
        <v>13</v>
      </c>
      <c r="K404" s="4" t="s">
        <v>23</v>
      </c>
      <c r="L404" s="4" t="s">
        <v>40</v>
      </c>
      <c r="M404" s="9">
        <v>1</v>
      </c>
      <c r="N404" s="6">
        <v>83.62</v>
      </c>
      <c r="O404" s="7">
        <v>0</v>
      </c>
      <c r="P404" s="6">
        <v>39.15</v>
      </c>
      <c r="Q404" s="6">
        <f t="shared" si="24"/>
        <v>83.62</v>
      </c>
      <c r="R404" s="6">
        <f t="shared" si="25"/>
        <v>39.15</v>
      </c>
      <c r="S404" s="6">
        <f t="shared" si="26"/>
        <v>44.470000000000006</v>
      </c>
      <c r="T404" s="8">
        <f t="shared" si="27"/>
        <v>0.53181057163358048</v>
      </c>
      <c r="U404" s="5">
        <f>YEAR(SalesDataTable[[#This Row],[Order Date]])</f>
        <v>2026</v>
      </c>
      <c r="V404" s="8" t="str">
        <f>"Q"&amp;ROUNDUP(MONTH(SalesDataTable[[#This Row],[Order Date]])/3,0)</f>
        <v>Q1</v>
      </c>
      <c r="W404" s="9">
        <f>MONTH(SalesDataTable[[#This Row],[Order Date]])</f>
        <v>3</v>
      </c>
      <c r="X404" s="8" t="str">
        <f>TEXT(SalesDataTable[[#This Row],[Order Date]],"mmm")</f>
        <v>Mar</v>
      </c>
    </row>
    <row r="405" spans="1:24" ht="15.75">
      <c r="A405" s="2">
        <v>4731</v>
      </c>
      <c r="B405" s="3">
        <v>46102</v>
      </c>
      <c r="C405" s="4">
        <f>YEAR(SalesDataTable[[#This Row],[Order Date]])</f>
        <v>2026</v>
      </c>
      <c r="D405" s="12" t="str">
        <f>"Q"&amp;ROUNDUP(MONTH(SalesDataTable[[#This Row],[Order Date]])/3,0)</f>
        <v>Q1</v>
      </c>
      <c r="E405" s="4">
        <f>MONTH(SalesDataTable[[#This Row],[Order Date]])</f>
        <v>3</v>
      </c>
      <c r="F405" s="4" t="str">
        <f>TEXT(SalesDataTable[[#This Row],[Order Date]],"MMM")</f>
        <v>Mar</v>
      </c>
      <c r="G405" s="4" t="s">
        <v>6</v>
      </c>
      <c r="H405" s="4" t="s">
        <v>43</v>
      </c>
      <c r="I405" s="4" t="s">
        <v>8</v>
      </c>
      <c r="J405" s="4" t="s">
        <v>16</v>
      </c>
      <c r="K405" s="4" t="s">
        <v>4</v>
      </c>
      <c r="L405" s="4" t="s">
        <v>22</v>
      </c>
      <c r="M405" s="9">
        <v>6</v>
      </c>
      <c r="N405" s="6">
        <v>51.07</v>
      </c>
      <c r="O405" s="7">
        <v>0.1</v>
      </c>
      <c r="P405" s="6">
        <v>22.68</v>
      </c>
      <c r="Q405" s="6">
        <f t="shared" si="24"/>
        <v>275.77800000000002</v>
      </c>
      <c r="R405" s="6">
        <f t="shared" si="25"/>
        <v>136.07999999999998</v>
      </c>
      <c r="S405" s="6">
        <f t="shared" si="26"/>
        <v>139.69800000000004</v>
      </c>
      <c r="T405" s="8">
        <f t="shared" si="27"/>
        <v>0.50655962404542798</v>
      </c>
      <c r="U405" s="5">
        <f>YEAR(SalesDataTable[[#This Row],[Order Date]])</f>
        <v>2026</v>
      </c>
      <c r="V405" s="8" t="str">
        <f>"Q"&amp;ROUNDUP(MONTH(SalesDataTable[[#This Row],[Order Date]])/3,0)</f>
        <v>Q1</v>
      </c>
      <c r="W405" s="9">
        <f>MONTH(SalesDataTable[[#This Row],[Order Date]])</f>
        <v>3</v>
      </c>
      <c r="X405" s="8" t="str">
        <f>TEXT(SalesDataTable[[#This Row],[Order Date]],"mmm")</f>
        <v>Mar</v>
      </c>
    </row>
    <row r="406" spans="1:24" ht="15.75">
      <c r="A406" s="2">
        <v>693</v>
      </c>
      <c r="B406" s="3">
        <v>46103</v>
      </c>
      <c r="C406" s="4">
        <f>YEAR(SalesDataTable[[#This Row],[Order Date]])</f>
        <v>2026</v>
      </c>
      <c r="D406" s="12" t="str">
        <f>"Q"&amp;ROUNDUP(MONTH(SalesDataTable[[#This Row],[Order Date]])/3,0)</f>
        <v>Q1</v>
      </c>
      <c r="E406" s="4">
        <f>MONTH(SalesDataTable[[#This Row],[Order Date]])</f>
        <v>3</v>
      </c>
      <c r="F406" s="4" t="str">
        <f>TEXT(SalesDataTable[[#This Row],[Order Date]],"MMM")</f>
        <v>Mar</v>
      </c>
      <c r="G406" s="4" t="s">
        <v>6</v>
      </c>
      <c r="H406" s="4" t="s">
        <v>41</v>
      </c>
      <c r="I406" s="4" t="s">
        <v>2</v>
      </c>
      <c r="J406" s="4" t="s">
        <v>13</v>
      </c>
      <c r="K406" s="4" t="s">
        <v>14</v>
      </c>
      <c r="L406" s="4" t="s">
        <v>32</v>
      </c>
      <c r="M406" s="9">
        <v>3</v>
      </c>
      <c r="N406" s="6">
        <v>47.02</v>
      </c>
      <c r="O406" s="7">
        <v>0.1</v>
      </c>
      <c r="P406" s="6">
        <v>17.989999999999998</v>
      </c>
      <c r="Q406" s="6">
        <f t="shared" si="24"/>
        <v>126.95400000000001</v>
      </c>
      <c r="R406" s="6">
        <f t="shared" si="25"/>
        <v>53.97</v>
      </c>
      <c r="S406" s="6">
        <f t="shared" si="26"/>
        <v>72.984000000000009</v>
      </c>
      <c r="T406" s="8">
        <f t="shared" si="27"/>
        <v>0.57488539155914742</v>
      </c>
      <c r="U406" s="5">
        <f>YEAR(SalesDataTable[[#This Row],[Order Date]])</f>
        <v>2026</v>
      </c>
      <c r="V406" s="8" t="str">
        <f>"Q"&amp;ROUNDUP(MONTH(SalesDataTable[[#This Row],[Order Date]])/3,0)</f>
        <v>Q1</v>
      </c>
      <c r="W406" s="9">
        <f>MONTH(SalesDataTable[[#This Row],[Order Date]])</f>
        <v>3</v>
      </c>
      <c r="X406" s="8" t="str">
        <f>TEXT(SalesDataTable[[#This Row],[Order Date]],"mmm")</f>
        <v>Mar</v>
      </c>
    </row>
    <row r="407" spans="1:24" ht="15.75">
      <c r="A407" s="2">
        <v>1672</v>
      </c>
      <c r="B407" s="3">
        <v>46103</v>
      </c>
      <c r="C407" s="4">
        <f>YEAR(SalesDataTable[[#This Row],[Order Date]])</f>
        <v>2026</v>
      </c>
      <c r="D407" s="12" t="str">
        <f>"Q"&amp;ROUNDUP(MONTH(SalesDataTable[[#This Row],[Order Date]])/3,0)</f>
        <v>Q1</v>
      </c>
      <c r="E407" s="4">
        <f>MONTH(SalesDataTable[[#This Row],[Order Date]])</f>
        <v>3</v>
      </c>
      <c r="F407" s="4" t="str">
        <f>TEXT(SalesDataTable[[#This Row],[Order Date]],"MMM")</f>
        <v>Mar</v>
      </c>
      <c r="G407" s="4" t="s">
        <v>11</v>
      </c>
      <c r="H407" s="4" t="s">
        <v>25</v>
      </c>
      <c r="I407" s="4" t="s">
        <v>28</v>
      </c>
      <c r="J407" s="4" t="s">
        <v>3</v>
      </c>
      <c r="K407" s="4" t="s">
        <v>14</v>
      </c>
      <c r="L407" s="4" t="s">
        <v>32</v>
      </c>
      <c r="M407" s="9">
        <v>1</v>
      </c>
      <c r="N407" s="6">
        <v>47.1</v>
      </c>
      <c r="O407" s="7">
        <v>0.05</v>
      </c>
      <c r="P407" s="6">
        <v>18.48</v>
      </c>
      <c r="Q407" s="6">
        <f t="shared" si="24"/>
        <v>44.744999999999997</v>
      </c>
      <c r="R407" s="6">
        <f t="shared" si="25"/>
        <v>18.48</v>
      </c>
      <c r="S407" s="6">
        <f t="shared" si="26"/>
        <v>26.264999999999997</v>
      </c>
      <c r="T407" s="8">
        <f t="shared" si="27"/>
        <v>0.58699296010727453</v>
      </c>
      <c r="U407" s="5">
        <f>YEAR(SalesDataTable[[#This Row],[Order Date]])</f>
        <v>2026</v>
      </c>
      <c r="V407" s="8" t="str">
        <f>"Q"&amp;ROUNDUP(MONTH(SalesDataTable[[#This Row],[Order Date]])/3,0)</f>
        <v>Q1</v>
      </c>
      <c r="W407" s="9">
        <f>MONTH(SalesDataTable[[#This Row],[Order Date]])</f>
        <v>3</v>
      </c>
      <c r="X407" s="8" t="str">
        <f>TEXT(SalesDataTable[[#This Row],[Order Date]],"mmm")</f>
        <v>Mar</v>
      </c>
    </row>
    <row r="408" spans="1:24" ht="15.75">
      <c r="A408" s="2">
        <v>2347</v>
      </c>
      <c r="B408" s="3">
        <v>46103</v>
      </c>
      <c r="C408" s="4">
        <f>YEAR(SalesDataTable[[#This Row],[Order Date]])</f>
        <v>2026</v>
      </c>
      <c r="D408" s="12" t="str">
        <f>"Q"&amp;ROUNDUP(MONTH(SalesDataTable[[#This Row],[Order Date]])/3,0)</f>
        <v>Q1</v>
      </c>
      <c r="E408" s="4">
        <f>MONTH(SalesDataTable[[#This Row],[Order Date]])</f>
        <v>3</v>
      </c>
      <c r="F408" s="4" t="str">
        <f>TEXT(SalesDataTable[[#This Row],[Order Date]],"MMM")</f>
        <v>Mar</v>
      </c>
      <c r="G408" s="4" t="s">
        <v>20</v>
      </c>
      <c r="H408" s="4" t="s">
        <v>47</v>
      </c>
      <c r="I408" s="4" t="s">
        <v>2</v>
      </c>
      <c r="J408" s="4" t="s">
        <v>3</v>
      </c>
      <c r="K408" s="4" t="s">
        <v>14</v>
      </c>
      <c r="L408" s="4" t="s">
        <v>44</v>
      </c>
      <c r="M408" s="9">
        <v>2</v>
      </c>
      <c r="N408" s="6">
        <v>131.38999999999999</v>
      </c>
      <c r="O408" s="7">
        <v>0</v>
      </c>
      <c r="P408" s="6">
        <v>66.91</v>
      </c>
      <c r="Q408" s="6">
        <f t="shared" si="24"/>
        <v>262.77999999999997</v>
      </c>
      <c r="R408" s="6">
        <f t="shared" si="25"/>
        <v>133.82</v>
      </c>
      <c r="S408" s="6">
        <f t="shared" si="26"/>
        <v>128.95999999999998</v>
      </c>
      <c r="T408" s="8">
        <f t="shared" si="27"/>
        <v>0.49075272090722277</v>
      </c>
      <c r="U408" s="5">
        <f>YEAR(SalesDataTable[[#This Row],[Order Date]])</f>
        <v>2026</v>
      </c>
      <c r="V408" s="8" t="str">
        <f>"Q"&amp;ROUNDUP(MONTH(SalesDataTable[[#This Row],[Order Date]])/3,0)</f>
        <v>Q1</v>
      </c>
      <c r="W408" s="9">
        <f>MONTH(SalesDataTable[[#This Row],[Order Date]])</f>
        <v>3</v>
      </c>
      <c r="X408" s="8" t="str">
        <f>TEXT(SalesDataTable[[#This Row],[Order Date]],"mmm")</f>
        <v>Mar</v>
      </c>
    </row>
    <row r="409" spans="1:24" ht="15.75">
      <c r="A409" s="2">
        <v>2582</v>
      </c>
      <c r="B409" s="3">
        <v>46103</v>
      </c>
      <c r="C409" s="4">
        <f>YEAR(SalesDataTable[[#This Row],[Order Date]])</f>
        <v>2026</v>
      </c>
      <c r="D409" s="12" t="str">
        <f>"Q"&amp;ROUNDUP(MONTH(SalesDataTable[[#This Row],[Order Date]])/3,0)</f>
        <v>Q1</v>
      </c>
      <c r="E409" s="4">
        <f>MONTH(SalesDataTable[[#This Row],[Order Date]])</f>
        <v>3</v>
      </c>
      <c r="F409" s="4" t="str">
        <f>TEXT(SalesDataTable[[#This Row],[Order Date]],"MMM")</f>
        <v>Mar</v>
      </c>
      <c r="G409" s="4" t="s">
        <v>6</v>
      </c>
      <c r="H409" s="4" t="s">
        <v>7</v>
      </c>
      <c r="I409" s="4" t="s">
        <v>28</v>
      </c>
      <c r="J409" s="4" t="s">
        <v>13</v>
      </c>
      <c r="K409" s="4" t="s">
        <v>34</v>
      </c>
      <c r="L409" s="4" t="s">
        <v>38</v>
      </c>
      <c r="M409" s="9">
        <v>1</v>
      </c>
      <c r="N409" s="6">
        <v>120.16</v>
      </c>
      <c r="O409" s="7">
        <v>0.15</v>
      </c>
      <c r="P409" s="6">
        <v>68.33</v>
      </c>
      <c r="Q409" s="6">
        <f t="shared" si="24"/>
        <v>102.136</v>
      </c>
      <c r="R409" s="6">
        <f t="shared" si="25"/>
        <v>68.33</v>
      </c>
      <c r="S409" s="6">
        <f t="shared" si="26"/>
        <v>33.805999999999997</v>
      </c>
      <c r="T409" s="8">
        <f t="shared" si="27"/>
        <v>0.33099005247904756</v>
      </c>
      <c r="U409" s="5">
        <f>YEAR(SalesDataTable[[#This Row],[Order Date]])</f>
        <v>2026</v>
      </c>
      <c r="V409" s="8" t="str">
        <f>"Q"&amp;ROUNDUP(MONTH(SalesDataTable[[#This Row],[Order Date]])/3,0)</f>
        <v>Q1</v>
      </c>
      <c r="W409" s="9">
        <f>MONTH(SalesDataTable[[#This Row],[Order Date]])</f>
        <v>3</v>
      </c>
      <c r="X409" s="8" t="str">
        <f>TEXT(SalesDataTable[[#This Row],[Order Date]],"mmm")</f>
        <v>Mar</v>
      </c>
    </row>
    <row r="410" spans="1:24" ht="15.75">
      <c r="A410" s="2">
        <v>2762</v>
      </c>
      <c r="B410" s="3">
        <v>46103</v>
      </c>
      <c r="C410" s="4">
        <f>YEAR(SalesDataTable[[#This Row],[Order Date]])</f>
        <v>2026</v>
      </c>
      <c r="D410" s="12" t="str">
        <f>"Q"&amp;ROUNDUP(MONTH(SalesDataTable[[#This Row],[Order Date]])/3,0)</f>
        <v>Q1</v>
      </c>
      <c r="E410" s="4">
        <f>MONTH(SalesDataTable[[#This Row],[Order Date]])</f>
        <v>3</v>
      </c>
      <c r="F410" s="4" t="str">
        <f>TEXT(SalesDataTable[[#This Row],[Order Date]],"MMM")</f>
        <v>Mar</v>
      </c>
      <c r="G410" s="4" t="s">
        <v>20</v>
      </c>
      <c r="H410" s="4" t="s">
        <v>33</v>
      </c>
      <c r="I410" s="4" t="s">
        <v>19</v>
      </c>
      <c r="J410" s="4" t="s">
        <v>3</v>
      </c>
      <c r="K410" s="4" t="s">
        <v>23</v>
      </c>
      <c r="L410" s="4" t="s">
        <v>29</v>
      </c>
      <c r="M410" s="9">
        <v>1</v>
      </c>
      <c r="N410" s="6">
        <v>196.48</v>
      </c>
      <c r="O410" s="7">
        <v>0</v>
      </c>
      <c r="P410" s="6">
        <v>101.29</v>
      </c>
      <c r="Q410" s="6">
        <f t="shared" si="24"/>
        <v>196.48</v>
      </c>
      <c r="R410" s="6">
        <f t="shared" si="25"/>
        <v>101.29</v>
      </c>
      <c r="S410" s="6">
        <f t="shared" si="26"/>
        <v>95.189999999999984</v>
      </c>
      <c r="T410" s="8">
        <f t="shared" si="27"/>
        <v>0.48447679153094458</v>
      </c>
      <c r="U410" s="5">
        <f>YEAR(SalesDataTable[[#This Row],[Order Date]])</f>
        <v>2026</v>
      </c>
      <c r="V410" s="8" t="str">
        <f>"Q"&amp;ROUNDUP(MONTH(SalesDataTable[[#This Row],[Order Date]])/3,0)</f>
        <v>Q1</v>
      </c>
      <c r="W410" s="9">
        <f>MONTH(SalesDataTable[[#This Row],[Order Date]])</f>
        <v>3</v>
      </c>
      <c r="X410" s="8" t="str">
        <f>TEXT(SalesDataTable[[#This Row],[Order Date]],"mmm")</f>
        <v>Mar</v>
      </c>
    </row>
    <row r="411" spans="1:24" ht="15.75">
      <c r="A411" s="2">
        <v>4090</v>
      </c>
      <c r="B411" s="3">
        <v>46103</v>
      </c>
      <c r="C411" s="4">
        <f>YEAR(SalesDataTable[[#This Row],[Order Date]])</f>
        <v>2026</v>
      </c>
      <c r="D411" s="12" t="str">
        <f>"Q"&amp;ROUNDUP(MONTH(SalesDataTable[[#This Row],[Order Date]])/3,0)</f>
        <v>Q1</v>
      </c>
      <c r="E411" s="4">
        <f>MONTH(SalesDataTable[[#This Row],[Order Date]])</f>
        <v>3</v>
      </c>
      <c r="F411" s="4" t="str">
        <f>TEXT(SalesDataTable[[#This Row],[Order Date]],"MMM")</f>
        <v>Mar</v>
      </c>
      <c r="G411" s="4" t="s">
        <v>6</v>
      </c>
      <c r="H411" s="4" t="s">
        <v>41</v>
      </c>
      <c r="I411" s="4" t="s">
        <v>28</v>
      </c>
      <c r="J411" s="4" t="s">
        <v>16</v>
      </c>
      <c r="K411" s="4" t="s">
        <v>14</v>
      </c>
      <c r="L411" s="4" t="s">
        <v>15</v>
      </c>
      <c r="M411" s="9">
        <v>1</v>
      </c>
      <c r="N411" s="6">
        <v>36.520000000000003</v>
      </c>
      <c r="O411" s="7">
        <v>0</v>
      </c>
      <c r="P411" s="6">
        <v>13.96</v>
      </c>
      <c r="Q411" s="6">
        <f t="shared" si="24"/>
        <v>36.520000000000003</v>
      </c>
      <c r="R411" s="6">
        <f t="shared" si="25"/>
        <v>13.96</v>
      </c>
      <c r="S411" s="6">
        <f t="shared" si="26"/>
        <v>22.560000000000002</v>
      </c>
      <c r="T411" s="8">
        <f t="shared" si="27"/>
        <v>0.61774370208105145</v>
      </c>
      <c r="U411" s="5">
        <f>YEAR(SalesDataTable[[#This Row],[Order Date]])</f>
        <v>2026</v>
      </c>
      <c r="V411" s="8" t="str">
        <f>"Q"&amp;ROUNDUP(MONTH(SalesDataTable[[#This Row],[Order Date]])/3,0)</f>
        <v>Q1</v>
      </c>
      <c r="W411" s="9">
        <f>MONTH(SalesDataTable[[#This Row],[Order Date]])</f>
        <v>3</v>
      </c>
      <c r="X411" s="8" t="str">
        <f>TEXT(SalesDataTable[[#This Row],[Order Date]],"mmm")</f>
        <v>Mar</v>
      </c>
    </row>
    <row r="412" spans="1:24" ht="15.75">
      <c r="A412" s="2">
        <v>4491</v>
      </c>
      <c r="B412" s="3">
        <v>46103</v>
      </c>
      <c r="C412" s="4">
        <f>YEAR(SalesDataTable[[#This Row],[Order Date]])</f>
        <v>2026</v>
      </c>
      <c r="D412" s="12" t="str">
        <f>"Q"&amp;ROUNDUP(MONTH(SalesDataTable[[#This Row],[Order Date]])/3,0)</f>
        <v>Q1</v>
      </c>
      <c r="E412" s="4">
        <f>MONTH(SalesDataTable[[#This Row],[Order Date]])</f>
        <v>3</v>
      </c>
      <c r="F412" s="4" t="str">
        <f>TEXT(SalesDataTable[[#This Row],[Order Date]],"MMM")</f>
        <v>Mar</v>
      </c>
      <c r="G412" s="4" t="s">
        <v>6</v>
      </c>
      <c r="H412" s="4" t="s">
        <v>43</v>
      </c>
      <c r="I412" s="4" t="s">
        <v>19</v>
      </c>
      <c r="J412" s="4" t="s">
        <v>16</v>
      </c>
      <c r="K412" s="4" t="s">
        <v>34</v>
      </c>
      <c r="L412" s="4" t="s">
        <v>45</v>
      </c>
      <c r="M412" s="9">
        <v>4</v>
      </c>
      <c r="N412" s="6">
        <v>49.71</v>
      </c>
      <c r="O412" s="7">
        <v>0.1</v>
      </c>
      <c r="P412" s="6">
        <v>22.46</v>
      </c>
      <c r="Q412" s="6">
        <f t="shared" si="24"/>
        <v>178.95600000000002</v>
      </c>
      <c r="R412" s="6">
        <f t="shared" si="25"/>
        <v>89.84</v>
      </c>
      <c r="S412" s="6">
        <f t="shared" si="26"/>
        <v>89.116000000000014</v>
      </c>
      <c r="T412" s="8">
        <f t="shared" si="27"/>
        <v>0.49797715639598561</v>
      </c>
      <c r="U412" s="5">
        <f>YEAR(SalesDataTable[[#This Row],[Order Date]])</f>
        <v>2026</v>
      </c>
      <c r="V412" s="8" t="str">
        <f>"Q"&amp;ROUNDUP(MONTH(SalesDataTable[[#This Row],[Order Date]])/3,0)</f>
        <v>Q1</v>
      </c>
      <c r="W412" s="9">
        <f>MONTH(SalesDataTable[[#This Row],[Order Date]])</f>
        <v>3</v>
      </c>
      <c r="X412" s="8" t="str">
        <f>TEXT(SalesDataTable[[#This Row],[Order Date]],"mmm")</f>
        <v>Mar</v>
      </c>
    </row>
    <row r="413" spans="1:24" ht="15.75">
      <c r="A413" s="2">
        <v>4678</v>
      </c>
      <c r="B413" s="3">
        <v>46103</v>
      </c>
      <c r="C413" s="4">
        <f>YEAR(SalesDataTable[[#This Row],[Order Date]])</f>
        <v>2026</v>
      </c>
      <c r="D413" s="12" t="str">
        <f>"Q"&amp;ROUNDUP(MONTH(SalesDataTable[[#This Row],[Order Date]])/3,0)</f>
        <v>Q1</v>
      </c>
      <c r="E413" s="4">
        <f>MONTH(SalesDataTable[[#This Row],[Order Date]])</f>
        <v>3</v>
      </c>
      <c r="F413" s="4" t="str">
        <f>TEXT(SalesDataTable[[#This Row],[Order Date]],"MMM")</f>
        <v>Mar</v>
      </c>
      <c r="G413" s="4" t="s">
        <v>0</v>
      </c>
      <c r="H413" s="4" t="s">
        <v>1</v>
      </c>
      <c r="I413" s="4" t="s">
        <v>2</v>
      </c>
      <c r="J413" s="4" t="s">
        <v>3</v>
      </c>
      <c r="K413" s="4" t="s">
        <v>23</v>
      </c>
      <c r="L413" s="4" t="s">
        <v>40</v>
      </c>
      <c r="M413" s="9">
        <v>1</v>
      </c>
      <c r="N413" s="6">
        <v>81.209999999999994</v>
      </c>
      <c r="O413" s="7">
        <v>0.05</v>
      </c>
      <c r="P413" s="6">
        <v>40.44</v>
      </c>
      <c r="Q413" s="6">
        <f t="shared" si="24"/>
        <v>77.149499999999989</v>
      </c>
      <c r="R413" s="6">
        <f t="shared" si="25"/>
        <v>40.44</v>
      </c>
      <c r="S413" s="6">
        <f t="shared" si="26"/>
        <v>36.709499999999991</v>
      </c>
      <c r="T413" s="8">
        <f t="shared" si="27"/>
        <v>0.47582291524896464</v>
      </c>
      <c r="U413" s="5">
        <f>YEAR(SalesDataTable[[#This Row],[Order Date]])</f>
        <v>2026</v>
      </c>
      <c r="V413" s="8" t="str">
        <f>"Q"&amp;ROUNDUP(MONTH(SalesDataTable[[#This Row],[Order Date]])/3,0)</f>
        <v>Q1</v>
      </c>
      <c r="W413" s="9">
        <f>MONTH(SalesDataTable[[#This Row],[Order Date]])</f>
        <v>3</v>
      </c>
      <c r="X413" s="8" t="str">
        <f>TEXT(SalesDataTable[[#This Row],[Order Date]],"mmm")</f>
        <v>Mar</v>
      </c>
    </row>
    <row r="414" spans="1:24" ht="15.75">
      <c r="A414" s="2">
        <v>1189</v>
      </c>
      <c r="B414" s="3">
        <v>46104</v>
      </c>
      <c r="C414" s="4">
        <f>YEAR(SalesDataTable[[#This Row],[Order Date]])</f>
        <v>2026</v>
      </c>
      <c r="D414" s="12" t="str">
        <f>"Q"&amp;ROUNDUP(MONTH(SalesDataTable[[#This Row],[Order Date]])/3,0)</f>
        <v>Q1</v>
      </c>
      <c r="E414" s="4">
        <f>MONTH(SalesDataTable[[#This Row],[Order Date]])</f>
        <v>3</v>
      </c>
      <c r="F414" s="4" t="str">
        <f>TEXT(SalesDataTable[[#This Row],[Order Date]],"MMM")</f>
        <v>Mar</v>
      </c>
      <c r="G414" s="4" t="s">
        <v>20</v>
      </c>
      <c r="H414" s="4" t="s">
        <v>47</v>
      </c>
      <c r="I414" s="4" t="s">
        <v>2</v>
      </c>
      <c r="J414" s="4" t="s">
        <v>13</v>
      </c>
      <c r="K414" s="4" t="s">
        <v>4</v>
      </c>
      <c r="L414" s="4" t="s">
        <v>30</v>
      </c>
      <c r="M414" s="9">
        <v>2</v>
      </c>
      <c r="N414" s="6">
        <v>103.22</v>
      </c>
      <c r="O414" s="7">
        <v>0</v>
      </c>
      <c r="P414" s="6">
        <v>51.33</v>
      </c>
      <c r="Q414" s="6">
        <f t="shared" si="24"/>
        <v>206.44</v>
      </c>
      <c r="R414" s="6">
        <f t="shared" si="25"/>
        <v>102.66</v>
      </c>
      <c r="S414" s="6">
        <f t="shared" si="26"/>
        <v>103.78</v>
      </c>
      <c r="T414" s="8">
        <f t="shared" si="27"/>
        <v>0.50271265258670805</v>
      </c>
      <c r="U414" s="5">
        <f>YEAR(SalesDataTable[[#This Row],[Order Date]])</f>
        <v>2026</v>
      </c>
      <c r="V414" s="8" t="str">
        <f>"Q"&amp;ROUNDUP(MONTH(SalesDataTable[[#This Row],[Order Date]])/3,0)</f>
        <v>Q1</v>
      </c>
      <c r="W414" s="9">
        <f>MONTH(SalesDataTable[[#This Row],[Order Date]])</f>
        <v>3</v>
      </c>
      <c r="X414" s="8" t="str">
        <f>TEXT(SalesDataTable[[#This Row],[Order Date]],"mmm")</f>
        <v>Mar</v>
      </c>
    </row>
    <row r="415" spans="1:24" ht="15.75">
      <c r="A415" s="2">
        <v>1590</v>
      </c>
      <c r="B415" s="3">
        <v>46104</v>
      </c>
      <c r="C415" s="4">
        <f>YEAR(SalesDataTable[[#This Row],[Order Date]])</f>
        <v>2026</v>
      </c>
      <c r="D415" s="12" t="str">
        <f>"Q"&amp;ROUNDUP(MONTH(SalesDataTable[[#This Row],[Order Date]])/3,0)</f>
        <v>Q1</v>
      </c>
      <c r="E415" s="4">
        <f>MONTH(SalesDataTable[[#This Row],[Order Date]])</f>
        <v>3</v>
      </c>
      <c r="F415" s="4" t="str">
        <f>TEXT(SalesDataTable[[#This Row],[Order Date]],"MMM")</f>
        <v>Mar</v>
      </c>
      <c r="G415" s="4" t="s">
        <v>0</v>
      </c>
      <c r="H415" s="4" t="s">
        <v>50</v>
      </c>
      <c r="I415" s="4" t="s">
        <v>28</v>
      </c>
      <c r="J415" s="4" t="s">
        <v>13</v>
      </c>
      <c r="K415" s="4" t="s">
        <v>9</v>
      </c>
      <c r="L415" s="4" t="s">
        <v>37</v>
      </c>
      <c r="M415" s="9">
        <v>1</v>
      </c>
      <c r="N415" s="6">
        <v>153.47</v>
      </c>
      <c r="O415" s="7">
        <v>0</v>
      </c>
      <c r="P415" s="6">
        <v>78.19</v>
      </c>
      <c r="Q415" s="6">
        <f t="shared" si="24"/>
        <v>153.47</v>
      </c>
      <c r="R415" s="6">
        <f t="shared" si="25"/>
        <v>78.19</v>
      </c>
      <c r="S415" s="6">
        <f t="shared" si="26"/>
        <v>75.28</v>
      </c>
      <c r="T415" s="8">
        <f t="shared" si="27"/>
        <v>0.49051931973675639</v>
      </c>
      <c r="U415" s="5">
        <f>YEAR(SalesDataTable[[#This Row],[Order Date]])</f>
        <v>2026</v>
      </c>
      <c r="V415" s="8" t="str">
        <f>"Q"&amp;ROUNDUP(MONTH(SalesDataTable[[#This Row],[Order Date]])/3,0)</f>
        <v>Q1</v>
      </c>
      <c r="W415" s="9">
        <f>MONTH(SalesDataTable[[#This Row],[Order Date]])</f>
        <v>3</v>
      </c>
      <c r="X415" s="8" t="str">
        <f>TEXT(SalesDataTable[[#This Row],[Order Date]],"mmm")</f>
        <v>Mar</v>
      </c>
    </row>
    <row r="416" spans="1:24" ht="15.75">
      <c r="A416" s="2">
        <v>2309</v>
      </c>
      <c r="B416" s="3">
        <v>46104</v>
      </c>
      <c r="C416" s="4">
        <f>YEAR(SalesDataTable[[#This Row],[Order Date]])</f>
        <v>2026</v>
      </c>
      <c r="D416" s="12" t="str">
        <f>"Q"&amp;ROUNDUP(MONTH(SalesDataTable[[#This Row],[Order Date]])/3,0)</f>
        <v>Q1</v>
      </c>
      <c r="E416" s="4">
        <f>MONTH(SalesDataTable[[#This Row],[Order Date]])</f>
        <v>3</v>
      </c>
      <c r="F416" s="4" t="str">
        <f>TEXT(SalesDataTable[[#This Row],[Order Date]],"MMM")</f>
        <v>Mar</v>
      </c>
      <c r="G416" s="4" t="s">
        <v>20</v>
      </c>
      <c r="H416" s="4" t="s">
        <v>31</v>
      </c>
      <c r="I416" s="4" t="s">
        <v>2</v>
      </c>
      <c r="J416" s="4" t="s">
        <v>3</v>
      </c>
      <c r="K416" s="4" t="s">
        <v>23</v>
      </c>
      <c r="L416" s="4" t="s">
        <v>29</v>
      </c>
      <c r="M416" s="9">
        <v>6</v>
      </c>
      <c r="N416" s="6">
        <v>199.75</v>
      </c>
      <c r="O416" s="7">
        <v>0</v>
      </c>
      <c r="P416" s="6">
        <v>105.84</v>
      </c>
      <c r="Q416" s="6">
        <f t="shared" si="24"/>
        <v>1198.5</v>
      </c>
      <c r="R416" s="6">
        <f t="shared" si="25"/>
        <v>635.04</v>
      </c>
      <c r="S416" s="6">
        <f t="shared" si="26"/>
        <v>563.46</v>
      </c>
      <c r="T416" s="8">
        <f t="shared" si="27"/>
        <v>0.47013767209011265</v>
      </c>
      <c r="U416" s="5">
        <f>YEAR(SalesDataTable[[#This Row],[Order Date]])</f>
        <v>2026</v>
      </c>
      <c r="V416" s="8" t="str">
        <f>"Q"&amp;ROUNDUP(MONTH(SalesDataTable[[#This Row],[Order Date]])/3,0)</f>
        <v>Q1</v>
      </c>
      <c r="W416" s="9">
        <f>MONTH(SalesDataTable[[#This Row],[Order Date]])</f>
        <v>3</v>
      </c>
      <c r="X416" s="8" t="str">
        <f>TEXT(SalesDataTable[[#This Row],[Order Date]],"mmm")</f>
        <v>Mar</v>
      </c>
    </row>
    <row r="417" spans="1:24" ht="15.75">
      <c r="A417" s="2">
        <v>3628</v>
      </c>
      <c r="B417" s="3">
        <v>46104</v>
      </c>
      <c r="C417" s="4">
        <f>YEAR(SalesDataTable[[#This Row],[Order Date]])</f>
        <v>2026</v>
      </c>
      <c r="D417" s="12" t="str">
        <f>"Q"&amp;ROUNDUP(MONTH(SalesDataTable[[#This Row],[Order Date]])/3,0)</f>
        <v>Q1</v>
      </c>
      <c r="E417" s="4">
        <f>MONTH(SalesDataTable[[#This Row],[Order Date]])</f>
        <v>3</v>
      </c>
      <c r="F417" s="4" t="str">
        <f>TEXT(SalesDataTable[[#This Row],[Order Date]],"MMM")</f>
        <v>Mar</v>
      </c>
      <c r="G417" s="4" t="s">
        <v>6</v>
      </c>
      <c r="H417" s="4" t="s">
        <v>43</v>
      </c>
      <c r="I417" s="4" t="s">
        <v>28</v>
      </c>
      <c r="J417" s="4" t="s">
        <v>13</v>
      </c>
      <c r="K417" s="4" t="s">
        <v>14</v>
      </c>
      <c r="L417" s="4" t="s">
        <v>32</v>
      </c>
      <c r="M417" s="9">
        <v>1</v>
      </c>
      <c r="N417" s="6">
        <v>45.84</v>
      </c>
      <c r="O417" s="7">
        <v>0</v>
      </c>
      <c r="P417" s="6">
        <v>18.079999999999998</v>
      </c>
      <c r="Q417" s="6">
        <f t="shared" si="24"/>
        <v>45.84</v>
      </c>
      <c r="R417" s="6">
        <f t="shared" si="25"/>
        <v>18.079999999999998</v>
      </c>
      <c r="S417" s="6">
        <f t="shared" si="26"/>
        <v>27.760000000000005</v>
      </c>
      <c r="T417" s="8">
        <f t="shared" si="27"/>
        <v>0.605584642233857</v>
      </c>
      <c r="U417" s="5">
        <f>YEAR(SalesDataTable[[#This Row],[Order Date]])</f>
        <v>2026</v>
      </c>
      <c r="V417" s="8" t="str">
        <f>"Q"&amp;ROUNDUP(MONTH(SalesDataTable[[#This Row],[Order Date]])/3,0)</f>
        <v>Q1</v>
      </c>
      <c r="W417" s="9">
        <f>MONTH(SalesDataTable[[#This Row],[Order Date]])</f>
        <v>3</v>
      </c>
      <c r="X417" s="8" t="str">
        <f>TEXT(SalesDataTable[[#This Row],[Order Date]],"mmm")</f>
        <v>Mar</v>
      </c>
    </row>
    <row r="418" spans="1:24" ht="15.75">
      <c r="A418" s="2">
        <v>3718</v>
      </c>
      <c r="B418" s="3">
        <v>46104</v>
      </c>
      <c r="C418" s="4">
        <f>YEAR(SalesDataTable[[#This Row],[Order Date]])</f>
        <v>2026</v>
      </c>
      <c r="D418" s="12" t="str">
        <f>"Q"&amp;ROUNDUP(MONTH(SalesDataTable[[#This Row],[Order Date]])/3,0)</f>
        <v>Q1</v>
      </c>
      <c r="E418" s="4">
        <f>MONTH(SalesDataTable[[#This Row],[Order Date]])</f>
        <v>3</v>
      </c>
      <c r="F418" s="4" t="str">
        <f>TEXT(SalesDataTable[[#This Row],[Order Date]],"MMM")</f>
        <v>Mar</v>
      </c>
      <c r="G418" s="4" t="s">
        <v>6</v>
      </c>
      <c r="H418" s="4" t="s">
        <v>43</v>
      </c>
      <c r="I418" s="4" t="s">
        <v>28</v>
      </c>
      <c r="J418" s="4" t="s">
        <v>13</v>
      </c>
      <c r="K418" s="4" t="s">
        <v>23</v>
      </c>
      <c r="L418" s="4" t="s">
        <v>51</v>
      </c>
      <c r="M418" s="9">
        <v>2</v>
      </c>
      <c r="N418" s="6">
        <v>122.07</v>
      </c>
      <c r="O418" s="7">
        <v>0.05</v>
      </c>
      <c r="P418" s="6">
        <v>59.16</v>
      </c>
      <c r="Q418" s="6">
        <f t="shared" si="24"/>
        <v>231.93299999999996</v>
      </c>
      <c r="R418" s="6">
        <f t="shared" si="25"/>
        <v>118.32</v>
      </c>
      <c r="S418" s="6">
        <f t="shared" si="26"/>
        <v>113.61299999999997</v>
      </c>
      <c r="T418" s="8">
        <f t="shared" si="27"/>
        <v>0.48985267297021118</v>
      </c>
      <c r="U418" s="5">
        <f>YEAR(SalesDataTable[[#This Row],[Order Date]])</f>
        <v>2026</v>
      </c>
      <c r="V418" s="8" t="str">
        <f>"Q"&amp;ROUNDUP(MONTH(SalesDataTable[[#This Row],[Order Date]])/3,0)</f>
        <v>Q1</v>
      </c>
      <c r="W418" s="9">
        <f>MONTH(SalesDataTable[[#This Row],[Order Date]])</f>
        <v>3</v>
      </c>
      <c r="X418" s="8" t="str">
        <f>TEXT(SalesDataTable[[#This Row],[Order Date]],"mmm")</f>
        <v>Mar</v>
      </c>
    </row>
    <row r="419" spans="1:24" ht="15.75">
      <c r="A419" s="2">
        <v>4198</v>
      </c>
      <c r="B419" s="3">
        <v>46104</v>
      </c>
      <c r="C419" s="4">
        <f>YEAR(SalesDataTable[[#This Row],[Order Date]])</f>
        <v>2026</v>
      </c>
      <c r="D419" s="12" t="str">
        <f>"Q"&amp;ROUNDUP(MONTH(SalesDataTable[[#This Row],[Order Date]])/3,0)</f>
        <v>Q1</v>
      </c>
      <c r="E419" s="4">
        <f>MONTH(SalesDataTable[[#This Row],[Order Date]])</f>
        <v>3</v>
      </c>
      <c r="F419" s="4" t="str">
        <f>TEXT(SalesDataTable[[#This Row],[Order Date]],"MMM")</f>
        <v>Mar</v>
      </c>
      <c r="G419" s="4" t="s">
        <v>6</v>
      </c>
      <c r="H419" s="4" t="s">
        <v>49</v>
      </c>
      <c r="I419" s="4" t="s">
        <v>28</v>
      </c>
      <c r="J419" s="4" t="s">
        <v>13</v>
      </c>
      <c r="K419" s="4" t="s">
        <v>34</v>
      </c>
      <c r="L419" s="4" t="s">
        <v>38</v>
      </c>
      <c r="M419" s="9">
        <v>3</v>
      </c>
      <c r="N419" s="6">
        <v>122.4</v>
      </c>
      <c r="O419" s="7">
        <v>0.15</v>
      </c>
      <c r="P419" s="6">
        <v>71.150000000000006</v>
      </c>
      <c r="Q419" s="6">
        <f t="shared" si="24"/>
        <v>312.12</v>
      </c>
      <c r="R419" s="6">
        <f t="shared" si="25"/>
        <v>213.45000000000002</v>
      </c>
      <c r="S419" s="6">
        <f t="shared" si="26"/>
        <v>98.669999999999987</v>
      </c>
      <c r="T419" s="8">
        <f t="shared" si="27"/>
        <v>0.31612841214917337</v>
      </c>
      <c r="U419" s="5">
        <f>YEAR(SalesDataTable[[#This Row],[Order Date]])</f>
        <v>2026</v>
      </c>
      <c r="V419" s="8" t="str">
        <f>"Q"&amp;ROUNDUP(MONTH(SalesDataTable[[#This Row],[Order Date]])/3,0)</f>
        <v>Q1</v>
      </c>
      <c r="W419" s="9">
        <f>MONTH(SalesDataTable[[#This Row],[Order Date]])</f>
        <v>3</v>
      </c>
      <c r="X419" s="8" t="str">
        <f>TEXT(SalesDataTable[[#This Row],[Order Date]],"mmm")</f>
        <v>Mar</v>
      </c>
    </row>
    <row r="420" spans="1:24" ht="15.75">
      <c r="A420" s="2">
        <v>4784</v>
      </c>
      <c r="B420" s="3">
        <v>46104</v>
      </c>
      <c r="C420" s="4">
        <f>YEAR(SalesDataTable[[#This Row],[Order Date]])</f>
        <v>2026</v>
      </c>
      <c r="D420" s="12" t="str">
        <f>"Q"&amp;ROUNDUP(MONTH(SalesDataTable[[#This Row],[Order Date]])/3,0)</f>
        <v>Q1</v>
      </c>
      <c r="E420" s="4">
        <f>MONTH(SalesDataTable[[#This Row],[Order Date]])</f>
        <v>3</v>
      </c>
      <c r="F420" s="4" t="str">
        <f>TEXT(SalesDataTable[[#This Row],[Order Date]],"MMM")</f>
        <v>Mar</v>
      </c>
      <c r="G420" s="4" t="s">
        <v>0</v>
      </c>
      <c r="H420" s="4" t="s">
        <v>50</v>
      </c>
      <c r="I420" s="4" t="s">
        <v>2</v>
      </c>
      <c r="J420" s="4" t="s">
        <v>13</v>
      </c>
      <c r="K420" s="4" t="s">
        <v>4</v>
      </c>
      <c r="L420" s="4" t="s">
        <v>30</v>
      </c>
      <c r="M420" s="9">
        <v>1</v>
      </c>
      <c r="N420" s="6">
        <v>101.43</v>
      </c>
      <c r="O420" s="7">
        <v>0</v>
      </c>
      <c r="P420" s="6">
        <v>51.78</v>
      </c>
      <c r="Q420" s="6">
        <f t="shared" si="24"/>
        <v>101.43</v>
      </c>
      <c r="R420" s="6">
        <f t="shared" si="25"/>
        <v>51.78</v>
      </c>
      <c r="S420" s="6">
        <f t="shared" si="26"/>
        <v>49.650000000000006</v>
      </c>
      <c r="T420" s="8">
        <f t="shared" si="27"/>
        <v>0.4895001478852411</v>
      </c>
      <c r="U420" s="5">
        <f>YEAR(SalesDataTable[[#This Row],[Order Date]])</f>
        <v>2026</v>
      </c>
      <c r="V420" s="8" t="str">
        <f>"Q"&amp;ROUNDUP(MONTH(SalesDataTable[[#This Row],[Order Date]])/3,0)</f>
        <v>Q1</v>
      </c>
      <c r="W420" s="9">
        <f>MONTH(SalesDataTable[[#This Row],[Order Date]])</f>
        <v>3</v>
      </c>
      <c r="X420" s="8" t="str">
        <f>TEXT(SalesDataTable[[#This Row],[Order Date]],"mmm")</f>
        <v>Mar</v>
      </c>
    </row>
    <row r="421" spans="1:24" ht="15.75">
      <c r="A421" s="2">
        <v>86</v>
      </c>
      <c r="B421" s="3">
        <v>46105</v>
      </c>
      <c r="C421" s="4">
        <f>YEAR(SalesDataTable[[#This Row],[Order Date]])</f>
        <v>2026</v>
      </c>
      <c r="D421" s="12" t="str">
        <f>"Q"&amp;ROUNDUP(MONTH(SalesDataTable[[#This Row],[Order Date]])/3,0)</f>
        <v>Q1</v>
      </c>
      <c r="E421" s="4">
        <f>MONTH(SalesDataTable[[#This Row],[Order Date]])</f>
        <v>3</v>
      </c>
      <c r="F421" s="4" t="str">
        <f>TEXT(SalesDataTable[[#This Row],[Order Date]],"MMM")</f>
        <v>Mar</v>
      </c>
      <c r="G421" s="4" t="s">
        <v>6</v>
      </c>
      <c r="H421" s="4" t="s">
        <v>43</v>
      </c>
      <c r="I421" s="4" t="s">
        <v>8</v>
      </c>
      <c r="J421" s="4" t="s">
        <v>16</v>
      </c>
      <c r="K421" s="4" t="s">
        <v>4</v>
      </c>
      <c r="L421" s="4" t="s">
        <v>30</v>
      </c>
      <c r="M421" s="9">
        <v>8</v>
      </c>
      <c r="N421" s="6">
        <v>104.7</v>
      </c>
      <c r="O421" s="7">
        <v>0.05</v>
      </c>
      <c r="P421" s="6">
        <v>49.91</v>
      </c>
      <c r="Q421" s="6">
        <f t="shared" si="24"/>
        <v>795.72</v>
      </c>
      <c r="R421" s="6">
        <f t="shared" si="25"/>
        <v>399.28</v>
      </c>
      <c r="S421" s="6">
        <f t="shared" si="26"/>
        <v>396.44000000000005</v>
      </c>
      <c r="T421" s="8">
        <f t="shared" si="27"/>
        <v>0.49821545267179412</v>
      </c>
      <c r="U421" s="5">
        <f>YEAR(SalesDataTable[[#This Row],[Order Date]])</f>
        <v>2026</v>
      </c>
      <c r="V421" s="8" t="str">
        <f>"Q"&amp;ROUNDUP(MONTH(SalesDataTable[[#This Row],[Order Date]])/3,0)</f>
        <v>Q1</v>
      </c>
      <c r="W421" s="9">
        <f>MONTH(SalesDataTable[[#This Row],[Order Date]])</f>
        <v>3</v>
      </c>
      <c r="X421" s="8" t="str">
        <f>TEXT(SalesDataTable[[#This Row],[Order Date]],"mmm")</f>
        <v>Mar</v>
      </c>
    </row>
    <row r="422" spans="1:24" ht="15.75">
      <c r="A422" s="2">
        <v>1813</v>
      </c>
      <c r="B422" s="3">
        <v>46105</v>
      </c>
      <c r="C422" s="4">
        <f>YEAR(SalesDataTable[[#This Row],[Order Date]])</f>
        <v>2026</v>
      </c>
      <c r="D422" s="12" t="str">
        <f>"Q"&amp;ROUNDUP(MONTH(SalesDataTable[[#This Row],[Order Date]])/3,0)</f>
        <v>Q1</v>
      </c>
      <c r="E422" s="4">
        <f>MONTH(SalesDataTable[[#This Row],[Order Date]])</f>
        <v>3</v>
      </c>
      <c r="F422" s="4" t="str">
        <f>TEXT(SalesDataTable[[#This Row],[Order Date]],"MMM")</f>
        <v>Mar</v>
      </c>
      <c r="G422" s="4" t="s">
        <v>0</v>
      </c>
      <c r="H422" s="4" t="s">
        <v>1</v>
      </c>
      <c r="I422" s="4" t="s">
        <v>19</v>
      </c>
      <c r="J422" s="4" t="s">
        <v>3</v>
      </c>
      <c r="K422" s="4" t="s">
        <v>9</v>
      </c>
      <c r="L422" s="4" t="s">
        <v>17</v>
      </c>
      <c r="M422" s="9">
        <v>4</v>
      </c>
      <c r="N422" s="6">
        <v>146.34</v>
      </c>
      <c r="O422" s="7">
        <v>0</v>
      </c>
      <c r="P422" s="6">
        <v>79.37</v>
      </c>
      <c r="Q422" s="6">
        <f t="shared" si="24"/>
        <v>585.36</v>
      </c>
      <c r="R422" s="6">
        <f t="shared" si="25"/>
        <v>317.48</v>
      </c>
      <c r="S422" s="6">
        <f t="shared" si="26"/>
        <v>267.88</v>
      </c>
      <c r="T422" s="8">
        <f t="shared" si="27"/>
        <v>0.45763290966242992</v>
      </c>
      <c r="U422" s="5">
        <f>YEAR(SalesDataTable[[#This Row],[Order Date]])</f>
        <v>2026</v>
      </c>
      <c r="V422" s="8" t="str">
        <f>"Q"&amp;ROUNDUP(MONTH(SalesDataTable[[#This Row],[Order Date]])/3,0)</f>
        <v>Q1</v>
      </c>
      <c r="W422" s="9">
        <f>MONTH(SalesDataTable[[#This Row],[Order Date]])</f>
        <v>3</v>
      </c>
      <c r="X422" s="8" t="str">
        <f>TEXT(SalesDataTable[[#This Row],[Order Date]],"mmm")</f>
        <v>Mar</v>
      </c>
    </row>
    <row r="423" spans="1:24" ht="15.75">
      <c r="A423" s="2">
        <v>2212</v>
      </c>
      <c r="B423" s="3">
        <v>46105</v>
      </c>
      <c r="C423" s="4">
        <f>YEAR(SalesDataTable[[#This Row],[Order Date]])</f>
        <v>2026</v>
      </c>
      <c r="D423" s="12" t="str">
        <f>"Q"&amp;ROUNDUP(MONTH(SalesDataTable[[#This Row],[Order Date]])/3,0)</f>
        <v>Q1</v>
      </c>
      <c r="E423" s="4">
        <f>MONTH(SalesDataTable[[#This Row],[Order Date]])</f>
        <v>3</v>
      </c>
      <c r="F423" s="4" t="str">
        <f>TEXT(SalesDataTable[[#This Row],[Order Date]],"MMM")</f>
        <v>Mar</v>
      </c>
      <c r="G423" s="4" t="s">
        <v>6</v>
      </c>
      <c r="H423" s="4" t="s">
        <v>27</v>
      </c>
      <c r="I423" s="4" t="s">
        <v>2</v>
      </c>
      <c r="J423" s="4" t="s">
        <v>3</v>
      </c>
      <c r="K423" s="4" t="s">
        <v>34</v>
      </c>
      <c r="L423" s="4" t="s">
        <v>38</v>
      </c>
      <c r="M423" s="9">
        <v>2</v>
      </c>
      <c r="N423" s="6">
        <v>122.92</v>
      </c>
      <c r="O423" s="7">
        <v>0.05</v>
      </c>
      <c r="P423" s="6">
        <v>70.31</v>
      </c>
      <c r="Q423" s="6">
        <f t="shared" si="24"/>
        <v>233.548</v>
      </c>
      <c r="R423" s="6">
        <f t="shared" si="25"/>
        <v>140.62</v>
      </c>
      <c r="S423" s="6">
        <f t="shared" si="26"/>
        <v>92.927999999999997</v>
      </c>
      <c r="T423" s="8">
        <f t="shared" si="27"/>
        <v>0.39789679209413054</v>
      </c>
      <c r="U423" s="5">
        <f>YEAR(SalesDataTable[[#This Row],[Order Date]])</f>
        <v>2026</v>
      </c>
      <c r="V423" s="8" t="str">
        <f>"Q"&amp;ROUNDUP(MONTH(SalesDataTable[[#This Row],[Order Date]])/3,0)</f>
        <v>Q1</v>
      </c>
      <c r="W423" s="9">
        <f>MONTH(SalesDataTable[[#This Row],[Order Date]])</f>
        <v>3</v>
      </c>
      <c r="X423" s="8" t="str">
        <f>TEXT(SalesDataTable[[#This Row],[Order Date]],"mmm")</f>
        <v>Mar</v>
      </c>
    </row>
    <row r="424" spans="1:24" ht="15.75">
      <c r="A424" s="2">
        <v>4466</v>
      </c>
      <c r="B424" s="3">
        <v>46105</v>
      </c>
      <c r="C424" s="4">
        <f>YEAR(SalesDataTable[[#This Row],[Order Date]])</f>
        <v>2026</v>
      </c>
      <c r="D424" s="12" t="str">
        <f>"Q"&amp;ROUNDUP(MONTH(SalesDataTable[[#This Row],[Order Date]])/3,0)</f>
        <v>Q1</v>
      </c>
      <c r="E424" s="4">
        <f>MONTH(SalesDataTable[[#This Row],[Order Date]])</f>
        <v>3</v>
      </c>
      <c r="F424" s="4" t="str">
        <f>TEXT(SalesDataTable[[#This Row],[Order Date]],"MMM")</f>
        <v>Mar</v>
      </c>
      <c r="G424" s="4" t="s">
        <v>11</v>
      </c>
      <c r="H424" s="4" t="s">
        <v>12</v>
      </c>
      <c r="I424" s="4" t="s">
        <v>2</v>
      </c>
      <c r="J424" s="4" t="s">
        <v>13</v>
      </c>
      <c r="K424" s="4" t="s">
        <v>9</v>
      </c>
      <c r="L424" s="4" t="s">
        <v>10</v>
      </c>
      <c r="M424" s="9">
        <v>1</v>
      </c>
      <c r="N424" s="6">
        <v>91.35</v>
      </c>
      <c r="O424" s="7">
        <v>0.05</v>
      </c>
      <c r="P424" s="6">
        <v>45.24</v>
      </c>
      <c r="Q424" s="6">
        <f t="shared" si="24"/>
        <v>86.782499999999985</v>
      </c>
      <c r="R424" s="6">
        <f t="shared" si="25"/>
        <v>45.24</v>
      </c>
      <c r="S424" s="6">
        <f t="shared" si="26"/>
        <v>41.542499999999983</v>
      </c>
      <c r="T424" s="8">
        <f t="shared" si="27"/>
        <v>0.47869674185463645</v>
      </c>
      <c r="U424" s="5">
        <f>YEAR(SalesDataTable[[#This Row],[Order Date]])</f>
        <v>2026</v>
      </c>
      <c r="V424" s="8" t="str">
        <f>"Q"&amp;ROUNDUP(MONTH(SalesDataTable[[#This Row],[Order Date]])/3,0)</f>
        <v>Q1</v>
      </c>
      <c r="W424" s="9">
        <f>MONTH(SalesDataTable[[#This Row],[Order Date]])</f>
        <v>3</v>
      </c>
      <c r="X424" s="8" t="str">
        <f>TEXT(SalesDataTable[[#This Row],[Order Date]],"mmm")</f>
        <v>Mar</v>
      </c>
    </row>
    <row r="425" spans="1:24" ht="15.75">
      <c r="A425" s="2">
        <v>4483</v>
      </c>
      <c r="B425" s="3">
        <v>46105</v>
      </c>
      <c r="C425" s="4">
        <f>YEAR(SalesDataTable[[#This Row],[Order Date]])</f>
        <v>2026</v>
      </c>
      <c r="D425" s="12" t="str">
        <f>"Q"&amp;ROUNDUP(MONTH(SalesDataTable[[#This Row],[Order Date]])/3,0)</f>
        <v>Q1</v>
      </c>
      <c r="E425" s="4">
        <f>MONTH(SalesDataTable[[#This Row],[Order Date]])</f>
        <v>3</v>
      </c>
      <c r="F425" s="4" t="str">
        <f>TEXT(SalesDataTable[[#This Row],[Order Date]],"MMM")</f>
        <v>Mar</v>
      </c>
      <c r="G425" s="4" t="s">
        <v>6</v>
      </c>
      <c r="H425" s="4" t="s">
        <v>43</v>
      </c>
      <c r="I425" s="4" t="s">
        <v>2</v>
      </c>
      <c r="J425" s="4" t="s">
        <v>13</v>
      </c>
      <c r="K425" s="4" t="s">
        <v>4</v>
      </c>
      <c r="L425" s="4" t="s">
        <v>22</v>
      </c>
      <c r="M425" s="9">
        <v>3</v>
      </c>
      <c r="N425" s="6">
        <v>51.01</v>
      </c>
      <c r="O425" s="7">
        <v>0.15</v>
      </c>
      <c r="P425" s="6">
        <v>22.84</v>
      </c>
      <c r="Q425" s="6">
        <f t="shared" si="24"/>
        <v>130.07550000000001</v>
      </c>
      <c r="R425" s="6">
        <f t="shared" si="25"/>
        <v>68.52</v>
      </c>
      <c r="S425" s="6">
        <f t="shared" si="26"/>
        <v>61.555500000000009</v>
      </c>
      <c r="T425" s="8">
        <f t="shared" si="27"/>
        <v>0.47322900930613382</v>
      </c>
      <c r="U425" s="5">
        <f>YEAR(SalesDataTable[[#This Row],[Order Date]])</f>
        <v>2026</v>
      </c>
      <c r="V425" s="8" t="str">
        <f>"Q"&amp;ROUNDUP(MONTH(SalesDataTable[[#This Row],[Order Date]])/3,0)</f>
        <v>Q1</v>
      </c>
      <c r="W425" s="9">
        <f>MONTH(SalesDataTable[[#This Row],[Order Date]])</f>
        <v>3</v>
      </c>
      <c r="X425" s="8" t="str">
        <f>TEXT(SalesDataTable[[#This Row],[Order Date]],"mmm")</f>
        <v>Mar</v>
      </c>
    </row>
    <row r="426" spans="1:24" ht="15.75">
      <c r="A426" s="2">
        <v>273</v>
      </c>
      <c r="B426" s="3">
        <v>46106</v>
      </c>
      <c r="C426" s="4">
        <f>YEAR(SalesDataTable[[#This Row],[Order Date]])</f>
        <v>2026</v>
      </c>
      <c r="D426" s="12" t="str">
        <f>"Q"&amp;ROUNDUP(MONTH(SalesDataTable[[#This Row],[Order Date]])/3,0)</f>
        <v>Q1</v>
      </c>
      <c r="E426" s="4">
        <f>MONTH(SalesDataTable[[#This Row],[Order Date]])</f>
        <v>3</v>
      </c>
      <c r="F426" s="4" t="str">
        <f>TEXT(SalesDataTable[[#This Row],[Order Date]],"MMM")</f>
        <v>Mar</v>
      </c>
      <c r="G426" s="4" t="s">
        <v>20</v>
      </c>
      <c r="H426" s="4" t="s">
        <v>33</v>
      </c>
      <c r="I426" s="4" t="s">
        <v>2</v>
      </c>
      <c r="J426" s="4" t="s">
        <v>13</v>
      </c>
      <c r="K426" s="4" t="s">
        <v>34</v>
      </c>
      <c r="L426" s="4" t="s">
        <v>38</v>
      </c>
      <c r="M426" s="9">
        <v>2</v>
      </c>
      <c r="N426" s="6">
        <v>125.04</v>
      </c>
      <c r="O426" s="7">
        <v>0.05</v>
      </c>
      <c r="P426" s="6">
        <v>67.680000000000007</v>
      </c>
      <c r="Q426" s="6">
        <f t="shared" si="24"/>
        <v>237.57599999999999</v>
      </c>
      <c r="R426" s="6">
        <f t="shared" si="25"/>
        <v>135.36000000000001</v>
      </c>
      <c r="S426" s="6">
        <f t="shared" si="26"/>
        <v>102.21599999999998</v>
      </c>
      <c r="T426" s="8">
        <f t="shared" si="27"/>
        <v>0.43024547934134755</v>
      </c>
      <c r="U426" s="5">
        <f>YEAR(SalesDataTable[[#This Row],[Order Date]])</f>
        <v>2026</v>
      </c>
      <c r="V426" s="8" t="str">
        <f>"Q"&amp;ROUNDUP(MONTH(SalesDataTable[[#This Row],[Order Date]])/3,0)</f>
        <v>Q1</v>
      </c>
      <c r="W426" s="9">
        <f>MONTH(SalesDataTable[[#This Row],[Order Date]])</f>
        <v>3</v>
      </c>
      <c r="X426" s="8" t="str">
        <f>TEXT(SalesDataTable[[#This Row],[Order Date]],"mmm")</f>
        <v>Mar</v>
      </c>
    </row>
    <row r="427" spans="1:24" ht="15.75">
      <c r="A427" s="2">
        <v>578</v>
      </c>
      <c r="B427" s="3">
        <v>46106</v>
      </c>
      <c r="C427" s="4">
        <f>YEAR(SalesDataTable[[#This Row],[Order Date]])</f>
        <v>2026</v>
      </c>
      <c r="D427" s="12" t="str">
        <f>"Q"&amp;ROUNDUP(MONTH(SalesDataTable[[#This Row],[Order Date]])/3,0)</f>
        <v>Q1</v>
      </c>
      <c r="E427" s="4">
        <f>MONTH(SalesDataTable[[#This Row],[Order Date]])</f>
        <v>3</v>
      </c>
      <c r="F427" s="4" t="str">
        <f>TEXT(SalesDataTable[[#This Row],[Order Date]],"MMM")</f>
        <v>Mar</v>
      </c>
      <c r="G427" s="4" t="s">
        <v>11</v>
      </c>
      <c r="H427" s="4" t="s">
        <v>25</v>
      </c>
      <c r="I427" s="4" t="s">
        <v>28</v>
      </c>
      <c r="J427" s="4" t="s">
        <v>3</v>
      </c>
      <c r="K427" s="4" t="s">
        <v>4</v>
      </c>
      <c r="L427" s="4" t="s">
        <v>22</v>
      </c>
      <c r="M427" s="9">
        <v>2</v>
      </c>
      <c r="N427" s="6">
        <v>50.22</v>
      </c>
      <c r="O427" s="7">
        <v>0.05</v>
      </c>
      <c r="P427" s="6">
        <v>23.16</v>
      </c>
      <c r="Q427" s="6">
        <f t="shared" si="24"/>
        <v>95.417999999999992</v>
      </c>
      <c r="R427" s="6">
        <f t="shared" si="25"/>
        <v>46.32</v>
      </c>
      <c r="S427" s="6">
        <f t="shared" si="26"/>
        <v>49.097999999999992</v>
      </c>
      <c r="T427" s="8">
        <f t="shared" si="27"/>
        <v>0.51455700182355524</v>
      </c>
      <c r="U427" s="5">
        <f>YEAR(SalesDataTable[[#This Row],[Order Date]])</f>
        <v>2026</v>
      </c>
      <c r="V427" s="8" t="str">
        <f>"Q"&amp;ROUNDUP(MONTH(SalesDataTable[[#This Row],[Order Date]])/3,0)</f>
        <v>Q1</v>
      </c>
      <c r="W427" s="9">
        <f>MONTH(SalesDataTable[[#This Row],[Order Date]])</f>
        <v>3</v>
      </c>
      <c r="X427" s="8" t="str">
        <f>TEXT(SalesDataTable[[#This Row],[Order Date]],"mmm")</f>
        <v>Mar</v>
      </c>
    </row>
    <row r="428" spans="1:24" ht="15.75">
      <c r="A428" s="2">
        <v>1290</v>
      </c>
      <c r="B428" s="3">
        <v>46106</v>
      </c>
      <c r="C428" s="4">
        <f>YEAR(SalesDataTable[[#This Row],[Order Date]])</f>
        <v>2026</v>
      </c>
      <c r="D428" s="12" t="str">
        <f>"Q"&amp;ROUNDUP(MONTH(SalesDataTable[[#This Row],[Order Date]])/3,0)</f>
        <v>Q1</v>
      </c>
      <c r="E428" s="4">
        <f>MONTH(SalesDataTable[[#This Row],[Order Date]])</f>
        <v>3</v>
      </c>
      <c r="F428" s="4" t="str">
        <f>TEXT(SalesDataTable[[#This Row],[Order Date]],"MMM")</f>
        <v>Mar</v>
      </c>
      <c r="G428" s="4" t="s">
        <v>6</v>
      </c>
      <c r="H428" s="4" t="s">
        <v>7</v>
      </c>
      <c r="I428" s="4" t="s">
        <v>2</v>
      </c>
      <c r="J428" s="4" t="s">
        <v>16</v>
      </c>
      <c r="K428" s="4" t="s">
        <v>34</v>
      </c>
      <c r="L428" s="4" t="s">
        <v>42</v>
      </c>
      <c r="M428" s="9">
        <v>5</v>
      </c>
      <c r="N428" s="6">
        <v>36.369999999999997</v>
      </c>
      <c r="O428" s="7">
        <v>0.05</v>
      </c>
      <c r="P428" s="6">
        <v>13.81</v>
      </c>
      <c r="Q428" s="6">
        <f t="shared" si="24"/>
        <v>172.75749999999999</v>
      </c>
      <c r="R428" s="6">
        <f t="shared" si="25"/>
        <v>69.05</v>
      </c>
      <c r="S428" s="6">
        <f t="shared" si="26"/>
        <v>103.7075</v>
      </c>
      <c r="T428" s="8">
        <f t="shared" si="27"/>
        <v>0.60030678841729013</v>
      </c>
      <c r="U428" s="5">
        <f>YEAR(SalesDataTable[[#This Row],[Order Date]])</f>
        <v>2026</v>
      </c>
      <c r="V428" s="8" t="str">
        <f>"Q"&amp;ROUNDUP(MONTH(SalesDataTable[[#This Row],[Order Date]])/3,0)</f>
        <v>Q1</v>
      </c>
      <c r="W428" s="9">
        <f>MONTH(SalesDataTable[[#This Row],[Order Date]])</f>
        <v>3</v>
      </c>
      <c r="X428" s="8" t="str">
        <f>TEXT(SalesDataTable[[#This Row],[Order Date]],"mmm")</f>
        <v>Mar</v>
      </c>
    </row>
    <row r="429" spans="1:24" ht="15.75">
      <c r="A429" s="2">
        <v>1501</v>
      </c>
      <c r="B429" s="3">
        <v>46106</v>
      </c>
      <c r="C429" s="4">
        <f>YEAR(SalesDataTable[[#This Row],[Order Date]])</f>
        <v>2026</v>
      </c>
      <c r="D429" s="12" t="str">
        <f>"Q"&amp;ROUNDUP(MONTH(SalesDataTable[[#This Row],[Order Date]])/3,0)</f>
        <v>Q1</v>
      </c>
      <c r="E429" s="4">
        <f>MONTH(SalesDataTable[[#This Row],[Order Date]])</f>
        <v>3</v>
      </c>
      <c r="F429" s="4" t="str">
        <f>TEXT(SalesDataTable[[#This Row],[Order Date]],"MMM")</f>
        <v>Mar</v>
      </c>
      <c r="G429" s="4" t="s">
        <v>20</v>
      </c>
      <c r="H429" s="4" t="s">
        <v>31</v>
      </c>
      <c r="I429" s="4" t="s">
        <v>8</v>
      </c>
      <c r="J429" s="4" t="s">
        <v>13</v>
      </c>
      <c r="K429" s="4" t="s">
        <v>14</v>
      </c>
      <c r="L429" s="4" t="s">
        <v>15</v>
      </c>
      <c r="M429" s="9">
        <v>3</v>
      </c>
      <c r="N429" s="6">
        <v>36.43</v>
      </c>
      <c r="O429" s="7">
        <v>0.1</v>
      </c>
      <c r="P429" s="6">
        <v>13.23</v>
      </c>
      <c r="Q429" s="6">
        <f t="shared" si="24"/>
        <v>98.36099999999999</v>
      </c>
      <c r="R429" s="6">
        <f t="shared" si="25"/>
        <v>39.69</v>
      </c>
      <c r="S429" s="6">
        <f t="shared" si="26"/>
        <v>58.670999999999992</v>
      </c>
      <c r="T429" s="8">
        <f t="shared" si="27"/>
        <v>0.59648641229755694</v>
      </c>
      <c r="U429" s="5">
        <f>YEAR(SalesDataTable[[#This Row],[Order Date]])</f>
        <v>2026</v>
      </c>
      <c r="V429" s="8" t="str">
        <f>"Q"&amp;ROUNDUP(MONTH(SalesDataTable[[#This Row],[Order Date]])/3,0)</f>
        <v>Q1</v>
      </c>
      <c r="W429" s="9">
        <f>MONTH(SalesDataTable[[#This Row],[Order Date]])</f>
        <v>3</v>
      </c>
      <c r="X429" s="8" t="str">
        <f>TEXT(SalesDataTable[[#This Row],[Order Date]],"mmm")</f>
        <v>Mar</v>
      </c>
    </row>
    <row r="430" spans="1:24" ht="15.75">
      <c r="A430" s="2">
        <v>1540</v>
      </c>
      <c r="B430" s="3">
        <v>46106</v>
      </c>
      <c r="C430" s="4">
        <f>YEAR(SalesDataTable[[#This Row],[Order Date]])</f>
        <v>2026</v>
      </c>
      <c r="D430" s="12" t="str">
        <f>"Q"&amp;ROUNDUP(MONTH(SalesDataTable[[#This Row],[Order Date]])/3,0)</f>
        <v>Q1</v>
      </c>
      <c r="E430" s="4">
        <f>MONTH(SalesDataTable[[#This Row],[Order Date]])</f>
        <v>3</v>
      </c>
      <c r="F430" s="4" t="str">
        <f>TEXT(SalesDataTable[[#This Row],[Order Date]],"MMM")</f>
        <v>Mar</v>
      </c>
      <c r="G430" s="4" t="s">
        <v>6</v>
      </c>
      <c r="H430" s="4" t="s">
        <v>43</v>
      </c>
      <c r="I430" s="4" t="s">
        <v>8</v>
      </c>
      <c r="J430" s="4" t="s">
        <v>16</v>
      </c>
      <c r="K430" s="4" t="s">
        <v>4</v>
      </c>
      <c r="L430" s="4" t="s">
        <v>22</v>
      </c>
      <c r="M430" s="9">
        <v>10</v>
      </c>
      <c r="N430" s="6">
        <v>49.7</v>
      </c>
      <c r="O430" s="7">
        <v>0.1</v>
      </c>
      <c r="P430" s="6">
        <v>21.96</v>
      </c>
      <c r="Q430" s="6">
        <f t="shared" si="24"/>
        <v>447.3</v>
      </c>
      <c r="R430" s="6">
        <f t="shared" si="25"/>
        <v>219.60000000000002</v>
      </c>
      <c r="S430" s="6">
        <f t="shared" si="26"/>
        <v>227.7</v>
      </c>
      <c r="T430" s="8">
        <f t="shared" si="27"/>
        <v>0.50905432595573441</v>
      </c>
      <c r="U430" s="5">
        <f>YEAR(SalesDataTable[[#This Row],[Order Date]])</f>
        <v>2026</v>
      </c>
      <c r="V430" s="8" t="str">
        <f>"Q"&amp;ROUNDUP(MONTH(SalesDataTable[[#This Row],[Order Date]])/3,0)</f>
        <v>Q1</v>
      </c>
      <c r="W430" s="9">
        <f>MONTH(SalesDataTable[[#This Row],[Order Date]])</f>
        <v>3</v>
      </c>
      <c r="X430" s="8" t="str">
        <f>TEXT(SalesDataTable[[#This Row],[Order Date]],"mmm")</f>
        <v>Mar</v>
      </c>
    </row>
    <row r="431" spans="1:24" ht="15.75">
      <c r="A431" s="2">
        <v>2541</v>
      </c>
      <c r="B431" s="3">
        <v>46106</v>
      </c>
      <c r="C431" s="4">
        <f>YEAR(SalesDataTable[[#This Row],[Order Date]])</f>
        <v>2026</v>
      </c>
      <c r="D431" s="12" t="str">
        <f>"Q"&amp;ROUNDUP(MONTH(SalesDataTable[[#This Row],[Order Date]])/3,0)</f>
        <v>Q1</v>
      </c>
      <c r="E431" s="4">
        <f>MONTH(SalesDataTable[[#This Row],[Order Date]])</f>
        <v>3</v>
      </c>
      <c r="F431" s="4" t="str">
        <f>TEXT(SalesDataTable[[#This Row],[Order Date]],"MMM")</f>
        <v>Mar</v>
      </c>
      <c r="G431" s="4" t="s">
        <v>6</v>
      </c>
      <c r="H431" s="4" t="s">
        <v>43</v>
      </c>
      <c r="I431" s="4" t="s">
        <v>2</v>
      </c>
      <c r="J431" s="4" t="s">
        <v>3</v>
      </c>
      <c r="K431" s="4" t="s">
        <v>14</v>
      </c>
      <c r="L431" s="4" t="s">
        <v>32</v>
      </c>
      <c r="M431" s="9">
        <v>2</v>
      </c>
      <c r="N431" s="6">
        <v>46.61</v>
      </c>
      <c r="O431" s="7">
        <v>0</v>
      </c>
      <c r="P431" s="6">
        <v>17.97</v>
      </c>
      <c r="Q431" s="6">
        <f t="shared" si="24"/>
        <v>93.22</v>
      </c>
      <c r="R431" s="6">
        <f t="shared" si="25"/>
        <v>35.94</v>
      </c>
      <c r="S431" s="6">
        <f t="shared" si="26"/>
        <v>57.28</v>
      </c>
      <c r="T431" s="8">
        <f t="shared" si="27"/>
        <v>0.61446041621969538</v>
      </c>
      <c r="U431" s="5">
        <f>YEAR(SalesDataTable[[#This Row],[Order Date]])</f>
        <v>2026</v>
      </c>
      <c r="V431" s="8" t="str">
        <f>"Q"&amp;ROUNDUP(MONTH(SalesDataTable[[#This Row],[Order Date]])/3,0)</f>
        <v>Q1</v>
      </c>
      <c r="W431" s="9">
        <f>MONTH(SalesDataTable[[#This Row],[Order Date]])</f>
        <v>3</v>
      </c>
      <c r="X431" s="8" t="str">
        <f>TEXT(SalesDataTable[[#This Row],[Order Date]],"mmm")</f>
        <v>Mar</v>
      </c>
    </row>
    <row r="432" spans="1:24" ht="15.75">
      <c r="A432" s="2">
        <v>4264</v>
      </c>
      <c r="B432" s="3">
        <v>46106</v>
      </c>
      <c r="C432" s="4">
        <f>YEAR(SalesDataTable[[#This Row],[Order Date]])</f>
        <v>2026</v>
      </c>
      <c r="D432" s="12" t="str">
        <f>"Q"&amp;ROUNDUP(MONTH(SalesDataTable[[#This Row],[Order Date]])/3,0)</f>
        <v>Q1</v>
      </c>
      <c r="E432" s="4">
        <f>MONTH(SalesDataTable[[#This Row],[Order Date]])</f>
        <v>3</v>
      </c>
      <c r="F432" s="4" t="str">
        <f>TEXT(SalesDataTable[[#This Row],[Order Date]],"MMM")</f>
        <v>Mar</v>
      </c>
      <c r="G432" s="4" t="s">
        <v>11</v>
      </c>
      <c r="H432" s="4" t="s">
        <v>25</v>
      </c>
      <c r="I432" s="4" t="s">
        <v>2</v>
      </c>
      <c r="J432" s="4" t="s">
        <v>13</v>
      </c>
      <c r="K432" s="4" t="s">
        <v>14</v>
      </c>
      <c r="L432" s="4" t="s">
        <v>32</v>
      </c>
      <c r="M432" s="9">
        <v>1</v>
      </c>
      <c r="N432" s="6">
        <v>47.61</v>
      </c>
      <c r="O432" s="7">
        <v>0</v>
      </c>
      <c r="P432" s="6">
        <v>18.89</v>
      </c>
      <c r="Q432" s="6">
        <f t="shared" si="24"/>
        <v>47.61</v>
      </c>
      <c r="R432" s="6">
        <f t="shared" si="25"/>
        <v>18.89</v>
      </c>
      <c r="S432" s="6">
        <f t="shared" si="26"/>
        <v>28.72</v>
      </c>
      <c r="T432" s="8">
        <f t="shared" si="27"/>
        <v>0.60323461457676952</v>
      </c>
      <c r="U432" s="5">
        <f>YEAR(SalesDataTable[[#This Row],[Order Date]])</f>
        <v>2026</v>
      </c>
      <c r="V432" s="8" t="str">
        <f>"Q"&amp;ROUNDUP(MONTH(SalesDataTable[[#This Row],[Order Date]])/3,0)</f>
        <v>Q1</v>
      </c>
      <c r="W432" s="9">
        <f>MONTH(SalesDataTable[[#This Row],[Order Date]])</f>
        <v>3</v>
      </c>
      <c r="X432" s="8" t="str">
        <f>TEXT(SalesDataTable[[#This Row],[Order Date]],"mmm")</f>
        <v>Mar</v>
      </c>
    </row>
    <row r="433" spans="1:24" ht="15.75">
      <c r="A433" s="2">
        <v>4311</v>
      </c>
      <c r="B433" s="3">
        <v>46106</v>
      </c>
      <c r="C433" s="4">
        <f>YEAR(SalesDataTable[[#This Row],[Order Date]])</f>
        <v>2026</v>
      </c>
      <c r="D433" s="12" t="str">
        <f>"Q"&amp;ROUNDUP(MONTH(SalesDataTable[[#This Row],[Order Date]])/3,0)</f>
        <v>Q1</v>
      </c>
      <c r="E433" s="4">
        <f>MONTH(SalesDataTable[[#This Row],[Order Date]])</f>
        <v>3</v>
      </c>
      <c r="F433" s="4" t="str">
        <f>TEXT(SalesDataTable[[#This Row],[Order Date]],"MMM")</f>
        <v>Mar</v>
      </c>
      <c r="G433" s="4" t="s">
        <v>11</v>
      </c>
      <c r="H433" s="4" t="s">
        <v>12</v>
      </c>
      <c r="I433" s="4" t="s">
        <v>2</v>
      </c>
      <c r="J433" s="4" t="s">
        <v>13</v>
      </c>
      <c r="K433" s="4" t="s">
        <v>4</v>
      </c>
      <c r="L433" s="4" t="s">
        <v>26</v>
      </c>
      <c r="M433" s="9">
        <v>2</v>
      </c>
      <c r="N433" s="6">
        <v>40.880000000000003</v>
      </c>
      <c r="O433" s="7">
        <v>0.05</v>
      </c>
      <c r="P433" s="6">
        <v>16.39</v>
      </c>
      <c r="Q433" s="6">
        <f t="shared" si="24"/>
        <v>77.671999999999997</v>
      </c>
      <c r="R433" s="6">
        <f t="shared" si="25"/>
        <v>32.78</v>
      </c>
      <c r="S433" s="6">
        <f t="shared" si="26"/>
        <v>44.891999999999996</v>
      </c>
      <c r="T433" s="8">
        <f t="shared" si="27"/>
        <v>0.57796889483983926</v>
      </c>
      <c r="U433" s="5">
        <f>YEAR(SalesDataTable[[#This Row],[Order Date]])</f>
        <v>2026</v>
      </c>
      <c r="V433" s="8" t="str">
        <f>"Q"&amp;ROUNDUP(MONTH(SalesDataTable[[#This Row],[Order Date]])/3,0)</f>
        <v>Q1</v>
      </c>
      <c r="W433" s="9">
        <f>MONTH(SalesDataTable[[#This Row],[Order Date]])</f>
        <v>3</v>
      </c>
      <c r="X433" s="8" t="str">
        <f>TEXT(SalesDataTable[[#This Row],[Order Date]],"mmm")</f>
        <v>Mar</v>
      </c>
    </row>
    <row r="434" spans="1:24" ht="15.75">
      <c r="A434" s="2">
        <v>4796</v>
      </c>
      <c r="B434" s="3">
        <v>46106</v>
      </c>
      <c r="C434" s="4">
        <f>YEAR(SalesDataTable[[#This Row],[Order Date]])</f>
        <v>2026</v>
      </c>
      <c r="D434" s="12" t="str">
        <f>"Q"&amp;ROUNDUP(MONTH(SalesDataTable[[#This Row],[Order Date]])/3,0)</f>
        <v>Q1</v>
      </c>
      <c r="E434" s="4">
        <f>MONTH(SalesDataTable[[#This Row],[Order Date]])</f>
        <v>3</v>
      </c>
      <c r="F434" s="4" t="str">
        <f>TEXT(SalesDataTable[[#This Row],[Order Date]],"MMM")</f>
        <v>Mar</v>
      </c>
      <c r="G434" s="4" t="s">
        <v>6</v>
      </c>
      <c r="H434" s="4" t="s">
        <v>43</v>
      </c>
      <c r="I434" s="4" t="s">
        <v>2</v>
      </c>
      <c r="J434" s="4" t="s">
        <v>13</v>
      </c>
      <c r="K434" s="4" t="s">
        <v>34</v>
      </c>
      <c r="L434" s="4" t="s">
        <v>35</v>
      </c>
      <c r="M434" s="9">
        <v>2</v>
      </c>
      <c r="N434" s="6">
        <v>39.409999999999997</v>
      </c>
      <c r="O434" s="7">
        <v>0.15</v>
      </c>
      <c r="P434" s="6">
        <v>14.91</v>
      </c>
      <c r="Q434" s="6">
        <f t="shared" si="24"/>
        <v>66.996999999999986</v>
      </c>
      <c r="R434" s="6">
        <f t="shared" si="25"/>
        <v>29.82</v>
      </c>
      <c r="S434" s="6">
        <f t="shared" si="26"/>
        <v>37.176999999999985</v>
      </c>
      <c r="T434" s="8">
        <f t="shared" si="27"/>
        <v>0.55490544352732207</v>
      </c>
      <c r="U434" s="5">
        <f>YEAR(SalesDataTable[[#This Row],[Order Date]])</f>
        <v>2026</v>
      </c>
      <c r="V434" s="8" t="str">
        <f>"Q"&amp;ROUNDUP(MONTH(SalesDataTable[[#This Row],[Order Date]])/3,0)</f>
        <v>Q1</v>
      </c>
      <c r="W434" s="9">
        <f>MONTH(SalesDataTable[[#This Row],[Order Date]])</f>
        <v>3</v>
      </c>
      <c r="X434" s="8" t="str">
        <f>TEXT(SalesDataTable[[#This Row],[Order Date]],"mmm")</f>
        <v>Mar</v>
      </c>
    </row>
    <row r="435" spans="1:24" ht="15.75">
      <c r="A435" s="2">
        <v>89</v>
      </c>
      <c r="B435" s="3">
        <v>46107</v>
      </c>
      <c r="C435" s="4">
        <f>YEAR(SalesDataTable[[#This Row],[Order Date]])</f>
        <v>2026</v>
      </c>
      <c r="D435" s="12" t="str">
        <f>"Q"&amp;ROUNDUP(MONTH(SalesDataTable[[#This Row],[Order Date]])/3,0)</f>
        <v>Q1</v>
      </c>
      <c r="E435" s="4">
        <f>MONTH(SalesDataTable[[#This Row],[Order Date]])</f>
        <v>3</v>
      </c>
      <c r="F435" s="4" t="str">
        <f>TEXT(SalesDataTable[[#This Row],[Order Date]],"MMM")</f>
        <v>Mar</v>
      </c>
      <c r="G435" s="4" t="s">
        <v>11</v>
      </c>
      <c r="H435" s="4" t="s">
        <v>39</v>
      </c>
      <c r="I435" s="4" t="s">
        <v>2</v>
      </c>
      <c r="J435" s="4" t="s">
        <v>3</v>
      </c>
      <c r="K435" s="4" t="s">
        <v>4</v>
      </c>
      <c r="L435" s="4" t="s">
        <v>26</v>
      </c>
      <c r="M435" s="9">
        <v>1</v>
      </c>
      <c r="N435" s="6">
        <v>40.82</v>
      </c>
      <c r="O435" s="7">
        <v>0.05</v>
      </c>
      <c r="P435" s="6">
        <v>16.940000000000001</v>
      </c>
      <c r="Q435" s="6">
        <f t="shared" si="24"/>
        <v>38.778999999999996</v>
      </c>
      <c r="R435" s="6">
        <f t="shared" si="25"/>
        <v>16.940000000000001</v>
      </c>
      <c r="S435" s="6">
        <f t="shared" si="26"/>
        <v>21.838999999999995</v>
      </c>
      <c r="T435" s="8">
        <f t="shared" si="27"/>
        <v>0.56316563088269411</v>
      </c>
      <c r="U435" s="5">
        <f>YEAR(SalesDataTable[[#This Row],[Order Date]])</f>
        <v>2026</v>
      </c>
      <c r="V435" s="8" t="str">
        <f>"Q"&amp;ROUNDUP(MONTH(SalesDataTable[[#This Row],[Order Date]])/3,0)</f>
        <v>Q1</v>
      </c>
      <c r="W435" s="9">
        <f>MONTH(SalesDataTable[[#This Row],[Order Date]])</f>
        <v>3</v>
      </c>
      <c r="X435" s="8" t="str">
        <f>TEXT(SalesDataTable[[#This Row],[Order Date]],"mmm")</f>
        <v>Mar</v>
      </c>
    </row>
    <row r="436" spans="1:24" ht="15.75">
      <c r="A436" s="2">
        <v>487</v>
      </c>
      <c r="B436" s="3">
        <v>46107</v>
      </c>
      <c r="C436" s="4">
        <f>YEAR(SalesDataTable[[#This Row],[Order Date]])</f>
        <v>2026</v>
      </c>
      <c r="D436" s="12" t="str">
        <f>"Q"&amp;ROUNDUP(MONTH(SalesDataTable[[#This Row],[Order Date]])/3,0)</f>
        <v>Q1</v>
      </c>
      <c r="E436" s="4">
        <f>MONTH(SalesDataTable[[#This Row],[Order Date]])</f>
        <v>3</v>
      </c>
      <c r="F436" s="4" t="str">
        <f>TEXT(SalesDataTable[[#This Row],[Order Date]],"MMM")</f>
        <v>Mar</v>
      </c>
      <c r="G436" s="4" t="s">
        <v>20</v>
      </c>
      <c r="H436" s="4" t="s">
        <v>33</v>
      </c>
      <c r="I436" s="4" t="s">
        <v>19</v>
      </c>
      <c r="J436" s="4" t="s">
        <v>16</v>
      </c>
      <c r="K436" s="4" t="s">
        <v>14</v>
      </c>
      <c r="L436" s="4" t="s">
        <v>15</v>
      </c>
      <c r="M436" s="9">
        <v>3</v>
      </c>
      <c r="N436" s="6">
        <v>36.979999999999997</v>
      </c>
      <c r="O436" s="7">
        <v>0.1</v>
      </c>
      <c r="P436" s="6">
        <v>13.65</v>
      </c>
      <c r="Q436" s="6">
        <f t="shared" si="24"/>
        <v>99.846000000000004</v>
      </c>
      <c r="R436" s="6">
        <f t="shared" si="25"/>
        <v>40.950000000000003</v>
      </c>
      <c r="S436" s="6">
        <f t="shared" si="26"/>
        <v>58.896000000000001</v>
      </c>
      <c r="T436" s="8">
        <f t="shared" si="27"/>
        <v>0.58986839733189111</v>
      </c>
      <c r="U436" s="5">
        <f>YEAR(SalesDataTable[[#This Row],[Order Date]])</f>
        <v>2026</v>
      </c>
      <c r="V436" s="8" t="str">
        <f>"Q"&amp;ROUNDUP(MONTH(SalesDataTable[[#This Row],[Order Date]])/3,0)</f>
        <v>Q1</v>
      </c>
      <c r="W436" s="9">
        <f>MONTH(SalesDataTable[[#This Row],[Order Date]])</f>
        <v>3</v>
      </c>
      <c r="X436" s="8" t="str">
        <f>TEXT(SalesDataTable[[#This Row],[Order Date]],"mmm")</f>
        <v>Mar</v>
      </c>
    </row>
    <row r="437" spans="1:24" ht="15.75">
      <c r="A437" s="2">
        <v>1476</v>
      </c>
      <c r="B437" s="3">
        <v>46107</v>
      </c>
      <c r="C437" s="4">
        <f>YEAR(SalesDataTable[[#This Row],[Order Date]])</f>
        <v>2026</v>
      </c>
      <c r="D437" s="12" t="str">
        <f>"Q"&amp;ROUNDUP(MONTH(SalesDataTable[[#This Row],[Order Date]])/3,0)</f>
        <v>Q1</v>
      </c>
      <c r="E437" s="4">
        <f>MONTH(SalesDataTable[[#This Row],[Order Date]])</f>
        <v>3</v>
      </c>
      <c r="F437" s="4" t="str">
        <f>TEXT(SalesDataTable[[#This Row],[Order Date]],"MMM")</f>
        <v>Mar</v>
      </c>
      <c r="G437" s="4" t="s">
        <v>6</v>
      </c>
      <c r="H437" s="4" t="s">
        <v>43</v>
      </c>
      <c r="I437" s="4" t="s">
        <v>28</v>
      </c>
      <c r="J437" s="4" t="s">
        <v>13</v>
      </c>
      <c r="K437" s="4" t="s">
        <v>14</v>
      </c>
      <c r="L437" s="4" t="s">
        <v>15</v>
      </c>
      <c r="M437" s="9">
        <v>1</v>
      </c>
      <c r="N437" s="6">
        <v>35.700000000000003</v>
      </c>
      <c r="O437" s="7">
        <v>0.05</v>
      </c>
      <c r="P437" s="6">
        <v>13.91</v>
      </c>
      <c r="Q437" s="6">
        <f t="shared" si="24"/>
        <v>33.914999999999999</v>
      </c>
      <c r="R437" s="6">
        <f t="shared" si="25"/>
        <v>13.91</v>
      </c>
      <c r="S437" s="6">
        <f t="shared" si="26"/>
        <v>20.004999999999999</v>
      </c>
      <c r="T437" s="8">
        <f t="shared" si="27"/>
        <v>0.58985699542975079</v>
      </c>
      <c r="U437" s="5">
        <f>YEAR(SalesDataTable[[#This Row],[Order Date]])</f>
        <v>2026</v>
      </c>
      <c r="V437" s="8" t="str">
        <f>"Q"&amp;ROUNDUP(MONTH(SalesDataTable[[#This Row],[Order Date]])/3,0)</f>
        <v>Q1</v>
      </c>
      <c r="W437" s="9">
        <f>MONTH(SalesDataTable[[#This Row],[Order Date]])</f>
        <v>3</v>
      </c>
      <c r="X437" s="8" t="str">
        <f>TEXT(SalesDataTable[[#This Row],[Order Date]],"mmm")</f>
        <v>Mar</v>
      </c>
    </row>
    <row r="438" spans="1:24" ht="15.75">
      <c r="A438" s="2">
        <v>2145</v>
      </c>
      <c r="B438" s="3">
        <v>46107</v>
      </c>
      <c r="C438" s="4">
        <f>YEAR(SalesDataTable[[#This Row],[Order Date]])</f>
        <v>2026</v>
      </c>
      <c r="D438" s="12" t="str">
        <f>"Q"&amp;ROUNDUP(MONTH(SalesDataTable[[#This Row],[Order Date]])/3,0)</f>
        <v>Q1</v>
      </c>
      <c r="E438" s="4">
        <f>MONTH(SalesDataTable[[#This Row],[Order Date]])</f>
        <v>3</v>
      </c>
      <c r="F438" s="4" t="str">
        <f>TEXT(SalesDataTable[[#This Row],[Order Date]],"MMM")</f>
        <v>Mar</v>
      </c>
      <c r="G438" s="4" t="s">
        <v>20</v>
      </c>
      <c r="H438" s="4" t="s">
        <v>33</v>
      </c>
      <c r="I438" s="4" t="s">
        <v>19</v>
      </c>
      <c r="J438" s="4" t="s">
        <v>3</v>
      </c>
      <c r="K438" s="4" t="s">
        <v>4</v>
      </c>
      <c r="L438" s="4" t="s">
        <v>26</v>
      </c>
      <c r="M438" s="9">
        <v>1</v>
      </c>
      <c r="N438" s="6">
        <v>39.53</v>
      </c>
      <c r="O438" s="7">
        <v>0.05</v>
      </c>
      <c r="P438" s="6">
        <v>17.170000000000002</v>
      </c>
      <c r="Q438" s="6">
        <f t="shared" si="24"/>
        <v>37.5535</v>
      </c>
      <c r="R438" s="6">
        <f t="shared" si="25"/>
        <v>17.170000000000002</v>
      </c>
      <c r="S438" s="6">
        <f t="shared" si="26"/>
        <v>20.383499999999998</v>
      </c>
      <c r="T438" s="8">
        <f t="shared" si="27"/>
        <v>0.54278562584046752</v>
      </c>
      <c r="U438" s="5">
        <f>YEAR(SalesDataTable[[#This Row],[Order Date]])</f>
        <v>2026</v>
      </c>
      <c r="V438" s="8" t="str">
        <f>"Q"&amp;ROUNDUP(MONTH(SalesDataTable[[#This Row],[Order Date]])/3,0)</f>
        <v>Q1</v>
      </c>
      <c r="W438" s="9">
        <f>MONTH(SalesDataTable[[#This Row],[Order Date]])</f>
        <v>3</v>
      </c>
      <c r="X438" s="8" t="str">
        <f>TEXT(SalesDataTable[[#This Row],[Order Date]],"mmm")</f>
        <v>Mar</v>
      </c>
    </row>
    <row r="439" spans="1:24" ht="15.75">
      <c r="A439" s="2">
        <v>2999</v>
      </c>
      <c r="B439" s="3">
        <v>46107</v>
      </c>
      <c r="C439" s="4">
        <f>YEAR(SalesDataTable[[#This Row],[Order Date]])</f>
        <v>2026</v>
      </c>
      <c r="D439" s="12" t="str">
        <f>"Q"&amp;ROUNDUP(MONTH(SalesDataTable[[#This Row],[Order Date]])/3,0)</f>
        <v>Q1</v>
      </c>
      <c r="E439" s="4">
        <f>MONTH(SalesDataTable[[#This Row],[Order Date]])</f>
        <v>3</v>
      </c>
      <c r="F439" s="4" t="str">
        <f>TEXT(SalesDataTable[[#This Row],[Order Date]],"MMM")</f>
        <v>Mar</v>
      </c>
      <c r="G439" s="4" t="s">
        <v>11</v>
      </c>
      <c r="H439" s="4" t="s">
        <v>18</v>
      </c>
      <c r="I439" s="4" t="s">
        <v>19</v>
      </c>
      <c r="J439" s="4" t="s">
        <v>3</v>
      </c>
      <c r="K439" s="4" t="s">
        <v>14</v>
      </c>
      <c r="L439" s="4" t="s">
        <v>15</v>
      </c>
      <c r="M439" s="9">
        <v>2</v>
      </c>
      <c r="N439" s="6">
        <v>35.75</v>
      </c>
      <c r="O439" s="7">
        <v>0</v>
      </c>
      <c r="P439" s="6">
        <v>13.28</v>
      </c>
      <c r="Q439" s="6">
        <f t="shared" si="24"/>
        <v>71.5</v>
      </c>
      <c r="R439" s="6">
        <f t="shared" si="25"/>
        <v>26.56</v>
      </c>
      <c r="S439" s="6">
        <f t="shared" si="26"/>
        <v>44.94</v>
      </c>
      <c r="T439" s="8">
        <f t="shared" si="27"/>
        <v>0.62853146853146846</v>
      </c>
      <c r="U439" s="5">
        <f>YEAR(SalesDataTable[[#This Row],[Order Date]])</f>
        <v>2026</v>
      </c>
      <c r="V439" s="8" t="str">
        <f>"Q"&amp;ROUNDUP(MONTH(SalesDataTable[[#This Row],[Order Date]])/3,0)</f>
        <v>Q1</v>
      </c>
      <c r="W439" s="9">
        <f>MONTH(SalesDataTable[[#This Row],[Order Date]])</f>
        <v>3</v>
      </c>
      <c r="X439" s="8" t="str">
        <f>TEXT(SalesDataTable[[#This Row],[Order Date]],"mmm")</f>
        <v>Mar</v>
      </c>
    </row>
    <row r="440" spans="1:24" ht="15.75">
      <c r="A440" s="2">
        <v>4464</v>
      </c>
      <c r="B440" s="3">
        <v>46107</v>
      </c>
      <c r="C440" s="4">
        <f>YEAR(SalesDataTable[[#This Row],[Order Date]])</f>
        <v>2026</v>
      </c>
      <c r="D440" s="12" t="str">
        <f>"Q"&amp;ROUNDUP(MONTH(SalesDataTable[[#This Row],[Order Date]])/3,0)</f>
        <v>Q1</v>
      </c>
      <c r="E440" s="4">
        <f>MONTH(SalesDataTable[[#This Row],[Order Date]])</f>
        <v>3</v>
      </c>
      <c r="F440" s="4" t="str">
        <f>TEXT(SalesDataTable[[#This Row],[Order Date]],"MMM")</f>
        <v>Mar</v>
      </c>
      <c r="G440" s="4" t="s">
        <v>11</v>
      </c>
      <c r="H440" s="4" t="s">
        <v>12</v>
      </c>
      <c r="I440" s="4" t="s">
        <v>2</v>
      </c>
      <c r="J440" s="4" t="s">
        <v>16</v>
      </c>
      <c r="K440" s="4" t="s">
        <v>34</v>
      </c>
      <c r="L440" s="4" t="s">
        <v>45</v>
      </c>
      <c r="M440" s="9">
        <v>2</v>
      </c>
      <c r="N440" s="6">
        <v>50.17</v>
      </c>
      <c r="O440" s="7">
        <v>0</v>
      </c>
      <c r="P440" s="6">
        <v>22.37</v>
      </c>
      <c r="Q440" s="6">
        <f t="shared" si="24"/>
        <v>100.34</v>
      </c>
      <c r="R440" s="6">
        <f t="shared" si="25"/>
        <v>44.74</v>
      </c>
      <c r="S440" s="6">
        <f t="shared" si="26"/>
        <v>55.6</v>
      </c>
      <c r="T440" s="8">
        <f t="shared" si="27"/>
        <v>0.55411600558102447</v>
      </c>
      <c r="U440" s="5">
        <f>YEAR(SalesDataTable[[#This Row],[Order Date]])</f>
        <v>2026</v>
      </c>
      <c r="V440" s="8" t="str">
        <f>"Q"&amp;ROUNDUP(MONTH(SalesDataTable[[#This Row],[Order Date]])/3,0)</f>
        <v>Q1</v>
      </c>
      <c r="W440" s="9">
        <f>MONTH(SalesDataTable[[#This Row],[Order Date]])</f>
        <v>3</v>
      </c>
      <c r="X440" s="8" t="str">
        <f>TEXT(SalesDataTable[[#This Row],[Order Date]],"mmm")</f>
        <v>Mar</v>
      </c>
    </row>
    <row r="441" spans="1:24" ht="15.75">
      <c r="A441" s="2">
        <v>4978</v>
      </c>
      <c r="B441" s="3">
        <v>46107</v>
      </c>
      <c r="C441" s="4">
        <f>YEAR(SalesDataTable[[#This Row],[Order Date]])</f>
        <v>2026</v>
      </c>
      <c r="D441" s="12" t="str">
        <f>"Q"&amp;ROUNDUP(MONTH(SalesDataTable[[#This Row],[Order Date]])/3,0)</f>
        <v>Q1</v>
      </c>
      <c r="E441" s="4">
        <f>MONTH(SalesDataTable[[#This Row],[Order Date]])</f>
        <v>3</v>
      </c>
      <c r="F441" s="4" t="str">
        <f>TEXT(SalesDataTable[[#This Row],[Order Date]],"MMM")</f>
        <v>Mar</v>
      </c>
      <c r="G441" s="4" t="s">
        <v>0</v>
      </c>
      <c r="H441" s="4" t="s">
        <v>36</v>
      </c>
      <c r="I441" s="4" t="s">
        <v>2</v>
      </c>
      <c r="J441" s="4" t="s">
        <v>13</v>
      </c>
      <c r="K441" s="4" t="s">
        <v>34</v>
      </c>
      <c r="L441" s="4" t="s">
        <v>35</v>
      </c>
      <c r="M441" s="9">
        <v>5</v>
      </c>
      <c r="N441" s="6">
        <v>41.32</v>
      </c>
      <c r="O441" s="7">
        <v>0</v>
      </c>
      <c r="P441" s="6">
        <v>15.09</v>
      </c>
      <c r="Q441" s="6">
        <f t="shared" si="24"/>
        <v>206.6</v>
      </c>
      <c r="R441" s="6">
        <f t="shared" si="25"/>
        <v>75.45</v>
      </c>
      <c r="S441" s="6">
        <f t="shared" si="26"/>
        <v>131.14999999999998</v>
      </c>
      <c r="T441" s="8">
        <f t="shared" si="27"/>
        <v>0.63480154888673757</v>
      </c>
      <c r="U441" s="5">
        <f>YEAR(SalesDataTable[[#This Row],[Order Date]])</f>
        <v>2026</v>
      </c>
      <c r="V441" s="8" t="str">
        <f>"Q"&amp;ROUNDUP(MONTH(SalesDataTable[[#This Row],[Order Date]])/3,0)</f>
        <v>Q1</v>
      </c>
      <c r="W441" s="9">
        <f>MONTH(SalesDataTable[[#This Row],[Order Date]])</f>
        <v>3</v>
      </c>
      <c r="X441" s="8" t="str">
        <f>TEXT(SalesDataTable[[#This Row],[Order Date]],"mmm")</f>
        <v>Mar</v>
      </c>
    </row>
    <row r="442" spans="1:24" ht="15.75">
      <c r="A442" s="2">
        <v>130</v>
      </c>
      <c r="B442" s="3">
        <v>46108</v>
      </c>
      <c r="C442" s="4">
        <f>YEAR(SalesDataTable[[#This Row],[Order Date]])</f>
        <v>2026</v>
      </c>
      <c r="D442" s="12" t="str">
        <f>"Q"&amp;ROUNDUP(MONTH(SalesDataTable[[#This Row],[Order Date]])/3,0)</f>
        <v>Q1</v>
      </c>
      <c r="E442" s="4">
        <f>MONTH(SalesDataTable[[#This Row],[Order Date]])</f>
        <v>3</v>
      </c>
      <c r="F442" s="4" t="str">
        <f>TEXT(SalesDataTable[[#This Row],[Order Date]],"MMM")</f>
        <v>Mar</v>
      </c>
      <c r="G442" s="4" t="s">
        <v>20</v>
      </c>
      <c r="H442" s="4" t="s">
        <v>31</v>
      </c>
      <c r="I442" s="4" t="s">
        <v>28</v>
      </c>
      <c r="J442" s="4" t="s">
        <v>13</v>
      </c>
      <c r="K442" s="4" t="s">
        <v>9</v>
      </c>
      <c r="L442" s="4" t="s">
        <v>37</v>
      </c>
      <c r="M442" s="9">
        <v>3</v>
      </c>
      <c r="N442" s="6">
        <v>152.4</v>
      </c>
      <c r="O442" s="7">
        <v>0.05</v>
      </c>
      <c r="P442" s="6">
        <v>79.97</v>
      </c>
      <c r="Q442" s="6">
        <f t="shared" si="24"/>
        <v>434.34000000000003</v>
      </c>
      <c r="R442" s="6">
        <f t="shared" si="25"/>
        <v>239.91</v>
      </c>
      <c r="S442" s="6">
        <f t="shared" si="26"/>
        <v>194.43000000000004</v>
      </c>
      <c r="T442" s="8">
        <f t="shared" si="27"/>
        <v>0.44764470230694853</v>
      </c>
      <c r="U442" s="5">
        <f>YEAR(SalesDataTable[[#This Row],[Order Date]])</f>
        <v>2026</v>
      </c>
      <c r="V442" s="8" t="str">
        <f>"Q"&amp;ROUNDUP(MONTH(SalesDataTable[[#This Row],[Order Date]])/3,0)</f>
        <v>Q1</v>
      </c>
      <c r="W442" s="9">
        <f>MONTH(SalesDataTable[[#This Row],[Order Date]])</f>
        <v>3</v>
      </c>
      <c r="X442" s="8" t="str">
        <f>TEXT(SalesDataTable[[#This Row],[Order Date]],"mmm")</f>
        <v>Mar</v>
      </c>
    </row>
    <row r="443" spans="1:24" ht="15.75">
      <c r="A443" s="2">
        <v>848</v>
      </c>
      <c r="B443" s="3">
        <v>46108</v>
      </c>
      <c r="C443" s="4">
        <f>YEAR(SalesDataTable[[#This Row],[Order Date]])</f>
        <v>2026</v>
      </c>
      <c r="D443" s="12" t="str">
        <f>"Q"&amp;ROUNDUP(MONTH(SalesDataTable[[#This Row],[Order Date]])/3,0)</f>
        <v>Q1</v>
      </c>
      <c r="E443" s="4">
        <f>MONTH(SalesDataTable[[#This Row],[Order Date]])</f>
        <v>3</v>
      </c>
      <c r="F443" s="4" t="str">
        <f>TEXT(SalesDataTable[[#This Row],[Order Date]],"MMM")</f>
        <v>Mar</v>
      </c>
      <c r="G443" s="4" t="s">
        <v>0</v>
      </c>
      <c r="H443" s="4" t="s">
        <v>1</v>
      </c>
      <c r="I443" s="4" t="s">
        <v>2</v>
      </c>
      <c r="J443" s="4" t="s">
        <v>13</v>
      </c>
      <c r="K443" s="4" t="s">
        <v>34</v>
      </c>
      <c r="L443" s="4" t="s">
        <v>42</v>
      </c>
      <c r="M443" s="9">
        <v>1</v>
      </c>
      <c r="N443" s="6">
        <v>36.299999999999997</v>
      </c>
      <c r="O443" s="7">
        <v>0</v>
      </c>
      <c r="P443" s="6">
        <v>14.1</v>
      </c>
      <c r="Q443" s="6">
        <f t="shared" si="24"/>
        <v>36.299999999999997</v>
      </c>
      <c r="R443" s="6">
        <f t="shared" si="25"/>
        <v>14.1</v>
      </c>
      <c r="S443" s="6">
        <f t="shared" si="26"/>
        <v>22.199999999999996</v>
      </c>
      <c r="T443" s="8">
        <f t="shared" si="27"/>
        <v>0.61157024793388426</v>
      </c>
      <c r="U443" s="5">
        <f>YEAR(SalesDataTable[[#This Row],[Order Date]])</f>
        <v>2026</v>
      </c>
      <c r="V443" s="8" t="str">
        <f>"Q"&amp;ROUNDUP(MONTH(SalesDataTable[[#This Row],[Order Date]])/3,0)</f>
        <v>Q1</v>
      </c>
      <c r="W443" s="9">
        <f>MONTH(SalesDataTable[[#This Row],[Order Date]])</f>
        <v>3</v>
      </c>
      <c r="X443" s="8" t="str">
        <f>TEXT(SalesDataTable[[#This Row],[Order Date]],"mmm")</f>
        <v>Mar</v>
      </c>
    </row>
    <row r="444" spans="1:24" ht="15.75">
      <c r="A444" s="2">
        <v>1359</v>
      </c>
      <c r="B444" s="3">
        <v>46108</v>
      </c>
      <c r="C444" s="4">
        <f>YEAR(SalesDataTable[[#This Row],[Order Date]])</f>
        <v>2026</v>
      </c>
      <c r="D444" s="12" t="str">
        <f>"Q"&amp;ROUNDUP(MONTH(SalesDataTable[[#This Row],[Order Date]])/3,0)</f>
        <v>Q1</v>
      </c>
      <c r="E444" s="4">
        <f>MONTH(SalesDataTable[[#This Row],[Order Date]])</f>
        <v>3</v>
      </c>
      <c r="F444" s="4" t="str">
        <f>TEXT(SalesDataTable[[#This Row],[Order Date]],"MMM")</f>
        <v>Mar</v>
      </c>
      <c r="G444" s="4" t="s">
        <v>11</v>
      </c>
      <c r="H444" s="4" t="s">
        <v>25</v>
      </c>
      <c r="I444" s="4" t="s">
        <v>2</v>
      </c>
      <c r="J444" s="4" t="s">
        <v>3</v>
      </c>
      <c r="K444" s="4" t="s">
        <v>14</v>
      </c>
      <c r="L444" s="4" t="s">
        <v>32</v>
      </c>
      <c r="M444" s="9">
        <v>3</v>
      </c>
      <c r="N444" s="6">
        <v>46.24</v>
      </c>
      <c r="O444" s="7">
        <v>0.1</v>
      </c>
      <c r="P444" s="6">
        <v>18.2</v>
      </c>
      <c r="Q444" s="6">
        <f t="shared" si="24"/>
        <v>124.848</v>
      </c>
      <c r="R444" s="6">
        <f t="shared" si="25"/>
        <v>54.599999999999994</v>
      </c>
      <c r="S444" s="6">
        <f t="shared" si="26"/>
        <v>70.248000000000005</v>
      </c>
      <c r="T444" s="8">
        <f t="shared" si="27"/>
        <v>0.56266820453671673</v>
      </c>
      <c r="U444" s="5">
        <f>YEAR(SalesDataTable[[#This Row],[Order Date]])</f>
        <v>2026</v>
      </c>
      <c r="V444" s="8" t="str">
        <f>"Q"&amp;ROUNDUP(MONTH(SalesDataTable[[#This Row],[Order Date]])/3,0)</f>
        <v>Q1</v>
      </c>
      <c r="W444" s="9">
        <f>MONTH(SalesDataTable[[#This Row],[Order Date]])</f>
        <v>3</v>
      </c>
      <c r="X444" s="8" t="str">
        <f>TEXT(SalesDataTable[[#This Row],[Order Date]],"mmm")</f>
        <v>Mar</v>
      </c>
    </row>
    <row r="445" spans="1:24" ht="15.75">
      <c r="A445" s="2">
        <v>2379</v>
      </c>
      <c r="B445" s="3">
        <v>46108</v>
      </c>
      <c r="C445" s="4">
        <f>YEAR(SalesDataTable[[#This Row],[Order Date]])</f>
        <v>2026</v>
      </c>
      <c r="D445" s="12" t="str">
        <f>"Q"&amp;ROUNDUP(MONTH(SalesDataTable[[#This Row],[Order Date]])/3,0)</f>
        <v>Q1</v>
      </c>
      <c r="E445" s="4">
        <f>MONTH(SalesDataTable[[#This Row],[Order Date]])</f>
        <v>3</v>
      </c>
      <c r="F445" s="4" t="str">
        <f>TEXT(SalesDataTable[[#This Row],[Order Date]],"MMM")</f>
        <v>Mar</v>
      </c>
      <c r="G445" s="4" t="s">
        <v>0</v>
      </c>
      <c r="H445" s="4" t="s">
        <v>1</v>
      </c>
      <c r="I445" s="4" t="s">
        <v>19</v>
      </c>
      <c r="J445" s="4" t="s">
        <v>3</v>
      </c>
      <c r="K445" s="4" t="s">
        <v>14</v>
      </c>
      <c r="L445" s="4" t="s">
        <v>48</v>
      </c>
      <c r="M445" s="9">
        <v>2</v>
      </c>
      <c r="N445" s="6">
        <v>165.58</v>
      </c>
      <c r="O445" s="7">
        <v>0</v>
      </c>
      <c r="P445" s="6">
        <v>86.16</v>
      </c>
      <c r="Q445" s="6">
        <f t="shared" si="24"/>
        <v>331.16</v>
      </c>
      <c r="R445" s="6">
        <f t="shared" si="25"/>
        <v>172.32</v>
      </c>
      <c r="S445" s="6">
        <f t="shared" si="26"/>
        <v>158.84000000000003</v>
      </c>
      <c r="T445" s="8">
        <f t="shared" si="27"/>
        <v>0.47964730039859893</v>
      </c>
      <c r="U445" s="5">
        <f>YEAR(SalesDataTable[[#This Row],[Order Date]])</f>
        <v>2026</v>
      </c>
      <c r="V445" s="8" t="str">
        <f>"Q"&amp;ROUNDUP(MONTH(SalesDataTable[[#This Row],[Order Date]])/3,0)</f>
        <v>Q1</v>
      </c>
      <c r="W445" s="9">
        <f>MONTH(SalesDataTable[[#This Row],[Order Date]])</f>
        <v>3</v>
      </c>
      <c r="X445" s="8" t="str">
        <f>TEXT(SalesDataTable[[#This Row],[Order Date]],"mmm")</f>
        <v>Mar</v>
      </c>
    </row>
    <row r="446" spans="1:24" ht="15.75">
      <c r="A446" s="2">
        <v>2987</v>
      </c>
      <c r="B446" s="3">
        <v>46108</v>
      </c>
      <c r="C446" s="4">
        <f>YEAR(SalesDataTable[[#This Row],[Order Date]])</f>
        <v>2026</v>
      </c>
      <c r="D446" s="12" t="str">
        <f>"Q"&amp;ROUNDUP(MONTH(SalesDataTable[[#This Row],[Order Date]])/3,0)</f>
        <v>Q1</v>
      </c>
      <c r="E446" s="4">
        <f>MONTH(SalesDataTable[[#This Row],[Order Date]])</f>
        <v>3</v>
      </c>
      <c r="F446" s="4" t="str">
        <f>TEXT(SalesDataTable[[#This Row],[Order Date]],"MMM")</f>
        <v>Mar</v>
      </c>
      <c r="G446" s="4" t="s">
        <v>0</v>
      </c>
      <c r="H446" s="4" t="s">
        <v>36</v>
      </c>
      <c r="I446" s="4" t="s">
        <v>2</v>
      </c>
      <c r="J446" s="4" t="s">
        <v>3</v>
      </c>
      <c r="K446" s="4" t="s">
        <v>23</v>
      </c>
      <c r="L446" s="4" t="s">
        <v>51</v>
      </c>
      <c r="M446" s="9">
        <v>4</v>
      </c>
      <c r="N446" s="6">
        <v>121.49</v>
      </c>
      <c r="O446" s="7">
        <v>0</v>
      </c>
      <c r="P446" s="6">
        <v>62.01</v>
      </c>
      <c r="Q446" s="6">
        <f t="shared" si="24"/>
        <v>485.96</v>
      </c>
      <c r="R446" s="6">
        <f t="shared" si="25"/>
        <v>248.04</v>
      </c>
      <c r="S446" s="6">
        <f t="shared" si="26"/>
        <v>237.92</v>
      </c>
      <c r="T446" s="8">
        <f t="shared" si="27"/>
        <v>0.4895876203802782</v>
      </c>
      <c r="U446" s="5">
        <f>YEAR(SalesDataTable[[#This Row],[Order Date]])</f>
        <v>2026</v>
      </c>
      <c r="V446" s="8" t="str">
        <f>"Q"&amp;ROUNDUP(MONTH(SalesDataTable[[#This Row],[Order Date]])/3,0)</f>
        <v>Q1</v>
      </c>
      <c r="W446" s="9">
        <f>MONTH(SalesDataTable[[#This Row],[Order Date]])</f>
        <v>3</v>
      </c>
      <c r="X446" s="8" t="str">
        <f>TEXT(SalesDataTable[[#This Row],[Order Date]],"mmm")</f>
        <v>Mar</v>
      </c>
    </row>
    <row r="447" spans="1:24" ht="15.75">
      <c r="A447" s="2">
        <v>3121</v>
      </c>
      <c r="B447" s="3">
        <v>46108</v>
      </c>
      <c r="C447" s="4">
        <f>YEAR(SalesDataTable[[#This Row],[Order Date]])</f>
        <v>2026</v>
      </c>
      <c r="D447" s="12" t="str">
        <f>"Q"&amp;ROUNDUP(MONTH(SalesDataTable[[#This Row],[Order Date]])/3,0)</f>
        <v>Q1</v>
      </c>
      <c r="E447" s="4">
        <f>MONTH(SalesDataTable[[#This Row],[Order Date]])</f>
        <v>3</v>
      </c>
      <c r="F447" s="4" t="str">
        <f>TEXT(SalesDataTable[[#This Row],[Order Date]],"MMM")</f>
        <v>Mar</v>
      </c>
      <c r="G447" s="4" t="s">
        <v>6</v>
      </c>
      <c r="H447" s="4" t="s">
        <v>43</v>
      </c>
      <c r="I447" s="4" t="s">
        <v>19</v>
      </c>
      <c r="J447" s="4" t="s">
        <v>13</v>
      </c>
      <c r="K447" s="4" t="s">
        <v>4</v>
      </c>
      <c r="L447" s="4" t="s">
        <v>5</v>
      </c>
      <c r="M447" s="9">
        <v>5</v>
      </c>
      <c r="N447" s="6">
        <v>81.84</v>
      </c>
      <c r="O447" s="7">
        <v>0.1</v>
      </c>
      <c r="P447" s="6">
        <v>42.7</v>
      </c>
      <c r="Q447" s="6">
        <f t="shared" si="24"/>
        <v>368.28000000000003</v>
      </c>
      <c r="R447" s="6">
        <f t="shared" si="25"/>
        <v>213.5</v>
      </c>
      <c r="S447" s="6">
        <f t="shared" si="26"/>
        <v>154.78000000000003</v>
      </c>
      <c r="T447" s="8">
        <f t="shared" si="27"/>
        <v>0.42027804931030743</v>
      </c>
      <c r="U447" s="5">
        <f>YEAR(SalesDataTable[[#This Row],[Order Date]])</f>
        <v>2026</v>
      </c>
      <c r="V447" s="8" t="str">
        <f>"Q"&amp;ROUNDUP(MONTH(SalesDataTable[[#This Row],[Order Date]])/3,0)</f>
        <v>Q1</v>
      </c>
      <c r="W447" s="9">
        <f>MONTH(SalesDataTable[[#This Row],[Order Date]])</f>
        <v>3</v>
      </c>
      <c r="X447" s="8" t="str">
        <f>TEXT(SalesDataTable[[#This Row],[Order Date]],"mmm")</f>
        <v>Mar</v>
      </c>
    </row>
    <row r="448" spans="1:24" ht="15.75">
      <c r="A448" s="2">
        <v>4445</v>
      </c>
      <c r="B448" s="3">
        <v>46108</v>
      </c>
      <c r="C448" s="4">
        <f>YEAR(SalesDataTable[[#This Row],[Order Date]])</f>
        <v>2026</v>
      </c>
      <c r="D448" s="12" t="str">
        <f>"Q"&amp;ROUNDUP(MONTH(SalesDataTable[[#This Row],[Order Date]])/3,0)</f>
        <v>Q1</v>
      </c>
      <c r="E448" s="4">
        <f>MONTH(SalesDataTable[[#This Row],[Order Date]])</f>
        <v>3</v>
      </c>
      <c r="F448" s="4" t="str">
        <f>TEXT(SalesDataTable[[#This Row],[Order Date]],"MMM")</f>
        <v>Mar</v>
      </c>
      <c r="G448" s="4" t="s">
        <v>6</v>
      </c>
      <c r="H448" s="4" t="s">
        <v>41</v>
      </c>
      <c r="I448" s="4" t="s">
        <v>2</v>
      </c>
      <c r="J448" s="4" t="s">
        <v>13</v>
      </c>
      <c r="K448" s="4" t="s">
        <v>9</v>
      </c>
      <c r="L448" s="4" t="s">
        <v>37</v>
      </c>
      <c r="M448" s="9">
        <v>1</v>
      </c>
      <c r="N448" s="6">
        <v>151.47999999999999</v>
      </c>
      <c r="O448" s="7">
        <v>0</v>
      </c>
      <c r="P448" s="6">
        <v>79.41</v>
      </c>
      <c r="Q448" s="6">
        <f t="shared" si="24"/>
        <v>151.47999999999999</v>
      </c>
      <c r="R448" s="6">
        <f t="shared" si="25"/>
        <v>79.41</v>
      </c>
      <c r="S448" s="6">
        <f t="shared" si="26"/>
        <v>72.069999999999993</v>
      </c>
      <c r="T448" s="8">
        <f t="shared" si="27"/>
        <v>0.47577237919197252</v>
      </c>
      <c r="U448" s="5">
        <f>YEAR(SalesDataTable[[#This Row],[Order Date]])</f>
        <v>2026</v>
      </c>
      <c r="V448" s="8" t="str">
        <f>"Q"&amp;ROUNDUP(MONTH(SalesDataTable[[#This Row],[Order Date]])/3,0)</f>
        <v>Q1</v>
      </c>
      <c r="W448" s="9">
        <f>MONTH(SalesDataTable[[#This Row],[Order Date]])</f>
        <v>3</v>
      </c>
      <c r="X448" s="8" t="str">
        <f>TEXT(SalesDataTable[[#This Row],[Order Date]],"mmm")</f>
        <v>Mar</v>
      </c>
    </row>
    <row r="449" spans="1:24" ht="15.75">
      <c r="A449" s="2">
        <v>441</v>
      </c>
      <c r="B449" s="3">
        <v>46109</v>
      </c>
      <c r="C449" s="4">
        <f>YEAR(SalesDataTable[[#This Row],[Order Date]])</f>
        <v>2026</v>
      </c>
      <c r="D449" s="12" t="str">
        <f>"Q"&amp;ROUNDUP(MONTH(SalesDataTable[[#This Row],[Order Date]])/3,0)</f>
        <v>Q1</v>
      </c>
      <c r="E449" s="4">
        <f>MONTH(SalesDataTable[[#This Row],[Order Date]])</f>
        <v>3</v>
      </c>
      <c r="F449" s="4" t="str">
        <f>TEXT(SalesDataTable[[#This Row],[Order Date]],"MMM")</f>
        <v>Mar</v>
      </c>
      <c r="G449" s="4" t="s">
        <v>0</v>
      </c>
      <c r="H449" s="4" t="s">
        <v>50</v>
      </c>
      <c r="I449" s="4" t="s">
        <v>19</v>
      </c>
      <c r="J449" s="4" t="s">
        <v>13</v>
      </c>
      <c r="K449" s="4" t="s">
        <v>34</v>
      </c>
      <c r="L449" s="4" t="s">
        <v>45</v>
      </c>
      <c r="M449" s="9">
        <v>1</v>
      </c>
      <c r="N449" s="6">
        <v>51.02</v>
      </c>
      <c r="O449" s="7">
        <v>0.05</v>
      </c>
      <c r="P449" s="6">
        <v>21.94</v>
      </c>
      <c r="Q449" s="6">
        <f t="shared" si="24"/>
        <v>48.469000000000001</v>
      </c>
      <c r="R449" s="6">
        <f t="shared" si="25"/>
        <v>21.94</v>
      </c>
      <c r="S449" s="6">
        <f t="shared" si="26"/>
        <v>26.529</v>
      </c>
      <c r="T449" s="8">
        <f t="shared" si="27"/>
        <v>0.54733953661102974</v>
      </c>
      <c r="U449" s="5">
        <f>YEAR(SalesDataTable[[#This Row],[Order Date]])</f>
        <v>2026</v>
      </c>
      <c r="V449" s="8" t="str">
        <f>"Q"&amp;ROUNDUP(MONTH(SalesDataTable[[#This Row],[Order Date]])/3,0)</f>
        <v>Q1</v>
      </c>
      <c r="W449" s="9">
        <f>MONTH(SalesDataTable[[#This Row],[Order Date]])</f>
        <v>3</v>
      </c>
      <c r="X449" s="8" t="str">
        <f>TEXT(SalesDataTable[[#This Row],[Order Date]],"mmm")</f>
        <v>Mar</v>
      </c>
    </row>
    <row r="450" spans="1:24" ht="15.75">
      <c r="A450" s="2">
        <v>4608</v>
      </c>
      <c r="B450" s="3">
        <v>46109</v>
      </c>
      <c r="C450" s="4">
        <f>YEAR(SalesDataTable[[#This Row],[Order Date]])</f>
        <v>2026</v>
      </c>
      <c r="D450" s="12" t="str">
        <f>"Q"&amp;ROUNDUP(MONTH(SalesDataTable[[#This Row],[Order Date]])/3,0)</f>
        <v>Q1</v>
      </c>
      <c r="E450" s="4">
        <f>MONTH(SalesDataTable[[#This Row],[Order Date]])</f>
        <v>3</v>
      </c>
      <c r="F450" s="4" t="str">
        <f>TEXT(SalesDataTable[[#This Row],[Order Date]],"MMM")</f>
        <v>Mar</v>
      </c>
      <c r="G450" s="4" t="s">
        <v>11</v>
      </c>
      <c r="H450" s="4" t="s">
        <v>12</v>
      </c>
      <c r="I450" s="4" t="s">
        <v>8</v>
      </c>
      <c r="J450" s="4" t="s">
        <v>16</v>
      </c>
      <c r="K450" s="4" t="s">
        <v>4</v>
      </c>
      <c r="L450" s="4" t="s">
        <v>26</v>
      </c>
      <c r="M450" s="9">
        <v>8</v>
      </c>
      <c r="N450" s="6">
        <v>40.86</v>
      </c>
      <c r="O450" s="7">
        <v>0.1</v>
      </c>
      <c r="P450" s="6">
        <v>16.34</v>
      </c>
      <c r="Q450" s="6">
        <f t="shared" ref="Q450:Q513" si="28">M450*N450*(1-O450)</f>
        <v>294.19200000000001</v>
      </c>
      <c r="R450" s="6">
        <f t="shared" ref="R450:R513" si="29">M450*P450</f>
        <v>130.72</v>
      </c>
      <c r="S450" s="6">
        <f t="shared" ref="S450:S513" si="30">Q450-R450</f>
        <v>163.47200000000001</v>
      </c>
      <c r="T450" s="8">
        <f t="shared" ref="T450:T513" si="31">IFERROR(S450/Q450,0)</f>
        <v>0.55566432805786703</v>
      </c>
      <c r="U450" s="5">
        <f>YEAR(SalesDataTable[[#This Row],[Order Date]])</f>
        <v>2026</v>
      </c>
      <c r="V450" s="8" t="str">
        <f>"Q"&amp;ROUNDUP(MONTH(SalesDataTable[[#This Row],[Order Date]])/3,0)</f>
        <v>Q1</v>
      </c>
      <c r="W450" s="9">
        <f>MONTH(SalesDataTable[[#This Row],[Order Date]])</f>
        <v>3</v>
      </c>
      <c r="X450" s="8" t="str">
        <f>TEXT(SalesDataTable[[#This Row],[Order Date]],"mmm")</f>
        <v>Mar</v>
      </c>
    </row>
    <row r="451" spans="1:24" ht="15.75">
      <c r="A451" s="2">
        <v>4914</v>
      </c>
      <c r="B451" s="3">
        <v>46109</v>
      </c>
      <c r="C451" s="4">
        <f>YEAR(SalesDataTable[[#This Row],[Order Date]])</f>
        <v>2026</v>
      </c>
      <c r="D451" s="12" t="str">
        <f>"Q"&amp;ROUNDUP(MONTH(SalesDataTable[[#This Row],[Order Date]])/3,0)</f>
        <v>Q1</v>
      </c>
      <c r="E451" s="4">
        <f>MONTH(SalesDataTable[[#This Row],[Order Date]])</f>
        <v>3</v>
      </c>
      <c r="F451" s="4" t="str">
        <f>TEXT(SalesDataTable[[#This Row],[Order Date]],"MMM")</f>
        <v>Mar</v>
      </c>
      <c r="G451" s="4" t="s">
        <v>0</v>
      </c>
      <c r="H451" s="4" t="s">
        <v>36</v>
      </c>
      <c r="I451" s="4" t="s">
        <v>2</v>
      </c>
      <c r="J451" s="4" t="s">
        <v>13</v>
      </c>
      <c r="K451" s="4" t="s">
        <v>14</v>
      </c>
      <c r="L451" s="4" t="s">
        <v>48</v>
      </c>
      <c r="M451" s="9">
        <v>5</v>
      </c>
      <c r="N451" s="6">
        <v>163.33000000000001</v>
      </c>
      <c r="O451" s="7">
        <v>0</v>
      </c>
      <c r="P451" s="6">
        <v>87.05</v>
      </c>
      <c r="Q451" s="6">
        <f t="shared" si="28"/>
        <v>816.65000000000009</v>
      </c>
      <c r="R451" s="6">
        <f t="shared" si="29"/>
        <v>435.25</v>
      </c>
      <c r="S451" s="6">
        <f t="shared" si="30"/>
        <v>381.40000000000009</v>
      </c>
      <c r="T451" s="8">
        <f t="shared" si="31"/>
        <v>0.46702993938651816</v>
      </c>
      <c r="U451" s="5">
        <f>YEAR(SalesDataTable[[#This Row],[Order Date]])</f>
        <v>2026</v>
      </c>
      <c r="V451" s="8" t="str">
        <f>"Q"&amp;ROUNDUP(MONTH(SalesDataTable[[#This Row],[Order Date]])/3,0)</f>
        <v>Q1</v>
      </c>
      <c r="W451" s="9">
        <f>MONTH(SalesDataTable[[#This Row],[Order Date]])</f>
        <v>3</v>
      </c>
      <c r="X451" s="8" t="str">
        <f>TEXT(SalesDataTable[[#This Row],[Order Date]],"mmm")</f>
        <v>Mar</v>
      </c>
    </row>
    <row r="452" spans="1:24" ht="15.75">
      <c r="A452" s="2">
        <v>860</v>
      </c>
      <c r="B452" s="3">
        <v>46110</v>
      </c>
      <c r="C452" s="4">
        <f>YEAR(SalesDataTable[[#This Row],[Order Date]])</f>
        <v>2026</v>
      </c>
      <c r="D452" s="12" t="str">
        <f>"Q"&amp;ROUNDUP(MONTH(SalesDataTable[[#This Row],[Order Date]])/3,0)</f>
        <v>Q1</v>
      </c>
      <c r="E452" s="4">
        <f>MONTH(SalesDataTable[[#This Row],[Order Date]])</f>
        <v>3</v>
      </c>
      <c r="F452" s="4" t="str">
        <f>TEXT(SalesDataTable[[#This Row],[Order Date]],"MMM")</f>
        <v>Mar</v>
      </c>
      <c r="G452" s="4" t="s">
        <v>6</v>
      </c>
      <c r="H452" s="4" t="s">
        <v>49</v>
      </c>
      <c r="I452" s="4" t="s">
        <v>28</v>
      </c>
      <c r="J452" s="4" t="s">
        <v>13</v>
      </c>
      <c r="K452" s="4" t="s">
        <v>9</v>
      </c>
      <c r="L452" s="4" t="s">
        <v>10</v>
      </c>
      <c r="M452" s="9">
        <v>1</v>
      </c>
      <c r="N452" s="6">
        <v>90.27</v>
      </c>
      <c r="O452" s="7">
        <v>0</v>
      </c>
      <c r="P452" s="6">
        <v>46.38</v>
      </c>
      <c r="Q452" s="6">
        <f t="shared" si="28"/>
        <v>90.27</v>
      </c>
      <c r="R452" s="6">
        <f t="shared" si="29"/>
        <v>46.38</v>
      </c>
      <c r="S452" s="6">
        <f t="shared" si="30"/>
        <v>43.889999999999993</v>
      </c>
      <c r="T452" s="8">
        <f t="shared" si="31"/>
        <v>0.48620804253904948</v>
      </c>
      <c r="U452" s="5">
        <f>YEAR(SalesDataTable[[#This Row],[Order Date]])</f>
        <v>2026</v>
      </c>
      <c r="V452" s="8" t="str">
        <f>"Q"&amp;ROUNDUP(MONTH(SalesDataTable[[#This Row],[Order Date]])/3,0)</f>
        <v>Q1</v>
      </c>
      <c r="W452" s="9">
        <f>MONTH(SalesDataTable[[#This Row],[Order Date]])</f>
        <v>3</v>
      </c>
      <c r="X452" s="8" t="str">
        <f>TEXT(SalesDataTable[[#This Row],[Order Date]],"mmm")</f>
        <v>Mar</v>
      </c>
    </row>
    <row r="453" spans="1:24" ht="15.75">
      <c r="A453" s="2">
        <v>920</v>
      </c>
      <c r="B453" s="3">
        <v>46110</v>
      </c>
      <c r="C453" s="4">
        <f>YEAR(SalesDataTable[[#This Row],[Order Date]])</f>
        <v>2026</v>
      </c>
      <c r="D453" s="12" t="str">
        <f>"Q"&amp;ROUNDUP(MONTH(SalesDataTable[[#This Row],[Order Date]])/3,0)</f>
        <v>Q1</v>
      </c>
      <c r="E453" s="4">
        <f>MONTH(SalesDataTable[[#This Row],[Order Date]])</f>
        <v>3</v>
      </c>
      <c r="F453" s="4" t="str">
        <f>TEXT(SalesDataTable[[#This Row],[Order Date]],"MMM")</f>
        <v>Mar</v>
      </c>
      <c r="G453" s="4" t="s">
        <v>0</v>
      </c>
      <c r="H453" s="4" t="s">
        <v>36</v>
      </c>
      <c r="I453" s="4" t="s">
        <v>8</v>
      </c>
      <c r="J453" s="4" t="s">
        <v>16</v>
      </c>
      <c r="K453" s="4" t="s">
        <v>14</v>
      </c>
      <c r="L453" s="4" t="s">
        <v>44</v>
      </c>
      <c r="M453" s="9">
        <v>12</v>
      </c>
      <c r="N453" s="6">
        <v>131.31</v>
      </c>
      <c r="O453" s="7">
        <v>0.05</v>
      </c>
      <c r="P453" s="6">
        <v>68.459999999999994</v>
      </c>
      <c r="Q453" s="6">
        <f t="shared" si="28"/>
        <v>1496.934</v>
      </c>
      <c r="R453" s="6">
        <f t="shared" si="29"/>
        <v>821.52</v>
      </c>
      <c r="S453" s="6">
        <f t="shared" si="30"/>
        <v>675.41399999999999</v>
      </c>
      <c r="T453" s="8">
        <f t="shared" si="31"/>
        <v>0.45119824922140855</v>
      </c>
      <c r="U453" s="5">
        <f>YEAR(SalesDataTable[[#This Row],[Order Date]])</f>
        <v>2026</v>
      </c>
      <c r="V453" s="8" t="str">
        <f>"Q"&amp;ROUNDUP(MONTH(SalesDataTable[[#This Row],[Order Date]])/3,0)</f>
        <v>Q1</v>
      </c>
      <c r="W453" s="9">
        <f>MONTH(SalesDataTable[[#This Row],[Order Date]])</f>
        <v>3</v>
      </c>
      <c r="X453" s="8" t="str">
        <f>TEXT(SalesDataTable[[#This Row],[Order Date]],"mmm")</f>
        <v>Mar</v>
      </c>
    </row>
    <row r="454" spans="1:24" ht="15.75">
      <c r="A454" s="2">
        <v>1700</v>
      </c>
      <c r="B454" s="3">
        <v>46110</v>
      </c>
      <c r="C454" s="4">
        <f>YEAR(SalesDataTable[[#This Row],[Order Date]])</f>
        <v>2026</v>
      </c>
      <c r="D454" s="12" t="str">
        <f>"Q"&amp;ROUNDUP(MONTH(SalesDataTable[[#This Row],[Order Date]])/3,0)</f>
        <v>Q1</v>
      </c>
      <c r="E454" s="4">
        <f>MONTH(SalesDataTable[[#This Row],[Order Date]])</f>
        <v>3</v>
      </c>
      <c r="F454" s="4" t="str">
        <f>TEXT(SalesDataTable[[#This Row],[Order Date]],"MMM")</f>
        <v>Mar</v>
      </c>
      <c r="G454" s="4" t="s">
        <v>6</v>
      </c>
      <c r="H454" s="4" t="s">
        <v>43</v>
      </c>
      <c r="I454" s="4" t="s">
        <v>28</v>
      </c>
      <c r="J454" s="4" t="s">
        <v>13</v>
      </c>
      <c r="K454" s="4" t="s">
        <v>14</v>
      </c>
      <c r="L454" s="4" t="s">
        <v>48</v>
      </c>
      <c r="M454" s="9">
        <v>1</v>
      </c>
      <c r="N454" s="6">
        <v>167.27</v>
      </c>
      <c r="O454" s="7">
        <v>0.05</v>
      </c>
      <c r="P454" s="6">
        <v>88.19</v>
      </c>
      <c r="Q454" s="6">
        <f t="shared" si="28"/>
        <v>158.90649999999999</v>
      </c>
      <c r="R454" s="6">
        <f t="shared" si="29"/>
        <v>88.19</v>
      </c>
      <c r="S454" s="6">
        <f t="shared" si="30"/>
        <v>70.716499999999996</v>
      </c>
      <c r="T454" s="8">
        <f t="shared" si="31"/>
        <v>0.44501955552478972</v>
      </c>
      <c r="U454" s="5">
        <f>YEAR(SalesDataTable[[#This Row],[Order Date]])</f>
        <v>2026</v>
      </c>
      <c r="V454" s="8" t="str">
        <f>"Q"&amp;ROUNDUP(MONTH(SalesDataTable[[#This Row],[Order Date]])/3,0)</f>
        <v>Q1</v>
      </c>
      <c r="W454" s="9">
        <f>MONTH(SalesDataTable[[#This Row],[Order Date]])</f>
        <v>3</v>
      </c>
      <c r="X454" s="8" t="str">
        <f>TEXT(SalesDataTable[[#This Row],[Order Date]],"mmm")</f>
        <v>Mar</v>
      </c>
    </row>
    <row r="455" spans="1:24" ht="15.75">
      <c r="A455" s="2">
        <v>1768</v>
      </c>
      <c r="B455" s="3">
        <v>46110</v>
      </c>
      <c r="C455" s="4">
        <f>YEAR(SalesDataTable[[#This Row],[Order Date]])</f>
        <v>2026</v>
      </c>
      <c r="D455" s="12" t="str">
        <f>"Q"&amp;ROUNDUP(MONTH(SalesDataTable[[#This Row],[Order Date]])/3,0)</f>
        <v>Q1</v>
      </c>
      <c r="E455" s="4">
        <f>MONTH(SalesDataTable[[#This Row],[Order Date]])</f>
        <v>3</v>
      </c>
      <c r="F455" s="4" t="str">
        <f>TEXT(SalesDataTable[[#This Row],[Order Date]],"MMM")</f>
        <v>Mar</v>
      </c>
      <c r="G455" s="4" t="s">
        <v>6</v>
      </c>
      <c r="H455" s="4" t="s">
        <v>43</v>
      </c>
      <c r="I455" s="4" t="s">
        <v>28</v>
      </c>
      <c r="J455" s="4" t="s">
        <v>3</v>
      </c>
      <c r="K455" s="4" t="s">
        <v>9</v>
      </c>
      <c r="L455" s="4" t="s">
        <v>46</v>
      </c>
      <c r="M455" s="9">
        <v>4</v>
      </c>
      <c r="N455" s="6">
        <v>70.510000000000005</v>
      </c>
      <c r="O455" s="7">
        <v>0</v>
      </c>
      <c r="P455" s="6">
        <v>31.93</v>
      </c>
      <c r="Q455" s="6">
        <f t="shared" si="28"/>
        <v>282.04000000000002</v>
      </c>
      <c r="R455" s="6">
        <f t="shared" si="29"/>
        <v>127.72</v>
      </c>
      <c r="S455" s="6">
        <f t="shared" si="30"/>
        <v>154.32000000000002</v>
      </c>
      <c r="T455" s="8">
        <f t="shared" si="31"/>
        <v>0.54715643171181394</v>
      </c>
      <c r="U455" s="5">
        <f>YEAR(SalesDataTable[[#This Row],[Order Date]])</f>
        <v>2026</v>
      </c>
      <c r="V455" s="8" t="str">
        <f>"Q"&amp;ROUNDUP(MONTH(SalesDataTable[[#This Row],[Order Date]])/3,0)</f>
        <v>Q1</v>
      </c>
      <c r="W455" s="9">
        <f>MONTH(SalesDataTable[[#This Row],[Order Date]])</f>
        <v>3</v>
      </c>
      <c r="X455" s="8" t="str">
        <f>TEXT(SalesDataTable[[#This Row],[Order Date]],"mmm")</f>
        <v>Mar</v>
      </c>
    </row>
    <row r="456" spans="1:24" ht="15.75">
      <c r="A456" s="2">
        <v>1876</v>
      </c>
      <c r="B456" s="3">
        <v>46110</v>
      </c>
      <c r="C456" s="4">
        <f>YEAR(SalesDataTable[[#This Row],[Order Date]])</f>
        <v>2026</v>
      </c>
      <c r="D456" s="12" t="str">
        <f>"Q"&amp;ROUNDUP(MONTH(SalesDataTable[[#This Row],[Order Date]])/3,0)</f>
        <v>Q1</v>
      </c>
      <c r="E456" s="4">
        <f>MONTH(SalesDataTable[[#This Row],[Order Date]])</f>
        <v>3</v>
      </c>
      <c r="F456" s="4" t="str">
        <f>TEXT(SalesDataTable[[#This Row],[Order Date]],"MMM")</f>
        <v>Mar</v>
      </c>
      <c r="G456" s="4" t="s">
        <v>6</v>
      </c>
      <c r="H456" s="4" t="s">
        <v>27</v>
      </c>
      <c r="I456" s="4" t="s">
        <v>8</v>
      </c>
      <c r="J456" s="4" t="s">
        <v>13</v>
      </c>
      <c r="K456" s="4" t="s">
        <v>4</v>
      </c>
      <c r="L456" s="4" t="s">
        <v>30</v>
      </c>
      <c r="M456" s="9">
        <v>12</v>
      </c>
      <c r="N456" s="6">
        <v>101.06</v>
      </c>
      <c r="O456" s="7">
        <v>0.1</v>
      </c>
      <c r="P456" s="6">
        <v>50.59</v>
      </c>
      <c r="Q456" s="6">
        <f t="shared" si="28"/>
        <v>1091.4480000000001</v>
      </c>
      <c r="R456" s="6">
        <f t="shared" si="29"/>
        <v>607.08000000000004</v>
      </c>
      <c r="S456" s="6">
        <f t="shared" si="30"/>
        <v>484.36800000000005</v>
      </c>
      <c r="T456" s="8">
        <f t="shared" si="31"/>
        <v>0.4437847703234602</v>
      </c>
      <c r="U456" s="5">
        <f>YEAR(SalesDataTable[[#This Row],[Order Date]])</f>
        <v>2026</v>
      </c>
      <c r="V456" s="8" t="str">
        <f>"Q"&amp;ROUNDUP(MONTH(SalesDataTable[[#This Row],[Order Date]])/3,0)</f>
        <v>Q1</v>
      </c>
      <c r="W456" s="9">
        <f>MONTH(SalesDataTable[[#This Row],[Order Date]])</f>
        <v>3</v>
      </c>
      <c r="X456" s="8" t="str">
        <f>TEXT(SalesDataTable[[#This Row],[Order Date]],"mmm")</f>
        <v>Mar</v>
      </c>
    </row>
    <row r="457" spans="1:24" ht="15.75">
      <c r="A457" s="2">
        <v>2453</v>
      </c>
      <c r="B457" s="3">
        <v>46110</v>
      </c>
      <c r="C457" s="4">
        <f>YEAR(SalesDataTable[[#This Row],[Order Date]])</f>
        <v>2026</v>
      </c>
      <c r="D457" s="12" t="str">
        <f>"Q"&amp;ROUNDUP(MONTH(SalesDataTable[[#This Row],[Order Date]])/3,0)</f>
        <v>Q1</v>
      </c>
      <c r="E457" s="4">
        <f>MONTH(SalesDataTable[[#This Row],[Order Date]])</f>
        <v>3</v>
      </c>
      <c r="F457" s="4" t="str">
        <f>TEXT(SalesDataTable[[#This Row],[Order Date]],"MMM")</f>
        <v>Mar</v>
      </c>
      <c r="G457" s="4" t="s">
        <v>20</v>
      </c>
      <c r="H457" s="4" t="s">
        <v>33</v>
      </c>
      <c r="I457" s="4" t="s">
        <v>2</v>
      </c>
      <c r="J457" s="4" t="s">
        <v>16</v>
      </c>
      <c r="K457" s="4" t="s">
        <v>4</v>
      </c>
      <c r="L457" s="4" t="s">
        <v>5</v>
      </c>
      <c r="M457" s="9">
        <v>2</v>
      </c>
      <c r="N457" s="6">
        <v>79.849999999999994</v>
      </c>
      <c r="O457" s="7">
        <v>0.05</v>
      </c>
      <c r="P457" s="6">
        <v>43.78</v>
      </c>
      <c r="Q457" s="6">
        <f t="shared" si="28"/>
        <v>151.71499999999997</v>
      </c>
      <c r="R457" s="6">
        <f t="shared" si="29"/>
        <v>87.56</v>
      </c>
      <c r="S457" s="6">
        <f t="shared" si="30"/>
        <v>64.154999999999973</v>
      </c>
      <c r="T457" s="8">
        <f t="shared" si="31"/>
        <v>0.42286524074745402</v>
      </c>
      <c r="U457" s="5">
        <f>YEAR(SalesDataTable[[#This Row],[Order Date]])</f>
        <v>2026</v>
      </c>
      <c r="V457" s="8" t="str">
        <f>"Q"&amp;ROUNDUP(MONTH(SalesDataTable[[#This Row],[Order Date]])/3,0)</f>
        <v>Q1</v>
      </c>
      <c r="W457" s="9">
        <f>MONTH(SalesDataTable[[#This Row],[Order Date]])</f>
        <v>3</v>
      </c>
      <c r="X457" s="8" t="str">
        <f>TEXT(SalesDataTable[[#This Row],[Order Date]],"mmm")</f>
        <v>Mar</v>
      </c>
    </row>
    <row r="458" spans="1:24" ht="15.75">
      <c r="A458" s="2">
        <v>2676</v>
      </c>
      <c r="B458" s="3">
        <v>46110</v>
      </c>
      <c r="C458" s="4">
        <f>YEAR(SalesDataTable[[#This Row],[Order Date]])</f>
        <v>2026</v>
      </c>
      <c r="D458" s="12" t="str">
        <f>"Q"&amp;ROUNDUP(MONTH(SalesDataTable[[#This Row],[Order Date]])/3,0)</f>
        <v>Q1</v>
      </c>
      <c r="E458" s="4">
        <f>MONTH(SalesDataTable[[#This Row],[Order Date]])</f>
        <v>3</v>
      </c>
      <c r="F458" s="4" t="str">
        <f>TEXT(SalesDataTable[[#This Row],[Order Date]],"MMM")</f>
        <v>Mar</v>
      </c>
      <c r="G458" s="4" t="s">
        <v>11</v>
      </c>
      <c r="H458" s="4" t="s">
        <v>25</v>
      </c>
      <c r="I458" s="4" t="s">
        <v>19</v>
      </c>
      <c r="J458" s="4" t="s">
        <v>13</v>
      </c>
      <c r="K458" s="4" t="s">
        <v>23</v>
      </c>
      <c r="L458" s="4" t="s">
        <v>29</v>
      </c>
      <c r="M458" s="9">
        <v>4</v>
      </c>
      <c r="N458" s="6">
        <v>191.99</v>
      </c>
      <c r="O458" s="7">
        <v>0</v>
      </c>
      <c r="P458" s="6">
        <v>104.44</v>
      </c>
      <c r="Q458" s="6">
        <f t="shared" si="28"/>
        <v>767.96</v>
      </c>
      <c r="R458" s="6">
        <f t="shared" si="29"/>
        <v>417.76</v>
      </c>
      <c r="S458" s="6">
        <f t="shared" si="30"/>
        <v>350.20000000000005</v>
      </c>
      <c r="T458" s="8">
        <f t="shared" si="31"/>
        <v>0.45601333402781397</v>
      </c>
      <c r="U458" s="5">
        <f>YEAR(SalesDataTable[[#This Row],[Order Date]])</f>
        <v>2026</v>
      </c>
      <c r="V458" s="8" t="str">
        <f>"Q"&amp;ROUNDUP(MONTH(SalesDataTable[[#This Row],[Order Date]])/3,0)</f>
        <v>Q1</v>
      </c>
      <c r="W458" s="9">
        <f>MONTH(SalesDataTable[[#This Row],[Order Date]])</f>
        <v>3</v>
      </c>
      <c r="X458" s="8" t="str">
        <f>TEXT(SalesDataTable[[#This Row],[Order Date]],"mmm")</f>
        <v>Mar</v>
      </c>
    </row>
    <row r="459" spans="1:24" ht="15.75">
      <c r="A459" s="2">
        <v>2800</v>
      </c>
      <c r="B459" s="3">
        <v>46110</v>
      </c>
      <c r="C459" s="4">
        <f>YEAR(SalesDataTable[[#This Row],[Order Date]])</f>
        <v>2026</v>
      </c>
      <c r="D459" s="12" t="str">
        <f>"Q"&amp;ROUNDUP(MONTH(SalesDataTable[[#This Row],[Order Date]])/3,0)</f>
        <v>Q1</v>
      </c>
      <c r="E459" s="4">
        <f>MONTH(SalesDataTable[[#This Row],[Order Date]])</f>
        <v>3</v>
      </c>
      <c r="F459" s="4" t="str">
        <f>TEXT(SalesDataTable[[#This Row],[Order Date]],"MMM")</f>
        <v>Mar</v>
      </c>
      <c r="G459" s="4" t="s">
        <v>6</v>
      </c>
      <c r="H459" s="4" t="s">
        <v>41</v>
      </c>
      <c r="I459" s="4" t="s">
        <v>2</v>
      </c>
      <c r="J459" s="4" t="s">
        <v>13</v>
      </c>
      <c r="K459" s="4" t="s">
        <v>4</v>
      </c>
      <c r="L459" s="4" t="s">
        <v>22</v>
      </c>
      <c r="M459" s="9">
        <v>1</v>
      </c>
      <c r="N459" s="6">
        <v>49.81</v>
      </c>
      <c r="O459" s="7">
        <v>0.05</v>
      </c>
      <c r="P459" s="6">
        <v>23.12</v>
      </c>
      <c r="Q459" s="6">
        <f t="shared" si="28"/>
        <v>47.319499999999998</v>
      </c>
      <c r="R459" s="6">
        <f t="shared" si="29"/>
        <v>23.12</v>
      </c>
      <c r="S459" s="6">
        <f t="shared" si="30"/>
        <v>24.199499999999997</v>
      </c>
      <c r="T459" s="8">
        <f t="shared" si="31"/>
        <v>0.51140650260463438</v>
      </c>
      <c r="U459" s="5">
        <f>YEAR(SalesDataTable[[#This Row],[Order Date]])</f>
        <v>2026</v>
      </c>
      <c r="V459" s="8" t="str">
        <f>"Q"&amp;ROUNDUP(MONTH(SalesDataTable[[#This Row],[Order Date]])/3,0)</f>
        <v>Q1</v>
      </c>
      <c r="W459" s="9">
        <f>MONTH(SalesDataTable[[#This Row],[Order Date]])</f>
        <v>3</v>
      </c>
      <c r="X459" s="8" t="str">
        <f>TEXT(SalesDataTable[[#This Row],[Order Date]],"mmm")</f>
        <v>Mar</v>
      </c>
    </row>
    <row r="460" spans="1:24" ht="15.75">
      <c r="A460" s="2">
        <v>2857</v>
      </c>
      <c r="B460" s="3">
        <v>46110</v>
      </c>
      <c r="C460" s="4">
        <f>YEAR(SalesDataTable[[#This Row],[Order Date]])</f>
        <v>2026</v>
      </c>
      <c r="D460" s="12" t="str">
        <f>"Q"&amp;ROUNDUP(MONTH(SalesDataTable[[#This Row],[Order Date]])/3,0)</f>
        <v>Q1</v>
      </c>
      <c r="E460" s="4">
        <f>MONTH(SalesDataTable[[#This Row],[Order Date]])</f>
        <v>3</v>
      </c>
      <c r="F460" s="4" t="str">
        <f>TEXT(SalesDataTable[[#This Row],[Order Date]],"MMM")</f>
        <v>Mar</v>
      </c>
      <c r="G460" s="4" t="s">
        <v>0</v>
      </c>
      <c r="H460" s="4" t="s">
        <v>50</v>
      </c>
      <c r="I460" s="4" t="s">
        <v>19</v>
      </c>
      <c r="J460" s="4" t="s">
        <v>13</v>
      </c>
      <c r="K460" s="4" t="s">
        <v>34</v>
      </c>
      <c r="L460" s="4" t="s">
        <v>35</v>
      </c>
      <c r="M460" s="9">
        <v>1</v>
      </c>
      <c r="N460" s="6">
        <v>40.39</v>
      </c>
      <c r="O460" s="7">
        <v>0.1</v>
      </c>
      <c r="P460" s="6">
        <v>14.97</v>
      </c>
      <c r="Q460" s="6">
        <f t="shared" si="28"/>
        <v>36.350999999999999</v>
      </c>
      <c r="R460" s="6">
        <f t="shared" si="29"/>
        <v>14.97</v>
      </c>
      <c r="S460" s="6">
        <f t="shared" si="30"/>
        <v>21.381</v>
      </c>
      <c r="T460" s="8">
        <f t="shared" si="31"/>
        <v>0.58818189320788972</v>
      </c>
      <c r="U460" s="5">
        <f>YEAR(SalesDataTable[[#This Row],[Order Date]])</f>
        <v>2026</v>
      </c>
      <c r="V460" s="8" t="str">
        <f>"Q"&amp;ROUNDUP(MONTH(SalesDataTable[[#This Row],[Order Date]])/3,0)</f>
        <v>Q1</v>
      </c>
      <c r="W460" s="9">
        <f>MONTH(SalesDataTable[[#This Row],[Order Date]])</f>
        <v>3</v>
      </c>
      <c r="X460" s="8" t="str">
        <f>TEXT(SalesDataTable[[#This Row],[Order Date]],"mmm")</f>
        <v>Mar</v>
      </c>
    </row>
    <row r="461" spans="1:24" ht="15.75">
      <c r="A461" s="2">
        <v>3584</v>
      </c>
      <c r="B461" s="3">
        <v>46110</v>
      </c>
      <c r="C461" s="4">
        <f>YEAR(SalesDataTable[[#This Row],[Order Date]])</f>
        <v>2026</v>
      </c>
      <c r="D461" s="12" t="str">
        <f>"Q"&amp;ROUNDUP(MONTH(SalesDataTable[[#This Row],[Order Date]])/3,0)</f>
        <v>Q1</v>
      </c>
      <c r="E461" s="4">
        <f>MONTH(SalesDataTable[[#This Row],[Order Date]])</f>
        <v>3</v>
      </c>
      <c r="F461" s="4" t="str">
        <f>TEXT(SalesDataTable[[#This Row],[Order Date]],"MMM")</f>
        <v>Mar</v>
      </c>
      <c r="G461" s="4" t="s">
        <v>0</v>
      </c>
      <c r="H461" s="4" t="s">
        <v>1</v>
      </c>
      <c r="I461" s="4" t="s">
        <v>2</v>
      </c>
      <c r="J461" s="4" t="s">
        <v>3</v>
      </c>
      <c r="K461" s="4" t="s">
        <v>14</v>
      </c>
      <c r="L461" s="4" t="s">
        <v>15</v>
      </c>
      <c r="M461" s="9">
        <v>1</v>
      </c>
      <c r="N461" s="6">
        <v>35.700000000000003</v>
      </c>
      <c r="O461" s="7">
        <v>0.05</v>
      </c>
      <c r="P461" s="6">
        <v>13.85</v>
      </c>
      <c r="Q461" s="6">
        <f t="shared" si="28"/>
        <v>33.914999999999999</v>
      </c>
      <c r="R461" s="6">
        <f t="shared" si="29"/>
        <v>13.85</v>
      </c>
      <c r="S461" s="6">
        <f t="shared" si="30"/>
        <v>20.064999999999998</v>
      </c>
      <c r="T461" s="8">
        <f t="shared" si="31"/>
        <v>0.59162612413386406</v>
      </c>
      <c r="U461" s="5">
        <f>YEAR(SalesDataTable[[#This Row],[Order Date]])</f>
        <v>2026</v>
      </c>
      <c r="V461" s="8" t="str">
        <f>"Q"&amp;ROUNDUP(MONTH(SalesDataTable[[#This Row],[Order Date]])/3,0)</f>
        <v>Q1</v>
      </c>
      <c r="W461" s="9">
        <f>MONTH(SalesDataTable[[#This Row],[Order Date]])</f>
        <v>3</v>
      </c>
      <c r="X461" s="8" t="str">
        <f>TEXT(SalesDataTable[[#This Row],[Order Date]],"mmm")</f>
        <v>Mar</v>
      </c>
    </row>
    <row r="462" spans="1:24" ht="15.75">
      <c r="A462" s="2">
        <v>3669</v>
      </c>
      <c r="B462" s="3">
        <v>46110</v>
      </c>
      <c r="C462" s="4">
        <f>YEAR(SalesDataTable[[#This Row],[Order Date]])</f>
        <v>2026</v>
      </c>
      <c r="D462" s="12" t="str">
        <f>"Q"&amp;ROUNDUP(MONTH(SalesDataTable[[#This Row],[Order Date]])/3,0)</f>
        <v>Q1</v>
      </c>
      <c r="E462" s="4">
        <f>MONTH(SalesDataTable[[#This Row],[Order Date]])</f>
        <v>3</v>
      </c>
      <c r="F462" s="4" t="str">
        <f>TEXT(SalesDataTable[[#This Row],[Order Date]],"MMM")</f>
        <v>Mar</v>
      </c>
      <c r="G462" s="4" t="s">
        <v>11</v>
      </c>
      <c r="H462" s="4" t="s">
        <v>39</v>
      </c>
      <c r="I462" s="4" t="s">
        <v>28</v>
      </c>
      <c r="J462" s="4" t="s">
        <v>3</v>
      </c>
      <c r="K462" s="4" t="s">
        <v>23</v>
      </c>
      <c r="L462" s="4" t="s">
        <v>40</v>
      </c>
      <c r="M462" s="9">
        <v>1</v>
      </c>
      <c r="N462" s="6">
        <v>80.09</v>
      </c>
      <c r="O462" s="7">
        <v>0</v>
      </c>
      <c r="P462" s="6">
        <v>40.61</v>
      </c>
      <c r="Q462" s="6">
        <f t="shared" si="28"/>
        <v>80.09</v>
      </c>
      <c r="R462" s="6">
        <f t="shared" si="29"/>
        <v>40.61</v>
      </c>
      <c r="S462" s="6">
        <f t="shared" si="30"/>
        <v>39.480000000000004</v>
      </c>
      <c r="T462" s="8">
        <f t="shared" si="31"/>
        <v>0.49294543638406796</v>
      </c>
      <c r="U462" s="5">
        <f>YEAR(SalesDataTable[[#This Row],[Order Date]])</f>
        <v>2026</v>
      </c>
      <c r="V462" s="8" t="str">
        <f>"Q"&amp;ROUNDUP(MONTH(SalesDataTable[[#This Row],[Order Date]])/3,0)</f>
        <v>Q1</v>
      </c>
      <c r="W462" s="9">
        <f>MONTH(SalesDataTable[[#This Row],[Order Date]])</f>
        <v>3</v>
      </c>
      <c r="X462" s="8" t="str">
        <f>TEXT(SalesDataTable[[#This Row],[Order Date]],"mmm")</f>
        <v>Mar</v>
      </c>
    </row>
    <row r="463" spans="1:24" ht="15.75">
      <c r="A463" s="2">
        <v>4787</v>
      </c>
      <c r="B463" s="3">
        <v>46110</v>
      </c>
      <c r="C463" s="4">
        <f>YEAR(SalesDataTable[[#This Row],[Order Date]])</f>
        <v>2026</v>
      </c>
      <c r="D463" s="12" t="str">
        <f>"Q"&amp;ROUNDUP(MONTH(SalesDataTable[[#This Row],[Order Date]])/3,0)</f>
        <v>Q1</v>
      </c>
      <c r="E463" s="4">
        <f>MONTH(SalesDataTable[[#This Row],[Order Date]])</f>
        <v>3</v>
      </c>
      <c r="F463" s="4" t="str">
        <f>TEXT(SalesDataTable[[#This Row],[Order Date]],"MMM")</f>
        <v>Mar</v>
      </c>
      <c r="G463" s="4" t="s">
        <v>20</v>
      </c>
      <c r="H463" s="4" t="s">
        <v>47</v>
      </c>
      <c r="I463" s="4" t="s">
        <v>28</v>
      </c>
      <c r="J463" s="4" t="s">
        <v>13</v>
      </c>
      <c r="K463" s="4" t="s">
        <v>9</v>
      </c>
      <c r="L463" s="4" t="s">
        <v>17</v>
      </c>
      <c r="M463" s="9">
        <v>1</v>
      </c>
      <c r="N463" s="6">
        <v>142.87</v>
      </c>
      <c r="O463" s="7">
        <v>0.1</v>
      </c>
      <c r="P463" s="6">
        <v>77.33</v>
      </c>
      <c r="Q463" s="6">
        <f t="shared" si="28"/>
        <v>128.583</v>
      </c>
      <c r="R463" s="6">
        <f t="shared" si="29"/>
        <v>77.33</v>
      </c>
      <c r="S463" s="6">
        <f t="shared" si="30"/>
        <v>51.253</v>
      </c>
      <c r="T463" s="8">
        <f t="shared" si="31"/>
        <v>0.39859857057309289</v>
      </c>
      <c r="U463" s="5">
        <f>YEAR(SalesDataTable[[#This Row],[Order Date]])</f>
        <v>2026</v>
      </c>
      <c r="V463" s="8" t="str">
        <f>"Q"&amp;ROUNDUP(MONTH(SalesDataTable[[#This Row],[Order Date]])/3,0)</f>
        <v>Q1</v>
      </c>
      <c r="W463" s="9">
        <f>MONTH(SalesDataTable[[#This Row],[Order Date]])</f>
        <v>3</v>
      </c>
      <c r="X463" s="8" t="str">
        <f>TEXT(SalesDataTable[[#This Row],[Order Date]],"mmm")</f>
        <v>Mar</v>
      </c>
    </row>
    <row r="464" spans="1:24" ht="15.75">
      <c r="A464" s="2">
        <v>769</v>
      </c>
      <c r="B464" s="3">
        <v>46111</v>
      </c>
      <c r="C464" s="4">
        <f>YEAR(SalesDataTable[[#This Row],[Order Date]])</f>
        <v>2026</v>
      </c>
      <c r="D464" s="12" t="str">
        <f>"Q"&amp;ROUNDUP(MONTH(SalesDataTable[[#This Row],[Order Date]])/3,0)</f>
        <v>Q1</v>
      </c>
      <c r="E464" s="4">
        <f>MONTH(SalesDataTable[[#This Row],[Order Date]])</f>
        <v>3</v>
      </c>
      <c r="F464" s="4" t="str">
        <f>TEXT(SalesDataTable[[#This Row],[Order Date]],"MMM")</f>
        <v>Mar</v>
      </c>
      <c r="G464" s="4" t="s">
        <v>20</v>
      </c>
      <c r="H464" s="4" t="s">
        <v>33</v>
      </c>
      <c r="I464" s="4" t="s">
        <v>2</v>
      </c>
      <c r="J464" s="4" t="s">
        <v>3</v>
      </c>
      <c r="K464" s="4" t="s">
        <v>34</v>
      </c>
      <c r="L464" s="4" t="s">
        <v>35</v>
      </c>
      <c r="M464" s="9">
        <v>1</v>
      </c>
      <c r="N464" s="6">
        <v>40.53</v>
      </c>
      <c r="O464" s="7">
        <v>0</v>
      </c>
      <c r="P464" s="6">
        <v>14.32</v>
      </c>
      <c r="Q464" s="6">
        <f t="shared" si="28"/>
        <v>40.53</v>
      </c>
      <c r="R464" s="6">
        <f t="shared" si="29"/>
        <v>14.32</v>
      </c>
      <c r="S464" s="6">
        <f t="shared" si="30"/>
        <v>26.21</v>
      </c>
      <c r="T464" s="8">
        <f t="shared" si="31"/>
        <v>0.64668147051566738</v>
      </c>
      <c r="U464" s="5">
        <f>YEAR(SalesDataTable[[#This Row],[Order Date]])</f>
        <v>2026</v>
      </c>
      <c r="V464" s="8" t="str">
        <f>"Q"&amp;ROUNDUP(MONTH(SalesDataTable[[#This Row],[Order Date]])/3,0)</f>
        <v>Q1</v>
      </c>
      <c r="W464" s="9">
        <f>MONTH(SalesDataTable[[#This Row],[Order Date]])</f>
        <v>3</v>
      </c>
      <c r="X464" s="8" t="str">
        <f>TEXT(SalesDataTable[[#This Row],[Order Date]],"mmm")</f>
        <v>Mar</v>
      </c>
    </row>
    <row r="465" spans="1:24" ht="15.75">
      <c r="A465" s="2">
        <v>1184</v>
      </c>
      <c r="B465" s="3">
        <v>46111</v>
      </c>
      <c r="C465" s="4">
        <f>YEAR(SalesDataTable[[#This Row],[Order Date]])</f>
        <v>2026</v>
      </c>
      <c r="D465" s="12" t="str">
        <f>"Q"&amp;ROUNDUP(MONTH(SalesDataTable[[#This Row],[Order Date]])/3,0)</f>
        <v>Q1</v>
      </c>
      <c r="E465" s="4">
        <f>MONTH(SalesDataTable[[#This Row],[Order Date]])</f>
        <v>3</v>
      </c>
      <c r="F465" s="4" t="str">
        <f>TEXT(SalesDataTable[[#This Row],[Order Date]],"MMM")</f>
        <v>Mar</v>
      </c>
      <c r="G465" s="4" t="s">
        <v>20</v>
      </c>
      <c r="H465" s="4" t="s">
        <v>33</v>
      </c>
      <c r="I465" s="4" t="s">
        <v>2</v>
      </c>
      <c r="J465" s="4" t="s">
        <v>3</v>
      </c>
      <c r="K465" s="4" t="s">
        <v>4</v>
      </c>
      <c r="L465" s="4" t="s">
        <v>22</v>
      </c>
      <c r="M465" s="9">
        <v>1</v>
      </c>
      <c r="N465" s="6">
        <v>49.46</v>
      </c>
      <c r="O465" s="7">
        <v>0</v>
      </c>
      <c r="P465" s="6">
        <v>23.04</v>
      </c>
      <c r="Q465" s="6">
        <f t="shared" si="28"/>
        <v>49.46</v>
      </c>
      <c r="R465" s="6">
        <f t="shared" si="29"/>
        <v>23.04</v>
      </c>
      <c r="S465" s="6">
        <f t="shared" si="30"/>
        <v>26.42</v>
      </c>
      <c r="T465" s="8">
        <f t="shared" si="31"/>
        <v>0.53416902547513145</v>
      </c>
      <c r="U465" s="5">
        <f>YEAR(SalesDataTable[[#This Row],[Order Date]])</f>
        <v>2026</v>
      </c>
      <c r="V465" s="8" t="str">
        <f>"Q"&amp;ROUNDUP(MONTH(SalesDataTable[[#This Row],[Order Date]])/3,0)</f>
        <v>Q1</v>
      </c>
      <c r="W465" s="9">
        <f>MONTH(SalesDataTable[[#This Row],[Order Date]])</f>
        <v>3</v>
      </c>
      <c r="X465" s="8" t="str">
        <f>TEXT(SalesDataTable[[#This Row],[Order Date]],"mmm")</f>
        <v>Mar</v>
      </c>
    </row>
    <row r="466" spans="1:24" ht="15.75">
      <c r="A466" s="2">
        <v>1498</v>
      </c>
      <c r="B466" s="3">
        <v>46111</v>
      </c>
      <c r="C466" s="4">
        <f>YEAR(SalesDataTable[[#This Row],[Order Date]])</f>
        <v>2026</v>
      </c>
      <c r="D466" s="12" t="str">
        <f>"Q"&amp;ROUNDUP(MONTH(SalesDataTable[[#This Row],[Order Date]])/3,0)</f>
        <v>Q1</v>
      </c>
      <c r="E466" s="4">
        <f>MONTH(SalesDataTable[[#This Row],[Order Date]])</f>
        <v>3</v>
      </c>
      <c r="F466" s="4" t="str">
        <f>TEXT(SalesDataTable[[#This Row],[Order Date]],"MMM")</f>
        <v>Mar</v>
      </c>
      <c r="G466" s="4" t="s">
        <v>6</v>
      </c>
      <c r="H466" s="4" t="s">
        <v>49</v>
      </c>
      <c r="I466" s="4" t="s">
        <v>28</v>
      </c>
      <c r="J466" s="4" t="s">
        <v>16</v>
      </c>
      <c r="K466" s="4" t="s">
        <v>9</v>
      </c>
      <c r="L466" s="4" t="s">
        <v>17</v>
      </c>
      <c r="M466" s="9">
        <v>3</v>
      </c>
      <c r="N466" s="6">
        <v>142.46</v>
      </c>
      <c r="O466" s="7">
        <v>0</v>
      </c>
      <c r="P466" s="6">
        <v>79.650000000000006</v>
      </c>
      <c r="Q466" s="6">
        <f t="shared" si="28"/>
        <v>427.38</v>
      </c>
      <c r="R466" s="6">
        <f t="shared" si="29"/>
        <v>238.95000000000002</v>
      </c>
      <c r="S466" s="6">
        <f t="shared" si="30"/>
        <v>188.42999999999998</v>
      </c>
      <c r="T466" s="8">
        <f t="shared" si="31"/>
        <v>0.44089569001825069</v>
      </c>
      <c r="U466" s="5">
        <f>YEAR(SalesDataTable[[#This Row],[Order Date]])</f>
        <v>2026</v>
      </c>
      <c r="V466" s="8" t="str">
        <f>"Q"&amp;ROUNDUP(MONTH(SalesDataTable[[#This Row],[Order Date]])/3,0)</f>
        <v>Q1</v>
      </c>
      <c r="W466" s="9">
        <f>MONTH(SalesDataTable[[#This Row],[Order Date]])</f>
        <v>3</v>
      </c>
      <c r="X466" s="8" t="str">
        <f>TEXT(SalesDataTable[[#This Row],[Order Date]],"mmm")</f>
        <v>Mar</v>
      </c>
    </row>
    <row r="467" spans="1:24" ht="15.75">
      <c r="A467" s="2">
        <v>2054</v>
      </c>
      <c r="B467" s="3">
        <v>46111</v>
      </c>
      <c r="C467" s="4">
        <f>YEAR(SalesDataTable[[#This Row],[Order Date]])</f>
        <v>2026</v>
      </c>
      <c r="D467" s="12" t="str">
        <f>"Q"&amp;ROUNDUP(MONTH(SalesDataTable[[#This Row],[Order Date]])/3,0)</f>
        <v>Q1</v>
      </c>
      <c r="E467" s="4">
        <f>MONTH(SalesDataTable[[#This Row],[Order Date]])</f>
        <v>3</v>
      </c>
      <c r="F467" s="4" t="str">
        <f>TEXT(SalesDataTable[[#This Row],[Order Date]],"MMM")</f>
        <v>Mar</v>
      </c>
      <c r="G467" s="4" t="s">
        <v>20</v>
      </c>
      <c r="H467" s="4" t="s">
        <v>47</v>
      </c>
      <c r="I467" s="4" t="s">
        <v>8</v>
      </c>
      <c r="J467" s="4" t="s">
        <v>16</v>
      </c>
      <c r="K467" s="4" t="s">
        <v>9</v>
      </c>
      <c r="L467" s="4" t="s">
        <v>17</v>
      </c>
      <c r="M467" s="9">
        <v>6</v>
      </c>
      <c r="N467" s="6">
        <v>142.18</v>
      </c>
      <c r="O467" s="7">
        <v>0.05</v>
      </c>
      <c r="P467" s="6">
        <v>80.94</v>
      </c>
      <c r="Q467" s="6">
        <f t="shared" si="28"/>
        <v>810.42600000000004</v>
      </c>
      <c r="R467" s="6">
        <f t="shared" si="29"/>
        <v>485.64</v>
      </c>
      <c r="S467" s="6">
        <f t="shared" si="30"/>
        <v>324.78600000000006</v>
      </c>
      <c r="T467" s="8">
        <f t="shared" si="31"/>
        <v>0.40075960050640036</v>
      </c>
      <c r="U467" s="5">
        <f>YEAR(SalesDataTable[[#This Row],[Order Date]])</f>
        <v>2026</v>
      </c>
      <c r="V467" s="8" t="str">
        <f>"Q"&amp;ROUNDUP(MONTH(SalesDataTable[[#This Row],[Order Date]])/3,0)</f>
        <v>Q1</v>
      </c>
      <c r="W467" s="9">
        <f>MONTH(SalesDataTable[[#This Row],[Order Date]])</f>
        <v>3</v>
      </c>
      <c r="X467" s="8" t="str">
        <f>TEXT(SalesDataTable[[#This Row],[Order Date]],"mmm")</f>
        <v>Mar</v>
      </c>
    </row>
    <row r="468" spans="1:24" ht="15.75">
      <c r="A468" s="2">
        <v>2294</v>
      </c>
      <c r="B468" s="3">
        <v>46111</v>
      </c>
      <c r="C468" s="4">
        <f>YEAR(SalesDataTable[[#This Row],[Order Date]])</f>
        <v>2026</v>
      </c>
      <c r="D468" s="12" t="str">
        <f>"Q"&amp;ROUNDUP(MONTH(SalesDataTable[[#This Row],[Order Date]])/3,0)</f>
        <v>Q1</v>
      </c>
      <c r="E468" s="4">
        <f>MONTH(SalesDataTable[[#This Row],[Order Date]])</f>
        <v>3</v>
      </c>
      <c r="F468" s="4" t="str">
        <f>TEXT(SalesDataTable[[#This Row],[Order Date]],"MMM")</f>
        <v>Mar</v>
      </c>
      <c r="G468" s="4" t="s">
        <v>6</v>
      </c>
      <c r="H468" s="4" t="s">
        <v>49</v>
      </c>
      <c r="I468" s="4" t="s">
        <v>2</v>
      </c>
      <c r="J468" s="4" t="s">
        <v>13</v>
      </c>
      <c r="K468" s="4" t="s">
        <v>34</v>
      </c>
      <c r="L468" s="4" t="s">
        <v>35</v>
      </c>
      <c r="M468" s="9">
        <v>2</v>
      </c>
      <c r="N468" s="6">
        <v>41.04</v>
      </c>
      <c r="O468" s="7">
        <v>0</v>
      </c>
      <c r="P468" s="6">
        <v>15.03</v>
      </c>
      <c r="Q468" s="6">
        <f t="shared" si="28"/>
        <v>82.08</v>
      </c>
      <c r="R468" s="6">
        <f t="shared" si="29"/>
        <v>30.06</v>
      </c>
      <c r="S468" s="6">
        <f t="shared" si="30"/>
        <v>52.019999999999996</v>
      </c>
      <c r="T468" s="8">
        <f t="shared" si="31"/>
        <v>0.63377192982456132</v>
      </c>
      <c r="U468" s="5">
        <f>YEAR(SalesDataTable[[#This Row],[Order Date]])</f>
        <v>2026</v>
      </c>
      <c r="V468" s="8" t="str">
        <f>"Q"&amp;ROUNDUP(MONTH(SalesDataTable[[#This Row],[Order Date]])/3,0)</f>
        <v>Q1</v>
      </c>
      <c r="W468" s="9">
        <f>MONTH(SalesDataTable[[#This Row],[Order Date]])</f>
        <v>3</v>
      </c>
      <c r="X468" s="8" t="str">
        <f>TEXT(SalesDataTable[[#This Row],[Order Date]],"mmm")</f>
        <v>Mar</v>
      </c>
    </row>
    <row r="469" spans="1:24" ht="15.75">
      <c r="A469" s="2">
        <v>2892</v>
      </c>
      <c r="B469" s="3">
        <v>46111</v>
      </c>
      <c r="C469" s="4">
        <f>YEAR(SalesDataTable[[#This Row],[Order Date]])</f>
        <v>2026</v>
      </c>
      <c r="D469" s="12" t="str">
        <f>"Q"&amp;ROUNDUP(MONTH(SalesDataTable[[#This Row],[Order Date]])/3,0)</f>
        <v>Q1</v>
      </c>
      <c r="E469" s="4">
        <f>MONTH(SalesDataTable[[#This Row],[Order Date]])</f>
        <v>3</v>
      </c>
      <c r="F469" s="4" t="str">
        <f>TEXT(SalesDataTable[[#This Row],[Order Date]],"MMM")</f>
        <v>Mar</v>
      </c>
      <c r="G469" s="4" t="s">
        <v>6</v>
      </c>
      <c r="H469" s="4" t="s">
        <v>43</v>
      </c>
      <c r="I469" s="4" t="s">
        <v>2</v>
      </c>
      <c r="J469" s="4" t="s">
        <v>3</v>
      </c>
      <c r="K469" s="4" t="s">
        <v>9</v>
      </c>
      <c r="L469" s="4" t="s">
        <v>17</v>
      </c>
      <c r="M469" s="9">
        <v>2</v>
      </c>
      <c r="N469" s="6">
        <v>145.06</v>
      </c>
      <c r="O469" s="7">
        <v>0.15</v>
      </c>
      <c r="P469" s="6">
        <v>77.08</v>
      </c>
      <c r="Q469" s="6">
        <f t="shared" si="28"/>
        <v>246.602</v>
      </c>
      <c r="R469" s="6">
        <f t="shared" si="29"/>
        <v>154.16</v>
      </c>
      <c r="S469" s="6">
        <f t="shared" si="30"/>
        <v>92.442000000000007</v>
      </c>
      <c r="T469" s="8">
        <f t="shared" si="31"/>
        <v>0.37486313979610875</v>
      </c>
      <c r="U469" s="5">
        <f>YEAR(SalesDataTable[[#This Row],[Order Date]])</f>
        <v>2026</v>
      </c>
      <c r="V469" s="8" t="str">
        <f>"Q"&amp;ROUNDUP(MONTH(SalesDataTable[[#This Row],[Order Date]])/3,0)</f>
        <v>Q1</v>
      </c>
      <c r="W469" s="9">
        <f>MONTH(SalesDataTable[[#This Row],[Order Date]])</f>
        <v>3</v>
      </c>
      <c r="X469" s="8" t="str">
        <f>TEXT(SalesDataTable[[#This Row],[Order Date]],"mmm")</f>
        <v>Mar</v>
      </c>
    </row>
    <row r="470" spans="1:24" ht="15.75">
      <c r="A470" s="2">
        <v>3145</v>
      </c>
      <c r="B470" s="3">
        <v>46111</v>
      </c>
      <c r="C470" s="4">
        <f>YEAR(SalesDataTable[[#This Row],[Order Date]])</f>
        <v>2026</v>
      </c>
      <c r="D470" s="12" t="str">
        <f>"Q"&amp;ROUNDUP(MONTH(SalesDataTable[[#This Row],[Order Date]])/3,0)</f>
        <v>Q1</v>
      </c>
      <c r="E470" s="4">
        <f>MONTH(SalesDataTable[[#This Row],[Order Date]])</f>
        <v>3</v>
      </c>
      <c r="F470" s="4" t="str">
        <f>TEXT(SalesDataTable[[#This Row],[Order Date]],"MMM")</f>
        <v>Mar</v>
      </c>
      <c r="G470" s="4" t="s">
        <v>6</v>
      </c>
      <c r="H470" s="4" t="s">
        <v>41</v>
      </c>
      <c r="I470" s="4" t="s">
        <v>2</v>
      </c>
      <c r="J470" s="4" t="s">
        <v>3</v>
      </c>
      <c r="K470" s="4" t="s">
        <v>14</v>
      </c>
      <c r="L470" s="4" t="s">
        <v>44</v>
      </c>
      <c r="M470" s="9">
        <v>1</v>
      </c>
      <c r="N470" s="6">
        <v>130.72999999999999</v>
      </c>
      <c r="O470" s="7">
        <v>0</v>
      </c>
      <c r="P470" s="6">
        <v>66.17</v>
      </c>
      <c r="Q470" s="6">
        <f t="shared" si="28"/>
        <v>130.72999999999999</v>
      </c>
      <c r="R470" s="6">
        <f t="shared" si="29"/>
        <v>66.17</v>
      </c>
      <c r="S470" s="6">
        <f t="shared" si="30"/>
        <v>64.559999999999988</v>
      </c>
      <c r="T470" s="8">
        <f t="shared" si="31"/>
        <v>0.4938422703281572</v>
      </c>
      <c r="U470" s="5">
        <f>YEAR(SalesDataTable[[#This Row],[Order Date]])</f>
        <v>2026</v>
      </c>
      <c r="V470" s="8" t="str">
        <f>"Q"&amp;ROUNDUP(MONTH(SalesDataTable[[#This Row],[Order Date]])/3,0)</f>
        <v>Q1</v>
      </c>
      <c r="W470" s="9">
        <f>MONTH(SalesDataTable[[#This Row],[Order Date]])</f>
        <v>3</v>
      </c>
      <c r="X470" s="8" t="str">
        <f>TEXT(SalesDataTable[[#This Row],[Order Date]],"mmm")</f>
        <v>Mar</v>
      </c>
    </row>
    <row r="471" spans="1:24" ht="15.75">
      <c r="A471" s="2">
        <v>3925</v>
      </c>
      <c r="B471" s="3">
        <v>46111</v>
      </c>
      <c r="C471" s="4">
        <f>YEAR(SalesDataTable[[#This Row],[Order Date]])</f>
        <v>2026</v>
      </c>
      <c r="D471" s="12" t="str">
        <f>"Q"&amp;ROUNDUP(MONTH(SalesDataTable[[#This Row],[Order Date]])/3,0)</f>
        <v>Q1</v>
      </c>
      <c r="E471" s="4">
        <f>MONTH(SalesDataTable[[#This Row],[Order Date]])</f>
        <v>3</v>
      </c>
      <c r="F471" s="4" t="str">
        <f>TEXT(SalesDataTable[[#This Row],[Order Date]],"MMM")</f>
        <v>Mar</v>
      </c>
      <c r="G471" s="4" t="s">
        <v>20</v>
      </c>
      <c r="H471" s="4" t="s">
        <v>47</v>
      </c>
      <c r="I471" s="4" t="s">
        <v>2</v>
      </c>
      <c r="J471" s="4" t="s">
        <v>16</v>
      </c>
      <c r="K471" s="4" t="s">
        <v>34</v>
      </c>
      <c r="L471" s="4" t="s">
        <v>42</v>
      </c>
      <c r="M471" s="9">
        <v>2</v>
      </c>
      <c r="N471" s="6">
        <v>36.630000000000003</v>
      </c>
      <c r="O471" s="7">
        <v>0</v>
      </c>
      <c r="P471" s="6">
        <v>14.31</v>
      </c>
      <c r="Q471" s="6">
        <f t="shared" si="28"/>
        <v>73.260000000000005</v>
      </c>
      <c r="R471" s="6">
        <f t="shared" si="29"/>
        <v>28.62</v>
      </c>
      <c r="S471" s="6">
        <f t="shared" si="30"/>
        <v>44.64</v>
      </c>
      <c r="T471" s="8">
        <f t="shared" si="31"/>
        <v>0.60933660933660927</v>
      </c>
      <c r="U471" s="5">
        <f>YEAR(SalesDataTable[[#This Row],[Order Date]])</f>
        <v>2026</v>
      </c>
      <c r="V471" s="8" t="str">
        <f>"Q"&amp;ROUNDUP(MONTH(SalesDataTable[[#This Row],[Order Date]])/3,0)</f>
        <v>Q1</v>
      </c>
      <c r="W471" s="9">
        <f>MONTH(SalesDataTable[[#This Row],[Order Date]])</f>
        <v>3</v>
      </c>
      <c r="X471" s="8" t="str">
        <f>TEXT(SalesDataTable[[#This Row],[Order Date]],"mmm")</f>
        <v>Mar</v>
      </c>
    </row>
    <row r="472" spans="1:24" ht="15.75">
      <c r="A472" s="2">
        <v>2722</v>
      </c>
      <c r="B472" s="3">
        <v>46112</v>
      </c>
      <c r="C472" s="4">
        <f>YEAR(SalesDataTable[[#This Row],[Order Date]])</f>
        <v>2026</v>
      </c>
      <c r="D472" s="12" t="str">
        <f>"Q"&amp;ROUNDUP(MONTH(SalesDataTable[[#This Row],[Order Date]])/3,0)</f>
        <v>Q1</v>
      </c>
      <c r="E472" s="4">
        <f>MONTH(SalesDataTable[[#This Row],[Order Date]])</f>
        <v>3</v>
      </c>
      <c r="F472" s="4" t="str">
        <f>TEXT(SalesDataTable[[#This Row],[Order Date]],"MMM")</f>
        <v>Mar</v>
      </c>
      <c r="G472" s="4" t="s">
        <v>20</v>
      </c>
      <c r="H472" s="4" t="s">
        <v>47</v>
      </c>
      <c r="I472" s="4" t="s">
        <v>28</v>
      </c>
      <c r="J472" s="4" t="s">
        <v>13</v>
      </c>
      <c r="K472" s="4" t="s">
        <v>4</v>
      </c>
      <c r="L472" s="4" t="s">
        <v>22</v>
      </c>
      <c r="M472" s="9">
        <v>1</v>
      </c>
      <c r="N472" s="6">
        <v>50.99</v>
      </c>
      <c r="O472" s="7">
        <v>0.1</v>
      </c>
      <c r="P472" s="6">
        <v>21.86</v>
      </c>
      <c r="Q472" s="6">
        <f t="shared" si="28"/>
        <v>45.891000000000005</v>
      </c>
      <c r="R472" s="6">
        <f t="shared" si="29"/>
        <v>21.86</v>
      </c>
      <c r="S472" s="6">
        <f t="shared" si="30"/>
        <v>24.031000000000006</v>
      </c>
      <c r="T472" s="8">
        <f t="shared" si="31"/>
        <v>0.52365387548756848</v>
      </c>
      <c r="U472" s="5">
        <f>YEAR(SalesDataTable[[#This Row],[Order Date]])</f>
        <v>2026</v>
      </c>
      <c r="V472" s="8" t="str">
        <f>"Q"&amp;ROUNDUP(MONTH(SalesDataTable[[#This Row],[Order Date]])/3,0)</f>
        <v>Q1</v>
      </c>
      <c r="W472" s="9">
        <f>MONTH(SalesDataTable[[#This Row],[Order Date]])</f>
        <v>3</v>
      </c>
      <c r="X472" s="8" t="str">
        <f>TEXT(SalesDataTable[[#This Row],[Order Date]],"mmm")</f>
        <v>Mar</v>
      </c>
    </row>
    <row r="473" spans="1:24" ht="15.75">
      <c r="A473" s="2">
        <v>2767</v>
      </c>
      <c r="B473" s="3">
        <v>46112</v>
      </c>
      <c r="C473" s="4">
        <f>YEAR(SalesDataTable[[#This Row],[Order Date]])</f>
        <v>2026</v>
      </c>
      <c r="D473" s="12" t="str">
        <f>"Q"&amp;ROUNDUP(MONTH(SalesDataTable[[#This Row],[Order Date]])/3,0)</f>
        <v>Q1</v>
      </c>
      <c r="E473" s="4">
        <f>MONTH(SalesDataTable[[#This Row],[Order Date]])</f>
        <v>3</v>
      </c>
      <c r="F473" s="4" t="str">
        <f>TEXT(SalesDataTable[[#This Row],[Order Date]],"MMM")</f>
        <v>Mar</v>
      </c>
      <c r="G473" s="4" t="s">
        <v>6</v>
      </c>
      <c r="H473" s="4" t="s">
        <v>27</v>
      </c>
      <c r="I473" s="4" t="s">
        <v>2</v>
      </c>
      <c r="J473" s="4" t="s">
        <v>3</v>
      </c>
      <c r="K473" s="4" t="s">
        <v>14</v>
      </c>
      <c r="L473" s="4" t="s">
        <v>44</v>
      </c>
      <c r="M473" s="9">
        <v>4</v>
      </c>
      <c r="N473" s="6">
        <v>134.18</v>
      </c>
      <c r="O473" s="7">
        <v>0</v>
      </c>
      <c r="P473" s="6">
        <v>66.430000000000007</v>
      </c>
      <c r="Q473" s="6">
        <f t="shared" si="28"/>
        <v>536.72</v>
      </c>
      <c r="R473" s="6">
        <f t="shared" si="29"/>
        <v>265.72000000000003</v>
      </c>
      <c r="S473" s="6">
        <f t="shared" si="30"/>
        <v>271</v>
      </c>
      <c r="T473" s="8">
        <f t="shared" si="31"/>
        <v>0.5049187658369354</v>
      </c>
      <c r="U473" s="5">
        <f>YEAR(SalesDataTable[[#This Row],[Order Date]])</f>
        <v>2026</v>
      </c>
      <c r="V473" s="8" t="str">
        <f>"Q"&amp;ROUNDUP(MONTH(SalesDataTable[[#This Row],[Order Date]])/3,0)</f>
        <v>Q1</v>
      </c>
      <c r="W473" s="9">
        <f>MONTH(SalesDataTable[[#This Row],[Order Date]])</f>
        <v>3</v>
      </c>
      <c r="X473" s="8" t="str">
        <f>TEXT(SalesDataTable[[#This Row],[Order Date]],"mmm")</f>
        <v>Mar</v>
      </c>
    </row>
    <row r="474" spans="1:24" ht="15.75">
      <c r="A474" s="2">
        <v>3794</v>
      </c>
      <c r="B474" s="3">
        <v>46112</v>
      </c>
      <c r="C474" s="4">
        <f>YEAR(SalesDataTable[[#This Row],[Order Date]])</f>
        <v>2026</v>
      </c>
      <c r="D474" s="12" t="str">
        <f>"Q"&amp;ROUNDUP(MONTH(SalesDataTable[[#This Row],[Order Date]])/3,0)</f>
        <v>Q1</v>
      </c>
      <c r="E474" s="4">
        <f>MONTH(SalesDataTable[[#This Row],[Order Date]])</f>
        <v>3</v>
      </c>
      <c r="F474" s="4" t="str">
        <f>TEXT(SalesDataTable[[#This Row],[Order Date]],"MMM")</f>
        <v>Mar</v>
      </c>
      <c r="G474" s="4" t="s">
        <v>6</v>
      </c>
      <c r="H474" s="4" t="s">
        <v>43</v>
      </c>
      <c r="I474" s="4" t="s">
        <v>19</v>
      </c>
      <c r="J474" s="4" t="s">
        <v>16</v>
      </c>
      <c r="K474" s="4" t="s">
        <v>34</v>
      </c>
      <c r="L474" s="4" t="s">
        <v>45</v>
      </c>
      <c r="M474" s="9">
        <v>2</v>
      </c>
      <c r="N474" s="6">
        <v>50.86</v>
      </c>
      <c r="O474" s="7">
        <v>0.1</v>
      </c>
      <c r="P474" s="6">
        <v>21.76</v>
      </c>
      <c r="Q474" s="6">
        <f t="shared" si="28"/>
        <v>91.548000000000002</v>
      </c>
      <c r="R474" s="6">
        <f t="shared" si="29"/>
        <v>43.52</v>
      </c>
      <c r="S474" s="6">
        <f t="shared" si="30"/>
        <v>48.027999999999999</v>
      </c>
      <c r="T474" s="8">
        <f t="shared" si="31"/>
        <v>0.52462096386595003</v>
      </c>
      <c r="U474" s="5">
        <f>YEAR(SalesDataTable[[#This Row],[Order Date]])</f>
        <v>2026</v>
      </c>
      <c r="V474" s="8" t="str">
        <f>"Q"&amp;ROUNDUP(MONTH(SalesDataTable[[#This Row],[Order Date]])/3,0)</f>
        <v>Q1</v>
      </c>
      <c r="W474" s="9">
        <f>MONTH(SalesDataTable[[#This Row],[Order Date]])</f>
        <v>3</v>
      </c>
      <c r="X474" s="8" t="str">
        <f>TEXT(SalesDataTable[[#This Row],[Order Date]],"mmm")</f>
        <v>Mar</v>
      </c>
    </row>
    <row r="475" spans="1:24" ht="15.75">
      <c r="A475" s="2">
        <v>3880</v>
      </c>
      <c r="B475" s="3">
        <v>46112</v>
      </c>
      <c r="C475" s="4">
        <f>YEAR(SalesDataTable[[#This Row],[Order Date]])</f>
        <v>2026</v>
      </c>
      <c r="D475" s="12" t="str">
        <f>"Q"&amp;ROUNDUP(MONTH(SalesDataTable[[#This Row],[Order Date]])/3,0)</f>
        <v>Q1</v>
      </c>
      <c r="E475" s="4">
        <f>MONTH(SalesDataTable[[#This Row],[Order Date]])</f>
        <v>3</v>
      </c>
      <c r="F475" s="4" t="str">
        <f>TEXT(SalesDataTable[[#This Row],[Order Date]],"MMM")</f>
        <v>Mar</v>
      </c>
      <c r="G475" s="4" t="s">
        <v>6</v>
      </c>
      <c r="H475" s="4" t="s">
        <v>43</v>
      </c>
      <c r="I475" s="4" t="s">
        <v>8</v>
      </c>
      <c r="J475" s="4" t="s">
        <v>16</v>
      </c>
      <c r="K475" s="4" t="s">
        <v>23</v>
      </c>
      <c r="L475" s="4" t="s">
        <v>51</v>
      </c>
      <c r="M475" s="9">
        <v>12</v>
      </c>
      <c r="N475" s="6">
        <v>124.86</v>
      </c>
      <c r="O475" s="7">
        <v>0.1</v>
      </c>
      <c r="P475" s="6">
        <v>60.82</v>
      </c>
      <c r="Q475" s="6">
        <f t="shared" si="28"/>
        <v>1348.4880000000001</v>
      </c>
      <c r="R475" s="6">
        <f t="shared" si="29"/>
        <v>729.84</v>
      </c>
      <c r="S475" s="6">
        <f t="shared" si="30"/>
        <v>618.64800000000002</v>
      </c>
      <c r="T475" s="8">
        <f t="shared" si="31"/>
        <v>0.45877160197198641</v>
      </c>
      <c r="U475" s="5">
        <f>YEAR(SalesDataTable[[#This Row],[Order Date]])</f>
        <v>2026</v>
      </c>
      <c r="V475" s="8" t="str">
        <f>"Q"&amp;ROUNDUP(MONTH(SalesDataTable[[#This Row],[Order Date]])/3,0)</f>
        <v>Q1</v>
      </c>
      <c r="W475" s="9">
        <f>MONTH(SalesDataTable[[#This Row],[Order Date]])</f>
        <v>3</v>
      </c>
      <c r="X475" s="8" t="str">
        <f>TEXT(SalesDataTable[[#This Row],[Order Date]],"mmm")</f>
        <v>Mar</v>
      </c>
    </row>
    <row r="476" spans="1:24" ht="15.75">
      <c r="A476" s="2">
        <v>422</v>
      </c>
      <c r="B476" s="3">
        <v>46113</v>
      </c>
      <c r="C476" s="4">
        <f>YEAR(SalesDataTable[[#This Row],[Order Date]])</f>
        <v>2026</v>
      </c>
      <c r="D476" s="12" t="str">
        <f>"Q"&amp;ROUNDUP(MONTH(SalesDataTable[[#This Row],[Order Date]])/3,0)</f>
        <v>Q2</v>
      </c>
      <c r="E476" s="4">
        <f>MONTH(SalesDataTable[[#This Row],[Order Date]])</f>
        <v>4</v>
      </c>
      <c r="F476" s="4" t="str">
        <f>TEXT(SalesDataTable[[#This Row],[Order Date]],"MMM")</f>
        <v>Apr</v>
      </c>
      <c r="G476" s="4" t="s">
        <v>20</v>
      </c>
      <c r="H476" s="4" t="s">
        <v>21</v>
      </c>
      <c r="I476" s="4" t="s">
        <v>2</v>
      </c>
      <c r="J476" s="4" t="s">
        <v>16</v>
      </c>
      <c r="K476" s="4" t="s">
        <v>4</v>
      </c>
      <c r="L476" s="4" t="s">
        <v>5</v>
      </c>
      <c r="M476" s="9">
        <v>1</v>
      </c>
      <c r="N476" s="6">
        <v>81.760000000000005</v>
      </c>
      <c r="O476" s="7">
        <v>0.1</v>
      </c>
      <c r="P476" s="6">
        <v>42.78</v>
      </c>
      <c r="Q476" s="6">
        <f t="shared" si="28"/>
        <v>73.584000000000003</v>
      </c>
      <c r="R476" s="6">
        <f t="shared" si="29"/>
        <v>42.78</v>
      </c>
      <c r="S476" s="6">
        <f t="shared" si="30"/>
        <v>30.804000000000002</v>
      </c>
      <c r="T476" s="8">
        <f t="shared" si="31"/>
        <v>0.4186236138290933</v>
      </c>
      <c r="U476" s="5">
        <f>YEAR(SalesDataTable[[#This Row],[Order Date]])</f>
        <v>2026</v>
      </c>
      <c r="V476" s="8" t="str">
        <f>"Q"&amp;ROUNDUP(MONTH(SalesDataTable[[#This Row],[Order Date]])/3,0)</f>
        <v>Q2</v>
      </c>
      <c r="W476" s="9">
        <f>MONTH(SalesDataTable[[#This Row],[Order Date]])</f>
        <v>4</v>
      </c>
      <c r="X476" s="8" t="str">
        <f>TEXT(SalesDataTable[[#This Row],[Order Date]],"mmm")</f>
        <v>Apr</v>
      </c>
    </row>
    <row r="477" spans="1:24" ht="15.75">
      <c r="A477" s="2">
        <v>495</v>
      </c>
      <c r="B477" s="3">
        <v>46113</v>
      </c>
      <c r="C477" s="4">
        <f>YEAR(SalesDataTable[[#This Row],[Order Date]])</f>
        <v>2026</v>
      </c>
      <c r="D477" s="12" t="str">
        <f>"Q"&amp;ROUNDUP(MONTH(SalesDataTable[[#This Row],[Order Date]])/3,0)</f>
        <v>Q2</v>
      </c>
      <c r="E477" s="4">
        <f>MONTH(SalesDataTable[[#This Row],[Order Date]])</f>
        <v>4</v>
      </c>
      <c r="F477" s="4" t="str">
        <f>TEXT(SalesDataTable[[#This Row],[Order Date]],"MMM")</f>
        <v>Apr</v>
      </c>
      <c r="G477" s="4" t="s">
        <v>6</v>
      </c>
      <c r="H477" s="4" t="s">
        <v>49</v>
      </c>
      <c r="I477" s="4" t="s">
        <v>19</v>
      </c>
      <c r="J477" s="4" t="s">
        <v>16</v>
      </c>
      <c r="K477" s="4" t="s">
        <v>14</v>
      </c>
      <c r="L477" s="4" t="s">
        <v>44</v>
      </c>
      <c r="M477" s="9">
        <v>1</v>
      </c>
      <c r="N477" s="6">
        <v>134.65</v>
      </c>
      <c r="O477" s="7">
        <v>0</v>
      </c>
      <c r="P477" s="6">
        <v>68.19</v>
      </c>
      <c r="Q477" s="6">
        <f t="shared" si="28"/>
        <v>134.65</v>
      </c>
      <c r="R477" s="6">
        <f t="shared" si="29"/>
        <v>68.19</v>
      </c>
      <c r="S477" s="6">
        <f t="shared" si="30"/>
        <v>66.460000000000008</v>
      </c>
      <c r="T477" s="8">
        <f t="shared" si="31"/>
        <v>0.49357593761604163</v>
      </c>
      <c r="U477" s="5">
        <f>YEAR(SalesDataTable[[#This Row],[Order Date]])</f>
        <v>2026</v>
      </c>
      <c r="V477" s="8" t="str">
        <f>"Q"&amp;ROUNDUP(MONTH(SalesDataTable[[#This Row],[Order Date]])/3,0)</f>
        <v>Q2</v>
      </c>
      <c r="W477" s="9">
        <f>MONTH(SalesDataTable[[#This Row],[Order Date]])</f>
        <v>4</v>
      </c>
      <c r="X477" s="8" t="str">
        <f>TEXT(SalesDataTable[[#This Row],[Order Date]],"mmm")</f>
        <v>Apr</v>
      </c>
    </row>
    <row r="478" spans="1:24" ht="15.75">
      <c r="A478" s="2">
        <v>1517</v>
      </c>
      <c r="B478" s="3">
        <v>46113</v>
      </c>
      <c r="C478" s="4">
        <f>YEAR(SalesDataTable[[#This Row],[Order Date]])</f>
        <v>2026</v>
      </c>
      <c r="D478" s="12" t="str">
        <f>"Q"&amp;ROUNDUP(MONTH(SalesDataTable[[#This Row],[Order Date]])/3,0)</f>
        <v>Q2</v>
      </c>
      <c r="E478" s="4">
        <f>MONTH(SalesDataTable[[#This Row],[Order Date]])</f>
        <v>4</v>
      </c>
      <c r="F478" s="4" t="str">
        <f>TEXT(SalesDataTable[[#This Row],[Order Date]],"MMM")</f>
        <v>Apr</v>
      </c>
      <c r="G478" s="4" t="s">
        <v>11</v>
      </c>
      <c r="H478" s="4" t="s">
        <v>52</v>
      </c>
      <c r="I478" s="4" t="s">
        <v>2</v>
      </c>
      <c r="J478" s="4" t="s">
        <v>16</v>
      </c>
      <c r="K478" s="4" t="s">
        <v>4</v>
      </c>
      <c r="L478" s="4" t="s">
        <v>26</v>
      </c>
      <c r="M478" s="9">
        <v>1</v>
      </c>
      <c r="N478" s="6">
        <v>41.21</v>
      </c>
      <c r="O478" s="7">
        <v>0</v>
      </c>
      <c r="P478" s="6">
        <v>16.34</v>
      </c>
      <c r="Q478" s="6">
        <f t="shared" si="28"/>
        <v>41.21</v>
      </c>
      <c r="R478" s="6">
        <f t="shared" si="29"/>
        <v>16.34</v>
      </c>
      <c r="S478" s="6">
        <f t="shared" si="30"/>
        <v>24.87</v>
      </c>
      <c r="T478" s="8">
        <f t="shared" si="31"/>
        <v>0.60349429750060668</v>
      </c>
      <c r="U478" s="5">
        <f>YEAR(SalesDataTable[[#This Row],[Order Date]])</f>
        <v>2026</v>
      </c>
      <c r="V478" s="8" t="str">
        <f>"Q"&amp;ROUNDUP(MONTH(SalesDataTable[[#This Row],[Order Date]])/3,0)</f>
        <v>Q2</v>
      </c>
      <c r="W478" s="9">
        <f>MONTH(SalesDataTable[[#This Row],[Order Date]])</f>
        <v>4</v>
      </c>
      <c r="X478" s="8" t="str">
        <f>TEXT(SalesDataTable[[#This Row],[Order Date]],"mmm")</f>
        <v>Apr</v>
      </c>
    </row>
    <row r="479" spans="1:24" ht="15.75">
      <c r="A479" s="2">
        <v>2391</v>
      </c>
      <c r="B479" s="3">
        <v>46113</v>
      </c>
      <c r="C479" s="4">
        <f>YEAR(SalesDataTable[[#This Row],[Order Date]])</f>
        <v>2026</v>
      </c>
      <c r="D479" s="12" t="str">
        <f>"Q"&amp;ROUNDUP(MONTH(SalesDataTable[[#This Row],[Order Date]])/3,0)</f>
        <v>Q2</v>
      </c>
      <c r="E479" s="4">
        <f>MONTH(SalesDataTable[[#This Row],[Order Date]])</f>
        <v>4</v>
      </c>
      <c r="F479" s="4" t="str">
        <f>TEXT(SalesDataTable[[#This Row],[Order Date]],"MMM")</f>
        <v>Apr</v>
      </c>
      <c r="G479" s="4" t="s">
        <v>6</v>
      </c>
      <c r="H479" s="4" t="s">
        <v>43</v>
      </c>
      <c r="I479" s="4" t="s">
        <v>2</v>
      </c>
      <c r="J479" s="4" t="s">
        <v>3</v>
      </c>
      <c r="K479" s="4" t="s">
        <v>34</v>
      </c>
      <c r="L479" s="4" t="s">
        <v>35</v>
      </c>
      <c r="M479" s="9">
        <v>2</v>
      </c>
      <c r="N479" s="6">
        <v>40.590000000000003</v>
      </c>
      <c r="O479" s="7">
        <v>0</v>
      </c>
      <c r="P479" s="6">
        <v>15.01</v>
      </c>
      <c r="Q479" s="6">
        <f t="shared" si="28"/>
        <v>81.180000000000007</v>
      </c>
      <c r="R479" s="6">
        <f t="shared" si="29"/>
        <v>30.02</v>
      </c>
      <c r="S479" s="6">
        <f t="shared" si="30"/>
        <v>51.160000000000011</v>
      </c>
      <c r="T479" s="8">
        <f t="shared" si="31"/>
        <v>0.63020448386302053</v>
      </c>
      <c r="U479" s="5">
        <f>YEAR(SalesDataTable[[#This Row],[Order Date]])</f>
        <v>2026</v>
      </c>
      <c r="V479" s="8" t="str">
        <f>"Q"&amp;ROUNDUP(MONTH(SalesDataTable[[#This Row],[Order Date]])/3,0)</f>
        <v>Q2</v>
      </c>
      <c r="W479" s="9">
        <f>MONTH(SalesDataTable[[#This Row],[Order Date]])</f>
        <v>4</v>
      </c>
      <c r="X479" s="8" t="str">
        <f>TEXT(SalesDataTable[[#This Row],[Order Date]],"mmm")</f>
        <v>Apr</v>
      </c>
    </row>
    <row r="480" spans="1:24" ht="15.75">
      <c r="A480" s="2">
        <v>3809</v>
      </c>
      <c r="B480" s="3">
        <v>46113</v>
      </c>
      <c r="C480" s="4">
        <f>YEAR(SalesDataTable[[#This Row],[Order Date]])</f>
        <v>2026</v>
      </c>
      <c r="D480" s="12" t="str">
        <f>"Q"&amp;ROUNDUP(MONTH(SalesDataTable[[#This Row],[Order Date]])/3,0)</f>
        <v>Q2</v>
      </c>
      <c r="E480" s="4">
        <f>MONTH(SalesDataTable[[#This Row],[Order Date]])</f>
        <v>4</v>
      </c>
      <c r="F480" s="4" t="str">
        <f>TEXT(SalesDataTable[[#This Row],[Order Date]],"MMM")</f>
        <v>Apr</v>
      </c>
      <c r="G480" s="4" t="s">
        <v>0</v>
      </c>
      <c r="H480" s="4" t="s">
        <v>50</v>
      </c>
      <c r="I480" s="4" t="s">
        <v>2</v>
      </c>
      <c r="J480" s="4" t="s">
        <v>13</v>
      </c>
      <c r="K480" s="4" t="s">
        <v>23</v>
      </c>
      <c r="L480" s="4" t="s">
        <v>51</v>
      </c>
      <c r="M480" s="9">
        <v>3</v>
      </c>
      <c r="N480" s="6">
        <v>124.08</v>
      </c>
      <c r="O480" s="7">
        <v>0.05</v>
      </c>
      <c r="P480" s="6">
        <v>62.41</v>
      </c>
      <c r="Q480" s="6">
        <f t="shared" si="28"/>
        <v>353.62799999999999</v>
      </c>
      <c r="R480" s="6">
        <f t="shared" si="29"/>
        <v>187.23</v>
      </c>
      <c r="S480" s="6">
        <f t="shared" si="30"/>
        <v>166.398</v>
      </c>
      <c r="T480" s="8">
        <f t="shared" si="31"/>
        <v>0.47054531880959655</v>
      </c>
      <c r="U480" s="5">
        <f>YEAR(SalesDataTable[[#This Row],[Order Date]])</f>
        <v>2026</v>
      </c>
      <c r="V480" s="8" t="str">
        <f>"Q"&amp;ROUNDUP(MONTH(SalesDataTable[[#This Row],[Order Date]])/3,0)</f>
        <v>Q2</v>
      </c>
      <c r="W480" s="9">
        <f>MONTH(SalesDataTable[[#This Row],[Order Date]])</f>
        <v>4</v>
      </c>
      <c r="X480" s="8" t="str">
        <f>TEXT(SalesDataTable[[#This Row],[Order Date]],"mmm")</f>
        <v>Apr</v>
      </c>
    </row>
    <row r="481" spans="1:24" ht="15.75">
      <c r="A481" s="2">
        <v>3958</v>
      </c>
      <c r="B481" s="3">
        <v>46113</v>
      </c>
      <c r="C481" s="4">
        <f>YEAR(SalesDataTable[[#This Row],[Order Date]])</f>
        <v>2026</v>
      </c>
      <c r="D481" s="12" t="str">
        <f>"Q"&amp;ROUNDUP(MONTH(SalesDataTable[[#This Row],[Order Date]])/3,0)</f>
        <v>Q2</v>
      </c>
      <c r="E481" s="4">
        <f>MONTH(SalesDataTable[[#This Row],[Order Date]])</f>
        <v>4</v>
      </c>
      <c r="F481" s="4" t="str">
        <f>TEXT(SalesDataTable[[#This Row],[Order Date]],"MMM")</f>
        <v>Apr</v>
      </c>
      <c r="G481" s="4" t="s">
        <v>6</v>
      </c>
      <c r="H481" s="4" t="s">
        <v>7</v>
      </c>
      <c r="I481" s="4" t="s">
        <v>2</v>
      </c>
      <c r="J481" s="4" t="s">
        <v>3</v>
      </c>
      <c r="K481" s="4" t="s">
        <v>23</v>
      </c>
      <c r="L481" s="4" t="s">
        <v>51</v>
      </c>
      <c r="M481" s="9">
        <v>2</v>
      </c>
      <c r="N481" s="6">
        <v>125.35</v>
      </c>
      <c r="O481" s="7">
        <v>0.15</v>
      </c>
      <c r="P481" s="6">
        <v>60.73</v>
      </c>
      <c r="Q481" s="6">
        <f t="shared" si="28"/>
        <v>213.095</v>
      </c>
      <c r="R481" s="6">
        <f t="shared" si="29"/>
        <v>121.46</v>
      </c>
      <c r="S481" s="6">
        <f t="shared" si="30"/>
        <v>91.635000000000005</v>
      </c>
      <c r="T481" s="8">
        <f t="shared" si="31"/>
        <v>0.43001947488209485</v>
      </c>
      <c r="U481" s="5">
        <f>YEAR(SalesDataTable[[#This Row],[Order Date]])</f>
        <v>2026</v>
      </c>
      <c r="V481" s="8" t="str">
        <f>"Q"&amp;ROUNDUP(MONTH(SalesDataTable[[#This Row],[Order Date]])/3,0)</f>
        <v>Q2</v>
      </c>
      <c r="W481" s="9">
        <f>MONTH(SalesDataTable[[#This Row],[Order Date]])</f>
        <v>4</v>
      </c>
      <c r="X481" s="8" t="str">
        <f>TEXT(SalesDataTable[[#This Row],[Order Date]],"mmm")</f>
        <v>Apr</v>
      </c>
    </row>
    <row r="482" spans="1:24" ht="15.75">
      <c r="A482" s="2">
        <v>4418</v>
      </c>
      <c r="B482" s="3">
        <v>46113</v>
      </c>
      <c r="C482" s="4">
        <f>YEAR(SalesDataTable[[#This Row],[Order Date]])</f>
        <v>2026</v>
      </c>
      <c r="D482" s="12" t="str">
        <f>"Q"&amp;ROUNDUP(MONTH(SalesDataTable[[#This Row],[Order Date]])/3,0)</f>
        <v>Q2</v>
      </c>
      <c r="E482" s="4">
        <f>MONTH(SalesDataTable[[#This Row],[Order Date]])</f>
        <v>4</v>
      </c>
      <c r="F482" s="4" t="str">
        <f>TEXT(SalesDataTable[[#This Row],[Order Date]],"MMM")</f>
        <v>Apr</v>
      </c>
      <c r="G482" s="4" t="s">
        <v>6</v>
      </c>
      <c r="H482" s="4" t="s">
        <v>49</v>
      </c>
      <c r="I482" s="4" t="s">
        <v>28</v>
      </c>
      <c r="J482" s="4" t="s">
        <v>13</v>
      </c>
      <c r="K482" s="4" t="s">
        <v>34</v>
      </c>
      <c r="L482" s="4" t="s">
        <v>42</v>
      </c>
      <c r="M482" s="9">
        <v>3</v>
      </c>
      <c r="N482" s="6">
        <v>36.090000000000003</v>
      </c>
      <c r="O482" s="7">
        <v>0</v>
      </c>
      <c r="P482" s="6">
        <v>14.03</v>
      </c>
      <c r="Q482" s="6">
        <f t="shared" si="28"/>
        <v>108.27000000000001</v>
      </c>
      <c r="R482" s="6">
        <f t="shared" si="29"/>
        <v>42.089999999999996</v>
      </c>
      <c r="S482" s="6">
        <f t="shared" si="30"/>
        <v>66.180000000000007</v>
      </c>
      <c r="T482" s="8">
        <f t="shared" si="31"/>
        <v>0.61124965364366857</v>
      </c>
      <c r="U482" s="5">
        <f>YEAR(SalesDataTable[[#This Row],[Order Date]])</f>
        <v>2026</v>
      </c>
      <c r="V482" s="8" t="str">
        <f>"Q"&amp;ROUNDUP(MONTH(SalesDataTable[[#This Row],[Order Date]])/3,0)</f>
        <v>Q2</v>
      </c>
      <c r="W482" s="9">
        <f>MONTH(SalesDataTable[[#This Row],[Order Date]])</f>
        <v>4</v>
      </c>
      <c r="X482" s="8" t="str">
        <f>TEXT(SalesDataTable[[#This Row],[Order Date]],"mmm")</f>
        <v>Apr</v>
      </c>
    </row>
    <row r="483" spans="1:24" ht="15.75">
      <c r="A483" s="2">
        <v>4693</v>
      </c>
      <c r="B483" s="3">
        <v>46113</v>
      </c>
      <c r="C483" s="4">
        <f>YEAR(SalesDataTable[[#This Row],[Order Date]])</f>
        <v>2026</v>
      </c>
      <c r="D483" s="12" t="str">
        <f>"Q"&amp;ROUNDUP(MONTH(SalesDataTable[[#This Row],[Order Date]])/3,0)</f>
        <v>Q2</v>
      </c>
      <c r="E483" s="4">
        <f>MONTH(SalesDataTable[[#This Row],[Order Date]])</f>
        <v>4</v>
      </c>
      <c r="F483" s="4" t="str">
        <f>TEXT(SalesDataTable[[#This Row],[Order Date]],"MMM")</f>
        <v>Apr</v>
      </c>
      <c r="G483" s="4" t="s">
        <v>6</v>
      </c>
      <c r="H483" s="4" t="s">
        <v>43</v>
      </c>
      <c r="I483" s="4" t="s">
        <v>8</v>
      </c>
      <c r="J483" s="4" t="s">
        <v>16</v>
      </c>
      <c r="K483" s="4" t="s">
        <v>9</v>
      </c>
      <c r="L483" s="4" t="s">
        <v>10</v>
      </c>
      <c r="M483" s="9">
        <v>15</v>
      </c>
      <c r="N483" s="6">
        <v>94.33</v>
      </c>
      <c r="O483" s="7">
        <v>0.1</v>
      </c>
      <c r="P483" s="6">
        <v>44.38</v>
      </c>
      <c r="Q483" s="6">
        <f t="shared" si="28"/>
        <v>1273.4550000000002</v>
      </c>
      <c r="R483" s="6">
        <f t="shared" si="29"/>
        <v>665.7</v>
      </c>
      <c r="S483" s="6">
        <f t="shared" si="30"/>
        <v>607.75500000000011</v>
      </c>
      <c r="T483" s="8">
        <f t="shared" si="31"/>
        <v>0.47724890161018652</v>
      </c>
      <c r="U483" s="5">
        <f>YEAR(SalesDataTable[[#This Row],[Order Date]])</f>
        <v>2026</v>
      </c>
      <c r="V483" s="8" t="str">
        <f>"Q"&amp;ROUNDUP(MONTH(SalesDataTable[[#This Row],[Order Date]])/3,0)</f>
        <v>Q2</v>
      </c>
      <c r="W483" s="9">
        <f>MONTH(SalesDataTable[[#This Row],[Order Date]])</f>
        <v>4</v>
      </c>
      <c r="X483" s="8" t="str">
        <f>TEXT(SalesDataTable[[#This Row],[Order Date]],"mmm")</f>
        <v>Apr</v>
      </c>
    </row>
    <row r="484" spans="1:24" ht="15.75">
      <c r="A484" s="2">
        <v>193</v>
      </c>
      <c r="B484" s="3">
        <v>46114</v>
      </c>
      <c r="C484" s="4">
        <f>YEAR(SalesDataTable[[#This Row],[Order Date]])</f>
        <v>2026</v>
      </c>
      <c r="D484" s="12" t="str">
        <f>"Q"&amp;ROUNDUP(MONTH(SalesDataTable[[#This Row],[Order Date]])/3,0)</f>
        <v>Q2</v>
      </c>
      <c r="E484" s="4">
        <f>MONTH(SalesDataTable[[#This Row],[Order Date]])</f>
        <v>4</v>
      </c>
      <c r="F484" s="4" t="str">
        <f>TEXT(SalesDataTable[[#This Row],[Order Date]],"MMM")</f>
        <v>Apr</v>
      </c>
      <c r="G484" s="4" t="s">
        <v>20</v>
      </c>
      <c r="H484" s="4" t="s">
        <v>21</v>
      </c>
      <c r="I484" s="4" t="s">
        <v>19</v>
      </c>
      <c r="J484" s="4" t="s">
        <v>3</v>
      </c>
      <c r="K484" s="4" t="s">
        <v>14</v>
      </c>
      <c r="L484" s="4" t="s">
        <v>15</v>
      </c>
      <c r="M484" s="9">
        <v>1</v>
      </c>
      <c r="N484" s="6">
        <v>35.6</v>
      </c>
      <c r="O484" s="7">
        <v>0.1</v>
      </c>
      <c r="P484" s="6">
        <v>13.39</v>
      </c>
      <c r="Q484" s="6">
        <f t="shared" si="28"/>
        <v>32.04</v>
      </c>
      <c r="R484" s="6">
        <f t="shared" si="29"/>
        <v>13.39</v>
      </c>
      <c r="S484" s="6">
        <f t="shared" si="30"/>
        <v>18.649999999999999</v>
      </c>
      <c r="T484" s="8">
        <f t="shared" si="31"/>
        <v>0.58208489388264661</v>
      </c>
      <c r="U484" s="5">
        <f>YEAR(SalesDataTable[[#This Row],[Order Date]])</f>
        <v>2026</v>
      </c>
      <c r="V484" s="8" t="str">
        <f>"Q"&amp;ROUNDUP(MONTH(SalesDataTable[[#This Row],[Order Date]])/3,0)</f>
        <v>Q2</v>
      </c>
      <c r="W484" s="9">
        <f>MONTH(SalesDataTable[[#This Row],[Order Date]])</f>
        <v>4</v>
      </c>
      <c r="X484" s="8" t="str">
        <f>TEXT(SalesDataTable[[#This Row],[Order Date]],"mmm")</f>
        <v>Apr</v>
      </c>
    </row>
    <row r="485" spans="1:24" ht="15.75">
      <c r="A485" s="2">
        <v>2246</v>
      </c>
      <c r="B485" s="3">
        <v>46114</v>
      </c>
      <c r="C485" s="4">
        <f>YEAR(SalesDataTable[[#This Row],[Order Date]])</f>
        <v>2026</v>
      </c>
      <c r="D485" s="12" t="str">
        <f>"Q"&amp;ROUNDUP(MONTH(SalesDataTable[[#This Row],[Order Date]])/3,0)</f>
        <v>Q2</v>
      </c>
      <c r="E485" s="4">
        <f>MONTH(SalesDataTable[[#This Row],[Order Date]])</f>
        <v>4</v>
      </c>
      <c r="F485" s="4" t="str">
        <f>TEXT(SalesDataTable[[#This Row],[Order Date]],"MMM")</f>
        <v>Apr</v>
      </c>
      <c r="G485" s="4" t="s">
        <v>6</v>
      </c>
      <c r="H485" s="4" t="s">
        <v>43</v>
      </c>
      <c r="I485" s="4" t="s">
        <v>28</v>
      </c>
      <c r="J485" s="4" t="s">
        <v>3</v>
      </c>
      <c r="K485" s="4" t="s">
        <v>4</v>
      </c>
      <c r="L485" s="4" t="s">
        <v>22</v>
      </c>
      <c r="M485" s="9">
        <v>1</v>
      </c>
      <c r="N485" s="6">
        <v>50.17</v>
      </c>
      <c r="O485" s="7">
        <v>0</v>
      </c>
      <c r="P485" s="6">
        <v>21.95</v>
      </c>
      <c r="Q485" s="6">
        <f t="shared" si="28"/>
        <v>50.17</v>
      </c>
      <c r="R485" s="6">
        <f t="shared" si="29"/>
        <v>21.95</v>
      </c>
      <c r="S485" s="6">
        <f t="shared" si="30"/>
        <v>28.220000000000002</v>
      </c>
      <c r="T485" s="8">
        <f t="shared" si="31"/>
        <v>0.56248754235598963</v>
      </c>
      <c r="U485" s="5">
        <f>YEAR(SalesDataTable[[#This Row],[Order Date]])</f>
        <v>2026</v>
      </c>
      <c r="V485" s="8" t="str">
        <f>"Q"&amp;ROUNDUP(MONTH(SalesDataTable[[#This Row],[Order Date]])/3,0)</f>
        <v>Q2</v>
      </c>
      <c r="W485" s="9">
        <f>MONTH(SalesDataTable[[#This Row],[Order Date]])</f>
        <v>4</v>
      </c>
      <c r="X485" s="8" t="str">
        <f>TEXT(SalesDataTable[[#This Row],[Order Date]],"mmm")</f>
        <v>Apr</v>
      </c>
    </row>
    <row r="486" spans="1:24" ht="15.75">
      <c r="A486" s="2">
        <v>2556</v>
      </c>
      <c r="B486" s="3">
        <v>46114</v>
      </c>
      <c r="C486" s="4">
        <f>YEAR(SalesDataTable[[#This Row],[Order Date]])</f>
        <v>2026</v>
      </c>
      <c r="D486" s="12" t="str">
        <f>"Q"&amp;ROUNDUP(MONTH(SalesDataTable[[#This Row],[Order Date]])/3,0)</f>
        <v>Q2</v>
      </c>
      <c r="E486" s="4">
        <f>MONTH(SalesDataTable[[#This Row],[Order Date]])</f>
        <v>4</v>
      </c>
      <c r="F486" s="4" t="str">
        <f>TEXT(SalesDataTable[[#This Row],[Order Date]],"MMM")</f>
        <v>Apr</v>
      </c>
      <c r="G486" s="4" t="s">
        <v>20</v>
      </c>
      <c r="H486" s="4" t="s">
        <v>33</v>
      </c>
      <c r="I486" s="4" t="s">
        <v>2</v>
      </c>
      <c r="J486" s="4" t="s">
        <v>3</v>
      </c>
      <c r="K486" s="4" t="s">
        <v>9</v>
      </c>
      <c r="L486" s="4" t="s">
        <v>46</v>
      </c>
      <c r="M486" s="9">
        <v>2</v>
      </c>
      <c r="N486" s="6">
        <v>72.900000000000006</v>
      </c>
      <c r="O486" s="7">
        <v>0</v>
      </c>
      <c r="P486" s="6">
        <v>31.52</v>
      </c>
      <c r="Q486" s="6">
        <f t="shared" si="28"/>
        <v>145.80000000000001</v>
      </c>
      <c r="R486" s="6">
        <f t="shared" si="29"/>
        <v>63.04</v>
      </c>
      <c r="S486" s="6">
        <f t="shared" si="30"/>
        <v>82.760000000000019</v>
      </c>
      <c r="T486" s="8">
        <f t="shared" si="31"/>
        <v>0.5676268861454048</v>
      </c>
      <c r="U486" s="5">
        <f>YEAR(SalesDataTable[[#This Row],[Order Date]])</f>
        <v>2026</v>
      </c>
      <c r="V486" s="8" t="str">
        <f>"Q"&amp;ROUNDUP(MONTH(SalesDataTable[[#This Row],[Order Date]])/3,0)</f>
        <v>Q2</v>
      </c>
      <c r="W486" s="9">
        <f>MONTH(SalesDataTable[[#This Row],[Order Date]])</f>
        <v>4</v>
      </c>
      <c r="X486" s="8" t="str">
        <f>TEXT(SalesDataTable[[#This Row],[Order Date]],"mmm")</f>
        <v>Apr</v>
      </c>
    </row>
    <row r="487" spans="1:24" ht="15.75">
      <c r="A487" s="2">
        <v>169</v>
      </c>
      <c r="B487" s="3">
        <v>46115</v>
      </c>
      <c r="C487" s="4">
        <f>YEAR(SalesDataTable[[#This Row],[Order Date]])</f>
        <v>2026</v>
      </c>
      <c r="D487" s="12" t="str">
        <f>"Q"&amp;ROUNDUP(MONTH(SalesDataTable[[#This Row],[Order Date]])/3,0)</f>
        <v>Q2</v>
      </c>
      <c r="E487" s="4">
        <f>MONTH(SalesDataTable[[#This Row],[Order Date]])</f>
        <v>4</v>
      </c>
      <c r="F487" s="4" t="str">
        <f>TEXT(SalesDataTable[[#This Row],[Order Date]],"MMM")</f>
        <v>Apr</v>
      </c>
      <c r="G487" s="4" t="s">
        <v>11</v>
      </c>
      <c r="H487" s="4" t="s">
        <v>52</v>
      </c>
      <c r="I487" s="4" t="s">
        <v>2</v>
      </c>
      <c r="J487" s="4" t="s">
        <v>13</v>
      </c>
      <c r="K487" s="4" t="s">
        <v>9</v>
      </c>
      <c r="L487" s="4" t="s">
        <v>10</v>
      </c>
      <c r="M487" s="9">
        <v>2</v>
      </c>
      <c r="N487" s="6">
        <v>93.48</v>
      </c>
      <c r="O487" s="7">
        <v>0</v>
      </c>
      <c r="P487" s="6">
        <v>45.15</v>
      </c>
      <c r="Q487" s="6">
        <f t="shared" si="28"/>
        <v>186.96</v>
      </c>
      <c r="R487" s="6">
        <f t="shared" si="29"/>
        <v>90.3</v>
      </c>
      <c r="S487" s="6">
        <f t="shared" si="30"/>
        <v>96.660000000000011</v>
      </c>
      <c r="T487" s="8">
        <f t="shared" si="31"/>
        <v>0.51700898587933253</v>
      </c>
      <c r="U487" s="5">
        <f>YEAR(SalesDataTable[[#This Row],[Order Date]])</f>
        <v>2026</v>
      </c>
      <c r="V487" s="8" t="str">
        <f>"Q"&amp;ROUNDUP(MONTH(SalesDataTable[[#This Row],[Order Date]])/3,0)</f>
        <v>Q2</v>
      </c>
      <c r="W487" s="9">
        <f>MONTH(SalesDataTable[[#This Row],[Order Date]])</f>
        <v>4</v>
      </c>
      <c r="X487" s="8" t="str">
        <f>TEXT(SalesDataTable[[#This Row],[Order Date]],"mmm")</f>
        <v>Apr</v>
      </c>
    </row>
    <row r="488" spans="1:24" ht="15.75">
      <c r="A488" s="2">
        <v>877</v>
      </c>
      <c r="B488" s="3">
        <v>46115</v>
      </c>
      <c r="C488" s="4">
        <f>YEAR(SalesDataTable[[#This Row],[Order Date]])</f>
        <v>2026</v>
      </c>
      <c r="D488" s="12" t="str">
        <f>"Q"&amp;ROUNDUP(MONTH(SalesDataTable[[#This Row],[Order Date]])/3,0)</f>
        <v>Q2</v>
      </c>
      <c r="E488" s="4">
        <f>MONTH(SalesDataTable[[#This Row],[Order Date]])</f>
        <v>4</v>
      </c>
      <c r="F488" s="4" t="str">
        <f>TEXT(SalesDataTable[[#This Row],[Order Date]],"MMM")</f>
        <v>Apr</v>
      </c>
      <c r="G488" s="4" t="s">
        <v>6</v>
      </c>
      <c r="H488" s="4" t="s">
        <v>43</v>
      </c>
      <c r="I488" s="4" t="s">
        <v>2</v>
      </c>
      <c r="J488" s="4" t="s">
        <v>13</v>
      </c>
      <c r="K488" s="4" t="s">
        <v>23</v>
      </c>
      <c r="L488" s="4" t="s">
        <v>51</v>
      </c>
      <c r="M488" s="9">
        <v>1</v>
      </c>
      <c r="N488" s="6">
        <v>123.63</v>
      </c>
      <c r="O488" s="7">
        <v>0</v>
      </c>
      <c r="P488" s="6">
        <v>58.88</v>
      </c>
      <c r="Q488" s="6">
        <f t="shared" si="28"/>
        <v>123.63</v>
      </c>
      <c r="R488" s="6">
        <f t="shared" si="29"/>
        <v>58.88</v>
      </c>
      <c r="S488" s="6">
        <f t="shared" si="30"/>
        <v>64.75</v>
      </c>
      <c r="T488" s="8">
        <f t="shared" si="31"/>
        <v>0.52374019250990866</v>
      </c>
      <c r="U488" s="5">
        <f>YEAR(SalesDataTable[[#This Row],[Order Date]])</f>
        <v>2026</v>
      </c>
      <c r="V488" s="8" t="str">
        <f>"Q"&amp;ROUNDUP(MONTH(SalesDataTable[[#This Row],[Order Date]])/3,0)</f>
        <v>Q2</v>
      </c>
      <c r="W488" s="9">
        <f>MONTH(SalesDataTable[[#This Row],[Order Date]])</f>
        <v>4</v>
      </c>
      <c r="X488" s="8" t="str">
        <f>TEXT(SalesDataTable[[#This Row],[Order Date]],"mmm")</f>
        <v>Apr</v>
      </c>
    </row>
    <row r="489" spans="1:24" ht="15.75">
      <c r="A489" s="2">
        <v>2023</v>
      </c>
      <c r="B489" s="3">
        <v>46115</v>
      </c>
      <c r="C489" s="4">
        <f>YEAR(SalesDataTable[[#This Row],[Order Date]])</f>
        <v>2026</v>
      </c>
      <c r="D489" s="12" t="str">
        <f>"Q"&amp;ROUNDUP(MONTH(SalesDataTable[[#This Row],[Order Date]])/3,0)</f>
        <v>Q2</v>
      </c>
      <c r="E489" s="4">
        <f>MONTH(SalesDataTable[[#This Row],[Order Date]])</f>
        <v>4</v>
      </c>
      <c r="F489" s="4" t="str">
        <f>TEXT(SalesDataTable[[#This Row],[Order Date]],"MMM")</f>
        <v>Apr</v>
      </c>
      <c r="G489" s="4" t="s">
        <v>6</v>
      </c>
      <c r="H489" s="4" t="s">
        <v>43</v>
      </c>
      <c r="I489" s="4" t="s">
        <v>2</v>
      </c>
      <c r="J489" s="4" t="s">
        <v>13</v>
      </c>
      <c r="K489" s="4" t="s">
        <v>14</v>
      </c>
      <c r="L489" s="4" t="s">
        <v>48</v>
      </c>
      <c r="M489" s="9">
        <v>3</v>
      </c>
      <c r="N489" s="6">
        <v>168.37</v>
      </c>
      <c r="O489" s="7">
        <v>0</v>
      </c>
      <c r="P489" s="6">
        <v>87.15</v>
      </c>
      <c r="Q489" s="6">
        <f t="shared" si="28"/>
        <v>505.11</v>
      </c>
      <c r="R489" s="6">
        <f t="shared" si="29"/>
        <v>261.45000000000005</v>
      </c>
      <c r="S489" s="6">
        <f t="shared" si="30"/>
        <v>243.65999999999997</v>
      </c>
      <c r="T489" s="8">
        <f t="shared" si="31"/>
        <v>0.4823899744610084</v>
      </c>
      <c r="U489" s="5">
        <f>YEAR(SalesDataTable[[#This Row],[Order Date]])</f>
        <v>2026</v>
      </c>
      <c r="V489" s="8" t="str">
        <f>"Q"&amp;ROUNDUP(MONTH(SalesDataTable[[#This Row],[Order Date]])/3,0)</f>
        <v>Q2</v>
      </c>
      <c r="W489" s="9">
        <f>MONTH(SalesDataTable[[#This Row],[Order Date]])</f>
        <v>4</v>
      </c>
      <c r="X489" s="8" t="str">
        <f>TEXT(SalesDataTable[[#This Row],[Order Date]],"mmm")</f>
        <v>Apr</v>
      </c>
    </row>
    <row r="490" spans="1:24" ht="15.75">
      <c r="A490" s="2">
        <v>2548</v>
      </c>
      <c r="B490" s="3">
        <v>46115</v>
      </c>
      <c r="C490" s="4">
        <f>YEAR(SalesDataTable[[#This Row],[Order Date]])</f>
        <v>2026</v>
      </c>
      <c r="D490" s="12" t="str">
        <f>"Q"&amp;ROUNDUP(MONTH(SalesDataTable[[#This Row],[Order Date]])/3,0)</f>
        <v>Q2</v>
      </c>
      <c r="E490" s="4">
        <f>MONTH(SalesDataTable[[#This Row],[Order Date]])</f>
        <v>4</v>
      </c>
      <c r="F490" s="4" t="str">
        <f>TEXT(SalesDataTable[[#This Row],[Order Date]],"MMM")</f>
        <v>Apr</v>
      </c>
      <c r="G490" s="4" t="s">
        <v>0</v>
      </c>
      <c r="H490" s="4" t="s">
        <v>36</v>
      </c>
      <c r="I490" s="4" t="s">
        <v>28</v>
      </c>
      <c r="J490" s="4" t="s">
        <v>13</v>
      </c>
      <c r="K490" s="4" t="s">
        <v>4</v>
      </c>
      <c r="L490" s="4" t="s">
        <v>22</v>
      </c>
      <c r="M490" s="9">
        <v>4</v>
      </c>
      <c r="N490" s="6">
        <v>51.68</v>
      </c>
      <c r="O490" s="7">
        <v>0.05</v>
      </c>
      <c r="P490" s="6">
        <v>23.09</v>
      </c>
      <c r="Q490" s="6">
        <f t="shared" si="28"/>
        <v>196.38399999999999</v>
      </c>
      <c r="R490" s="6">
        <f t="shared" si="29"/>
        <v>92.36</v>
      </c>
      <c r="S490" s="6">
        <f t="shared" si="30"/>
        <v>104.02399999999999</v>
      </c>
      <c r="T490" s="8">
        <f t="shared" si="31"/>
        <v>0.52969692031937421</v>
      </c>
      <c r="U490" s="5">
        <f>YEAR(SalesDataTable[[#This Row],[Order Date]])</f>
        <v>2026</v>
      </c>
      <c r="V490" s="8" t="str">
        <f>"Q"&amp;ROUNDUP(MONTH(SalesDataTable[[#This Row],[Order Date]])/3,0)</f>
        <v>Q2</v>
      </c>
      <c r="W490" s="9">
        <f>MONTH(SalesDataTable[[#This Row],[Order Date]])</f>
        <v>4</v>
      </c>
      <c r="X490" s="8" t="str">
        <f>TEXT(SalesDataTable[[#This Row],[Order Date]],"mmm")</f>
        <v>Apr</v>
      </c>
    </row>
    <row r="491" spans="1:24" ht="15.75">
      <c r="A491" s="2">
        <v>2602</v>
      </c>
      <c r="B491" s="3">
        <v>46115</v>
      </c>
      <c r="C491" s="4">
        <f>YEAR(SalesDataTable[[#This Row],[Order Date]])</f>
        <v>2026</v>
      </c>
      <c r="D491" s="12" t="str">
        <f>"Q"&amp;ROUNDUP(MONTH(SalesDataTable[[#This Row],[Order Date]])/3,0)</f>
        <v>Q2</v>
      </c>
      <c r="E491" s="4">
        <f>MONTH(SalesDataTable[[#This Row],[Order Date]])</f>
        <v>4</v>
      </c>
      <c r="F491" s="4" t="str">
        <f>TEXT(SalesDataTable[[#This Row],[Order Date]],"MMM")</f>
        <v>Apr</v>
      </c>
      <c r="G491" s="4" t="s">
        <v>6</v>
      </c>
      <c r="H491" s="4" t="s">
        <v>43</v>
      </c>
      <c r="I491" s="4" t="s">
        <v>28</v>
      </c>
      <c r="J491" s="4" t="s">
        <v>13</v>
      </c>
      <c r="K491" s="4" t="s">
        <v>4</v>
      </c>
      <c r="L491" s="4" t="s">
        <v>26</v>
      </c>
      <c r="M491" s="9">
        <v>1</v>
      </c>
      <c r="N491" s="6">
        <v>40.159999999999997</v>
      </c>
      <c r="O491" s="7">
        <v>0</v>
      </c>
      <c r="P491" s="6">
        <v>16.77</v>
      </c>
      <c r="Q491" s="6">
        <f t="shared" si="28"/>
        <v>40.159999999999997</v>
      </c>
      <c r="R491" s="6">
        <f t="shared" si="29"/>
        <v>16.77</v>
      </c>
      <c r="S491" s="6">
        <f t="shared" si="30"/>
        <v>23.389999999999997</v>
      </c>
      <c r="T491" s="8">
        <f t="shared" si="31"/>
        <v>0.58242031872509958</v>
      </c>
      <c r="U491" s="5">
        <f>YEAR(SalesDataTable[[#This Row],[Order Date]])</f>
        <v>2026</v>
      </c>
      <c r="V491" s="8" t="str">
        <f>"Q"&amp;ROUNDUP(MONTH(SalesDataTable[[#This Row],[Order Date]])/3,0)</f>
        <v>Q2</v>
      </c>
      <c r="W491" s="9">
        <f>MONTH(SalesDataTable[[#This Row],[Order Date]])</f>
        <v>4</v>
      </c>
      <c r="X491" s="8" t="str">
        <f>TEXT(SalesDataTable[[#This Row],[Order Date]],"mmm")</f>
        <v>Apr</v>
      </c>
    </row>
    <row r="492" spans="1:24" ht="15.75">
      <c r="A492" s="2">
        <v>3229</v>
      </c>
      <c r="B492" s="3">
        <v>46115</v>
      </c>
      <c r="C492" s="4">
        <f>YEAR(SalesDataTable[[#This Row],[Order Date]])</f>
        <v>2026</v>
      </c>
      <c r="D492" s="12" t="str">
        <f>"Q"&amp;ROUNDUP(MONTH(SalesDataTable[[#This Row],[Order Date]])/3,0)</f>
        <v>Q2</v>
      </c>
      <c r="E492" s="4">
        <f>MONTH(SalesDataTable[[#This Row],[Order Date]])</f>
        <v>4</v>
      </c>
      <c r="F492" s="4" t="str">
        <f>TEXT(SalesDataTable[[#This Row],[Order Date]],"MMM")</f>
        <v>Apr</v>
      </c>
      <c r="G492" s="4" t="s">
        <v>20</v>
      </c>
      <c r="H492" s="4" t="s">
        <v>47</v>
      </c>
      <c r="I492" s="4" t="s">
        <v>19</v>
      </c>
      <c r="J492" s="4" t="s">
        <v>3</v>
      </c>
      <c r="K492" s="4" t="s">
        <v>14</v>
      </c>
      <c r="L492" s="4" t="s">
        <v>15</v>
      </c>
      <c r="M492" s="9">
        <v>3</v>
      </c>
      <c r="N492" s="6">
        <v>36.17</v>
      </c>
      <c r="O492" s="7">
        <v>0.1</v>
      </c>
      <c r="P492" s="6">
        <v>13.65</v>
      </c>
      <c r="Q492" s="6">
        <f t="shared" si="28"/>
        <v>97.659000000000006</v>
      </c>
      <c r="R492" s="6">
        <f t="shared" si="29"/>
        <v>40.950000000000003</v>
      </c>
      <c r="S492" s="6">
        <f t="shared" si="30"/>
        <v>56.709000000000003</v>
      </c>
      <c r="T492" s="8">
        <f t="shared" si="31"/>
        <v>0.58068380794396834</v>
      </c>
      <c r="U492" s="5">
        <f>YEAR(SalesDataTable[[#This Row],[Order Date]])</f>
        <v>2026</v>
      </c>
      <c r="V492" s="8" t="str">
        <f>"Q"&amp;ROUNDUP(MONTH(SalesDataTable[[#This Row],[Order Date]])/3,0)</f>
        <v>Q2</v>
      </c>
      <c r="W492" s="9">
        <f>MONTH(SalesDataTable[[#This Row],[Order Date]])</f>
        <v>4</v>
      </c>
      <c r="X492" s="8" t="str">
        <f>TEXT(SalesDataTable[[#This Row],[Order Date]],"mmm")</f>
        <v>Apr</v>
      </c>
    </row>
    <row r="493" spans="1:24" ht="15.75">
      <c r="A493" s="2">
        <v>3261</v>
      </c>
      <c r="B493" s="3">
        <v>46115</v>
      </c>
      <c r="C493" s="4">
        <f>YEAR(SalesDataTable[[#This Row],[Order Date]])</f>
        <v>2026</v>
      </c>
      <c r="D493" s="12" t="str">
        <f>"Q"&amp;ROUNDUP(MONTH(SalesDataTable[[#This Row],[Order Date]])/3,0)</f>
        <v>Q2</v>
      </c>
      <c r="E493" s="4">
        <f>MONTH(SalesDataTable[[#This Row],[Order Date]])</f>
        <v>4</v>
      </c>
      <c r="F493" s="4" t="str">
        <f>TEXT(SalesDataTable[[#This Row],[Order Date]],"MMM")</f>
        <v>Apr</v>
      </c>
      <c r="G493" s="4" t="s">
        <v>11</v>
      </c>
      <c r="H493" s="4" t="s">
        <v>39</v>
      </c>
      <c r="I493" s="4" t="s">
        <v>2</v>
      </c>
      <c r="J493" s="4" t="s">
        <v>13</v>
      </c>
      <c r="K493" s="4" t="s">
        <v>14</v>
      </c>
      <c r="L493" s="4" t="s">
        <v>44</v>
      </c>
      <c r="M493" s="9">
        <v>4</v>
      </c>
      <c r="N493" s="6">
        <v>130.55000000000001</v>
      </c>
      <c r="O493" s="7">
        <v>0</v>
      </c>
      <c r="P493" s="6">
        <v>67.66</v>
      </c>
      <c r="Q493" s="6">
        <f t="shared" si="28"/>
        <v>522.20000000000005</v>
      </c>
      <c r="R493" s="6">
        <f t="shared" si="29"/>
        <v>270.64</v>
      </c>
      <c r="S493" s="6">
        <f t="shared" si="30"/>
        <v>251.56000000000006</v>
      </c>
      <c r="T493" s="8">
        <f t="shared" si="31"/>
        <v>0.48173113749521262</v>
      </c>
      <c r="U493" s="5">
        <f>YEAR(SalesDataTable[[#This Row],[Order Date]])</f>
        <v>2026</v>
      </c>
      <c r="V493" s="8" t="str">
        <f>"Q"&amp;ROUNDUP(MONTH(SalesDataTable[[#This Row],[Order Date]])/3,0)</f>
        <v>Q2</v>
      </c>
      <c r="W493" s="9">
        <f>MONTH(SalesDataTable[[#This Row],[Order Date]])</f>
        <v>4</v>
      </c>
      <c r="X493" s="8" t="str">
        <f>TEXT(SalesDataTable[[#This Row],[Order Date]],"mmm")</f>
        <v>Apr</v>
      </c>
    </row>
    <row r="494" spans="1:24" ht="15.75">
      <c r="A494" s="2">
        <v>3621</v>
      </c>
      <c r="B494" s="3">
        <v>46115</v>
      </c>
      <c r="C494" s="4">
        <f>YEAR(SalesDataTable[[#This Row],[Order Date]])</f>
        <v>2026</v>
      </c>
      <c r="D494" s="12" t="str">
        <f>"Q"&amp;ROUNDUP(MONTH(SalesDataTable[[#This Row],[Order Date]])/3,0)</f>
        <v>Q2</v>
      </c>
      <c r="E494" s="4">
        <f>MONTH(SalesDataTable[[#This Row],[Order Date]])</f>
        <v>4</v>
      </c>
      <c r="F494" s="4" t="str">
        <f>TEXT(SalesDataTable[[#This Row],[Order Date]],"MMM")</f>
        <v>Apr</v>
      </c>
      <c r="G494" s="4" t="s">
        <v>20</v>
      </c>
      <c r="H494" s="4" t="s">
        <v>33</v>
      </c>
      <c r="I494" s="4" t="s">
        <v>2</v>
      </c>
      <c r="J494" s="4" t="s">
        <v>13</v>
      </c>
      <c r="K494" s="4" t="s">
        <v>4</v>
      </c>
      <c r="L494" s="4" t="s">
        <v>30</v>
      </c>
      <c r="M494" s="9">
        <v>2</v>
      </c>
      <c r="N494" s="6">
        <v>102.63</v>
      </c>
      <c r="O494" s="7">
        <v>0</v>
      </c>
      <c r="P494" s="6">
        <v>50.19</v>
      </c>
      <c r="Q494" s="6">
        <f t="shared" si="28"/>
        <v>205.26</v>
      </c>
      <c r="R494" s="6">
        <f t="shared" si="29"/>
        <v>100.38</v>
      </c>
      <c r="S494" s="6">
        <f t="shared" si="30"/>
        <v>104.88</v>
      </c>
      <c r="T494" s="8">
        <f t="shared" si="31"/>
        <v>0.51096170710318622</v>
      </c>
      <c r="U494" s="5">
        <f>YEAR(SalesDataTable[[#This Row],[Order Date]])</f>
        <v>2026</v>
      </c>
      <c r="V494" s="8" t="str">
        <f>"Q"&amp;ROUNDUP(MONTH(SalesDataTable[[#This Row],[Order Date]])/3,0)</f>
        <v>Q2</v>
      </c>
      <c r="W494" s="9">
        <f>MONTH(SalesDataTable[[#This Row],[Order Date]])</f>
        <v>4</v>
      </c>
      <c r="X494" s="8" t="str">
        <f>TEXT(SalesDataTable[[#This Row],[Order Date]],"mmm")</f>
        <v>Apr</v>
      </c>
    </row>
    <row r="495" spans="1:24" ht="15.75">
      <c r="A495" s="2">
        <v>4681</v>
      </c>
      <c r="B495" s="3">
        <v>46115</v>
      </c>
      <c r="C495" s="4">
        <f>YEAR(SalesDataTable[[#This Row],[Order Date]])</f>
        <v>2026</v>
      </c>
      <c r="D495" s="12" t="str">
        <f>"Q"&amp;ROUNDUP(MONTH(SalesDataTable[[#This Row],[Order Date]])/3,0)</f>
        <v>Q2</v>
      </c>
      <c r="E495" s="4">
        <f>MONTH(SalesDataTable[[#This Row],[Order Date]])</f>
        <v>4</v>
      </c>
      <c r="F495" s="4" t="str">
        <f>TEXT(SalesDataTable[[#This Row],[Order Date]],"MMM")</f>
        <v>Apr</v>
      </c>
      <c r="G495" s="4" t="s">
        <v>20</v>
      </c>
      <c r="H495" s="4" t="s">
        <v>47</v>
      </c>
      <c r="I495" s="4" t="s">
        <v>28</v>
      </c>
      <c r="J495" s="4" t="s">
        <v>3</v>
      </c>
      <c r="K495" s="4" t="s">
        <v>4</v>
      </c>
      <c r="L495" s="4" t="s">
        <v>5</v>
      </c>
      <c r="M495" s="9">
        <v>6</v>
      </c>
      <c r="N495" s="6">
        <v>81.239999999999995</v>
      </c>
      <c r="O495" s="7">
        <v>0</v>
      </c>
      <c r="P495" s="6">
        <v>43.28</v>
      </c>
      <c r="Q495" s="6">
        <f t="shared" si="28"/>
        <v>487.43999999999994</v>
      </c>
      <c r="R495" s="6">
        <f t="shared" si="29"/>
        <v>259.68</v>
      </c>
      <c r="S495" s="6">
        <f t="shared" si="30"/>
        <v>227.75999999999993</v>
      </c>
      <c r="T495" s="8">
        <f t="shared" si="31"/>
        <v>0.46725750861644505</v>
      </c>
      <c r="U495" s="5">
        <f>YEAR(SalesDataTable[[#This Row],[Order Date]])</f>
        <v>2026</v>
      </c>
      <c r="V495" s="8" t="str">
        <f>"Q"&amp;ROUNDUP(MONTH(SalesDataTable[[#This Row],[Order Date]])/3,0)</f>
        <v>Q2</v>
      </c>
      <c r="W495" s="9">
        <f>MONTH(SalesDataTable[[#This Row],[Order Date]])</f>
        <v>4</v>
      </c>
      <c r="X495" s="8" t="str">
        <f>TEXT(SalesDataTable[[#This Row],[Order Date]],"mmm")</f>
        <v>Apr</v>
      </c>
    </row>
    <row r="496" spans="1:24" ht="15.75">
      <c r="A496" s="2">
        <v>4954</v>
      </c>
      <c r="B496" s="3">
        <v>46115</v>
      </c>
      <c r="C496" s="4">
        <f>YEAR(SalesDataTable[[#This Row],[Order Date]])</f>
        <v>2026</v>
      </c>
      <c r="D496" s="12" t="str">
        <f>"Q"&amp;ROUNDUP(MONTH(SalesDataTable[[#This Row],[Order Date]])/3,0)</f>
        <v>Q2</v>
      </c>
      <c r="E496" s="4">
        <f>MONTH(SalesDataTable[[#This Row],[Order Date]])</f>
        <v>4</v>
      </c>
      <c r="F496" s="4" t="str">
        <f>TEXT(SalesDataTable[[#This Row],[Order Date]],"MMM")</f>
        <v>Apr</v>
      </c>
      <c r="G496" s="4" t="s">
        <v>20</v>
      </c>
      <c r="H496" s="4" t="s">
        <v>33</v>
      </c>
      <c r="I496" s="4" t="s">
        <v>2</v>
      </c>
      <c r="J496" s="4" t="s">
        <v>13</v>
      </c>
      <c r="K496" s="4" t="s">
        <v>9</v>
      </c>
      <c r="L496" s="4" t="s">
        <v>46</v>
      </c>
      <c r="M496" s="9">
        <v>3</v>
      </c>
      <c r="N496" s="6">
        <v>72.11</v>
      </c>
      <c r="O496" s="7">
        <v>0.05</v>
      </c>
      <c r="P496" s="6">
        <v>31.63</v>
      </c>
      <c r="Q496" s="6">
        <f t="shared" si="28"/>
        <v>205.51349999999996</v>
      </c>
      <c r="R496" s="6">
        <f t="shared" si="29"/>
        <v>94.89</v>
      </c>
      <c r="S496" s="6">
        <f t="shared" si="30"/>
        <v>110.62349999999996</v>
      </c>
      <c r="T496" s="8">
        <f t="shared" si="31"/>
        <v>0.5382785072513484</v>
      </c>
      <c r="U496" s="5">
        <f>YEAR(SalesDataTable[[#This Row],[Order Date]])</f>
        <v>2026</v>
      </c>
      <c r="V496" s="8" t="str">
        <f>"Q"&amp;ROUNDUP(MONTH(SalesDataTable[[#This Row],[Order Date]])/3,0)</f>
        <v>Q2</v>
      </c>
      <c r="W496" s="9">
        <f>MONTH(SalesDataTable[[#This Row],[Order Date]])</f>
        <v>4</v>
      </c>
      <c r="X496" s="8" t="str">
        <f>TEXT(SalesDataTable[[#This Row],[Order Date]],"mmm")</f>
        <v>Apr</v>
      </c>
    </row>
    <row r="497" spans="1:24" ht="15.75">
      <c r="A497" s="2">
        <v>1153</v>
      </c>
      <c r="B497" s="3">
        <v>46116</v>
      </c>
      <c r="C497" s="4">
        <f>YEAR(SalesDataTable[[#This Row],[Order Date]])</f>
        <v>2026</v>
      </c>
      <c r="D497" s="12" t="str">
        <f>"Q"&amp;ROUNDUP(MONTH(SalesDataTable[[#This Row],[Order Date]])/3,0)</f>
        <v>Q2</v>
      </c>
      <c r="E497" s="4">
        <f>MONTH(SalesDataTable[[#This Row],[Order Date]])</f>
        <v>4</v>
      </c>
      <c r="F497" s="4" t="str">
        <f>TEXT(SalesDataTable[[#This Row],[Order Date]],"MMM")</f>
        <v>Apr</v>
      </c>
      <c r="G497" s="4" t="s">
        <v>11</v>
      </c>
      <c r="H497" s="4" t="s">
        <v>52</v>
      </c>
      <c r="I497" s="4" t="s">
        <v>19</v>
      </c>
      <c r="J497" s="4" t="s">
        <v>13</v>
      </c>
      <c r="K497" s="4" t="s">
        <v>9</v>
      </c>
      <c r="L497" s="4" t="s">
        <v>10</v>
      </c>
      <c r="M497" s="9">
        <v>4</v>
      </c>
      <c r="N497" s="6">
        <v>90.15</v>
      </c>
      <c r="O497" s="7">
        <v>0</v>
      </c>
      <c r="P497" s="6">
        <v>44.9</v>
      </c>
      <c r="Q497" s="6">
        <f t="shared" si="28"/>
        <v>360.6</v>
      </c>
      <c r="R497" s="6">
        <f t="shared" si="29"/>
        <v>179.6</v>
      </c>
      <c r="S497" s="6">
        <f t="shared" si="30"/>
        <v>181.00000000000003</v>
      </c>
      <c r="T497" s="8">
        <f t="shared" si="31"/>
        <v>0.50194120909595119</v>
      </c>
      <c r="U497" s="5">
        <f>YEAR(SalesDataTable[[#This Row],[Order Date]])</f>
        <v>2026</v>
      </c>
      <c r="V497" s="8" t="str">
        <f>"Q"&amp;ROUNDUP(MONTH(SalesDataTable[[#This Row],[Order Date]])/3,0)</f>
        <v>Q2</v>
      </c>
      <c r="W497" s="9">
        <f>MONTH(SalesDataTable[[#This Row],[Order Date]])</f>
        <v>4</v>
      </c>
      <c r="X497" s="8" t="str">
        <f>TEXT(SalesDataTable[[#This Row],[Order Date]],"mmm")</f>
        <v>Apr</v>
      </c>
    </row>
    <row r="498" spans="1:24" ht="15.75">
      <c r="A498" s="2">
        <v>1383</v>
      </c>
      <c r="B498" s="3">
        <v>46116</v>
      </c>
      <c r="C498" s="4">
        <f>YEAR(SalesDataTable[[#This Row],[Order Date]])</f>
        <v>2026</v>
      </c>
      <c r="D498" s="12" t="str">
        <f>"Q"&amp;ROUNDUP(MONTH(SalesDataTable[[#This Row],[Order Date]])/3,0)</f>
        <v>Q2</v>
      </c>
      <c r="E498" s="4">
        <f>MONTH(SalesDataTable[[#This Row],[Order Date]])</f>
        <v>4</v>
      </c>
      <c r="F498" s="4" t="str">
        <f>TEXT(SalesDataTable[[#This Row],[Order Date]],"MMM")</f>
        <v>Apr</v>
      </c>
      <c r="G498" s="4" t="s">
        <v>20</v>
      </c>
      <c r="H498" s="4" t="s">
        <v>21</v>
      </c>
      <c r="I498" s="4" t="s">
        <v>19</v>
      </c>
      <c r="J498" s="4" t="s">
        <v>3</v>
      </c>
      <c r="K498" s="4" t="s">
        <v>4</v>
      </c>
      <c r="L498" s="4" t="s">
        <v>22</v>
      </c>
      <c r="M498" s="9">
        <v>1</v>
      </c>
      <c r="N498" s="6">
        <v>50.7</v>
      </c>
      <c r="O498" s="7">
        <v>0.05</v>
      </c>
      <c r="P498" s="6">
        <v>21.85</v>
      </c>
      <c r="Q498" s="6">
        <f t="shared" si="28"/>
        <v>48.164999999999999</v>
      </c>
      <c r="R498" s="6">
        <f t="shared" si="29"/>
        <v>21.85</v>
      </c>
      <c r="S498" s="6">
        <f t="shared" si="30"/>
        <v>26.314999999999998</v>
      </c>
      <c r="T498" s="8">
        <f t="shared" si="31"/>
        <v>0.54635108481262329</v>
      </c>
      <c r="U498" s="5">
        <f>YEAR(SalesDataTable[[#This Row],[Order Date]])</f>
        <v>2026</v>
      </c>
      <c r="V498" s="8" t="str">
        <f>"Q"&amp;ROUNDUP(MONTH(SalesDataTable[[#This Row],[Order Date]])/3,0)</f>
        <v>Q2</v>
      </c>
      <c r="W498" s="9">
        <f>MONTH(SalesDataTable[[#This Row],[Order Date]])</f>
        <v>4</v>
      </c>
      <c r="X498" s="8" t="str">
        <f>TEXT(SalesDataTable[[#This Row],[Order Date]],"mmm")</f>
        <v>Apr</v>
      </c>
    </row>
    <row r="499" spans="1:24" ht="15.75">
      <c r="A499" s="2">
        <v>2583</v>
      </c>
      <c r="B499" s="3">
        <v>46116</v>
      </c>
      <c r="C499" s="4">
        <f>YEAR(SalesDataTable[[#This Row],[Order Date]])</f>
        <v>2026</v>
      </c>
      <c r="D499" s="12" t="str">
        <f>"Q"&amp;ROUNDUP(MONTH(SalesDataTable[[#This Row],[Order Date]])/3,0)</f>
        <v>Q2</v>
      </c>
      <c r="E499" s="4">
        <f>MONTH(SalesDataTable[[#This Row],[Order Date]])</f>
        <v>4</v>
      </c>
      <c r="F499" s="4" t="str">
        <f>TEXT(SalesDataTable[[#This Row],[Order Date]],"MMM")</f>
        <v>Apr</v>
      </c>
      <c r="G499" s="4" t="s">
        <v>0</v>
      </c>
      <c r="H499" s="4" t="s">
        <v>1</v>
      </c>
      <c r="I499" s="4" t="s">
        <v>2</v>
      </c>
      <c r="J499" s="4" t="s">
        <v>3</v>
      </c>
      <c r="K499" s="4" t="s">
        <v>34</v>
      </c>
      <c r="L499" s="4" t="s">
        <v>35</v>
      </c>
      <c r="M499" s="9">
        <v>1</v>
      </c>
      <c r="N499" s="6">
        <v>41.13</v>
      </c>
      <c r="O499" s="7">
        <v>0</v>
      </c>
      <c r="P499" s="6">
        <v>15.04</v>
      </c>
      <c r="Q499" s="6">
        <f t="shared" si="28"/>
        <v>41.13</v>
      </c>
      <c r="R499" s="6">
        <f t="shared" si="29"/>
        <v>15.04</v>
      </c>
      <c r="S499" s="6">
        <f t="shared" si="30"/>
        <v>26.090000000000003</v>
      </c>
      <c r="T499" s="8">
        <f t="shared" si="31"/>
        <v>0.63433017262338931</v>
      </c>
      <c r="U499" s="5">
        <f>YEAR(SalesDataTable[[#This Row],[Order Date]])</f>
        <v>2026</v>
      </c>
      <c r="V499" s="8" t="str">
        <f>"Q"&amp;ROUNDUP(MONTH(SalesDataTable[[#This Row],[Order Date]])/3,0)</f>
        <v>Q2</v>
      </c>
      <c r="W499" s="9">
        <f>MONTH(SalesDataTable[[#This Row],[Order Date]])</f>
        <v>4</v>
      </c>
      <c r="X499" s="8" t="str">
        <f>TEXT(SalesDataTable[[#This Row],[Order Date]],"mmm")</f>
        <v>Apr</v>
      </c>
    </row>
    <row r="500" spans="1:24" ht="15.75">
      <c r="A500" s="2">
        <v>4074</v>
      </c>
      <c r="B500" s="3">
        <v>46116</v>
      </c>
      <c r="C500" s="4">
        <f>YEAR(SalesDataTable[[#This Row],[Order Date]])</f>
        <v>2026</v>
      </c>
      <c r="D500" s="12" t="str">
        <f>"Q"&amp;ROUNDUP(MONTH(SalesDataTable[[#This Row],[Order Date]])/3,0)</f>
        <v>Q2</v>
      </c>
      <c r="E500" s="4">
        <f>MONTH(SalesDataTable[[#This Row],[Order Date]])</f>
        <v>4</v>
      </c>
      <c r="F500" s="4" t="str">
        <f>TEXT(SalesDataTable[[#This Row],[Order Date]],"MMM")</f>
        <v>Apr</v>
      </c>
      <c r="G500" s="4" t="s">
        <v>6</v>
      </c>
      <c r="H500" s="4" t="s">
        <v>7</v>
      </c>
      <c r="I500" s="4" t="s">
        <v>19</v>
      </c>
      <c r="J500" s="4" t="s">
        <v>3</v>
      </c>
      <c r="K500" s="4" t="s">
        <v>23</v>
      </c>
      <c r="L500" s="4" t="s">
        <v>51</v>
      </c>
      <c r="M500" s="9">
        <v>1</v>
      </c>
      <c r="N500" s="6">
        <v>121.66</v>
      </c>
      <c r="O500" s="7">
        <v>0</v>
      </c>
      <c r="P500" s="6">
        <v>61.37</v>
      </c>
      <c r="Q500" s="6">
        <f t="shared" si="28"/>
        <v>121.66</v>
      </c>
      <c r="R500" s="6">
        <f t="shared" si="29"/>
        <v>61.37</v>
      </c>
      <c r="S500" s="6">
        <f t="shared" si="30"/>
        <v>60.29</v>
      </c>
      <c r="T500" s="8">
        <f t="shared" si="31"/>
        <v>0.49556140062469178</v>
      </c>
      <c r="U500" s="5">
        <f>YEAR(SalesDataTable[[#This Row],[Order Date]])</f>
        <v>2026</v>
      </c>
      <c r="V500" s="8" t="str">
        <f>"Q"&amp;ROUNDUP(MONTH(SalesDataTable[[#This Row],[Order Date]])/3,0)</f>
        <v>Q2</v>
      </c>
      <c r="W500" s="9">
        <f>MONTH(SalesDataTable[[#This Row],[Order Date]])</f>
        <v>4</v>
      </c>
      <c r="X500" s="8" t="str">
        <f>TEXT(SalesDataTable[[#This Row],[Order Date]],"mmm")</f>
        <v>Apr</v>
      </c>
    </row>
    <row r="501" spans="1:24" ht="15.75">
      <c r="A501" s="2">
        <v>4301</v>
      </c>
      <c r="B501" s="3">
        <v>46116</v>
      </c>
      <c r="C501" s="4">
        <f>YEAR(SalesDataTable[[#This Row],[Order Date]])</f>
        <v>2026</v>
      </c>
      <c r="D501" s="12" t="str">
        <f>"Q"&amp;ROUNDUP(MONTH(SalesDataTable[[#This Row],[Order Date]])/3,0)</f>
        <v>Q2</v>
      </c>
      <c r="E501" s="4">
        <f>MONTH(SalesDataTable[[#This Row],[Order Date]])</f>
        <v>4</v>
      </c>
      <c r="F501" s="4" t="str">
        <f>TEXT(SalesDataTable[[#This Row],[Order Date]],"MMM")</f>
        <v>Apr</v>
      </c>
      <c r="G501" s="4" t="s">
        <v>11</v>
      </c>
      <c r="H501" s="4" t="s">
        <v>52</v>
      </c>
      <c r="I501" s="4" t="s">
        <v>19</v>
      </c>
      <c r="J501" s="4" t="s">
        <v>13</v>
      </c>
      <c r="K501" s="4" t="s">
        <v>34</v>
      </c>
      <c r="L501" s="4" t="s">
        <v>38</v>
      </c>
      <c r="M501" s="9">
        <v>1</v>
      </c>
      <c r="N501" s="6">
        <v>122.77</v>
      </c>
      <c r="O501" s="7">
        <v>0.1</v>
      </c>
      <c r="P501" s="6">
        <v>70.59</v>
      </c>
      <c r="Q501" s="6">
        <f t="shared" si="28"/>
        <v>110.49299999999999</v>
      </c>
      <c r="R501" s="6">
        <f t="shared" si="29"/>
        <v>70.59</v>
      </c>
      <c r="S501" s="6">
        <f t="shared" si="30"/>
        <v>39.902999999999992</v>
      </c>
      <c r="T501" s="8">
        <f t="shared" si="31"/>
        <v>0.36113599956558329</v>
      </c>
      <c r="U501" s="5">
        <f>YEAR(SalesDataTable[[#This Row],[Order Date]])</f>
        <v>2026</v>
      </c>
      <c r="V501" s="8" t="str">
        <f>"Q"&amp;ROUNDUP(MONTH(SalesDataTable[[#This Row],[Order Date]])/3,0)</f>
        <v>Q2</v>
      </c>
      <c r="W501" s="9">
        <f>MONTH(SalesDataTable[[#This Row],[Order Date]])</f>
        <v>4</v>
      </c>
      <c r="X501" s="8" t="str">
        <f>TEXT(SalesDataTable[[#This Row],[Order Date]],"mmm")</f>
        <v>Apr</v>
      </c>
    </row>
    <row r="502" spans="1:24" ht="15.75">
      <c r="A502" s="2">
        <v>4692</v>
      </c>
      <c r="B502" s="3">
        <v>46116</v>
      </c>
      <c r="C502" s="4">
        <f>YEAR(SalesDataTable[[#This Row],[Order Date]])</f>
        <v>2026</v>
      </c>
      <c r="D502" s="12" t="str">
        <f>"Q"&amp;ROUNDUP(MONTH(SalesDataTable[[#This Row],[Order Date]])/3,0)</f>
        <v>Q2</v>
      </c>
      <c r="E502" s="4">
        <f>MONTH(SalesDataTable[[#This Row],[Order Date]])</f>
        <v>4</v>
      </c>
      <c r="F502" s="4" t="str">
        <f>TEXT(SalesDataTable[[#This Row],[Order Date]],"MMM")</f>
        <v>Apr</v>
      </c>
      <c r="G502" s="4" t="s">
        <v>20</v>
      </c>
      <c r="H502" s="4" t="s">
        <v>47</v>
      </c>
      <c r="I502" s="4" t="s">
        <v>2</v>
      </c>
      <c r="J502" s="4" t="s">
        <v>3</v>
      </c>
      <c r="K502" s="4" t="s">
        <v>4</v>
      </c>
      <c r="L502" s="4" t="s">
        <v>22</v>
      </c>
      <c r="M502" s="9">
        <v>1</v>
      </c>
      <c r="N502" s="6">
        <v>49.96</v>
      </c>
      <c r="O502" s="7">
        <v>0</v>
      </c>
      <c r="P502" s="6">
        <v>22.13</v>
      </c>
      <c r="Q502" s="6">
        <f t="shared" si="28"/>
        <v>49.96</v>
      </c>
      <c r="R502" s="6">
        <f t="shared" si="29"/>
        <v>22.13</v>
      </c>
      <c r="S502" s="6">
        <f t="shared" si="30"/>
        <v>27.830000000000002</v>
      </c>
      <c r="T502" s="8">
        <f t="shared" si="31"/>
        <v>0.55704563650920735</v>
      </c>
      <c r="U502" s="5">
        <f>YEAR(SalesDataTable[[#This Row],[Order Date]])</f>
        <v>2026</v>
      </c>
      <c r="V502" s="8" t="str">
        <f>"Q"&amp;ROUNDUP(MONTH(SalesDataTable[[#This Row],[Order Date]])/3,0)</f>
        <v>Q2</v>
      </c>
      <c r="W502" s="9">
        <f>MONTH(SalesDataTable[[#This Row],[Order Date]])</f>
        <v>4</v>
      </c>
      <c r="X502" s="8" t="str">
        <f>TEXT(SalesDataTable[[#This Row],[Order Date]],"mmm")</f>
        <v>Apr</v>
      </c>
    </row>
    <row r="503" spans="1:24" ht="15.75">
      <c r="A503" s="2">
        <v>1951</v>
      </c>
      <c r="B503" s="3">
        <v>46117</v>
      </c>
      <c r="C503" s="4">
        <f>YEAR(SalesDataTable[[#This Row],[Order Date]])</f>
        <v>2026</v>
      </c>
      <c r="D503" s="12" t="str">
        <f>"Q"&amp;ROUNDUP(MONTH(SalesDataTable[[#This Row],[Order Date]])/3,0)</f>
        <v>Q2</v>
      </c>
      <c r="E503" s="4">
        <f>MONTH(SalesDataTable[[#This Row],[Order Date]])</f>
        <v>4</v>
      </c>
      <c r="F503" s="4" t="str">
        <f>TEXT(SalesDataTable[[#This Row],[Order Date]],"MMM")</f>
        <v>Apr</v>
      </c>
      <c r="G503" s="4" t="s">
        <v>20</v>
      </c>
      <c r="H503" s="4" t="s">
        <v>33</v>
      </c>
      <c r="I503" s="4" t="s">
        <v>28</v>
      </c>
      <c r="J503" s="4" t="s">
        <v>3</v>
      </c>
      <c r="K503" s="4" t="s">
        <v>9</v>
      </c>
      <c r="L503" s="4" t="s">
        <v>37</v>
      </c>
      <c r="M503" s="9">
        <v>2</v>
      </c>
      <c r="N503" s="6">
        <v>155.13</v>
      </c>
      <c r="O503" s="7">
        <v>0.15</v>
      </c>
      <c r="P503" s="6">
        <v>80.959999999999994</v>
      </c>
      <c r="Q503" s="6">
        <f t="shared" si="28"/>
        <v>263.721</v>
      </c>
      <c r="R503" s="6">
        <f t="shared" si="29"/>
        <v>161.91999999999999</v>
      </c>
      <c r="S503" s="6">
        <f t="shared" si="30"/>
        <v>101.80100000000002</v>
      </c>
      <c r="T503" s="8">
        <f t="shared" si="31"/>
        <v>0.38601779911345707</v>
      </c>
      <c r="U503" s="5">
        <f>YEAR(SalesDataTable[[#This Row],[Order Date]])</f>
        <v>2026</v>
      </c>
      <c r="V503" s="8" t="str">
        <f>"Q"&amp;ROUNDUP(MONTH(SalesDataTable[[#This Row],[Order Date]])/3,0)</f>
        <v>Q2</v>
      </c>
      <c r="W503" s="9">
        <f>MONTH(SalesDataTable[[#This Row],[Order Date]])</f>
        <v>4</v>
      </c>
      <c r="X503" s="8" t="str">
        <f>TEXT(SalesDataTable[[#This Row],[Order Date]],"mmm")</f>
        <v>Apr</v>
      </c>
    </row>
    <row r="504" spans="1:24" ht="15.75">
      <c r="A504" s="2">
        <v>2111</v>
      </c>
      <c r="B504" s="3">
        <v>46117</v>
      </c>
      <c r="C504" s="4">
        <f>YEAR(SalesDataTable[[#This Row],[Order Date]])</f>
        <v>2026</v>
      </c>
      <c r="D504" s="12" t="str">
        <f>"Q"&amp;ROUNDUP(MONTH(SalesDataTable[[#This Row],[Order Date]])/3,0)</f>
        <v>Q2</v>
      </c>
      <c r="E504" s="4">
        <f>MONTH(SalesDataTable[[#This Row],[Order Date]])</f>
        <v>4</v>
      </c>
      <c r="F504" s="4" t="str">
        <f>TEXT(SalesDataTable[[#This Row],[Order Date]],"MMM")</f>
        <v>Apr</v>
      </c>
      <c r="G504" s="4" t="s">
        <v>20</v>
      </c>
      <c r="H504" s="4" t="s">
        <v>47</v>
      </c>
      <c r="I504" s="4" t="s">
        <v>2</v>
      </c>
      <c r="J504" s="4" t="s">
        <v>13</v>
      </c>
      <c r="K504" s="4" t="s">
        <v>9</v>
      </c>
      <c r="L504" s="4" t="s">
        <v>46</v>
      </c>
      <c r="M504" s="9">
        <v>3</v>
      </c>
      <c r="N504" s="6">
        <v>69.83</v>
      </c>
      <c r="O504" s="7">
        <v>0.05</v>
      </c>
      <c r="P504" s="6">
        <v>31.53</v>
      </c>
      <c r="Q504" s="6">
        <f t="shared" si="28"/>
        <v>199.0155</v>
      </c>
      <c r="R504" s="6">
        <f t="shared" si="29"/>
        <v>94.59</v>
      </c>
      <c r="S504" s="6">
        <f t="shared" si="30"/>
        <v>104.4255</v>
      </c>
      <c r="T504" s="8">
        <f t="shared" si="31"/>
        <v>0.52471038687941396</v>
      </c>
      <c r="U504" s="5">
        <f>YEAR(SalesDataTable[[#This Row],[Order Date]])</f>
        <v>2026</v>
      </c>
      <c r="V504" s="8" t="str">
        <f>"Q"&amp;ROUNDUP(MONTH(SalesDataTable[[#This Row],[Order Date]])/3,0)</f>
        <v>Q2</v>
      </c>
      <c r="W504" s="9">
        <f>MONTH(SalesDataTable[[#This Row],[Order Date]])</f>
        <v>4</v>
      </c>
      <c r="X504" s="8" t="str">
        <f>TEXT(SalesDataTable[[#This Row],[Order Date]],"mmm")</f>
        <v>Apr</v>
      </c>
    </row>
    <row r="505" spans="1:24" ht="15.75">
      <c r="A505" s="2">
        <v>2933</v>
      </c>
      <c r="B505" s="3">
        <v>46117</v>
      </c>
      <c r="C505" s="4">
        <f>YEAR(SalesDataTable[[#This Row],[Order Date]])</f>
        <v>2026</v>
      </c>
      <c r="D505" s="12" t="str">
        <f>"Q"&amp;ROUNDUP(MONTH(SalesDataTable[[#This Row],[Order Date]])/3,0)</f>
        <v>Q2</v>
      </c>
      <c r="E505" s="4">
        <f>MONTH(SalesDataTable[[#This Row],[Order Date]])</f>
        <v>4</v>
      </c>
      <c r="F505" s="4" t="str">
        <f>TEXT(SalesDataTable[[#This Row],[Order Date]],"MMM")</f>
        <v>Apr</v>
      </c>
      <c r="G505" s="4" t="s">
        <v>6</v>
      </c>
      <c r="H505" s="4" t="s">
        <v>27</v>
      </c>
      <c r="I505" s="4" t="s">
        <v>19</v>
      </c>
      <c r="J505" s="4" t="s">
        <v>3</v>
      </c>
      <c r="K505" s="4" t="s">
        <v>14</v>
      </c>
      <c r="L505" s="4" t="s">
        <v>15</v>
      </c>
      <c r="M505" s="9">
        <v>1</v>
      </c>
      <c r="N505" s="6">
        <v>35.4</v>
      </c>
      <c r="O505" s="7">
        <v>0</v>
      </c>
      <c r="P505" s="6">
        <v>13.37</v>
      </c>
      <c r="Q505" s="6">
        <f t="shared" si="28"/>
        <v>35.4</v>
      </c>
      <c r="R505" s="6">
        <f t="shared" si="29"/>
        <v>13.37</v>
      </c>
      <c r="S505" s="6">
        <f t="shared" si="30"/>
        <v>22.03</v>
      </c>
      <c r="T505" s="8">
        <f t="shared" si="31"/>
        <v>0.62231638418079105</v>
      </c>
      <c r="U505" s="5">
        <f>YEAR(SalesDataTable[[#This Row],[Order Date]])</f>
        <v>2026</v>
      </c>
      <c r="V505" s="8" t="str">
        <f>"Q"&amp;ROUNDUP(MONTH(SalesDataTable[[#This Row],[Order Date]])/3,0)</f>
        <v>Q2</v>
      </c>
      <c r="W505" s="9">
        <f>MONTH(SalesDataTable[[#This Row],[Order Date]])</f>
        <v>4</v>
      </c>
      <c r="X505" s="8" t="str">
        <f>TEXT(SalesDataTable[[#This Row],[Order Date]],"mmm")</f>
        <v>Apr</v>
      </c>
    </row>
    <row r="506" spans="1:24" ht="15.75">
      <c r="A506" s="2">
        <v>3263</v>
      </c>
      <c r="B506" s="3">
        <v>46117</v>
      </c>
      <c r="C506" s="4">
        <f>YEAR(SalesDataTable[[#This Row],[Order Date]])</f>
        <v>2026</v>
      </c>
      <c r="D506" s="12" t="str">
        <f>"Q"&amp;ROUNDUP(MONTH(SalesDataTable[[#This Row],[Order Date]])/3,0)</f>
        <v>Q2</v>
      </c>
      <c r="E506" s="4">
        <f>MONTH(SalesDataTable[[#This Row],[Order Date]])</f>
        <v>4</v>
      </c>
      <c r="F506" s="4" t="str">
        <f>TEXT(SalesDataTable[[#This Row],[Order Date]],"MMM")</f>
        <v>Apr</v>
      </c>
      <c r="G506" s="4" t="s">
        <v>20</v>
      </c>
      <c r="H506" s="4" t="s">
        <v>31</v>
      </c>
      <c r="I506" s="4" t="s">
        <v>2</v>
      </c>
      <c r="J506" s="4" t="s">
        <v>13</v>
      </c>
      <c r="K506" s="4" t="s">
        <v>34</v>
      </c>
      <c r="L506" s="4" t="s">
        <v>45</v>
      </c>
      <c r="M506" s="9">
        <v>1</v>
      </c>
      <c r="N506" s="6">
        <v>51.75</v>
      </c>
      <c r="O506" s="7">
        <v>0.1</v>
      </c>
      <c r="P506" s="6">
        <v>22.1</v>
      </c>
      <c r="Q506" s="6">
        <f t="shared" si="28"/>
        <v>46.575000000000003</v>
      </c>
      <c r="R506" s="6">
        <f t="shared" si="29"/>
        <v>22.1</v>
      </c>
      <c r="S506" s="6">
        <f t="shared" si="30"/>
        <v>24.475000000000001</v>
      </c>
      <c r="T506" s="8">
        <f t="shared" si="31"/>
        <v>0.52549651100375738</v>
      </c>
      <c r="U506" s="5">
        <f>YEAR(SalesDataTable[[#This Row],[Order Date]])</f>
        <v>2026</v>
      </c>
      <c r="V506" s="8" t="str">
        <f>"Q"&amp;ROUNDUP(MONTH(SalesDataTable[[#This Row],[Order Date]])/3,0)</f>
        <v>Q2</v>
      </c>
      <c r="W506" s="9">
        <f>MONTH(SalesDataTable[[#This Row],[Order Date]])</f>
        <v>4</v>
      </c>
      <c r="X506" s="8" t="str">
        <f>TEXT(SalesDataTable[[#This Row],[Order Date]],"mmm")</f>
        <v>Apr</v>
      </c>
    </row>
    <row r="507" spans="1:24" ht="15.75">
      <c r="A507" s="2">
        <v>4764</v>
      </c>
      <c r="B507" s="3">
        <v>46117</v>
      </c>
      <c r="C507" s="4">
        <f>YEAR(SalesDataTable[[#This Row],[Order Date]])</f>
        <v>2026</v>
      </c>
      <c r="D507" s="12" t="str">
        <f>"Q"&amp;ROUNDUP(MONTH(SalesDataTable[[#This Row],[Order Date]])/3,0)</f>
        <v>Q2</v>
      </c>
      <c r="E507" s="4">
        <f>MONTH(SalesDataTable[[#This Row],[Order Date]])</f>
        <v>4</v>
      </c>
      <c r="F507" s="4" t="str">
        <f>TEXT(SalesDataTable[[#This Row],[Order Date]],"MMM")</f>
        <v>Apr</v>
      </c>
      <c r="G507" s="4" t="s">
        <v>20</v>
      </c>
      <c r="H507" s="4" t="s">
        <v>47</v>
      </c>
      <c r="I507" s="4" t="s">
        <v>28</v>
      </c>
      <c r="J507" s="4" t="s">
        <v>13</v>
      </c>
      <c r="K507" s="4" t="s">
        <v>4</v>
      </c>
      <c r="L507" s="4" t="s">
        <v>26</v>
      </c>
      <c r="M507" s="9">
        <v>6</v>
      </c>
      <c r="N507" s="6">
        <v>39.6</v>
      </c>
      <c r="O507" s="7">
        <v>0.15</v>
      </c>
      <c r="P507" s="6">
        <v>17.010000000000002</v>
      </c>
      <c r="Q507" s="6">
        <f t="shared" si="28"/>
        <v>201.96</v>
      </c>
      <c r="R507" s="6">
        <f t="shared" si="29"/>
        <v>102.06</v>
      </c>
      <c r="S507" s="6">
        <f t="shared" si="30"/>
        <v>99.9</v>
      </c>
      <c r="T507" s="8">
        <f t="shared" si="31"/>
        <v>0.49465240641711233</v>
      </c>
      <c r="U507" s="5">
        <f>YEAR(SalesDataTable[[#This Row],[Order Date]])</f>
        <v>2026</v>
      </c>
      <c r="V507" s="8" t="str">
        <f>"Q"&amp;ROUNDUP(MONTH(SalesDataTable[[#This Row],[Order Date]])/3,0)</f>
        <v>Q2</v>
      </c>
      <c r="W507" s="9">
        <f>MONTH(SalesDataTable[[#This Row],[Order Date]])</f>
        <v>4</v>
      </c>
      <c r="X507" s="8" t="str">
        <f>TEXT(SalesDataTable[[#This Row],[Order Date]],"mmm")</f>
        <v>Apr</v>
      </c>
    </row>
    <row r="508" spans="1:24" ht="15.75">
      <c r="A508" s="2">
        <v>28</v>
      </c>
      <c r="B508" s="3">
        <v>46118</v>
      </c>
      <c r="C508" s="4">
        <f>YEAR(SalesDataTable[[#This Row],[Order Date]])</f>
        <v>2026</v>
      </c>
      <c r="D508" s="12" t="str">
        <f>"Q"&amp;ROUNDUP(MONTH(SalesDataTable[[#This Row],[Order Date]])/3,0)</f>
        <v>Q2</v>
      </c>
      <c r="E508" s="4">
        <f>MONTH(SalesDataTable[[#This Row],[Order Date]])</f>
        <v>4</v>
      </c>
      <c r="F508" s="4" t="str">
        <f>TEXT(SalesDataTable[[#This Row],[Order Date]],"MMM")</f>
        <v>Apr</v>
      </c>
      <c r="G508" s="4" t="s">
        <v>6</v>
      </c>
      <c r="H508" s="4" t="s">
        <v>27</v>
      </c>
      <c r="I508" s="4" t="s">
        <v>19</v>
      </c>
      <c r="J508" s="4" t="s">
        <v>13</v>
      </c>
      <c r="K508" s="4" t="s">
        <v>34</v>
      </c>
      <c r="L508" s="4" t="s">
        <v>38</v>
      </c>
      <c r="M508" s="9">
        <v>2</v>
      </c>
      <c r="N508" s="6">
        <v>125.94</v>
      </c>
      <c r="O508" s="7">
        <v>0.05</v>
      </c>
      <c r="P508" s="6">
        <v>70.94</v>
      </c>
      <c r="Q508" s="6">
        <f t="shared" si="28"/>
        <v>239.28599999999997</v>
      </c>
      <c r="R508" s="6">
        <f t="shared" si="29"/>
        <v>141.88</v>
      </c>
      <c r="S508" s="6">
        <f t="shared" si="30"/>
        <v>97.405999999999977</v>
      </c>
      <c r="T508" s="8">
        <f t="shared" si="31"/>
        <v>0.40706936469329585</v>
      </c>
      <c r="U508" s="5">
        <f>YEAR(SalesDataTable[[#This Row],[Order Date]])</f>
        <v>2026</v>
      </c>
      <c r="V508" s="8" t="str">
        <f>"Q"&amp;ROUNDUP(MONTH(SalesDataTable[[#This Row],[Order Date]])/3,0)</f>
        <v>Q2</v>
      </c>
      <c r="W508" s="9">
        <f>MONTH(SalesDataTable[[#This Row],[Order Date]])</f>
        <v>4</v>
      </c>
      <c r="X508" s="8" t="str">
        <f>TEXT(SalesDataTable[[#This Row],[Order Date]],"mmm")</f>
        <v>Apr</v>
      </c>
    </row>
    <row r="509" spans="1:24" ht="15.75">
      <c r="A509" s="2">
        <v>581</v>
      </c>
      <c r="B509" s="3">
        <v>46118</v>
      </c>
      <c r="C509" s="4">
        <f>YEAR(SalesDataTable[[#This Row],[Order Date]])</f>
        <v>2026</v>
      </c>
      <c r="D509" s="12" t="str">
        <f>"Q"&amp;ROUNDUP(MONTH(SalesDataTable[[#This Row],[Order Date]])/3,0)</f>
        <v>Q2</v>
      </c>
      <c r="E509" s="4">
        <f>MONTH(SalesDataTable[[#This Row],[Order Date]])</f>
        <v>4</v>
      </c>
      <c r="F509" s="4" t="str">
        <f>TEXT(SalesDataTable[[#This Row],[Order Date]],"MMM")</f>
        <v>Apr</v>
      </c>
      <c r="G509" s="4" t="s">
        <v>6</v>
      </c>
      <c r="H509" s="4" t="s">
        <v>7</v>
      </c>
      <c r="I509" s="4" t="s">
        <v>2</v>
      </c>
      <c r="J509" s="4" t="s">
        <v>3</v>
      </c>
      <c r="K509" s="4" t="s">
        <v>23</v>
      </c>
      <c r="L509" s="4" t="s">
        <v>51</v>
      </c>
      <c r="M509" s="9">
        <v>3</v>
      </c>
      <c r="N509" s="6">
        <v>124.67</v>
      </c>
      <c r="O509" s="7">
        <v>0</v>
      </c>
      <c r="P509" s="6">
        <v>61.46</v>
      </c>
      <c r="Q509" s="6">
        <f t="shared" si="28"/>
        <v>374.01</v>
      </c>
      <c r="R509" s="6">
        <f t="shared" si="29"/>
        <v>184.38</v>
      </c>
      <c r="S509" s="6">
        <f t="shared" si="30"/>
        <v>189.63</v>
      </c>
      <c r="T509" s="8">
        <f t="shared" si="31"/>
        <v>0.50701852891633914</v>
      </c>
      <c r="U509" s="5">
        <f>YEAR(SalesDataTable[[#This Row],[Order Date]])</f>
        <v>2026</v>
      </c>
      <c r="V509" s="8" t="str">
        <f>"Q"&amp;ROUNDUP(MONTH(SalesDataTable[[#This Row],[Order Date]])/3,0)</f>
        <v>Q2</v>
      </c>
      <c r="W509" s="9">
        <f>MONTH(SalesDataTable[[#This Row],[Order Date]])</f>
        <v>4</v>
      </c>
      <c r="X509" s="8" t="str">
        <f>TEXT(SalesDataTable[[#This Row],[Order Date]],"mmm")</f>
        <v>Apr</v>
      </c>
    </row>
    <row r="510" spans="1:24" ht="15.75">
      <c r="A510" s="2">
        <v>643</v>
      </c>
      <c r="B510" s="3">
        <v>46118</v>
      </c>
      <c r="C510" s="4">
        <f>YEAR(SalesDataTable[[#This Row],[Order Date]])</f>
        <v>2026</v>
      </c>
      <c r="D510" s="12" t="str">
        <f>"Q"&amp;ROUNDUP(MONTH(SalesDataTable[[#This Row],[Order Date]])/3,0)</f>
        <v>Q2</v>
      </c>
      <c r="E510" s="4">
        <f>MONTH(SalesDataTable[[#This Row],[Order Date]])</f>
        <v>4</v>
      </c>
      <c r="F510" s="4" t="str">
        <f>TEXT(SalesDataTable[[#This Row],[Order Date]],"MMM")</f>
        <v>Apr</v>
      </c>
      <c r="G510" s="4" t="s">
        <v>20</v>
      </c>
      <c r="H510" s="4" t="s">
        <v>33</v>
      </c>
      <c r="I510" s="4" t="s">
        <v>2</v>
      </c>
      <c r="J510" s="4" t="s">
        <v>3</v>
      </c>
      <c r="K510" s="4" t="s">
        <v>9</v>
      </c>
      <c r="L510" s="4" t="s">
        <v>46</v>
      </c>
      <c r="M510" s="9">
        <v>2</v>
      </c>
      <c r="N510" s="6">
        <v>72.260000000000005</v>
      </c>
      <c r="O510" s="7">
        <v>0</v>
      </c>
      <c r="P510" s="6">
        <v>33.21</v>
      </c>
      <c r="Q510" s="6">
        <f t="shared" si="28"/>
        <v>144.52000000000001</v>
      </c>
      <c r="R510" s="6">
        <f t="shared" si="29"/>
        <v>66.42</v>
      </c>
      <c r="S510" s="6">
        <f t="shared" si="30"/>
        <v>78.100000000000009</v>
      </c>
      <c r="T510" s="8">
        <f t="shared" si="31"/>
        <v>0.54040963188486024</v>
      </c>
      <c r="U510" s="5">
        <f>YEAR(SalesDataTable[[#This Row],[Order Date]])</f>
        <v>2026</v>
      </c>
      <c r="V510" s="8" t="str">
        <f>"Q"&amp;ROUNDUP(MONTH(SalesDataTable[[#This Row],[Order Date]])/3,0)</f>
        <v>Q2</v>
      </c>
      <c r="W510" s="9">
        <f>MONTH(SalesDataTable[[#This Row],[Order Date]])</f>
        <v>4</v>
      </c>
      <c r="X510" s="8" t="str">
        <f>TEXT(SalesDataTable[[#This Row],[Order Date]],"mmm")</f>
        <v>Apr</v>
      </c>
    </row>
    <row r="511" spans="1:24" ht="15.75">
      <c r="A511" s="2">
        <v>1907</v>
      </c>
      <c r="B511" s="3">
        <v>46118</v>
      </c>
      <c r="C511" s="4">
        <f>YEAR(SalesDataTable[[#This Row],[Order Date]])</f>
        <v>2026</v>
      </c>
      <c r="D511" s="12" t="str">
        <f>"Q"&amp;ROUNDUP(MONTH(SalesDataTable[[#This Row],[Order Date]])/3,0)</f>
        <v>Q2</v>
      </c>
      <c r="E511" s="4">
        <f>MONTH(SalesDataTable[[#This Row],[Order Date]])</f>
        <v>4</v>
      </c>
      <c r="F511" s="4" t="str">
        <f>TEXT(SalesDataTable[[#This Row],[Order Date]],"MMM")</f>
        <v>Apr</v>
      </c>
      <c r="G511" s="4" t="s">
        <v>6</v>
      </c>
      <c r="H511" s="4" t="s">
        <v>43</v>
      </c>
      <c r="I511" s="4" t="s">
        <v>8</v>
      </c>
      <c r="J511" s="4" t="s">
        <v>16</v>
      </c>
      <c r="K511" s="4" t="s">
        <v>4</v>
      </c>
      <c r="L511" s="4" t="s">
        <v>22</v>
      </c>
      <c r="M511" s="9">
        <v>10</v>
      </c>
      <c r="N511" s="6">
        <v>50.64</v>
      </c>
      <c r="O511" s="7">
        <v>0.2</v>
      </c>
      <c r="P511" s="6">
        <v>22.99</v>
      </c>
      <c r="Q511" s="6">
        <f t="shared" si="28"/>
        <v>405.12</v>
      </c>
      <c r="R511" s="6">
        <f t="shared" si="29"/>
        <v>229.89999999999998</v>
      </c>
      <c r="S511" s="6">
        <f t="shared" si="30"/>
        <v>175.22000000000003</v>
      </c>
      <c r="T511" s="8">
        <f t="shared" si="31"/>
        <v>0.43251382306477099</v>
      </c>
      <c r="U511" s="5">
        <f>YEAR(SalesDataTable[[#This Row],[Order Date]])</f>
        <v>2026</v>
      </c>
      <c r="V511" s="8" t="str">
        <f>"Q"&amp;ROUNDUP(MONTH(SalesDataTable[[#This Row],[Order Date]])/3,0)</f>
        <v>Q2</v>
      </c>
      <c r="W511" s="9">
        <f>MONTH(SalesDataTable[[#This Row],[Order Date]])</f>
        <v>4</v>
      </c>
      <c r="X511" s="8" t="str">
        <f>TEXT(SalesDataTable[[#This Row],[Order Date]],"mmm")</f>
        <v>Apr</v>
      </c>
    </row>
    <row r="512" spans="1:24" ht="15.75">
      <c r="A512" s="2">
        <v>1950</v>
      </c>
      <c r="B512" s="3">
        <v>46118</v>
      </c>
      <c r="C512" s="4">
        <f>YEAR(SalesDataTable[[#This Row],[Order Date]])</f>
        <v>2026</v>
      </c>
      <c r="D512" s="12" t="str">
        <f>"Q"&amp;ROUNDUP(MONTH(SalesDataTable[[#This Row],[Order Date]])/3,0)</f>
        <v>Q2</v>
      </c>
      <c r="E512" s="4">
        <f>MONTH(SalesDataTable[[#This Row],[Order Date]])</f>
        <v>4</v>
      </c>
      <c r="F512" s="4" t="str">
        <f>TEXT(SalesDataTable[[#This Row],[Order Date]],"MMM")</f>
        <v>Apr</v>
      </c>
      <c r="G512" s="4" t="s">
        <v>0</v>
      </c>
      <c r="H512" s="4" t="s">
        <v>36</v>
      </c>
      <c r="I512" s="4" t="s">
        <v>2</v>
      </c>
      <c r="J512" s="4" t="s">
        <v>13</v>
      </c>
      <c r="K512" s="4" t="s">
        <v>9</v>
      </c>
      <c r="L512" s="4" t="s">
        <v>46</v>
      </c>
      <c r="M512" s="9">
        <v>1</v>
      </c>
      <c r="N512" s="6">
        <v>73</v>
      </c>
      <c r="O512" s="7">
        <v>0</v>
      </c>
      <c r="P512" s="6">
        <v>32.4</v>
      </c>
      <c r="Q512" s="6">
        <f t="shared" si="28"/>
        <v>73</v>
      </c>
      <c r="R512" s="6">
        <f t="shared" si="29"/>
        <v>32.4</v>
      </c>
      <c r="S512" s="6">
        <f t="shared" si="30"/>
        <v>40.6</v>
      </c>
      <c r="T512" s="8">
        <f t="shared" si="31"/>
        <v>0.55616438356164388</v>
      </c>
      <c r="U512" s="5">
        <f>YEAR(SalesDataTable[[#This Row],[Order Date]])</f>
        <v>2026</v>
      </c>
      <c r="V512" s="8" t="str">
        <f>"Q"&amp;ROUNDUP(MONTH(SalesDataTable[[#This Row],[Order Date]])/3,0)</f>
        <v>Q2</v>
      </c>
      <c r="W512" s="9">
        <f>MONTH(SalesDataTable[[#This Row],[Order Date]])</f>
        <v>4</v>
      </c>
      <c r="X512" s="8" t="str">
        <f>TEXT(SalesDataTable[[#This Row],[Order Date]],"mmm")</f>
        <v>Apr</v>
      </c>
    </row>
    <row r="513" spans="1:24" ht="15.75">
      <c r="A513" s="2">
        <v>2443</v>
      </c>
      <c r="B513" s="3">
        <v>46118</v>
      </c>
      <c r="C513" s="4">
        <f>YEAR(SalesDataTable[[#This Row],[Order Date]])</f>
        <v>2026</v>
      </c>
      <c r="D513" s="12" t="str">
        <f>"Q"&amp;ROUNDUP(MONTH(SalesDataTable[[#This Row],[Order Date]])/3,0)</f>
        <v>Q2</v>
      </c>
      <c r="E513" s="4">
        <f>MONTH(SalesDataTable[[#This Row],[Order Date]])</f>
        <v>4</v>
      </c>
      <c r="F513" s="4" t="str">
        <f>TEXT(SalesDataTable[[#This Row],[Order Date]],"MMM")</f>
        <v>Apr</v>
      </c>
      <c r="G513" s="4" t="s">
        <v>0</v>
      </c>
      <c r="H513" s="4" t="s">
        <v>50</v>
      </c>
      <c r="I513" s="4" t="s">
        <v>2</v>
      </c>
      <c r="J513" s="4" t="s">
        <v>3</v>
      </c>
      <c r="K513" s="4" t="s">
        <v>14</v>
      </c>
      <c r="L513" s="4" t="s">
        <v>15</v>
      </c>
      <c r="M513" s="9">
        <v>1</v>
      </c>
      <c r="N513" s="6">
        <v>35.700000000000003</v>
      </c>
      <c r="O513" s="7">
        <v>0</v>
      </c>
      <c r="P513" s="6">
        <v>13.8</v>
      </c>
      <c r="Q513" s="6">
        <f t="shared" si="28"/>
        <v>35.700000000000003</v>
      </c>
      <c r="R513" s="6">
        <f t="shared" si="29"/>
        <v>13.8</v>
      </c>
      <c r="S513" s="6">
        <f t="shared" si="30"/>
        <v>21.900000000000002</v>
      </c>
      <c r="T513" s="8">
        <f t="shared" si="31"/>
        <v>0.61344537815126055</v>
      </c>
      <c r="U513" s="5">
        <f>YEAR(SalesDataTable[[#This Row],[Order Date]])</f>
        <v>2026</v>
      </c>
      <c r="V513" s="8" t="str">
        <f>"Q"&amp;ROUNDUP(MONTH(SalesDataTable[[#This Row],[Order Date]])/3,0)</f>
        <v>Q2</v>
      </c>
      <c r="W513" s="9">
        <f>MONTH(SalesDataTable[[#This Row],[Order Date]])</f>
        <v>4</v>
      </c>
      <c r="X513" s="8" t="str">
        <f>TEXT(SalesDataTable[[#This Row],[Order Date]],"mmm")</f>
        <v>Apr</v>
      </c>
    </row>
    <row r="514" spans="1:24" ht="15.75">
      <c r="A514" s="2">
        <v>2480</v>
      </c>
      <c r="B514" s="3">
        <v>46118</v>
      </c>
      <c r="C514" s="4">
        <f>YEAR(SalesDataTable[[#This Row],[Order Date]])</f>
        <v>2026</v>
      </c>
      <c r="D514" s="12" t="str">
        <f>"Q"&amp;ROUNDUP(MONTH(SalesDataTable[[#This Row],[Order Date]])/3,0)</f>
        <v>Q2</v>
      </c>
      <c r="E514" s="4">
        <f>MONTH(SalesDataTable[[#This Row],[Order Date]])</f>
        <v>4</v>
      </c>
      <c r="F514" s="4" t="str">
        <f>TEXT(SalesDataTable[[#This Row],[Order Date]],"MMM")</f>
        <v>Apr</v>
      </c>
      <c r="G514" s="4" t="s">
        <v>11</v>
      </c>
      <c r="H514" s="4" t="s">
        <v>52</v>
      </c>
      <c r="I514" s="4" t="s">
        <v>8</v>
      </c>
      <c r="J514" s="4" t="s">
        <v>13</v>
      </c>
      <c r="K514" s="4" t="s">
        <v>9</v>
      </c>
      <c r="L514" s="4" t="s">
        <v>37</v>
      </c>
      <c r="M514" s="9">
        <v>8</v>
      </c>
      <c r="N514" s="6">
        <v>152.41999999999999</v>
      </c>
      <c r="O514" s="7">
        <v>0.05</v>
      </c>
      <c r="P514" s="6">
        <v>80.11</v>
      </c>
      <c r="Q514" s="6">
        <f t="shared" ref="Q514:Q577" si="32">M514*N514*(1-O514)</f>
        <v>1158.3919999999998</v>
      </c>
      <c r="R514" s="6">
        <f t="shared" ref="R514:R577" si="33">M514*P514</f>
        <v>640.88</v>
      </c>
      <c r="S514" s="6">
        <f t="shared" ref="S514:S577" si="34">Q514-R514</f>
        <v>517.51199999999983</v>
      </c>
      <c r="T514" s="8">
        <f t="shared" ref="T514:T577" si="35">IFERROR(S514/Q514,0)</f>
        <v>0.44675032286134564</v>
      </c>
      <c r="U514" s="5">
        <f>YEAR(SalesDataTable[[#This Row],[Order Date]])</f>
        <v>2026</v>
      </c>
      <c r="V514" s="8" t="str">
        <f>"Q"&amp;ROUNDUP(MONTH(SalesDataTable[[#This Row],[Order Date]])/3,0)</f>
        <v>Q2</v>
      </c>
      <c r="W514" s="9">
        <f>MONTH(SalesDataTable[[#This Row],[Order Date]])</f>
        <v>4</v>
      </c>
      <c r="X514" s="8" t="str">
        <f>TEXT(SalesDataTable[[#This Row],[Order Date]],"mmm")</f>
        <v>Apr</v>
      </c>
    </row>
    <row r="515" spans="1:24" ht="15.75">
      <c r="A515" s="2">
        <v>2515</v>
      </c>
      <c r="B515" s="3">
        <v>46118</v>
      </c>
      <c r="C515" s="4">
        <f>YEAR(SalesDataTable[[#This Row],[Order Date]])</f>
        <v>2026</v>
      </c>
      <c r="D515" s="12" t="str">
        <f>"Q"&amp;ROUNDUP(MONTH(SalesDataTable[[#This Row],[Order Date]])/3,0)</f>
        <v>Q2</v>
      </c>
      <c r="E515" s="4">
        <f>MONTH(SalesDataTable[[#This Row],[Order Date]])</f>
        <v>4</v>
      </c>
      <c r="F515" s="4" t="str">
        <f>TEXT(SalesDataTable[[#This Row],[Order Date]],"MMM")</f>
        <v>Apr</v>
      </c>
      <c r="G515" s="4" t="s">
        <v>20</v>
      </c>
      <c r="H515" s="4" t="s">
        <v>33</v>
      </c>
      <c r="I515" s="4" t="s">
        <v>2</v>
      </c>
      <c r="J515" s="4" t="s">
        <v>3</v>
      </c>
      <c r="K515" s="4" t="s">
        <v>4</v>
      </c>
      <c r="L515" s="4" t="s">
        <v>5</v>
      </c>
      <c r="M515" s="9">
        <v>1</v>
      </c>
      <c r="N515" s="6">
        <v>81.78</v>
      </c>
      <c r="O515" s="7">
        <v>0</v>
      </c>
      <c r="P515" s="6">
        <v>42.82</v>
      </c>
      <c r="Q515" s="6">
        <f t="shared" si="32"/>
        <v>81.78</v>
      </c>
      <c r="R515" s="6">
        <f t="shared" si="33"/>
        <v>42.82</v>
      </c>
      <c r="S515" s="6">
        <f t="shared" si="34"/>
        <v>38.96</v>
      </c>
      <c r="T515" s="8">
        <f t="shared" si="35"/>
        <v>0.47640009782342874</v>
      </c>
      <c r="U515" s="5">
        <f>YEAR(SalesDataTable[[#This Row],[Order Date]])</f>
        <v>2026</v>
      </c>
      <c r="V515" s="8" t="str">
        <f>"Q"&amp;ROUNDUP(MONTH(SalesDataTable[[#This Row],[Order Date]])/3,0)</f>
        <v>Q2</v>
      </c>
      <c r="W515" s="9">
        <f>MONTH(SalesDataTable[[#This Row],[Order Date]])</f>
        <v>4</v>
      </c>
      <c r="X515" s="8" t="str">
        <f>TEXT(SalesDataTable[[#This Row],[Order Date]],"mmm")</f>
        <v>Apr</v>
      </c>
    </row>
    <row r="516" spans="1:24" ht="15.75">
      <c r="A516" s="2">
        <v>2829</v>
      </c>
      <c r="B516" s="3">
        <v>46118</v>
      </c>
      <c r="C516" s="4">
        <f>YEAR(SalesDataTable[[#This Row],[Order Date]])</f>
        <v>2026</v>
      </c>
      <c r="D516" s="12" t="str">
        <f>"Q"&amp;ROUNDUP(MONTH(SalesDataTable[[#This Row],[Order Date]])/3,0)</f>
        <v>Q2</v>
      </c>
      <c r="E516" s="4">
        <f>MONTH(SalesDataTable[[#This Row],[Order Date]])</f>
        <v>4</v>
      </c>
      <c r="F516" s="4" t="str">
        <f>TEXT(SalesDataTable[[#This Row],[Order Date]],"MMM")</f>
        <v>Apr</v>
      </c>
      <c r="G516" s="4" t="s">
        <v>6</v>
      </c>
      <c r="H516" s="4" t="s">
        <v>27</v>
      </c>
      <c r="I516" s="4" t="s">
        <v>2</v>
      </c>
      <c r="J516" s="4" t="s">
        <v>16</v>
      </c>
      <c r="K516" s="4" t="s">
        <v>4</v>
      </c>
      <c r="L516" s="4" t="s">
        <v>30</v>
      </c>
      <c r="M516" s="9">
        <v>6</v>
      </c>
      <c r="N516" s="6">
        <v>102.59</v>
      </c>
      <c r="O516" s="7">
        <v>0.1</v>
      </c>
      <c r="P516" s="6">
        <v>49.6</v>
      </c>
      <c r="Q516" s="6">
        <f t="shared" si="32"/>
        <v>553.98599999999999</v>
      </c>
      <c r="R516" s="6">
        <f t="shared" si="33"/>
        <v>297.60000000000002</v>
      </c>
      <c r="S516" s="6">
        <f t="shared" si="34"/>
        <v>256.38599999999997</v>
      </c>
      <c r="T516" s="8">
        <f t="shared" si="35"/>
        <v>0.46280230908362302</v>
      </c>
      <c r="U516" s="5">
        <f>YEAR(SalesDataTable[[#This Row],[Order Date]])</f>
        <v>2026</v>
      </c>
      <c r="V516" s="8" t="str">
        <f>"Q"&amp;ROUNDUP(MONTH(SalesDataTable[[#This Row],[Order Date]])/3,0)</f>
        <v>Q2</v>
      </c>
      <c r="W516" s="9">
        <f>MONTH(SalesDataTable[[#This Row],[Order Date]])</f>
        <v>4</v>
      </c>
      <c r="X516" s="8" t="str">
        <f>TEXT(SalesDataTable[[#This Row],[Order Date]],"mmm")</f>
        <v>Apr</v>
      </c>
    </row>
    <row r="517" spans="1:24" ht="15.75">
      <c r="A517" s="2">
        <v>4086</v>
      </c>
      <c r="B517" s="3">
        <v>46118</v>
      </c>
      <c r="C517" s="4">
        <f>YEAR(SalesDataTable[[#This Row],[Order Date]])</f>
        <v>2026</v>
      </c>
      <c r="D517" s="12" t="str">
        <f>"Q"&amp;ROUNDUP(MONTH(SalesDataTable[[#This Row],[Order Date]])/3,0)</f>
        <v>Q2</v>
      </c>
      <c r="E517" s="4">
        <f>MONTH(SalesDataTable[[#This Row],[Order Date]])</f>
        <v>4</v>
      </c>
      <c r="F517" s="4" t="str">
        <f>TEXT(SalesDataTable[[#This Row],[Order Date]],"MMM")</f>
        <v>Apr</v>
      </c>
      <c r="G517" s="4" t="s">
        <v>20</v>
      </c>
      <c r="H517" s="4" t="s">
        <v>33</v>
      </c>
      <c r="I517" s="4" t="s">
        <v>19</v>
      </c>
      <c r="J517" s="4" t="s">
        <v>3</v>
      </c>
      <c r="K517" s="4" t="s">
        <v>9</v>
      </c>
      <c r="L517" s="4" t="s">
        <v>37</v>
      </c>
      <c r="M517" s="9">
        <v>2</v>
      </c>
      <c r="N517" s="6">
        <v>152.44</v>
      </c>
      <c r="O517" s="7">
        <v>0.15</v>
      </c>
      <c r="P517" s="6">
        <v>76.680000000000007</v>
      </c>
      <c r="Q517" s="6">
        <f t="shared" si="32"/>
        <v>259.14799999999997</v>
      </c>
      <c r="R517" s="6">
        <f t="shared" si="33"/>
        <v>153.36000000000001</v>
      </c>
      <c r="S517" s="6">
        <f t="shared" si="34"/>
        <v>105.78799999999995</v>
      </c>
      <c r="T517" s="8">
        <f t="shared" si="35"/>
        <v>0.4082146109559015</v>
      </c>
      <c r="U517" s="5">
        <f>YEAR(SalesDataTable[[#This Row],[Order Date]])</f>
        <v>2026</v>
      </c>
      <c r="V517" s="8" t="str">
        <f>"Q"&amp;ROUNDUP(MONTH(SalesDataTable[[#This Row],[Order Date]])/3,0)</f>
        <v>Q2</v>
      </c>
      <c r="W517" s="9">
        <f>MONTH(SalesDataTable[[#This Row],[Order Date]])</f>
        <v>4</v>
      </c>
      <c r="X517" s="8" t="str">
        <f>TEXT(SalesDataTable[[#This Row],[Order Date]],"mmm")</f>
        <v>Apr</v>
      </c>
    </row>
    <row r="518" spans="1:24" ht="15.75">
      <c r="A518" s="2">
        <v>4512</v>
      </c>
      <c r="B518" s="3">
        <v>46118</v>
      </c>
      <c r="C518" s="4">
        <f>YEAR(SalesDataTable[[#This Row],[Order Date]])</f>
        <v>2026</v>
      </c>
      <c r="D518" s="12" t="str">
        <f>"Q"&amp;ROUNDUP(MONTH(SalesDataTable[[#This Row],[Order Date]])/3,0)</f>
        <v>Q2</v>
      </c>
      <c r="E518" s="4">
        <f>MONTH(SalesDataTable[[#This Row],[Order Date]])</f>
        <v>4</v>
      </c>
      <c r="F518" s="4" t="str">
        <f>TEXT(SalesDataTable[[#This Row],[Order Date]],"MMM")</f>
        <v>Apr</v>
      </c>
      <c r="G518" s="4" t="s">
        <v>6</v>
      </c>
      <c r="H518" s="4" t="s">
        <v>7</v>
      </c>
      <c r="I518" s="4" t="s">
        <v>2</v>
      </c>
      <c r="J518" s="4" t="s">
        <v>13</v>
      </c>
      <c r="K518" s="4" t="s">
        <v>14</v>
      </c>
      <c r="L518" s="4" t="s">
        <v>44</v>
      </c>
      <c r="M518" s="9">
        <v>6</v>
      </c>
      <c r="N518" s="6">
        <v>136.29</v>
      </c>
      <c r="O518" s="7">
        <v>0</v>
      </c>
      <c r="P518" s="6">
        <v>68.209999999999994</v>
      </c>
      <c r="Q518" s="6">
        <f t="shared" si="32"/>
        <v>817.74</v>
      </c>
      <c r="R518" s="6">
        <f t="shared" si="33"/>
        <v>409.26</v>
      </c>
      <c r="S518" s="6">
        <f t="shared" si="34"/>
        <v>408.48</v>
      </c>
      <c r="T518" s="8">
        <f t="shared" si="35"/>
        <v>0.49952307579426225</v>
      </c>
      <c r="U518" s="5">
        <f>YEAR(SalesDataTable[[#This Row],[Order Date]])</f>
        <v>2026</v>
      </c>
      <c r="V518" s="8" t="str">
        <f>"Q"&amp;ROUNDUP(MONTH(SalesDataTable[[#This Row],[Order Date]])/3,0)</f>
        <v>Q2</v>
      </c>
      <c r="W518" s="9">
        <f>MONTH(SalesDataTable[[#This Row],[Order Date]])</f>
        <v>4</v>
      </c>
      <c r="X518" s="8" t="str">
        <f>TEXT(SalesDataTable[[#This Row],[Order Date]],"mmm")</f>
        <v>Apr</v>
      </c>
    </row>
    <row r="519" spans="1:24" ht="15.75">
      <c r="A519" s="2">
        <v>4837</v>
      </c>
      <c r="B519" s="3">
        <v>46118</v>
      </c>
      <c r="C519" s="4">
        <f>YEAR(SalesDataTable[[#This Row],[Order Date]])</f>
        <v>2026</v>
      </c>
      <c r="D519" s="12" t="str">
        <f>"Q"&amp;ROUNDUP(MONTH(SalesDataTable[[#This Row],[Order Date]])/3,0)</f>
        <v>Q2</v>
      </c>
      <c r="E519" s="4">
        <f>MONTH(SalesDataTable[[#This Row],[Order Date]])</f>
        <v>4</v>
      </c>
      <c r="F519" s="4" t="str">
        <f>TEXT(SalesDataTable[[#This Row],[Order Date]],"MMM")</f>
        <v>Apr</v>
      </c>
      <c r="G519" s="4" t="s">
        <v>0</v>
      </c>
      <c r="H519" s="4" t="s">
        <v>36</v>
      </c>
      <c r="I519" s="4" t="s">
        <v>8</v>
      </c>
      <c r="J519" s="4" t="s">
        <v>16</v>
      </c>
      <c r="K519" s="4" t="s">
        <v>9</v>
      </c>
      <c r="L519" s="4" t="s">
        <v>37</v>
      </c>
      <c r="M519" s="9">
        <v>4</v>
      </c>
      <c r="N519" s="6">
        <v>157.51</v>
      </c>
      <c r="O519" s="7">
        <v>0.2</v>
      </c>
      <c r="P519" s="6">
        <v>79.209999999999994</v>
      </c>
      <c r="Q519" s="6">
        <f t="shared" si="32"/>
        <v>504.03199999999998</v>
      </c>
      <c r="R519" s="6">
        <f t="shared" si="33"/>
        <v>316.83999999999997</v>
      </c>
      <c r="S519" s="6">
        <f t="shared" si="34"/>
        <v>187.19200000000001</v>
      </c>
      <c r="T519" s="8">
        <f t="shared" si="35"/>
        <v>0.37138911815122855</v>
      </c>
      <c r="U519" s="5">
        <f>YEAR(SalesDataTable[[#This Row],[Order Date]])</f>
        <v>2026</v>
      </c>
      <c r="V519" s="8" t="str">
        <f>"Q"&amp;ROUNDUP(MONTH(SalesDataTable[[#This Row],[Order Date]])/3,0)</f>
        <v>Q2</v>
      </c>
      <c r="W519" s="9">
        <f>MONTH(SalesDataTable[[#This Row],[Order Date]])</f>
        <v>4</v>
      </c>
      <c r="X519" s="8" t="str">
        <f>TEXT(SalesDataTable[[#This Row],[Order Date]],"mmm")</f>
        <v>Apr</v>
      </c>
    </row>
    <row r="520" spans="1:24" ht="15.75">
      <c r="A520" s="2">
        <v>1580</v>
      </c>
      <c r="B520" s="3">
        <v>46119</v>
      </c>
      <c r="C520" s="4">
        <f>YEAR(SalesDataTable[[#This Row],[Order Date]])</f>
        <v>2026</v>
      </c>
      <c r="D520" s="12" t="str">
        <f>"Q"&amp;ROUNDUP(MONTH(SalesDataTable[[#This Row],[Order Date]])/3,0)</f>
        <v>Q2</v>
      </c>
      <c r="E520" s="4">
        <f>MONTH(SalesDataTable[[#This Row],[Order Date]])</f>
        <v>4</v>
      </c>
      <c r="F520" s="4" t="str">
        <f>TEXT(SalesDataTable[[#This Row],[Order Date]],"MMM")</f>
        <v>Apr</v>
      </c>
      <c r="G520" s="4" t="s">
        <v>11</v>
      </c>
      <c r="H520" s="4" t="s">
        <v>18</v>
      </c>
      <c r="I520" s="4" t="s">
        <v>2</v>
      </c>
      <c r="J520" s="4" t="s">
        <v>13</v>
      </c>
      <c r="K520" s="4" t="s">
        <v>23</v>
      </c>
      <c r="L520" s="4" t="s">
        <v>51</v>
      </c>
      <c r="M520" s="9">
        <v>2</v>
      </c>
      <c r="N520" s="6">
        <v>120.5</v>
      </c>
      <c r="O520" s="7">
        <v>0</v>
      </c>
      <c r="P520" s="6">
        <v>61.42</v>
      </c>
      <c r="Q520" s="6">
        <f t="shared" si="32"/>
        <v>241</v>
      </c>
      <c r="R520" s="6">
        <f t="shared" si="33"/>
        <v>122.84</v>
      </c>
      <c r="S520" s="6">
        <f t="shared" si="34"/>
        <v>118.16</v>
      </c>
      <c r="T520" s="8">
        <f t="shared" si="35"/>
        <v>0.49029045643153524</v>
      </c>
      <c r="U520" s="5">
        <f>YEAR(SalesDataTable[[#This Row],[Order Date]])</f>
        <v>2026</v>
      </c>
      <c r="V520" s="8" t="str">
        <f>"Q"&amp;ROUNDUP(MONTH(SalesDataTable[[#This Row],[Order Date]])/3,0)</f>
        <v>Q2</v>
      </c>
      <c r="W520" s="9">
        <f>MONTH(SalesDataTable[[#This Row],[Order Date]])</f>
        <v>4</v>
      </c>
      <c r="X520" s="8" t="str">
        <f>TEXT(SalesDataTable[[#This Row],[Order Date]],"mmm")</f>
        <v>Apr</v>
      </c>
    </row>
    <row r="521" spans="1:24" ht="15.75">
      <c r="A521" s="2">
        <v>1962</v>
      </c>
      <c r="B521" s="3">
        <v>46119</v>
      </c>
      <c r="C521" s="4">
        <f>YEAR(SalesDataTable[[#This Row],[Order Date]])</f>
        <v>2026</v>
      </c>
      <c r="D521" s="12" t="str">
        <f>"Q"&amp;ROUNDUP(MONTH(SalesDataTable[[#This Row],[Order Date]])/3,0)</f>
        <v>Q2</v>
      </c>
      <c r="E521" s="4">
        <f>MONTH(SalesDataTable[[#This Row],[Order Date]])</f>
        <v>4</v>
      </c>
      <c r="F521" s="4" t="str">
        <f>TEXT(SalesDataTable[[#This Row],[Order Date]],"MMM")</f>
        <v>Apr</v>
      </c>
      <c r="G521" s="4" t="s">
        <v>0</v>
      </c>
      <c r="H521" s="4" t="s">
        <v>1</v>
      </c>
      <c r="I521" s="4" t="s">
        <v>2</v>
      </c>
      <c r="J521" s="4" t="s">
        <v>3</v>
      </c>
      <c r="K521" s="4" t="s">
        <v>9</v>
      </c>
      <c r="L521" s="4" t="s">
        <v>37</v>
      </c>
      <c r="M521" s="9">
        <v>3</v>
      </c>
      <c r="N521" s="6">
        <v>152.62</v>
      </c>
      <c r="O521" s="7">
        <v>0.05</v>
      </c>
      <c r="P521" s="6">
        <v>77.75</v>
      </c>
      <c r="Q521" s="6">
        <f t="shared" si="32"/>
        <v>434.96699999999998</v>
      </c>
      <c r="R521" s="6">
        <f t="shared" si="33"/>
        <v>233.25</v>
      </c>
      <c r="S521" s="6">
        <f t="shared" si="34"/>
        <v>201.71699999999998</v>
      </c>
      <c r="T521" s="8">
        <f t="shared" si="35"/>
        <v>0.46375242259757637</v>
      </c>
      <c r="U521" s="5">
        <f>YEAR(SalesDataTable[[#This Row],[Order Date]])</f>
        <v>2026</v>
      </c>
      <c r="V521" s="8" t="str">
        <f>"Q"&amp;ROUNDUP(MONTH(SalesDataTable[[#This Row],[Order Date]])/3,0)</f>
        <v>Q2</v>
      </c>
      <c r="W521" s="9">
        <f>MONTH(SalesDataTable[[#This Row],[Order Date]])</f>
        <v>4</v>
      </c>
      <c r="X521" s="8" t="str">
        <f>TEXT(SalesDataTable[[#This Row],[Order Date]],"mmm")</f>
        <v>Apr</v>
      </c>
    </row>
    <row r="522" spans="1:24" ht="15.75">
      <c r="A522" s="2">
        <v>2381</v>
      </c>
      <c r="B522" s="3">
        <v>46119</v>
      </c>
      <c r="C522" s="4">
        <f>YEAR(SalesDataTable[[#This Row],[Order Date]])</f>
        <v>2026</v>
      </c>
      <c r="D522" s="12" t="str">
        <f>"Q"&amp;ROUNDUP(MONTH(SalesDataTable[[#This Row],[Order Date]])/3,0)</f>
        <v>Q2</v>
      </c>
      <c r="E522" s="4">
        <f>MONTH(SalesDataTable[[#This Row],[Order Date]])</f>
        <v>4</v>
      </c>
      <c r="F522" s="4" t="str">
        <f>TEXT(SalesDataTable[[#This Row],[Order Date]],"MMM")</f>
        <v>Apr</v>
      </c>
      <c r="G522" s="4" t="s">
        <v>6</v>
      </c>
      <c r="H522" s="4" t="s">
        <v>41</v>
      </c>
      <c r="I522" s="4" t="s">
        <v>2</v>
      </c>
      <c r="J522" s="4" t="s">
        <v>3</v>
      </c>
      <c r="K522" s="4" t="s">
        <v>14</v>
      </c>
      <c r="L522" s="4" t="s">
        <v>44</v>
      </c>
      <c r="M522" s="9">
        <v>2</v>
      </c>
      <c r="N522" s="6">
        <v>134.16</v>
      </c>
      <c r="O522" s="7">
        <v>0.05</v>
      </c>
      <c r="P522" s="6">
        <v>67.08</v>
      </c>
      <c r="Q522" s="6">
        <f t="shared" si="32"/>
        <v>254.90399999999997</v>
      </c>
      <c r="R522" s="6">
        <f t="shared" si="33"/>
        <v>134.16</v>
      </c>
      <c r="S522" s="6">
        <f t="shared" si="34"/>
        <v>120.74399999999997</v>
      </c>
      <c r="T522" s="8">
        <f t="shared" si="35"/>
        <v>0.47368421052631576</v>
      </c>
      <c r="U522" s="5">
        <f>YEAR(SalesDataTable[[#This Row],[Order Date]])</f>
        <v>2026</v>
      </c>
      <c r="V522" s="8" t="str">
        <f>"Q"&amp;ROUNDUP(MONTH(SalesDataTable[[#This Row],[Order Date]])/3,0)</f>
        <v>Q2</v>
      </c>
      <c r="W522" s="9">
        <f>MONTH(SalesDataTable[[#This Row],[Order Date]])</f>
        <v>4</v>
      </c>
      <c r="X522" s="8" t="str">
        <f>TEXT(SalesDataTable[[#This Row],[Order Date]],"mmm")</f>
        <v>Apr</v>
      </c>
    </row>
    <row r="523" spans="1:24" ht="15.75">
      <c r="A523" s="2">
        <v>2655</v>
      </c>
      <c r="B523" s="3">
        <v>46119</v>
      </c>
      <c r="C523" s="4">
        <f>YEAR(SalesDataTable[[#This Row],[Order Date]])</f>
        <v>2026</v>
      </c>
      <c r="D523" s="12" t="str">
        <f>"Q"&amp;ROUNDUP(MONTH(SalesDataTable[[#This Row],[Order Date]])/3,0)</f>
        <v>Q2</v>
      </c>
      <c r="E523" s="4">
        <f>MONTH(SalesDataTable[[#This Row],[Order Date]])</f>
        <v>4</v>
      </c>
      <c r="F523" s="4" t="str">
        <f>TEXT(SalesDataTable[[#This Row],[Order Date]],"MMM")</f>
        <v>Apr</v>
      </c>
      <c r="G523" s="4" t="s">
        <v>20</v>
      </c>
      <c r="H523" s="4" t="s">
        <v>47</v>
      </c>
      <c r="I523" s="4" t="s">
        <v>19</v>
      </c>
      <c r="J523" s="4" t="s">
        <v>16</v>
      </c>
      <c r="K523" s="4" t="s">
        <v>4</v>
      </c>
      <c r="L523" s="4" t="s">
        <v>30</v>
      </c>
      <c r="M523" s="9">
        <v>1</v>
      </c>
      <c r="N523" s="6">
        <v>101.13</v>
      </c>
      <c r="O523" s="7">
        <v>0</v>
      </c>
      <c r="P523" s="6">
        <v>50.8</v>
      </c>
      <c r="Q523" s="6">
        <f t="shared" si="32"/>
        <v>101.13</v>
      </c>
      <c r="R523" s="6">
        <f t="shared" si="33"/>
        <v>50.8</v>
      </c>
      <c r="S523" s="6">
        <f t="shared" si="34"/>
        <v>50.33</v>
      </c>
      <c r="T523" s="8">
        <f t="shared" si="35"/>
        <v>0.49767625828141998</v>
      </c>
      <c r="U523" s="5">
        <f>YEAR(SalesDataTable[[#This Row],[Order Date]])</f>
        <v>2026</v>
      </c>
      <c r="V523" s="8" t="str">
        <f>"Q"&amp;ROUNDUP(MONTH(SalesDataTable[[#This Row],[Order Date]])/3,0)</f>
        <v>Q2</v>
      </c>
      <c r="W523" s="9">
        <f>MONTH(SalesDataTable[[#This Row],[Order Date]])</f>
        <v>4</v>
      </c>
      <c r="X523" s="8" t="str">
        <f>TEXT(SalesDataTable[[#This Row],[Order Date]],"mmm")</f>
        <v>Apr</v>
      </c>
    </row>
    <row r="524" spans="1:24" ht="15.75">
      <c r="A524" s="2">
        <v>2944</v>
      </c>
      <c r="B524" s="3">
        <v>46119</v>
      </c>
      <c r="C524" s="4">
        <f>YEAR(SalesDataTable[[#This Row],[Order Date]])</f>
        <v>2026</v>
      </c>
      <c r="D524" s="12" t="str">
        <f>"Q"&amp;ROUNDUP(MONTH(SalesDataTable[[#This Row],[Order Date]])/3,0)</f>
        <v>Q2</v>
      </c>
      <c r="E524" s="4">
        <f>MONTH(SalesDataTable[[#This Row],[Order Date]])</f>
        <v>4</v>
      </c>
      <c r="F524" s="4" t="str">
        <f>TEXT(SalesDataTable[[#This Row],[Order Date]],"MMM")</f>
        <v>Apr</v>
      </c>
      <c r="G524" s="4" t="s">
        <v>6</v>
      </c>
      <c r="H524" s="4" t="s">
        <v>49</v>
      </c>
      <c r="I524" s="4" t="s">
        <v>19</v>
      </c>
      <c r="J524" s="4" t="s">
        <v>13</v>
      </c>
      <c r="K524" s="4" t="s">
        <v>34</v>
      </c>
      <c r="L524" s="4" t="s">
        <v>45</v>
      </c>
      <c r="M524" s="9">
        <v>1</v>
      </c>
      <c r="N524" s="6">
        <v>51.36</v>
      </c>
      <c r="O524" s="7">
        <v>0</v>
      </c>
      <c r="P524" s="6">
        <v>22.21</v>
      </c>
      <c r="Q524" s="6">
        <f t="shared" si="32"/>
        <v>51.36</v>
      </c>
      <c r="R524" s="6">
        <f t="shared" si="33"/>
        <v>22.21</v>
      </c>
      <c r="S524" s="6">
        <f t="shared" si="34"/>
        <v>29.15</v>
      </c>
      <c r="T524" s="8">
        <f t="shared" si="35"/>
        <v>0.56756230529595009</v>
      </c>
      <c r="U524" s="5">
        <f>YEAR(SalesDataTable[[#This Row],[Order Date]])</f>
        <v>2026</v>
      </c>
      <c r="V524" s="8" t="str">
        <f>"Q"&amp;ROUNDUP(MONTH(SalesDataTable[[#This Row],[Order Date]])/3,0)</f>
        <v>Q2</v>
      </c>
      <c r="W524" s="9">
        <f>MONTH(SalesDataTable[[#This Row],[Order Date]])</f>
        <v>4</v>
      </c>
      <c r="X524" s="8" t="str">
        <f>TEXT(SalesDataTable[[#This Row],[Order Date]],"mmm")</f>
        <v>Apr</v>
      </c>
    </row>
    <row r="525" spans="1:24" ht="15.75">
      <c r="A525" s="2">
        <v>4756</v>
      </c>
      <c r="B525" s="3">
        <v>46119</v>
      </c>
      <c r="C525" s="4">
        <f>YEAR(SalesDataTable[[#This Row],[Order Date]])</f>
        <v>2026</v>
      </c>
      <c r="D525" s="12" t="str">
        <f>"Q"&amp;ROUNDUP(MONTH(SalesDataTable[[#This Row],[Order Date]])/3,0)</f>
        <v>Q2</v>
      </c>
      <c r="E525" s="4">
        <f>MONTH(SalesDataTable[[#This Row],[Order Date]])</f>
        <v>4</v>
      </c>
      <c r="F525" s="4" t="str">
        <f>TEXT(SalesDataTable[[#This Row],[Order Date]],"MMM")</f>
        <v>Apr</v>
      </c>
      <c r="G525" s="4" t="s">
        <v>11</v>
      </c>
      <c r="H525" s="4" t="s">
        <v>52</v>
      </c>
      <c r="I525" s="4" t="s">
        <v>2</v>
      </c>
      <c r="J525" s="4" t="s">
        <v>16</v>
      </c>
      <c r="K525" s="4" t="s">
        <v>9</v>
      </c>
      <c r="L525" s="4" t="s">
        <v>37</v>
      </c>
      <c r="M525" s="9">
        <v>5</v>
      </c>
      <c r="N525" s="6">
        <v>151.88</v>
      </c>
      <c r="O525" s="7">
        <v>0</v>
      </c>
      <c r="P525" s="6">
        <v>80.56</v>
      </c>
      <c r="Q525" s="6">
        <f t="shared" si="32"/>
        <v>759.4</v>
      </c>
      <c r="R525" s="6">
        <f t="shared" si="33"/>
        <v>402.8</v>
      </c>
      <c r="S525" s="6">
        <f t="shared" si="34"/>
        <v>356.59999999999997</v>
      </c>
      <c r="T525" s="8">
        <f t="shared" si="35"/>
        <v>0.46958124835396364</v>
      </c>
      <c r="U525" s="5">
        <f>YEAR(SalesDataTable[[#This Row],[Order Date]])</f>
        <v>2026</v>
      </c>
      <c r="V525" s="8" t="str">
        <f>"Q"&amp;ROUNDUP(MONTH(SalesDataTable[[#This Row],[Order Date]])/3,0)</f>
        <v>Q2</v>
      </c>
      <c r="W525" s="9">
        <f>MONTH(SalesDataTable[[#This Row],[Order Date]])</f>
        <v>4</v>
      </c>
      <c r="X525" s="8" t="str">
        <f>TEXT(SalesDataTable[[#This Row],[Order Date]],"mmm")</f>
        <v>Apr</v>
      </c>
    </row>
    <row r="526" spans="1:24" ht="15.75">
      <c r="A526" s="2">
        <v>52</v>
      </c>
      <c r="B526" s="3">
        <v>46120</v>
      </c>
      <c r="C526" s="4">
        <f>YEAR(SalesDataTable[[#This Row],[Order Date]])</f>
        <v>2026</v>
      </c>
      <c r="D526" s="12" t="str">
        <f>"Q"&amp;ROUNDUP(MONTH(SalesDataTable[[#This Row],[Order Date]])/3,0)</f>
        <v>Q2</v>
      </c>
      <c r="E526" s="4">
        <f>MONTH(SalesDataTable[[#This Row],[Order Date]])</f>
        <v>4</v>
      </c>
      <c r="F526" s="4" t="str">
        <f>TEXT(SalesDataTable[[#This Row],[Order Date]],"MMM")</f>
        <v>Apr</v>
      </c>
      <c r="G526" s="4" t="s">
        <v>6</v>
      </c>
      <c r="H526" s="4" t="s">
        <v>43</v>
      </c>
      <c r="I526" s="4" t="s">
        <v>2</v>
      </c>
      <c r="J526" s="4" t="s">
        <v>13</v>
      </c>
      <c r="K526" s="4" t="s">
        <v>14</v>
      </c>
      <c r="L526" s="4" t="s">
        <v>44</v>
      </c>
      <c r="M526" s="9">
        <v>2</v>
      </c>
      <c r="N526" s="6">
        <v>133.59</v>
      </c>
      <c r="O526" s="7">
        <v>0</v>
      </c>
      <c r="P526" s="6">
        <v>66.83</v>
      </c>
      <c r="Q526" s="6">
        <f t="shared" si="32"/>
        <v>267.18</v>
      </c>
      <c r="R526" s="6">
        <f t="shared" si="33"/>
        <v>133.66</v>
      </c>
      <c r="S526" s="6">
        <f t="shared" si="34"/>
        <v>133.52000000000001</v>
      </c>
      <c r="T526" s="8">
        <f t="shared" si="35"/>
        <v>0.49973800434164234</v>
      </c>
      <c r="U526" s="5">
        <f>YEAR(SalesDataTable[[#This Row],[Order Date]])</f>
        <v>2026</v>
      </c>
      <c r="V526" s="8" t="str">
        <f>"Q"&amp;ROUNDUP(MONTH(SalesDataTable[[#This Row],[Order Date]])/3,0)</f>
        <v>Q2</v>
      </c>
      <c r="W526" s="9">
        <f>MONTH(SalesDataTable[[#This Row],[Order Date]])</f>
        <v>4</v>
      </c>
      <c r="X526" s="8" t="str">
        <f>TEXT(SalesDataTable[[#This Row],[Order Date]],"mmm")</f>
        <v>Apr</v>
      </c>
    </row>
    <row r="527" spans="1:24" ht="15.75">
      <c r="A527" s="2">
        <v>556</v>
      </c>
      <c r="B527" s="3">
        <v>46120</v>
      </c>
      <c r="C527" s="4">
        <f>YEAR(SalesDataTable[[#This Row],[Order Date]])</f>
        <v>2026</v>
      </c>
      <c r="D527" s="12" t="str">
        <f>"Q"&amp;ROUNDUP(MONTH(SalesDataTable[[#This Row],[Order Date]])/3,0)</f>
        <v>Q2</v>
      </c>
      <c r="E527" s="4">
        <f>MONTH(SalesDataTable[[#This Row],[Order Date]])</f>
        <v>4</v>
      </c>
      <c r="F527" s="4" t="str">
        <f>TEXT(SalesDataTable[[#This Row],[Order Date]],"MMM")</f>
        <v>Apr</v>
      </c>
      <c r="G527" s="4" t="s">
        <v>20</v>
      </c>
      <c r="H527" s="4" t="s">
        <v>33</v>
      </c>
      <c r="I527" s="4" t="s">
        <v>2</v>
      </c>
      <c r="J527" s="4" t="s">
        <v>13</v>
      </c>
      <c r="K527" s="4" t="s">
        <v>23</v>
      </c>
      <c r="L527" s="4" t="s">
        <v>51</v>
      </c>
      <c r="M527" s="9">
        <v>2</v>
      </c>
      <c r="N527" s="6">
        <v>124.39</v>
      </c>
      <c r="O527" s="7">
        <v>0</v>
      </c>
      <c r="P527" s="6">
        <v>61.27</v>
      </c>
      <c r="Q527" s="6">
        <f t="shared" si="32"/>
        <v>248.78</v>
      </c>
      <c r="R527" s="6">
        <f t="shared" si="33"/>
        <v>122.54</v>
      </c>
      <c r="S527" s="6">
        <f t="shared" si="34"/>
        <v>126.24</v>
      </c>
      <c r="T527" s="8">
        <f t="shared" si="35"/>
        <v>0.50743628909076288</v>
      </c>
      <c r="U527" s="5">
        <f>YEAR(SalesDataTable[[#This Row],[Order Date]])</f>
        <v>2026</v>
      </c>
      <c r="V527" s="8" t="str">
        <f>"Q"&amp;ROUNDUP(MONTH(SalesDataTable[[#This Row],[Order Date]])/3,0)</f>
        <v>Q2</v>
      </c>
      <c r="W527" s="9">
        <f>MONTH(SalesDataTable[[#This Row],[Order Date]])</f>
        <v>4</v>
      </c>
      <c r="X527" s="8" t="str">
        <f>TEXT(SalesDataTable[[#This Row],[Order Date]],"mmm")</f>
        <v>Apr</v>
      </c>
    </row>
    <row r="528" spans="1:24" ht="15.75">
      <c r="A528" s="2">
        <v>1233</v>
      </c>
      <c r="B528" s="3">
        <v>46120</v>
      </c>
      <c r="C528" s="4">
        <f>YEAR(SalesDataTable[[#This Row],[Order Date]])</f>
        <v>2026</v>
      </c>
      <c r="D528" s="12" t="str">
        <f>"Q"&amp;ROUNDUP(MONTH(SalesDataTable[[#This Row],[Order Date]])/3,0)</f>
        <v>Q2</v>
      </c>
      <c r="E528" s="4">
        <f>MONTH(SalesDataTable[[#This Row],[Order Date]])</f>
        <v>4</v>
      </c>
      <c r="F528" s="4" t="str">
        <f>TEXT(SalesDataTable[[#This Row],[Order Date]],"MMM")</f>
        <v>Apr</v>
      </c>
      <c r="G528" s="4" t="s">
        <v>0</v>
      </c>
      <c r="H528" s="4" t="s">
        <v>50</v>
      </c>
      <c r="I528" s="4" t="s">
        <v>2</v>
      </c>
      <c r="J528" s="4" t="s">
        <v>13</v>
      </c>
      <c r="K528" s="4" t="s">
        <v>4</v>
      </c>
      <c r="L528" s="4" t="s">
        <v>22</v>
      </c>
      <c r="M528" s="9">
        <v>5</v>
      </c>
      <c r="N528" s="6">
        <v>50.22</v>
      </c>
      <c r="O528" s="7">
        <v>0.1</v>
      </c>
      <c r="P528" s="6">
        <v>22.31</v>
      </c>
      <c r="Q528" s="6">
        <f t="shared" si="32"/>
        <v>225.99</v>
      </c>
      <c r="R528" s="6">
        <f t="shared" si="33"/>
        <v>111.55</v>
      </c>
      <c r="S528" s="6">
        <f t="shared" si="34"/>
        <v>114.44000000000001</v>
      </c>
      <c r="T528" s="8">
        <f t="shared" si="35"/>
        <v>0.50639408823399268</v>
      </c>
      <c r="U528" s="5">
        <f>YEAR(SalesDataTable[[#This Row],[Order Date]])</f>
        <v>2026</v>
      </c>
      <c r="V528" s="8" t="str">
        <f>"Q"&amp;ROUNDUP(MONTH(SalesDataTable[[#This Row],[Order Date]])/3,0)</f>
        <v>Q2</v>
      </c>
      <c r="W528" s="9">
        <f>MONTH(SalesDataTable[[#This Row],[Order Date]])</f>
        <v>4</v>
      </c>
      <c r="X528" s="8" t="str">
        <f>TEXT(SalesDataTable[[#This Row],[Order Date]],"mmm")</f>
        <v>Apr</v>
      </c>
    </row>
    <row r="529" spans="1:24" ht="15.75">
      <c r="A529" s="2">
        <v>1492</v>
      </c>
      <c r="B529" s="3">
        <v>46120</v>
      </c>
      <c r="C529" s="4">
        <f>YEAR(SalesDataTable[[#This Row],[Order Date]])</f>
        <v>2026</v>
      </c>
      <c r="D529" s="12" t="str">
        <f>"Q"&amp;ROUNDUP(MONTH(SalesDataTable[[#This Row],[Order Date]])/3,0)</f>
        <v>Q2</v>
      </c>
      <c r="E529" s="4">
        <f>MONTH(SalesDataTable[[#This Row],[Order Date]])</f>
        <v>4</v>
      </c>
      <c r="F529" s="4" t="str">
        <f>TEXT(SalesDataTable[[#This Row],[Order Date]],"MMM")</f>
        <v>Apr</v>
      </c>
      <c r="G529" s="4" t="s">
        <v>6</v>
      </c>
      <c r="H529" s="4" t="s">
        <v>49</v>
      </c>
      <c r="I529" s="4" t="s">
        <v>2</v>
      </c>
      <c r="J529" s="4" t="s">
        <v>3</v>
      </c>
      <c r="K529" s="4" t="s">
        <v>4</v>
      </c>
      <c r="L529" s="4" t="s">
        <v>26</v>
      </c>
      <c r="M529" s="9">
        <v>2</v>
      </c>
      <c r="N529" s="6">
        <v>41.08</v>
      </c>
      <c r="O529" s="7">
        <v>0</v>
      </c>
      <c r="P529" s="6">
        <v>16.79</v>
      </c>
      <c r="Q529" s="6">
        <f t="shared" si="32"/>
        <v>82.16</v>
      </c>
      <c r="R529" s="6">
        <f t="shared" si="33"/>
        <v>33.58</v>
      </c>
      <c r="S529" s="6">
        <f t="shared" si="34"/>
        <v>48.58</v>
      </c>
      <c r="T529" s="8">
        <f t="shared" si="35"/>
        <v>0.59128529698149956</v>
      </c>
      <c r="U529" s="5">
        <f>YEAR(SalesDataTable[[#This Row],[Order Date]])</f>
        <v>2026</v>
      </c>
      <c r="V529" s="8" t="str">
        <f>"Q"&amp;ROUNDUP(MONTH(SalesDataTable[[#This Row],[Order Date]])/3,0)</f>
        <v>Q2</v>
      </c>
      <c r="W529" s="9">
        <f>MONTH(SalesDataTable[[#This Row],[Order Date]])</f>
        <v>4</v>
      </c>
      <c r="X529" s="8" t="str">
        <f>TEXT(SalesDataTable[[#This Row],[Order Date]],"mmm")</f>
        <v>Apr</v>
      </c>
    </row>
    <row r="530" spans="1:24" ht="15.75">
      <c r="A530" s="2">
        <v>1619</v>
      </c>
      <c r="B530" s="3">
        <v>46120</v>
      </c>
      <c r="C530" s="4">
        <f>YEAR(SalesDataTable[[#This Row],[Order Date]])</f>
        <v>2026</v>
      </c>
      <c r="D530" s="12" t="str">
        <f>"Q"&amp;ROUNDUP(MONTH(SalesDataTable[[#This Row],[Order Date]])/3,0)</f>
        <v>Q2</v>
      </c>
      <c r="E530" s="4">
        <f>MONTH(SalesDataTable[[#This Row],[Order Date]])</f>
        <v>4</v>
      </c>
      <c r="F530" s="4" t="str">
        <f>TEXT(SalesDataTable[[#This Row],[Order Date]],"MMM")</f>
        <v>Apr</v>
      </c>
      <c r="G530" s="4" t="s">
        <v>20</v>
      </c>
      <c r="H530" s="4" t="s">
        <v>33</v>
      </c>
      <c r="I530" s="4" t="s">
        <v>19</v>
      </c>
      <c r="J530" s="4" t="s">
        <v>13</v>
      </c>
      <c r="K530" s="4" t="s">
        <v>14</v>
      </c>
      <c r="L530" s="4" t="s">
        <v>32</v>
      </c>
      <c r="M530" s="9">
        <v>5</v>
      </c>
      <c r="N530" s="6">
        <v>46.11</v>
      </c>
      <c r="O530" s="7">
        <v>0</v>
      </c>
      <c r="P530" s="6">
        <v>18.88</v>
      </c>
      <c r="Q530" s="6">
        <f t="shared" si="32"/>
        <v>230.55</v>
      </c>
      <c r="R530" s="6">
        <f t="shared" si="33"/>
        <v>94.399999999999991</v>
      </c>
      <c r="S530" s="6">
        <f t="shared" si="34"/>
        <v>136.15000000000003</v>
      </c>
      <c r="T530" s="8">
        <f t="shared" si="35"/>
        <v>0.5905443504662764</v>
      </c>
      <c r="U530" s="5">
        <f>YEAR(SalesDataTable[[#This Row],[Order Date]])</f>
        <v>2026</v>
      </c>
      <c r="V530" s="8" t="str">
        <f>"Q"&amp;ROUNDUP(MONTH(SalesDataTable[[#This Row],[Order Date]])/3,0)</f>
        <v>Q2</v>
      </c>
      <c r="W530" s="9">
        <f>MONTH(SalesDataTable[[#This Row],[Order Date]])</f>
        <v>4</v>
      </c>
      <c r="X530" s="8" t="str">
        <f>TEXT(SalesDataTable[[#This Row],[Order Date]],"mmm")</f>
        <v>Apr</v>
      </c>
    </row>
    <row r="531" spans="1:24" ht="15.75">
      <c r="A531" s="2">
        <v>1631</v>
      </c>
      <c r="B531" s="3">
        <v>46120</v>
      </c>
      <c r="C531" s="4">
        <f>YEAR(SalesDataTable[[#This Row],[Order Date]])</f>
        <v>2026</v>
      </c>
      <c r="D531" s="12" t="str">
        <f>"Q"&amp;ROUNDUP(MONTH(SalesDataTable[[#This Row],[Order Date]])/3,0)</f>
        <v>Q2</v>
      </c>
      <c r="E531" s="4">
        <f>MONTH(SalesDataTable[[#This Row],[Order Date]])</f>
        <v>4</v>
      </c>
      <c r="F531" s="4" t="str">
        <f>TEXT(SalesDataTable[[#This Row],[Order Date]],"MMM")</f>
        <v>Apr</v>
      </c>
      <c r="G531" s="4" t="s">
        <v>20</v>
      </c>
      <c r="H531" s="4" t="s">
        <v>33</v>
      </c>
      <c r="I531" s="4" t="s">
        <v>2</v>
      </c>
      <c r="J531" s="4" t="s">
        <v>3</v>
      </c>
      <c r="K531" s="4" t="s">
        <v>14</v>
      </c>
      <c r="L531" s="4" t="s">
        <v>32</v>
      </c>
      <c r="M531" s="9">
        <v>1</v>
      </c>
      <c r="N531" s="6">
        <v>45.54</v>
      </c>
      <c r="O531" s="7">
        <v>0</v>
      </c>
      <c r="P531" s="6">
        <v>18.36</v>
      </c>
      <c r="Q531" s="6">
        <f t="shared" si="32"/>
        <v>45.54</v>
      </c>
      <c r="R531" s="6">
        <f t="shared" si="33"/>
        <v>18.36</v>
      </c>
      <c r="S531" s="6">
        <f t="shared" si="34"/>
        <v>27.18</v>
      </c>
      <c r="T531" s="8">
        <f t="shared" si="35"/>
        <v>0.59683794466403162</v>
      </c>
      <c r="U531" s="5">
        <f>YEAR(SalesDataTable[[#This Row],[Order Date]])</f>
        <v>2026</v>
      </c>
      <c r="V531" s="8" t="str">
        <f>"Q"&amp;ROUNDUP(MONTH(SalesDataTable[[#This Row],[Order Date]])/3,0)</f>
        <v>Q2</v>
      </c>
      <c r="W531" s="9">
        <f>MONTH(SalesDataTable[[#This Row],[Order Date]])</f>
        <v>4</v>
      </c>
      <c r="X531" s="8" t="str">
        <f>TEXT(SalesDataTable[[#This Row],[Order Date]],"mmm")</f>
        <v>Apr</v>
      </c>
    </row>
    <row r="532" spans="1:24" ht="15.75">
      <c r="A532" s="2">
        <v>1844</v>
      </c>
      <c r="B532" s="3">
        <v>46120</v>
      </c>
      <c r="C532" s="4">
        <f>YEAR(SalesDataTable[[#This Row],[Order Date]])</f>
        <v>2026</v>
      </c>
      <c r="D532" s="12" t="str">
        <f>"Q"&amp;ROUNDUP(MONTH(SalesDataTable[[#This Row],[Order Date]])/3,0)</f>
        <v>Q2</v>
      </c>
      <c r="E532" s="4">
        <f>MONTH(SalesDataTable[[#This Row],[Order Date]])</f>
        <v>4</v>
      </c>
      <c r="F532" s="4" t="str">
        <f>TEXT(SalesDataTable[[#This Row],[Order Date]],"MMM")</f>
        <v>Apr</v>
      </c>
      <c r="G532" s="4" t="s">
        <v>6</v>
      </c>
      <c r="H532" s="4" t="s">
        <v>49</v>
      </c>
      <c r="I532" s="4" t="s">
        <v>19</v>
      </c>
      <c r="J532" s="4" t="s">
        <v>13</v>
      </c>
      <c r="K532" s="4" t="s">
        <v>34</v>
      </c>
      <c r="L532" s="4" t="s">
        <v>42</v>
      </c>
      <c r="M532" s="9">
        <v>2</v>
      </c>
      <c r="N532" s="6">
        <v>37.1</v>
      </c>
      <c r="O532" s="7">
        <v>0.1</v>
      </c>
      <c r="P532" s="6">
        <v>14.17</v>
      </c>
      <c r="Q532" s="6">
        <f t="shared" si="32"/>
        <v>66.78</v>
      </c>
      <c r="R532" s="6">
        <f t="shared" si="33"/>
        <v>28.34</v>
      </c>
      <c r="S532" s="6">
        <f t="shared" si="34"/>
        <v>38.44</v>
      </c>
      <c r="T532" s="8">
        <f t="shared" si="35"/>
        <v>0.57562144354597178</v>
      </c>
      <c r="U532" s="5">
        <f>YEAR(SalesDataTable[[#This Row],[Order Date]])</f>
        <v>2026</v>
      </c>
      <c r="V532" s="8" t="str">
        <f>"Q"&amp;ROUNDUP(MONTH(SalesDataTable[[#This Row],[Order Date]])/3,0)</f>
        <v>Q2</v>
      </c>
      <c r="W532" s="9">
        <f>MONTH(SalesDataTable[[#This Row],[Order Date]])</f>
        <v>4</v>
      </c>
      <c r="X532" s="8" t="str">
        <f>TEXT(SalesDataTable[[#This Row],[Order Date]],"mmm")</f>
        <v>Apr</v>
      </c>
    </row>
    <row r="533" spans="1:24" ht="15.75">
      <c r="A533" s="2">
        <v>4246</v>
      </c>
      <c r="B533" s="3">
        <v>46120</v>
      </c>
      <c r="C533" s="4">
        <f>YEAR(SalesDataTable[[#This Row],[Order Date]])</f>
        <v>2026</v>
      </c>
      <c r="D533" s="12" t="str">
        <f>"Q"&amp;ROUNDUP(MONTH(SalesDataTable[[#This Row],[Order Date]])/3,0)</f>
        <v>Q2</v>
      </c>
      <c r="E533" s="4">
        <f>MONTH(SalesDataTable[[#This Row],[Order Date]])</f>
        <v>4</v>
      </c>
      <c r="F533" s="4" t="str">
        <f>TEXT(SalesDataTable[[#This Row],[Order Date]],"MMM")</f>
        <v>Apr</v>
      </c>
      <c r="G533" s="4" t="s">
        <v>20</v>
      </c>
      <c r="H533" s="4" t="s">
        <v>33</v>
      </c>
      <c r="I533" s="4" t="s">
        <v>8</v>
      </c>
      <c r="J533" s="4" t="s">
        <v>16</v>
      </c>
      <c r="K533" s="4" t="s">
        <v>9</v>
      </c>
      <c r="L533" s="4" t="s">
        <v>37</v>
      </c>
      <c r="M533" s="9">
        <v>5</v>
      </c>
      <c r="N533" s="6">
        <v>156.57</v>
      </c>
      <c r="O533" s="7">
        <v>0.15</v>
      </c>
      <c r="P533" s="6">
        <v>80.849999999999994</v>
      </c>
      <c r="Q533" s="6">
        <f t="shared" si="32"/>
        <v>665.4224999999999</v>
      </c>
      <c r="R533" s="6">
        <f t="shared" si="33"/>
        <v>404.25</v>
      </c>
      <c r="S533" s="6">
        <f t="shared" si="34"/>
        <v>261.1724999999999</v>
      </c>
      <c r="T533" s="8">
        <f t="shared" si="35"/>
        <v>0.39249123677062309</v>
      </c>
      <c r="U533" s="5">
        <f>YEAR(SalesDataTable[[#This Row],[Order Date]])</f>
        <v>2026</v>
      </c>
      <c r="V533" s="8" t="str">
        <f>"Q"&amp;ROUNDUP(MONTH(SalesDataTable[[#This Row],[Order Date]])/3,0)</f>
        <v>Q2</v>
      </c>
      <c r="W533" s="9">
        <f>MONTH(SalesDataTable[[#This Row],[Order Date]])</f>
        <v>4</v>
      </c>
      <c r="X533" s="8" t="str">
        <f>TEXT(SalesDataTable[[#This Row],[Order Date]],"mmm")</f>
        <v>Apr</v>
      </c>
    </row>
    <row r="534" spans="1:24" ht="15.75">
      <c r="A534" s="2">
        <v>5139</v>
      </c>
      <c r="B534" s="3">
        <v>46120</v>
      </c>
      <c r="C534" s="4">
        <f>YEAR(SalesDataTable[[#This Row],[Order Date]])</f>
        <v>2026</v>
      </c>
      <c r="D534" s="12" t="str">
        <f>"Q"&amp;ROUNDUP(MONTH(SalesDataTable[[#This Row],[Order Date]])/3,0)</f>
        <v>Q2</v>
      </c>
      <c r="E534" s="4">
        <f>MONTH(SalesDataTable[[#This Row],[Order Date]])</f>
        <v>4</v>
      </c>
      <c r="F534" s="4" t="str">
        <f>TEXT(SalesDataTable[[#This Row],[Order Date]],"MMM")</f>
        <v>Apr</v>
      </c>
      <c r="G534" s="4" t="s">
        <v>0</v>
      </c>
      <c r="H534" s="4" t="s">
        <v>50</v>
      </c>
      <c r="I534" s="4" t="s">
        <v>2</v>
      </c>
      <c r="J534" s="4" t="s">
        <v>3</v>
      </c>
      <c r="K534" s="4" t="s">
        <v>34</v>
      </c>
      <c r="L534" s="4" t="s">
        <v>45</v>
      </c>
      <c r="M534" s="9">
        <v>2</v>
      </c>
      <c r="N534" s="6">
        <v>51.4</v>
      </c>
      <c r="O534" s="7">
        <v>0</v>
      </c>
      <c r="P534" s="6">
        <v>21.99</v>
      </c>
      <c r="Q534" s="6">
        <f t="shared" si="32"/>
        <v>102.8</v>
      </c>
      <c r="R534" s="6">
        <f t="shared" si="33"/>
        <v>43.98</v>
      </c>
      <c r="S534" s="6">
        <f t="shared" si="34"/>
        <v>58.82</v>
      </c>
      <c r="T534" s="8">
        <f t="shared" si="35"/>
        <v>0.57217898832684821</v>
      </c>
      <c r="U534" s="5">
        <f>YEAR(SalesDataTable[[#This Row],[Order Date]])</f>
        <v>2026</v>
      </c>
      <c r="V534" s="8" t="str">
        <f>"Q"&amp;ROUNDUP(MONTH(SalesDataTable[[#This Row],[Order Date]])/3,0)</f>
        <v>Q2</v>
      </c>
      <c r="W534" s="9">
        <f>MONTH(SalesDataTable[[#This Row],[Order Date]])</f>
        <v>4</v>
      </c>
      <c r="X534" s="8" t="str">
        <f>TEXT(SalesDataTable[[#This Row],[Order Date]],"mmm")</f>
        <v>Apr</v>
      </c>
    </row>
    <row r="535" spans="1:24" ht="15.75">
      <c r="A535" s="2">
        <v>186</v>
      </c>
      <c r="B535" s="3">
        <v>46121</v>
      </c>
      <c r="C535" s="4">
        <f>YEAR(SalesDataTable[[#This Row],[Order Date]])</f>
        <v>2026</v>
      </c>
      <c r="D535" s="12" t="str">
        <f>"Q"&amp;ROUNDUP(MONTH(SalesDataTable[[#This Row],[Order Date]])/3,0)</f>
        <v>Q2</v>
      </c>
      <c r="E535" s="4">
        <f>MONTH(SalesDataTable[[#This Row],[Order Date]])</f>
        <v>4</v>
      </c>
      <c r="F535" s="4" t="str">
        <f>TEXT(SalesDataTable[[#This Row],[Order Date]],"MMM")</f>
        <v>Apr</v>
      </c>
      <c r="G535" s="4" t="s">
        <v>0</v>
      </c>
      <c r="H535" s="4" t="s">
        <v>1</v>
      </c>
      <c r="I535" s="4" t="s">
        <v>2</v>
      </c>
      <c r="J535" s="4" t="s">
        <v>13</v>
      </c>
      <c r="K535" s="4" t="s">
        <v>14</v>
      </c>
      <c r="L535" s="4" t="s">
        <v>32</v>
      </c>
      <c r="M535" s="9">
        <v>2</v>
      </c>
      <c r="N535" s="6">
        <v>46.42</v>
      </c>
      <c r="O535" s="7">
        <v>0.1</v>
      </c>
      <c r="P535" s="6">
        <v>18.73</v>
      </c>
      <c r="Q535" s="6">
        <f t="shared" si="32"/>
        <v>83.556000000000012</v>
      </c>
      <c r="R535" s="6">
        <f t="shared" si="33"/>
        <v>37.46</v>
      </c>
      <c r="S535" s="6">
        <f t="shared" si="34"/>
        <v>46.096000000000011</v>
      </c>
      <c r="T535" s="8">
        <f t="shared" si="35"/>
        <v>0.55167791660682663</v>
      </c>
      <c r="U535" s="5">
        <f>YEAR(SalesDataTable[[#This Row],[Order Date]])</f>
        <v>2026</v>
      </c>
      <c r="V535" s="8" t="str">
        <f>"Q"&amp;ROUNDUP(MONTH(SalesDataTable[[#This Row],[Order Date]])/3,0)</f>
        <v>Q2</v>
      </c>
      <c r="W535" s="9">
        <f>MONTH(SalesDataTable[[#This Row],[Order Date]])</f>
        <v>4</v>
      </c>
      <c r="X535" s="8" t="str">
        <f>TEXT(SalesDataTable[[#This Row],[Order Date]],"mmm")</f>
        <v>Apr</v>
      </c>
    </row>
    <row r="536" spans="1:24" ht="15.75">
      <c r="A536" s="2">
        <v>1742</v>
      </c>
      <c r="B536" s="3">
        <v>46121</v>
      </c>
      <c r="C536" s="4">
        <f>YEAR(SalesDataTable[[#This Row],[Order Date]])</f>
        <v>2026</v>
      </c>
      <c r="D536" s="12" t="str">
        <f>"Q"&amp;ROUNDUP(MONTH(SalesDataTable[[#This Row],[Order Date]])/3,0)</f>
        <v>Q2</v>
      </c>
      <c r="E536" s="4">
        <f>MONTH(SalesDataTable[[#This Row],[Order Date]])</f>
        <v>4</v>
      </c>
      <c r="F536" s="4" t="str">
        <f>TEXT(SalesDataTable[[#This Row],[Order Date]],"MMM")</f>
        <v>Apr</v>
      </c>
      <c r="G536" s="4" t="s">
        <v>20</v>
      </c>
      <c r="H536" s="4" t="s">
        <v>21</v>
      </c>
      <c r="I536" s="4" t="s">
        <v>28</v>
      </c>
      <c r="J536" s="4" t="s">
        <v>3</v>
      </c>
      <c r="K536" s="4" t="s">
        <v>23</v>
      </c>
      <c r="L536" s="4" t="s">
        <v>51</v>
      </c>
      <c r="M536" s="9">
        <v>2</v>
      </c>
      <c r="N536" s="6">
        <v>120.75</v>
      </c>
      <c r="O536" s="7">
        <v>0.05</v>
      </c>
      <c r="P536" s="6">
        <v>60.31</v>
      </c>
      <c r="Q536" s="6">
        <f t="shared" si="32"/>
        <v>229.42499999999998</v>
      </c>
      <c r="R536" s="6">
        <f t="shared" si="33"/>
        <v>120.62</v>
      </c>
      <c r="S536" s="6">
        <f t="shared" si="34"/>
        <v>108.80499999999998</v>
      </c>
      <c r="T536" s="8">
        <f t="shared" si="35"/>
        <v>0.47425084450256066</v>
      </c>
      <c r="U536" s="5">
        <f>YEAR(SalesDataTable[[#This Row],[Order Date]])</f>
        <v>2026</v>
      </c>
      <c r="V536" s="8" t="str">
        <f>"Q"&amp;ROUNDUP(MONTH(SalesDataTable[[#This Row],[Order Date]])/3,0)</f>
        <v>Q2</v>
      </c>
      <c r="W536" s="9">
        <f>MONTH(SalesDataTable[[#This Row],[Order Date]])</f>
        <v>4</v>
      </c>
      <c r="X536" s="8" t="str">
        <f>TEXT(SalesDataTable[[#This Row],[Order Date]],"mmm")</f>
        <v>Apr</v>
      </c>
    </row>
    <row r="537" spans="1:24" ht="15.75">
      <c r="A537" s="2">
        <v>3189</v>
      </c>
      <c r="B537" s="3">
        <v>46121</v>
      </c>
      <c r="C537" s="4">
        <f>YEAR(SalesDataTable[[#This Row],[Order Date]])</f>
        <v>2026</v>
      </c>
      <c r="D537" s="12" t="str">
        <f>"Q"&amp;ROUNDUP(MONTH(SalesDataTable[[#This Row],[Order Date]])/3,0)</f>
        <v>Q2</v>
      </c>
      <c r="E537" s="4">
        <f>MONTH(SalesDataTable[[#This Row],[Order Date]])</f>
        <v>4</v>
      </c>
      <c r="F537" s="4" t="str">
        <f>TEXT(SalesDataTable[[#This Row],[Order Date]],"MMM")</f>
        <v>Apr</v>
      </c>
      <c r="G537" s="4" t="s">
        <v>6</v>
      </c>
      <c r="H537" s="4" t="s">
        <v>41</v>
      </c>
      <c r="I537" s="4" t="s">
        <v>8</v>
      </c>
      <c r="J537" s="4" t="s">
        <v>16</v>
      </c>
      <c r="K537" s="4" t="s">
        <v>9</v>
      </c>
      <c r="L537" s="4" t="s">
        <v>37</v>
      </c>
      <c r="M537" s="9">
        <v>6</v>
      </c>
      <c r="N537" s="6">
        <v>157.38999999999999</v>
      </c>
      <c r="O537" s="7">
        <v>0.05</v>
      </c>
      <c r="P537" s="6">
        <v>79.239999999999995</v>
      </c>
      <c r="Q537" s="6">
        <f t="shared" si="32"/>
        <v>897.12299999999993</v>
      </c>
      <c r="R537" s="6">
        <f t="shared" si="33"/>
        <v>475.43999999999994</v>
      </c>
      <c r="S537" s="6">
        <f t="shared" si="34"/>
        <v>421.68299999999999</v>
      </c>
      <c r="T537" s="8">
        <f t="shared" si="35"/>
        <v>0.47003922539049831</v>
      </c>
      <c r="U537" s="5">
        <f>YEAR(SalesDataTable[[#This Row],[Order Date]])</f>
        <v>2026</v>
      </c>
      <c r="V537" s="8" t="str">
        <f>"Q"&amp;ROUNDUP(MONTH(SalesDataTable[[#This Row],[Order Date]])/3,0)</f>
        <v>Q2</v>
      </c>
      <c r="W537" s="9">
        <f>MONTH(SalesDataTable[[#This Row],[Order Date]])</f>
        <v>4</v>
      </c>
      <c r="X537" s="8" t="str">
        <f>TEXT(SalesDataTable[[#This Row],[Order Date]],"mmm")</f>
        <v>Apr</v>
      </c>
    </row>
    <row r="538" spans="1:24" ht="15.75">
      <c r="A538" s="2">
        <v>3747</v>
      </c>
      <c r="B538" s="3">
        <v>46121</v>
      </c>
      <c r="C538" s="4">
        <f>YEAR(SalesDataTable[[#This Row],[Order Date]])</f>
        <v>2026</v>
      </c>
      <c r="D538" s="12" t="str">
        <f>"Q"&amp;ROUNDUP(MONTH(SalesDataTable[[#This Row],[Order Date]])/3,0)</f>
        <v>Q2</v>
      </c>
      <c r="E538" s="4">
        <f>MONTH(SalesDataTable[[#This Row],[Order Date]])</f>
        <v>4</v>
      </c>
      <c r="F538" s="4" t="str">
        <f>TEXT(SalesDataTable[[#This Row],[Order Date]],"MMM")</f>
        <v>Apr</v>
      </c>
      <c r="G538" s="4" t="s">
        <v>20</v>
      </c>
      <c r="H538" s="4" t="s">
        <v>31</v>
      </c>
      <c r="I538" s="4" t="s">
        <v>19</v>
      </c>
      <c r="J538" s="4" t="s">
        <v>3</v>
      </c>
      <c r="K538" s="4" t="s">
        <v>23</v>
      </c>
      <c r="L538" s="4" t="s">
        <v>51</v>
      </c>
      <c r="M538" s="9">
        <v>2</v>
      </c>
      <c r="N538" s="6">
        <v>122.36</v>
      </c>
      <c r="O538" s="7">
        <v>0.05</v>
      </c>
      <c r="P538" s="6">
        <v>59.06</v>
      </c>
      <c r="Q538" s="6">
        <f t="shared" si="32"/>
        <v>232.48399999999998</v>
      </c>
      <c r="R538" s="6">
        <f t="shared" si="33"/>
        <v>118.12</v>
      </c>
      <c r="S538" s="6">
        <f t="shared" si="34"/>
        <v>114.36399999999998</v>
      </c>
      <c r="T538" s="8">
        <f t="shared" si="35"/>
        <v>0.49192202474148755</v>
      </c>
      <c r="U538" s="5">
        <f>YEAR(SalesDataTable[[#This Row],[Order Date]])</f>
        <v>2026</v>
      </c>
      <c r="V538" s="8" t="str">
        <f>"Q"&amp;ROUNDUP(MONTH(SalesDataTable[[#This Row],[Order Date]])/3,0)</f>
        <v>Q2</v>
      </c>
      <c r="W538" s="9">
        <f>MONTH(SalesDataTable[[#This Row],[Order Date]])</f>
        <v>4</v>
      </c>
      <c r="X538" s="8" t="str">
        <f>TEXT(SalesDataTable[[#This Row],[Order Date]],"mmm")</f>
        <v>Apr</v>
      </c>
    </row>
    <row r="539" spans="1:24" ht="15.75">
      <c r="A539" s="2">
        <v>3782</v>
      </c>
      <c r="B539" s="3">
        <v>46121</v>
      </c>
      <c r="C539" s="4">
        <f>YEAR(SalesDataTable[[#This Row],[Order Date]])</f>
        <v>2026</v>
      </c>
      <c r="D539" s="12" t="str">
        <f>"Q"&amp;ROUNDUP(MONTH(SalesDataTable[[#This Row],[Order Date]])/3,0)</f>
        <v>Q2</v>
      </c>
      <c r="E539" s="4">
        <f>MONTH(SalesDataTable[[#This Row],[Order Date]])</f>
        <v>4</v>
      </c>
      <c r="F539" s="4" t="str">
        <f>TEXT(SalesDataTable[[#This Row],[Order Date]],"MMM")</f>
        <v>Apr</v>
      </c>
      <c r="G539" s="4" t="s">
        <v>0</v>
      </c>
      <c r="H539" s="4" t="s">
        <v>1</v>
      </c>
      <c r="I539" s="4" t="s">
        <v>19</v>
      </c>
      <c r="J539" s="4" t="s">
        <v>3</v>
      </c>
      <c r="K539" s="4" t="s">
        <v>34</v>
      </c>
      <c r="L539" s="4" t="s">
        <v>35</v>
      </c>
      <c r="M539" s="9">
        <v>2</v>
      </c>
      <c r="N539" s="6">
        <v>39.68</v>
      </c>
      <c r="O539" s="7">
        <v>0.05</v>
      </c>
      <c r="P539" s="6">
        <v>14.98</v>
      </c>
      <c r="Q539" s="6">
        <f t="shared" si="32"/>
        <v>75.391999999999996</v>
      </c>
      <c r="R539" s="6">
        <f t="shared" si="33"/>
        <v>29.96</v>
      </c>
      <c r="S539" s="6">
        <f t="shared" si="34"/>
        <v>45.431999999999995</v>
      </c>
      <c r="T539" s="8">
        <f t="shared" si="35"/>
        <v>0.60261035653650252</v>
      </c>
      <c r="U539" s="5">
        <f>YEAR(SalesDataTable[[#This Row],[Order Date]])</f>
        <v>2026</v>
      </c>
      <c r="V539" s="8" t="str">
        <f>"Q"&amp;ROUNDUP(MONTH(SalesDataTable[[#This Row],[Order Date]])/3,0)</f>
        <v>Q2</v>
      </c>
      <c r="W539" s="9">
        <f>MONTH(SalesDataTable[[#This Row],[Order Date]])</f>
        <v>4</v>
      </c>
      <c r="X539" s="8" t="str">
        <f>TEXT(SalesDataTable[[#This Row],[Order Date]],"mmm")</f>
        <v>Apr</v>
      </c>
    </row>
    <row r="540" spans="1:24" ht="15.75">
      <c r="A540" s="2">
        <v>4344</v>
      </c>
      <c r="B540" s="3">
        <v>46121</v>
      </c>
      <c r="C540" s="4">
        <f>YEAR(SalesDataTable[[#This Row],[Order Date]])</f>
        <v>2026</v>
      </c>
      <c r="D540" s="12" t="str">
        <f>"Q"&amp;ROUNDUP(MONTH(SalesDataTable[[#This Row],[Order Date]])/3,0)</f>
        <v>Q2</v>
      </c>
      <c r="E540" s="4">
        <f>MONTH(SalesDataTable[[#This Row],[Order Date]])</f>
        <v>4</v>
      </c>
      <c r="F540" s="4" t="str">
        <f>TEXT(SalesDataTable[[#This Row],[Order Date]],"MMM")</f>
        <v>Apr</v>
      </c>
      <c r="G540" s="4" t="s">
        <v>11</v>
      </c>
      <c r="H540" s="4" t="s">
        <v>25</v>
      </c>
      <c r="I540" s="4" t="s">
        <v>19</v>
      </c>
      <c r="J540" s="4" t="s">
        <v>16</v>
      </c>
      <c r="K540" s="4" t="s">
        <v>23</v>
      </c>
      <c r="L540" s="4" t="s">
        <v>51</v>
      </c>
      <c r="M540" s="9">
        <v>3</v>
      </c>
      <c r="N540" s="6">
        <v>121.56</v>
      </c>
      <c r="O540" s="7">
        <v>0.15</v>
      </c>
      <c r="P540" s="6">
        <v>61.31</v>
      </c>
      <c r="Q540" s="6">
        <f t="shared" si="32"/>
        <v>309.97800000000001</v>
      </c>
      <c r="R540" s="6">
        <f t="shared" si="33"/>
        <v>183.93</v>
      </c>
      <c r="S540" s="6">
        <f t="shared" si="34"/>
        <v>126.048</v>
      </c>
      <c r="T540" s="8">
        <f t="shared" si="35"/>
        <v>0.40663530960261696</v>
      </c>
      <c r="U540" s="5">
        <f>YEAR(SalesDataTable[[#This Row],[Order Date]])</f>
        <v>2026</v>
      </c>
      <c r="V540" s="8" t="str">
        <f>"Q"&amp;ROUNDUP(MONTH(SalesDataTable[[#This Row],[Order Date]])/3,0)</f>
        <v>Q2</v>
      </c>
      <c r="W540" s="9">
        <f>MONTH(SalesDataTable[[#This Row],[Order Date]])</f>
        <v>4</v>
      </c>
      <c r="X540" s="8" t="str">
        <f>TEXT(SalesDataTable[[#This Row],[Order Date]],"mmm")</f>
        <v>Apr</v>
      </c>
    </row>
    <row r="541" spans="1:24" ht="15.75">
      <c r="A541" s="2">
        <v>4901</v>
      </c>
      <c r="B541" s="3">
        <v>46121</v>
      </c>
      <c r="C541" s="4">
        <f>YEAR(SalesDataTable[[#This Row],[Order Date]])</f>
        <v>2026</v>
      </c>
      <c r="D541" s="12" t="str">
        <f>"Q"&amp;ROUNDUP(MONTH(SalesDataTable[[#This Row],[Order Date]])/3,0)</f>
        <v>Q2</v>
      </c>
      <c r="E541" s="4">
        <f>MONTH(SalesDataTable[[#This Row],[Order Date]])</f>
        <v>4</v>
      </c>
      <c r="F541" s="4" t="str">
        <f>TEXT(SalesDataTable[[#This Row],[Order Date]],"MMM")</f>
        <v>Apr</v>
      </c>
      <c r="G541" s="4" t="s">
        <v>0</v>
      </c>
      <c r="H541" s="4" t="s">
        <v>1</v>
      </c>
      <c r="I541" s="4" t="s">
        <v>28</v>
      </c>
      <c r="J541" s="4" t="s">
        <v>13</v>
      </c>
      <c r="K541" s="4" t="s">
        <v>4</v>
      </c>
      <c r="L541" s="4" t="s">
        <v>5</v>
      </c>
      <c r="M541" s="9">
        <v>1</v>
      </c>
      <c r="N541" s="6">
        <v>80.19</v>
      </c>
      <c r="O541" s="7">
        <v>0.1</v>
      </c>
      <c r="P541" s="6">
        <v>42.15</v>
      </c>
      <c r="Q541" s="6">
        <f t="shared" si="32"/>
        <v>72.171000000000006</v>
      </c>
      <c r="R541" s="6">
        <f t="shared" si="33"/>
        <v>42.15</v>
      </c>
      <c r="S541" s="6">
        <f t="shared" si="34"/>
        <v>30.021000000000008</v>
      </c>
      <c r="T541" s="8">
        <f t="shared" si="35"/>
        <v>0.4159704036247247</v>
      </c>
      <c r="U541" s="5">
        <f>YEAR(SalesDataTable[[#This Row],[Order Date]])</f>
        <v>2026</v>
      </c>
      <c r="V541" s="8" t="str">
        <f>"Q"&amp;ROUNDUP(MONTH(SalesDataTable[[#This Row],[Order Date]])/3,0)</f>
        <v>Q2</v>
      </c>
      <c r="W541" s="9">
        <f>MONTH(SalesDataTable[[#This Row],[Order Date]])</f>
        <v>4</v>
      </c>
      <c r="X541" s="8" t="str">
        <f>TEXT(SalesDataTable[[#This Row],[Order Date]],"mmm")</f>
        <v>Apr</v>
      </c>
    </row>
    <row r="542" spans="1:24" ht="15.75">
      <c r="A542" s="2">
        <v>4969</v>
      </c>
      <c r="B542" s="3">
        <v>46121</v>
      </c>
      <c r="C542" s="4">
        <f>YEAR(SalesDataTable[[#This Row],[Order Date]])</f>
        <v>2026</v>
      </c>
      <c r="D542" s="12" t="str">
        <f>"Q"&amp;ROUNDUP(MONTH(SalesDataTable[[#This Row],[Order Date]])/3,0)</f>
        <v>Q2</v>
      </c>
      <c r="E542" s="4">
        <f>MONTH(SalesDataTable[[#This Row],[Order Date]])</f>
        <v>4</v>
      </c>
      <c r="F542" s="4" t="str">
        <f>TEXT(SalesDataTable[[#This Row],[Order Date]],"MMM")</f>
        <v>Apr</v>
      </c>
      <c r="G542" s="4" t="s">
        <v>20</v>
      </c>
      <c r="H542" s="4" t="s">
        <v>31</v>
      </c>
      <c r="I542" s="4" t="s">
        <v>28</v>
      </c>
      <c r="J542" s="4" t="s">
        <v>16</v>
      </c>
      <c r="K542" s="4" t="s">
        <v>4</v>
      </c>
      <c r="L542" s="4" t="s">
        <v>5</v>
      </c>
      <c r="M542" s="9">
        <v>2</v>
      </c>
      <c r="N542" s="6">
        <v>81.14</v>
      </c>
      <c r="O542" s="7">
        <v>0</v>
      </c>
      <c r="P542" s="6">
        <v>43.43</v>
      </c>
      <c r="Q542" s="6">
        <f t="shared" si="32"/>
        <v>162.28</v>
      </c>
      <c r="R542" s="6">
        <f t="shared" si="33"/>
        <v>86.86</v>
      </c>
      <c r="S542" s="6">
        <f t="shared" si="34"/>
        <v>75.42</v>
      </c>
      <c r="T542" s="8">
        <f t="shared" si="35"/>
        <v>0.46475228000985952</v>
      </c>
      <c r="U542" s="5">
        <f>YEAR(SalesDataTable[[#This Row],[Order Date]])</f>
        <v>2026</v>
      </c>
      <c r="V542" s="8" t="str">
        <f>"Q"&amp;ROUNDUP(MONTH(SalesDataTable[[#This Row],[Order Date]])/3,0)</f>
        <v>Q2</v>
      </c>
      <c r="W542" s="9">
        <f>MONTH(SalesDataTable[[#This Row],[Order Date]])</f>
        <v>4</v>
      </c>
      <c r="X542" s="8" t="str">
        <f>TEXT(SalesDataTable[[#This Row],[Order Date]],"mmm")</f>
        <v>Apr</v>
      </c>
    </row>
    <row r="543" spans="1:24" ht="15.75">
      <c r="A543" s="2">
        <v>673</v>
      </c>
      <c r="B543" s="3">
        <v>46122</v>
      </c>
      <c r="C543" s="4">
        <f>YEAR(SalesDataTable[[#This Row],[Order Date]])</f>
        <v>2026</v>
      </c>
      <c r="D543" s="12" t="str">
        <f>"Q"&amp;ROUNDUP(MONTH(SalesDataTable[[#This Row],[Order Date]])/3,0)</f>
        <v>Q2</v>
      </c>
      <c r="E543" s="4">
        <f>MONTH(SalesDataTable[[#This Row],[Order Date]])</f>
        <v>4</v>
      </c>
      <c r="F543" s="4" t="str">
        <f>TEXT(SalesDataTable[[#This Row],[Order Date]],"MMM")</f>
        <v>Apr</v>
      </c>
      <c r="G543" s="4" t="s">
        <v>20</v>
      </c>
      <c r="H543" s="4" t="s">
        <v>33</v>
      </c>
      <c r="I543" s="4" t="s">
        <v>19</v>
      </c>
      <c r="J543" s="4" t="s">
        <v>13</v>
      </c>
      <c r="K543" s="4" t="s">
        <v>23</v>
      </c>
      <c r="L543" s="4" t="s">
        <v>29</v>
      </c>
      <c r="M543" s="9">
        <v>2</v>
      </c>
      <c r="N543" s="6">
        <v>191.11</v>
      </c>
      <c r="O543" s="7">
        <v>0</v>
      </c>
      <c r="P543" s="6">
        <v>103.58</v>
      </c>
      <c r="Q543" s="6">
        <f t="shared" si="32"/>
        <v>382.22</v>
      </c>
      <c r="R543" s="6">
        <f t="shared" si="33"/>
        <v>207.16</v>
      </c>
      <c r="S543" s="6">
        <f t="shared" si="34"/>
        <v>175.06000000000003</v>
      </c>
      <c r="T543" s="8">
        <f t="shared" si="35"/>
        <v>0.45800847679346979</v>
      </c>
      <c r="U543" s="5">
        <f>YEAR(SalesDataTable[[#This Row],[Order Date]])</f>
        <v>2026</v>
      </c>
      <c r="V543" s="8" t="str">
        <f>"Q"&amp;ROUNDUP(MONTH(SalesDataTable[[#This Row],[Order Date]])/3,0)</f>
        <v>Q2</v>
      </c>
      <c r="W543" s="9">
        <f>MONTH(SalesDataTable[[#This Row],[Order Date]])</f>
        <v>4</v>
      </c>
      <c r="X543" s="8" t="str">
        <f>TEXT(SalesDataTable[[#This Row],[Order Date]],"mmm")</f>
        <v>Apr</v>
      </c>
    </row>
    <row r="544" spans="1:24" ht="15.75">
      <c r="A544" s="2">
        <v>888</v>
      </c>
      <c r="B544" s="3">
        <v>46122</v>
      </c>
      <c r="C544" s="4">
        <f>YEAR(SalesDataTable[[#This Row],[Order Date]])</f>
        <v>2026</v>
      </c>
      <c r="D544" s="12" t="str">
        <f>"Q"&amp;ROUNDUP(MONTH(SalesDataTable[[#This Row],[Order Date]])/3,0)</f>
        <v>Q2</v>
      </c>
      <c r="E544" s="4">
        <f>MONTH(SalesDataTable[[#This Row],[Order Date]])</f>
        <v>4</v>
      </c>
      <c r="F544" s="4" t="str">
        <f>TEXT(SalesDataTable[[#This Row],[Order Date]],"MMM")</f>
        <v>Apr</v>
      </c>
      <c r="G544" s="4" t="s">
        <v>20</v>
      </c>
      <c r="H544" s="4" t="s">
        <v>31</v>
      </c>
      <c r="I544" s="4" t="s">
        <v>19</v>
      </c>
      <c r="J544" s="4" t="s">
        <v>13</v>
      </c>
      <c r="K544" s="4" t="s">
        <v>4</v>
      </c>
      <c r="L544" s="4" t="s">
        <v>26</v>
      </c>
      <c r="M544" s="9">
        <v>2</v>
      </c>
      <c r="N544" s="6">
        <v>40.58</v>
      </c>
      <c r="O544" s="7">
        <v>0.05</v>
      </c>
      <c r="P544" s="6">
        <v>17.149999999999999</v>
      </c>
      <c r="Q544" s="6">
        <f t="shared" si="32"/>
        <v>77.10199999999999</v>
      </c>
      <c r="R544" s="6">
        <f t="shared" si="33"/>
        <v>34.299999999999997</v>
      </c>
      <c r="S544" s="6">
        <f t="shared" si="34"/>
        <v>42.801999999999992</v>
      </c>
      <c r="T544" s="8">
        <f t="shared" si="35"/>
        <v>0.55513475655625011</v>
      </c>
      <c r="U544" s="5">
        <f>YEAR(SalesDataTable[[#This Row],[Order Date]])</f>
        <v>2026</v>
      </c>
      <c r="V544" s="8" t="str">
        <f>"Q"&amp;ROUNDUP(MONTH(SalesDataTable[[#This Row],[Order Date]])/3,0)</f>
        <v>Q2</v>
      </c>
      <c r="W544" s="9">
        <f>MONTH(SalesDataTable[[#This Row],[Order Date]])</f>
        <v>4</v>
      </c>
      <c r="X544" s="8" t="str">
        <f>TEXT(SalesDataTable[[#This Row],[Order Date]],"mmm")</f>
        <v>Apr</v>
      </c>
    </row>
    <row r="545" spans="1:24" ht="15.75">
      <c r="A545" s="2">
        <v>1541</v>
      </c>
      <c r="B545" s="3">
        <v>46122</v>
      </c>
      <c r="C545" s="4">
        <f>YEAR(SalesDataTable[[#This Row],[Order Date]])</f>
        <v>2026</v>
      </c>
      <c r="D545" s="12" t="str">
        <f>"Q"&amp;ROUNDUP(MONTH(SalesDataTable[[#This Row],[Order Date]])/3,0)</f>
        <v>Q2</v>
      </c>
      <c r="E545" s="4">
        <f>MONTH(SalesDataTable[[#This Row],[Order Date]])</f>
        <v>4</v>
      </c>
      <c r="F545" s="4" t="str">
        <f>TEXT(SalesDataTable[[#This Row],[Order Date]],"MMM")</f>
        <v>Apr</v>
      </c>
      <c r="G545" s="4" t="s">
        <v>0</v>
      </c>
      <c r="H545" s="4" t="s">
        <v>50</v>
      </c>
      <c r="I545" s="4" t="s">
        <v>28</v>
      </c>
      <c r="J545" s="4" t="s">
        <v>3</v>
      </c>
      <c r="K545" s="4" t="s">
        <v>23</v>
      </c>
      <c r="L545" s="4" t="s">
        <v>40</v>
      </c>
      <c r="M545" s="9">
        <v>1</v>
      </c>
      <c r="N545" s="6">
        <v>83.44</v>
      </c>
      <c r="O545" s="7">
        <v>0</v>
      </c>
      <c r="P545" s="6">
        <v>40.299999999999997</v>
      </c>
      <c r="Q545" s="6">
        <f t="shared" si="32"/>
        <v>83.44</v>
      </c>
      <c r="R545" s="6">
        <f t="shared" si="33"/>
        <v>40.299999999999997</v>
      </c>
      <c r="S545" s="6">
        <f t="shared" si="34"/>
        <v>43.14</v>
      </c>
      <c r="T545" s="8">
        <f t="shared" si="35"/>
        <v>0.51701821668264625</v>
      </c>
      <c r="U545" s="5">
        <f>YEAR(SalesDataTable[[#This Row],[Order Date]])</f>
        <v>2026</v>
      </c>
      <c r="V545" s="8" t="str">
        <f>"Q"&amp;ROUNDUP(MONTH(SalesDataTable[[#This Row],[Order Date]])/3,0)</f>
        <v>Q2</v>
      </c>
      <c r="W545" s="9">
        <f>MONTH(SalesDataTable[[#This Row],[Order Date]])</f>
        <v>4</v>
      </c>
      <c r="X545" s="8" t="str">
        <f>TEXT(SalesDataTable[[#This Row],[Order Date]],"mmm")</f>
        <v>Apr</v>
      </c>
    </row>
    <row r="546" spans="1:24" ht="15.75">
      <c r="A546" s="2">
        <v>1881</v>
      </c>
      <c r="B546" s="3">
        <v>46122</v>
      </c>
      <c r="C546" s="4">
        <f>YEAR(SalesDataTable[[#This Row],[Order Date]])</f>
        <v>2026</v>
      </c>
      <c r="D546" s="12" t="str">
        <f>"Q"&amp;ROUNDUP(MONTH(SalesDataTable[[#This Row],[Order Date]])/3,0)</f>
        <v>Q2</v>
      </c>
      <c r="E546" s="4">
        <f>MONTH(SalesDataTable[[#This Row],[Order Date]])</f>
        <v>4</v>
      </c>
      <c r="F546" s="4" t="str">
        <f>TEXT(SalesDataTable[[#This Row],[Order Date]],"MMM")</f>
        <v>Apr</v>
      </c>
      <c r="G546" s="4" t="s">
        <v>20</v>
      </c>
      <c r="H546" s="4" t="s">
        <v>31</v>
      </c>
      <c r="I546" s="4" t="s">
        <v>28</v>
      </c>
      <c r="J546" s="4" t="s">
        <v>13</v>
      </c>
      <c r="K546" s="4" t="s">
        <v>34</v>
      </c>
      <c r="L546" s="4" t="s">
        <v>45</v>
      </c>
      <c r="M546" s="9">
        <v>1</v>
      </c>
      <c r="N546" s="6">
        <v>49.61</v>
      </c>
      <c r="O546" s="7">
        <v>0</v>
      </c>
      <c r="P546" s="6">
        <v>21.92</v>
      </c>
      <c r="Q546" s="6">
        <f t="shared" si="32"/>
        <v>49.61</v>
      </c>
      <c r="R546" s="6">
        <f t="shared" si="33"/>
        <v>21.92</v>
      </c>
      <c r="S546" s="6">
        <f t="shared" si="34"/>
        <v>27.689999999999998</v>
      </c>
      <c r="T546" s="8">
        <f t="shared" si="35"/>
        <v>0.55815359806490628</v>
      </c>
      <c r="U546" s="5">
        <f>YEAR(SalesDataTable[[#This Row],[Order Date]])</f>
        <v>2026</v>
      </c>
      <c r="V546" s="8" t="str">
        <f>"Q"&amp;ROUNDUP(MONTH(SalesDataTable[[#This Row],[Order Date]])/3,0)</f>
        <v>Q2</v>
      </c>
      <c r="W546" s="9">
        <f>MONTH(SalesDataTable[[#This Row],[Order Date]])</f>
        <v>4</v>
      </c>
      <c r="X546" s="8" t="str">
        <f>TEXT(SalesDataTable[[#This Row],[Order Date]],"mmm")</f>
        <v>Apr</v>
      </c>
    </row>
    <row r="547" spans="1:24" ht="15.75">
      <c r="A547" s="2">
        <v>2007</v>
      </c>
      <c r="B547" s="3">
        <v>46122</v>
      </c>
      <c r="C547" s="4">
        <f>YEAR(SalesDataTable[[#This Row],[Order Date]])</f>
        <v>2026</v>
      </c>
      <c r="D547" s="12" t="str">
        <f>"Q"&amp;ROUNDUP(MONTH(SalesDataTable[[#This Row],[Order Date]])/3,0)</f>
        <v>Q2</v>
      </c>
      <c r="E547" s="4">
        <f>MONTH(SalesDataTable[[#This Row],[Order Date]])</f>
        <v>4</v>
      </c>
      <c r="F547" s="4" t="str">
        <f>TEXT(SalesDataTable[[#This Row],[Order Date]],"MMM")</f>
        <v>Apr</v>
      </c>
      <c r="G547" s="4" t="s">
        <v>20</v>
      </c>
      <c r="H547" s="4" t="s">
        <v>33</v>
      </c>
      <c r="I547" s="4" t="s">
        <v>2</v>
      </c>
      <c r="J547" s="4" t="s">
        <v>3</v>
      </c>
      <c r="K547" s="4" t="s">
        <v>34</v>
      </c>
      <c r="L547" s="4" t="s">
        <v>38</v>
      </c>
      <c r="M547" s="9">
        <v>2</v>
      </c>
      <c r="N547" s="6">
        <v>123.31</v>
      </c>
      <c r="O547" s="7">
        <v>0</v>
      </c>
      <c r="P547" s="6">
        <v>69.239999999999995</v>
      </c>
      <c r="Q547" s="6">
        <f t="shared" si="32"/>
        <v>246.62</v>
      </c>
      <c r="R547" s="6">
        <f t="shared" si="33"/>
        <v>138.47999999999999</v>
      </c>
      <c r="S547" s="6">
        <f t="shared" si="34"/>
        <v>108.14000000000001</v>
      </c>
      <c r="T547" s="8">
        <f t="shared" si="35"/>
        <v>0.43848836266320662</v>
      </c>
      <c r="U547" s="5">
        <f>YEAR(SalesDataTable[[#This Row],[Order Date]])</f>
        <v>2026</v>
      </c>
      <c r="V547" s="8" t="str">
        <f>"Q"&amp;ROUNDUP(MONTH(SalesDataTable[[#This Row],[Order Date]])/3,0)</f>
        <v>Q2</v>
      </c>
      <c r="W547" s="9">
        <f>MONTH(SalesDataTable[[#This Row],[Order Date]])</f>
        <v>4</v>
      </c>
      <c r="X547" s="8" t="str">
        <f>TEXT(SalesDataTable[[#This Row],[Order Date]],"mmm")</f>
        <v>Apr</v>
      </c>
    </row>
    <row r="548" spans="1:24" ht="15.75">
      <c r="A548" s="2">
        <v>2312</v>
      </c>
      <c r="B548" s="3">
        <v>46122</v>
      </c>
      <c r="C548" s="4">
        <f>YEAR(SalesDataTable[[#This Row],[Order Date]])</f>
        <v>2026</v>
      </c>
      <c r="D548" s="12" t="str">
        <f>"Q"&amp;ROUNDUP(MONTH(SalesDataTable[[#This Row],[Order Date]])/3,0)</f>
        <v>Q2</v>
      </c>
      <c r="E548" s="4">
        <f>MONTH(SalesDataTable[[#This Row],[Order Date]])</f>
        <v>4</v>
      </c>
      <c r="F548" s="4" t="str">
        <f>TEXT(SalesDataTable[[#This Row],[Order Date]],"MMM")</f>
        <v>Apr</v>
      </c>
      <c r="G548" s="4" t="s">
        <v>0</v>
      </c>
      <c r="H548" s="4" t="s">
        <v>50</v>
      </c>
      <c r="I548" s="4" t="s">
        <v>19</v>
      </c>
      <c r="J548" s="4" t="s">
        <v>13</v>
      </c>
      <c r="K548" s="4" t="s">
        <v>9</v>
      </c>
      <c r="L548" s="4" t="s">
        <v>10</v>
      </c>
      <c r="M548" s="9">
        <v>1</v>
      </c>
      <c r="N548" s="6">
        <v>93.35</v>
      </c>
      <c r="O548" s="7">
        <v>0.1</v>
      </c>
      <c r="P548" s="6">
        <v>45.54</v>
      </c>
      <c r="Q548" s="6">
        <f t="shared" si="32"/>
        <v>84.015000000000001</v>
      </c>
      <c r="R548" s="6">
        <f t="shared" si="33"/>
        <v>45.54</v>
      </c>
      <c r="S548" s="6">
        <f t="shared" si="34"/>
        <v>38.475000000000001</v>
      </c>
      <c r="T548" s="8">
        <f t="shared" si="35"/>
        <v>0.45795393679700053</v>
      </c>
      <c r="U548" s="5">
        <f>YEAR(SalesDataTable[[#This Row],[Order Date]])</f>
        <v>2026</v>
      </c>
      <c r="V548" s="8" t="str">
        <f>"Q"&amp;ROUNDUP(MONTH(SalesDataTable[[#This Row],[Order Date]])/3,0)</f>
        <v>Q2</v>
      </c>
      <c r="W548" s="9">
        <f>MONTH(SalesDataTable[[#This Row],[Order Date]])</f>
        <v>4</v>
      </c>
      <c r="X548" s="8" t="str">
        <f>TEXT(SalesDataTable[[#This Row],[Order Date]],"mmm")</f>
        <v>Apr</v>
      </c>
    </row>
    <row r="549" spans="1:24" ht="15.75">
      <c r="A549" s="2">
        <v>4493</v>
      </c>
      <c r="B549" s="3">
        <v>46122</v>
      </c>
      <c r="C549" s="4">
        <f>YEAR(SalesDataTable[[#This Row],[Order Date]])</f>
        <v>2026</v>
      </c>
      <c r="D549" s="12" t="str">
        <f>"Q"&amp;ROUNDUP(MONTH(SalesDataTable[[#This Row],[Order Date]])/3,0)</f>
        <v>Q2</v>
      </c>
      <c r="E549" s="4">
        <f>MONTH(SalesDataTable[[#This Row],[Order Date]])</f>
        <v>4</v>
      </c>
      <c r="F549" s="4" t="str">
        <f>TEXT(SalesDataTable[[#This Row],[Order Date]],"MMM")</f>
        <v>Apr</v>
      </c>
      <c r="G549" s="4" t="s">
        <v>0</v>
      </c>
      <c r="H549" s="4" t="s">
        <v>1</v>
      </c>
      <c r="I549" s="4" t="s">
        <v>8</v>
      </c>
      <c r="J549" s="4" t="s">
        <v>16</v>
      </c>
      <c r="K549" s="4" t="s">
        <v>9</v>
      </c>
      <c r="L549" s="4" t="s">
        <v>10</v>
      </c>
      <c r="M549" s="9">
        <v>5</v>
      </c>
      <c r="N549" s="6">
        <v>92.63</v>
      </c>
      <c r="O549" s="7">
        <v>0.15</v>
      </c>
      <c r="P549" s="6">
        <v>46.33</v>
      </c>
      <c r="Q549" s="6">
        <f t="shared" si="32"/>
        <v>393.67749999999995</v>
      </c>
      <c r="R549" s="6">
        <f t="shared" si="33"/>
        <v>231.64999999999998</v>
      </c>
      <c r="S549" s="6">
        <f t="shared" si="34"/>
        <v>162.02749999999997</v>
      </c>
      <c r="T549" s="8">
        <f t="shared" si="35"/>
        <v>0.41157419461361139</v>
      </c>
      <c r="U549" s="5">
        <f>YEAR(SalesDataTable[[#This Row],[Order Date]])</f>
        <v>2026</v>
      </c>
      <c r="V549" s="8" t="str">
        <f>"Q"&amp;ROUNDUP(MONTH(SalesDataTable[[#This Row],[Order Date]])/3,0)</f>
        <v>Q2</v>
      </c>
      <c r="W549" s="9">
        <f>MONTH(SalesDataTable[[#This Row],[Order Date]])</f>
        <v>4</v>
      </c>
      <c r="X549" s="8" t="str">
        <f>TEXT(SalesDataTable[[#This Row],[Order Date]],"mmm")</f>
        <v>Apr</v>
      </c>
    </row>
    <row r="550" spans="1:24" ht="15.75">
      <c r="A550" s="2">
        <v>2072</v>
      </c>
      <c r="B550" s="3">
        <v>46123</v>
      </c>
      <c r="C550" s="4">
        <f>YEAR(SalesDataTable[[#This Row],[Order Date]])</f>
        <v>2026</v>
      </c>
      <c r="D550" s="12" t="str">
        <f>"Q"&amp;ROUNDUP(MONTH(SalesDataTable[[#This Row],[Order Date]])/3,0)</f>
        <v>Q2</v>
      </c>
      <c r="E550" s="4">
        <f>MONTH(SalesDataTable[[#This Row],[Order Date]])</f>
        <v>4</v>
      </c>
      <c r="F550" s="4" t="str">
        <f>TEXT(SalesDataTable[[#This Row],[Order Date]],"MMM")</f>
        <v>Apr</v>
      </c>
      <c r="G550" s="4" t="s">
        <v>0</v>
      </c>
      <c r="H550" s="4" t="s">
        <v>36</v>
      </c>
      <c r="I550" s="4" t="s">
        <v>2</v>
      </c>
      <c r="J550" s="4" t="s">
        <v>13</v>
      </c>
      <c r="K550" s="4" t="s">
        <v>23</v>
      </c>
      <c r="L550" s="4" t="s">
        <v>51</v>
      </c>
      <c r="M550" s="9">
        <v>4</v>
      </c>
      <c r="N550" s="6">
        <v>124.87</v>
      </c>
      <c r="O550" s="7">
        <v>0.1</v>
      </c>
      <c r="P550" s="6">
        <v>62.03</v>
      </c>
      <c r="Q550" s="6">
        <f t="shared" si="32"/>
        <v>449.53200000000004</v>
      </c>
      <c r="R550" s="6">
        <f t="shared" si="33"/>
        <v>248.12</v>
      </c>
      <c r="S550" s="6">
        <f t="shared" si="34"/>
        <v>201.41200000000003</v>
      </c>
      <c r="T550" s="8">
        <f t="shared" si="35"/>
        <v>0.44804819234225823</v>
      </c>
      <c r="U550" s="5">
        <f>YEAR(SalesDataTable[[#This Row],[Order Date]])</f>
        <v>2026</v>
      </c>
      <c r="V550" s="8" t="str">
        <f>"Q"&amp;ROUNDUP(MONTH(SalesDataTable[[#This Row],[Order Date]])/3,0)</f>
        <v>Q2</v>
      </c>
      <c r="W550" s="9">
        <f>MONTH(SalesDataTable[[#This Row],[Order Date]])</f>
        <v>4</v>
      </c>
      <c r="X550" s="8" t="str">
        <f>TEXT(SalesDataTable[[#This Row],[Order Date]],"mmm")</f>
        <v>Apr</v>
      </c>
    </row>
    <row r="551" spans="1:24" ht="15.75">
      <c r="A551" s="2">
        <v>2142</v>
      </c>
      <c r="B551" s="3">
        <v>46123</v>
      </c>
      <c r="C551" s="4">
        <f>YEAR(SalesDataTable[[#This Row],[Order Date]])</f>
        <v>2026</v>
      </c>
      <c r="D551" s="12" t="str">
        <f>"Q"&amp;ROUNDUP(MONTH(SalesDataTable[[#This Row],[Order Date]])/3,0)</f>
        <v>Q2</v>
      </c>
      <c r="E551" s="4">
        <f>MONTH(SalesDataTable[[#This Row],[Order Date]])</f>
        <v>4</v>
      </c>
      <c r="F551" s="4" t="str">
        <f>TEXT(SalesDataTable[[#This Row],[Order Date]],"MMM")</f>
        <v>Apr</v>
      </c>
      <c r="G551" s="4" t="s">
        <v>20</v>
      </c>
      <c r="H551" s="4" t="s">
        <v>21</v>
      </c>
      <c r="I551" s="4" t="s">
        <v>28</v>
      </c>
      <c r="J551" s="4" t="s">
        <v>13</v>
      </c>
      <c r="K551" s="4" t="s">
        <v>23</v>
      </c>
      <c r="L551" s="4" t="s">
        <v>24</v>
      </c>
      <c r="M551" s="9">
        <v>1</v>
      </c>
      <c r="N551" s="6">
        <v>339.64</v>
      </c>
      <c r="O551" s="7">
        <v>0.1</v>
      </c>
      <c r="P551" s="6">
        <v>195.81</v>
      </c>
      <c r="Q551" s="6">
        <f t="shared" si="32"/>
        <v>305.67599999999999</v>
      </c>
      <c r="R551" s="6">
        <f t="shared" si="33"/>
        <v>195.81</v>
      </c>
      <c r="S551" s="6">
        <f t="shared" si="34"/>
        <v>109.86599999999999</v>
      </c>
      <c r="T551" s="8">
        <f t="shared" si="35"/>
        <v>0.35941977780394924</v>
      </c>
      <c r="U551" s="5">
        <f>YEAR(SalesDataTable[[#This Row],[Order Date]])</f>
        <v>2026</v>
      </c>
      <c r="V551" s="8" t="str">
        <f>"Q"&amp;ROUNDUP(MONTH(SalesDataTable[[#This Row],[Order Date]])/3,0)</f>
        <v>Q2</v>
      </c>
      <c r="W551" s="9">
        <f>MONTH(SalesDataTable[[#This Row],[Order Date]])</f>
        <v>4</v>
      </c>
      <c r="X551" s="8" t="str">
        <f>TEXT(SalesDataTable[[#This Row],[Order Date]],"mmm")</f>
        <v>Apr</v>
      </c>
    </row>
    <row r="552" spans="1:24" ht="15.75">
      <c r="A552" s="2">
        <v>2911</v>
      </c>
      <c r="B552" s="3">
        <v>46123</v>
      </c>
      <c r="C552" s="4">
        <f>YEAR(SalesDataTable[[#This Row],[Order Date]])</f>
        <v>2026</v>
      </c>
      <c r="D552" s="12" t="str">
        <f>"Q"&amp;ROUNDUP(MONTH(SalesDataTable[[#This Row],[Order Date]])/3,0)</f>
        <v>Q2</v>
      </c>
      <c r="E552" s="4">
        <f>MONTH(SalesDataTable[[#This Row],[Order Date]])</f>
        <v>4</v>
      </c>
      <c r="F552" s="4" t="str">
        <f>TEXT(SalesDataTable[[#This Row],[Order Date]],"MMM")</f>
        <v>Apr</v>
      </c>
      <c r="G552" s="4" t="s">
        <v>11</v>
      </c>
      <c r="H552" s="4" t="s">
        <v>12</v>
      </c>
      <c r="I552" s="4" t="s">
        <v>19</v>
      </c>
      <c r="J552" s="4" t="s">
        <v>13</v>
      </c>
      <c r="K552" s="4" t="s">
        <v>4</v>
      </c>
      <c r="L552" s="4" t="s">
        <v>22</v>
      </c>
      <c r="M552" s="9">
        <v>1</v>
      </c>
      <c r="N552" s="6">
        <v>50.86</v>
      </c>
      <c r="O552" s="7">
        <v>0.05</v>
      </c>
      <c r="P552" s="6">
        <v>22.1</v>
      </c>
      <c r="Q552" s="6">
        <f t="shared" si="32"/>
        <v>48.317</v>
      </c>
      <c r="R552" s="6">
        <f t="shared" si="33"/>
        <v>22.1</v>
      </c>
      <c r="S552" s="6">
        <f t="shared" si="34"/>
        <v>26.216999999999999</v>
      </c>
      <c r="T552" s="8">
        <f t="shared" si="35"/>
        <v>0.54260405240391574</v>
      </c>
      <c r="U552" s="5">
        <f>YEAR(SalesDataTable[[#This Row],[Order Date]])</f>
        <v>2026</v>
      </c>
      <c r="V552" s="8" t="str">
        <f>"Q"&amp;ROUNDUP(MONTH(SalesDataTable[[#This Row],[Order Date]])/3,0)</f>
        <v>Q2</v>
      </c>
      <c r="W552" s="9">
        <f>MONTH(SalesDataTable[[#This Row],[Order Date]])</f>
        <v>4</v>
      </c>
      <c r="X552" s="8" t="str">
        <f>TEXT(SalesDataTable[[#This Row],[Order Date]],"mmm")</f>
        <v>Apr</v>
      </c>
    </row>
    <row r="553" spans="1:24" ht="15.75">
      <c r="A553" s="2">
        <v>4276</v>
      </c>
      <c r="B553" s="3">
        <v>46123</v>
      </c>
      <c r="C553" s="4">
        <f>YEAR(SalesDataTable[[#This Row],[Order Date]])</f>
        <v>2026</v>
      </c>
      <c r="D553" s="12" t="str">
        <f>"Q"&amp;ROUNDUP(MONTH(SalesDataTable[[#This Row],[Order Date]])/3,0)</f>
        <v>Q2</v>
      </c>
      <c r="E553" s="4">
        <f>MONTH(SalesDataTable[[#This Row],[Order Date]])</f>
        <v>4</v>
      </c>
      <c r="F553" s="4" t="str">
        <f>TEXT(SalesDataTable[[#This Row],[Order Date]],"MMM")</f>
        <v>Apr</v>
      </c>
      <c r="G553" s="4" t="s">
        <v>20</v>
      </c>
      <c r="H553" s="4" t="s">
        <v>33</v>
      </c>
      <c r="I553" s="4" t="s">
        <v>2</v>
      </c>
      <c r="J553" s="4" t="s">
        <v>13</v>
      </c>
      <c r="K553" s="4" t="s">
        <v>14</v>
      </c>
      <c r="L553" s="4" t="s">
        <v>48</v>
      </c>
      <c r="M553" s="9">
        <v>2</v>
      </c>
      <c r="N553" s="6">
        <v>167.01</v>
      </c>
      <c r="O553" s="7">
        <v>0</v>
      </c>
      <c r="P553" s="6">
        <v>89.8</v>
      </c>
      <c r="Q553" s="6">
        <f t="shared" si="32"/>
        <v>334.02</v>
      </c>
      <c r="R553" s="6">
        <f t="shared" si="33"/>
        <v>179.6</v>
      </c>
      <c r="S553" s="6">
        <f t="shared" si="34"/>
        <v>154.41999999999999</v>
      </c>
      <c r="T553" s="8">
        <f t="shared" si="35"/>
        <v>0.46230764624872761</v>
      </c>
      <c r="U553" s="5">
        <f>YEAR(SalesDataTable[[#This Row],[Order Date]])</f>
        <v>2026</v>
      </c>
      <c r="V553" s="8" t="str">
        <f>"Q"&amp;ROUNDUP(MONTH(SalesDataTable[[#This Row],[Order Date]])/3,0)</f>
        <v>Q2</v>
      </c>
      <c r="W553" s="9">
        <f>MONTH(SalesDataTable[[#This Row],[Order Date]])</f>
        <v>4</v>
      </c>
      <c r="X553" s="8" t="str">
        <f>TEXT(SalesDataTable[[#This Row],[Order Date]],"mmm")</f>
        <v>Apr</v>
      </c>
    </row>
    <row r="554" spans="1:24" ht="15.75">
      <c r="A554" s="2">
        <v>5077</v>
      </c>
      <c r="B554" s="3">
        <v>46123</v>
      </c>
      <c r="C554" s="4">
        <f>YEAR(SalesDataTable[[#This Row],[Order Date]])</f>
        <v>2026</v>
      </c>
      <c r="D554" s="12" t="str">
        <f>"Q"&amp;ROUNDUP(MONTH(SalesDataTable[[#This Row],[Order Date]])/3,0)</f>
        <v>Q2</v>
      </c>
      <c r="E554" s="4">
        <f>MONTH(SalesDataTable[[#This Row],[Order Date]])</f>
        <v>4</v>
      </c>
      <c r="F554" s="4" t="str">
        <f>TEXT(SalesDataTable[[#This Row],[Order Date]],"MMM")</f>
        <v>Apr</v>
      </c>
      <c r="G554" s="4" t="s">
        <v>20</v>
      </c>
      <c r="H554" s="4" t="s">
        <v>33</v>
      </c>
      <c r="I554" s="4" t="s">
        <v>28</v>
      </c>
      <c r="J554" s="4" t="s">
        <v>3</v>
      </c>
      <c r="K554" s="4" t="s">
        <v>9</v>
      </c>
      <c r="L554" s="4" t="s">
        <v>10</v>
      </c>
      <c r="M554" s="9">
        <v>2</v>
      </c>
      <c r="N554" s="6">
        <v>92.63</v>
      </c>
      <c r="O554" s="7">
        <v>0.15</v>
      </c>
      <c r="P554" s="6">
        <v>44.96</v>
      </c>
      <c r="Q554" s="6">
        <f t="shared" si="32"/>
        <v>157.47099999999998</v>
      </c>
      <c r="R554" s="6">
        <f t="shared" si="33"/>
        <v>89.92</v>
      </c>
      <c r="S554" s="6">
        <f t="shared" si="34"/>
        <v>67.550999999999974</v>
      </c>
      <c r="T554" s="8">
        <f t="shared" si="35"/>
        <v>0.42897422382533917</v>
      </c>
      <c r="U554" s="5">
        <f>YEAR(SalesDataTable[[#This Row],[Order Date]])</f>
        <v>2026</v>
      </c>
      <c r="V554" s="8" t="str">
        <f>"Q"&amp;ROUNDUP(MONTH(SalesDataTable[[#This Row],[Order Date]])/3,0)</f>
        <v>Q2</v>
      </c>
      <c r="W554" s="9">
        <f>MONTH(SalesDataTable[[#This Row],[Order Date]])</f>
        <v>4</v>
      </c>
      <c r="X554" s="8" t="str">
        <f>TEXT(SalesDataTable[[#This Row],[Order Date]],"mmm")</f>
        <v>Apr</v>
      </c>
    </row>
    <row r="555" spans="1:24" ht="15.75">
      <c r="A555" s="2">
        <v>1259</v>
      </c>
      <c r="B555" s="3">
        <v>46124</v>
      </c>
      <c r="C555" s="4">
        <f>YEAR(SalesDataTable[[#This Row],[Order Date]])</f>
        <v>2026</v>
      </c>
      <c r="D555" s="12" t="str">
        <f>"Q"&amp;ROUNDUP(MONTH(SalesDataTable[[#This Row],[Order Date]])/3,0)</f>
        <v>Q2</v>
      </c>
      <c r="E555" s="4">
        <f>MONTH(SalesDataTable[[#This Row],[Order Date]])</f>
        <v>4</v>
      </c>
      <c r="F555" s="4" t="str">
        <f>TEXT(SalesDataTable[[#This Row],[Order Date]],"MMM")</f>
        <v>Apr</v>
      </c>
      <c r="G555" s="4" t="s">
        <v>6</v>
      </c>
      <c r="H555" s="4" t="s">
        <v>43</v>
      </c>
      <c r="I555" s="4" t="s">
        <v>28</v>
      </c>
      <c r="J555" s="4" t="s">
        <v>13</v>
      </c>
      <c r="K555" s="4" t="s">
        <v>9</v>
      </c>
      <c r="L555" s="4" t="s">
        <v>37</v>
      </c>
      <c r="M555" s="9">
        <v>2</v>
      </c>
      <c r="N555" s="6">
        <v>151.01</v>
      </c>
      <c r="O555" s="7">
        <v>0</v>
      </c>
      <c r="P555" s="6">
        <v>80.209999999999994</v>
      </c>
      <c r="Q555" s="6">
        <f t="shared" si="32"/>
        <v>302.02</v>
      </c>
      <c r="R555" s="6">
        <f t="shared" si="33"/>
        <v>160.41999999999999</v>
      </c>
      <c r="S555" s="6">
        <f t="shared" si="34"/>
        <v>141.6</v>
      </c>
      <c r="T555" s="8">
        <f t="shared" si="35"/>
        <v>0.4688431229719886</v>
      </c>
      <c r="U555" s="5">
        <f>YEAR(SalesDataTable[[#This Row],[Order Date]])</f>
        <v>2026</v>
      </c>
      <c r="V555" s="8" t="str">
        <f>"Q"&amp;ROUNDUP(MONTH(SalesDataTable[[#This Row],[Order Date]])/3,0)</f>
        <v>Q2</v>
      </c>
      <c r="W555" s="9">
        <f>MONTH(SalesDataTable[[#This Row],[Order Date]])</f>
        <v>4</v>
      </c>
      <c r="X555" s="8" t="str">
        <f>TEXT(SalesDataTable[[#This Row],[Order Date]],"mmm")</f>
        <v>Apr</v>
      </c>
    </row>
    <row r="556" spans="1:24" ht="15.75">
      <c r="A556" s="2">
        <v>1720</v>
      </c>
      <c r="B556" s="3">
        <v>46124</v>
      </c>
      <c r="C556" s="4">
        <f>YEAR(SalesDataTable[[#This Row],[Order Date]])</f>
        <v>2026</v>
      </c>
      <c r="D556" s="12" t="str">
        <f>"Q"&amp;ROUNDUP(MONTH(SalesDataTable[[#This Row],[Order Date]])/3,0)</f>
        <v>Q2</v>
      </c>
      <c r="E556" s="4">
        <f>MONTH(SalesDataTable[[#This Row],[Order Date]])</f>
        <v>4</v>
      </c>
      <c r="F556" s="4" t="str">
        <f>TEXT(SalesDataTable[[#This Row],[Order Date]],"MMM")</f>
        <v>Apr</v>
      </c>
      <c r="G556" s="4" t="s">
        <v>0</v>
      </c>
      <c r="H556" s="4" t="s">
        <v>50</v>
      </c>
      <c r="I556" s="4" t="s">
        <v>2</v>
      </c>
      <c r="J556" s="4" t="s">
        <v>13</v>
      </c>
      <c r="K556" s="4" t="s">
        <v>9</v>
      </c>
      <c r="L556" s="4" t="s">
        <v>10</v>
      </c>
      <c r="M556" s="9">
        <v>2</v>
      </c>
      <c r="N556" s="6">
        <v>92.07</v>
      </c>
      <c r="O556" s="7">
        <v>0</v>
      </c>
      <c r="P556" s="6">
        <v>44.1</v>
      </c>
      <c r="Q556" s="6">
        <f t="shared" si="32"/>
        <v>184.14</v>
      </c>
      <c r="R556" s="6">
        <f t="shared" si="33"/>
        <v>88.2</v>
      </c>
      <c r="S556" s="6">
        <f t="shared" si="34"/>
        <v>95.939999999999984</v>
      </c>
      <c r="T556" s="8">
        <f t="shared" si="35"/>
        <v>0.52101661779081132</v>
      </c>
      <c r="U556" s="5">
        <f>YEAR(SalesDataTable[[#This Row],[Order Date]])</f>
        <v>2026</v>
      </c>
      <c r="V556" s="8" t="str">
        <f>"Q"&amp;ROUNDUP(MONTH(SalesDataTable[[#This Row],[Order Date]])/3,0)</f>
        <v>Q2</v>
      </c>
      <c r="W556" s="9">
        <f>MONTH(SalesDataTable[[#This Row],[Order Date]])</f>
        <v>4</v>
      </c>
      <c r="X556" s="8" t="str">
        <f>TEXT(SalesDataTable[[#This Row],[Order Date]],"mmm")</f>
        <v>Apr</v>
      </c>
    </row>
    <row r="557" spans="1:24" ht="15.75">
      <c r="A557" s="2">
        <v>1975</v>
      </c>
      <c r="B557" s="3">
        <v>46124</v>
      </c>
      <c r="C557" s="4">
        <f>YEAR(SalesDataTable[[#This Row],[Order Date]])</f>
        <v>2026</v>
      </c>
      <c r="D557" s="12" t="str">
        <f>"Q"&amp;ROUNDUP(MONTH(SalesDataTable[[#This Row],[Order Date]])/3,0)</f>
        <v>Q2</v>
      </c>
      <c r="E557" s="4">
        <f>MONTH(SalesDataTable[[#This Row],[Order Date]])</f>
        <v>4</v>
      </c>
      <c r="F557" s="4" t="str">
        <f>TEXT(SalesDataTable[[#This Row],[Order Date]],"MMM")</f>
        <v>Apr</v>
      </c>
      <c r="G557" s="4" t="s">
        <v>0</v>
      </c>
      <c r="H557" s="4" t="s">
        <v>50</v>
      </c>
      <c r="I557" s="4" t="s">
        <v>2</v>
      </c>
      <c r="J557" s="4" t="s">
        <v>3</v>
      </c>
      <c r="K557" s="4" t="s">
        <v>34</v>
      </c>
      <c r="L557" s="4" t="s">
        <v>42</v>
      </c>
      <c r="M557" s="9">
        <v>1</v>
      </c>
      <c r="N557" s="6">
        <v>36.840000000000003</v>
      </c>
      <c r="O557" s="7">
        <v>0.1</v>
      </c>
      <c r="P557" s="6">
        <v>13.86</v>
      </c>
      <c r="Q557" s="6">
        <f t="shared" si="32"/>
        <v>33.156000000000006</v>
      </c>
      <c r="R557" s="6">
        <f t="shared" si="33"/>
        <v>13.86</v>
      </c>
      <c r="S557" s="6">
        <f t="shared" si="34"/>
        <v>19.296000000000006</v>
      </c>
      <c r="T557" s="8">
        <f t="shared" si="35"/>
        <v>0.58197611292073836</v>
      </c>
      <c r="U557" s="5">
        <f>YEAR(SalesDataTable[[#This Row],[Order Date]])</f>
        <v>2026</v>
      </c>
      <c r="V557" s="8" t="str">
        <f>"Q"&amp;ROUNDUP(MONTH(SalesDataTable[[#This Row],[Order Date]])/3,0)</f>
        <v>Q2</v>
      </c>
      <c r="W557" s="9">
        <f>MONTH(SalesDataTable[[#This Row],[Order Date]])</f>
        <v>4</v>
      </c>
      <c r="X557" s="8" t="str">
        <f>TEXT(SalesDataTable[[#This Row],[Order Date]],"mmm")</f>
        <v>Apr</v>
      </c>
    </row>
    <row r="558" spans="1:24" ht="15.75">
      <c r="A558" s="2">
        <v>2848</v>
      </c>
      <c r="B558" s="3">
        <v>46124</v>
      </c>
      <c r="C558" s="4">
        <f>YEAR(SalesDataTable[[#This Row],[Order Date]])</f>
        <v>2026</v>
      </c>
      <c r="D558" s="12" t="str">
        <f>"Q"&amp;ROUNDUP(MONTH(SalesDataTable[[#This Row],[Order Date]])/3,0)</f>
        <v>Q2</v>
      </c>
      <c r="E558" s="4">
        <f>MONTH(SalesDataTable[[#This Row],[Order Date]])</f>
        <v>4</v>
      </c>
      <c r="F558" s="4" t="str">
        <f>TEXT(SalesDataTable[[#This Row],[Order Date]],"MMM")</f>
        <v>Apr</v>
      </c>
      <c r="G558" s="4" t="s">
        <v>6</v>
      </c>
      <c r="H558" s="4" t="s">
        <v>27</v>
      </c>
      <c r="I558" s="4" t="s">
        <v>2</v>
      </c>
      <c r="J558" s="4" t="s">
        <v>13</v>
      </c>
      <c r="K558" s="4" t="s">
        <v>9</v>
      </c>
      <c r="L558" s="4" t="s">
        <v>46</v>
      </c>
      <c r="M558" s="9">
        <v>1</v>
      </c>
      <c r="N558" s="6">
        <v>71.64</v>
      </c>
      <c r="O558" s="7">
        <v>0.05</v>
      </c>
      <c r="P558" s="6">
        <v>32.729999999999997</v>
      </c>
      <c r="Q558" s="6">
        <f t="shared" si="32"/>
        <v>68.057999999999993</v>
      </c>
      <c r="R558" s="6">
        <f t="shared" si="33"/>
        <v>32.729999999999997</v>
      </c>
      <c r="S558" s="6">
        <f t="shared" si="34"/>
        <v>35.327999999999996</v>
      </c>
      <c r="T558" s="8">
        <f t="shared" si="35"/>
        <v>0.51908666137706072</v>
      </c>
      <c r="U558" s="5">
        <f>YEAR(SalesDataTable[[#This Row],[Order Date]])</f>
        <v>2026</v>
      </c>
      <c r="V558" s="8" t="str">
        <f>"Q"&amp;ROUNDUP(MONTH(SalesDataTable[[#This Row],[Order Date]])/3,0)</f>
        <v>Q2</v>
      </c>
      <c r="W558" s="9">
        <f>MONTH(SalesDataTable[[#This Row],[Order Date]])</f>
        <v>4</v>
      </c>
      <c r="X558" s="8" t="str">
        <f>TEXT(SalesDataTable[[#This Row],[Order Date]],"mmm")</f>
        <v>Apr</v>
      </c>
    </row>
    <row r="559" spans="1:24" ht="15.75">
      <c r="A559" s="2">
        <v>2979</v>
      </c>
      <c r="B559" s="3">
        <v>46124</v>
      </c>
      <c r="C559" s="4">
        <f>YEAR(SalesDataTable[[#This Row],[Order Date]])</f>
        <v>2026</v>
      </c>
      <c r="D559" s="12" t="str">
        <f>"Q"&amp;ROUNDUP(MONTH(SalesDataTable[[#This Row],[Order Date]])/3,0)</f>
        <v>Q2</v>
      </c>
      <c r="E559" s="4">
        <f>MONTH(SalesDataTable[[#This Row],[Order Date]])</f>
        <v>4</v>
      </c>
      <c r="F559" s="4" t="str">
        <f>TEXT(SalesDataTable[[#This Row],[Order Date]],"MMM")</f>
        <v>Apr</v>
      </c>
      <c r="G559" s="4" t="s">
        <v>6</v>
      </c>
      <c r="H559" s="4" t="s">
        <v>49</v>
      </c>
      <c r="I559" s="4" t="s">
        <v>2</v>
      </c>
      <c r="J559" s="4" t="s">
        <v>13</v>
      </c>
      <c r="K559" s="4" t="s">
        <v>34</v>
      </c>
      <c r="L559" s="4" t="s">
        <v>38</v>
      </c>
      <c r="M559" s="9">
        <v>1</v>
      </c>
      <c r="N559" s="6">
        <v>124.18</v>
      </c>
      <c r="O559" s="7">
        <v>0</v>
      </c>
      <c r="P559" s="6">
        <v>67.42</v>
      </c>
      <c r="Q559" s="6">
        <f t="shared" si="32"/>
        <v>124.18</v>
      </c>
      <c r="R559" s="6">
        <f t="shared" si="33"/>
        <v>67.42</v>
      </c>
      <c r="S559" s="6">
        <f t="shared" si="34"/>
        <v>56.760000000000005</v>
      </c>
      <c r="T559" s="8">
        <f t="shared" si="35"/>
        <v>0.45707843453052022</v>
      </c>
      <c r="U559" s="5">
        <f>YEAR(SalesDataTable[[#This Row],[Order Date]])</f>
        <v>2026</v>
      </c>
      <c r="V559" s="8" t="str">
        <f>"Q"&amp;ROUNDUP(MONTH(SalesDataTable[[#This Row],[Order Date]])/3,0)</f>
        <v>Q2</v>
      </c>
      <c r="W559" s="9">
        <f>MONTH(SalesDataTable[[#This Row],[Order Date]])</f>
        <v>4</v>
      </c>
      <c r="X559" s="8" t="str">
        <f>TEXT(SalesDataTable[[#This Row],[Order Date]],"mmm")</f>
        <v>Apr</v>
      </c>
    </row>
    <row r="560" spans="1:24" ht="15.75">
      <c r="A560" s="2">
        <v>2996</v>
      </c>
      <c r="B560" s="3">
        <v>46124</v>
      </c>
      <c r="C560" s="4">
        <f>YEAR(SalesDataTable[[#This Row],[Order Date]])</f>
        <v>2026</v>
      </c>
      <c r="D560" s="12" t="str">
        <f>"Q"&amp;ROUNDUP(MONTH(SalesDataTable[[#This Row],[Order Date]])/3,0)</f>
        <v>Q2</v>
      </c>
      <c r="E560" s="4">
        <f>MONTH(SalesDataTable[[#This Row],[Order Date]])</f>
        <v>4</v>
      </c>
      <c r="F560" s="4" t="str">
        <f>TEXT(SalesDataTable[[#This Row],[Order Date]],"MMM")</f>
        <v>Apr</v>
      </c>
      <c r="G560" s="4" t="s">
        <v>6</v>
      </c>
      <c r="H560" s="4" t="s">
        <v>43</v>
      </c>
      <c r="I560" s="4" t="s">
        <v>19</v>
      </c>
      <c r="J560" s="4" t="s">
        <v>13</v>
      </c>
      <c r="K560" s="4" t="s">
        <v>14</v>
      </c>
      <c r="L560" s="4" t="s">
        <v>44</v>
      </c>
      <c r="M560" s="9">
        <v>1</v>
      </c>
      <c r="N560" s="6">
        <v>134.94999999999999</v>
      </c>
      <c r="O560" s="7">
        <v>0</v>
      </c>
      <c r="P560" s="6">
        <v>67.849999999999994</v>
      </c>
      <c r="Q560" s="6">
        <f t="shared" si="32"/>
        <v>134.94999999999999</v>
      </c>
      <c r="R560" s="6">
        <f t="shared" si="33"/>
        <v>67.849999999999994</v>
      </c>
      <c r="S560" s="6">
        <f t="shared" si="34"/>
        <v>67.099999999999994</v>
      </c>
      <c r="T560" s="8">
        <f t="shared" si="35"/>
        <v>0.49722119303445722</v>
      </c>
      <c r="U560" s="5">
        <f>YEAR(SalesDataTable[[#This Row],[Order Date]])</f>
        <v>2026</v>
      </c>
      <c r="V560" s="8" t="str">
        <f>"Q"&amp;ROUNDUP(MONTH(SalesDataTable[[#This Row],[Order Date]])/3,0)</f>
        <v>Q2</v>
      </c>
      <c r="W560" s="9">
        <f>MONTH(SalesDataTable[[#This Row],[Order Date]])</f>
        <v>4</v>
      </c>
      <c r="X560" s="8" t="str">
        <f>TEXT(SalesDataTable[[#This Row],[Order Date]],"mmm")</f>
        <v>Apr</v>
      </c>
    </row>
    <row r="561" spans="1:24" ht="15.75">
      <c r="A561" s="2">
        <v>749</v>
      </c>
      <c r="B561" s="3">
        <v>46125</v>
      </c>
      <c r="C561" s="4">
        <f>YEAR(SalesDataTable[[#This Row],[Order Date]])</f>
        <v>2026</v>
      </c>
      <c r="D561" s="12" t="str">
        <f>"Q"&amp;ROUNDUP(MONTH(SalesDataTable[[#This Row],[Order Date]])/3,0)</f>
        <v>Q2</v>
      </c>
      <c r="E561" s="4">
        <f>MONTH(SalesDataTable[[#This Row],[Order Date]])</f>
        <v>4</v>
      </c>
      <c r="F561" s="4" t="str">
        <f>TEXT(SalesDataTable[[#This Row],[Order Date]],"MMM")</f>
        <v>Apr</v>
      </c>
      <c r="G561" s="4" t="s">
        <v>0</v>
      </c>
      <c r="H561" s="4" t="s">
        <v>50</v>
      </c>
      <c r="I561" s="4" t="s">
        <v>2</v>
      </c>
      <c r="J561" s="4" t="s">
        <v>13</v>
      </c>
      <c r="K561" s="4" t="s">
        <v>23</v>
      </c>
      <c r="L561" s="4" t="s">
        <v>51</v>
      </c>
      <c r="M561" s="9">
        <v>2</v>
      </c>
      <c r="N561" s="6">
        <v>124</v>
      </c>
      <c r="O561" s="7">
        <v>0</v>
      </c>
      <c r="P561" s="6">
        <v>60.14</v>
      </c>
      <c r="Q561" s="6">
        <f t="shared" si="32"/>
        <v>248</v>
      </c>
      <c r="R561" s="6">
        <f t="shared" si="33"/>
        <v>120.28</v>
      </c>
      <c r="S561" s="6">
        <f t="shared" si="34"/>
        <v>127.72</v>
      </c>
      <c r="T561" s="8">
        <f t="shared" si="35"/>
        <v>0.51500000000000001</v>
      </c>
      <c r="U561" s="5">
        <f>YEAR(SalesDataTable[[#This Row],[Order Date]])</f>
        <v>2026</v>
      </c>
      <c r="V561" s="8" t="str">
        <f>"Q"&amp;ROUNDUP(MONTH(SalesDataTable[[#This Row],[Order Date]])/3,0)</f>
        <v>Q2</v>
      </c>
      <c r="W561" s="9">
        <f>MONTH(SalesDataTable[[#This Row],[Order Date]])</f>
        <v>4</v>
      </c>
      <c r="X561" s="8" t="str">
        <f>TEXT(SalesDataTable[[#This Row],[Order Date]],"mmm")</f>
        <v>Apr</v>
      </c>
    </row>
    <row r="562" spans="1:24" ht="15.75">
      <c r="A562" s="2">
        <v>1928</v>
      </c>
      <c r="B562" s="3">
        <v>46125</v>
      </c>
      <c r="C562" s="4">
        <f>YEAR(SalesDataTable[[#This Row],[Order Date]])</f>
        <v>2026</v>
      </c>
      <c r="D562" s="12" t="str">
        <f>"Q"&amp;ROUNDUP(MONTH(SalesDataTable[[#This Row],[Order Date]])/3,0)</f>
        <v>Q2</v>
      </c>
      <c r="E562" s="4">
        <f>MONTH(SalesDataTable[[#This Row],[Order Date]])</f>
        <v>4</v>
      </c>
      <c r="F562" s="4" t="str">
        <f>TEXT(SalesDataTable[[#This Row],[Order Date]],"MMM")</f>
        <v>Apr</v>
      </c>
      <c r="G562" s="4" t="s">
        <v>20</v>
      </c>
      <c r="H562" s="4" t="s">
        <v>47</v>
      </c>
      <c r="I562" s="4" t="s">
        <v>28</v>
      </c>
      <c r="J562" s="4" t="s">
        <v>3</v>
      </c>
      <c r="K562" s="4" t="s">
        <v>34</v>
      </c>
      <c r="L562" s="4" t="s">
        <v>45</v>
      </c>
      <c r="M562" s="9">
        <v>2</v>
      </c>
      <c r="N562" s="6">
        <v>50.2</v>
      </c>
      <c r="O562" s="7">
        <v>0.1</v>
      </c>
      <c r="P562" s="6">
        <v>21.48</v>
      </c>
      <c r="Q562" s="6">
        <f t="shared" si="32"/>
        <v>90.360000000000014</v>
      </c>
      <c r="R562" s="6">
        <f t="shared" si="33"/>
        <v>42.96</v>
      </c>
      <c r="S562" s="6">
        <f t="shared" si="34"/>
        <v>47.400000000000013</v>
      </c>
      <c r="T562" s="8">
        <f t="shared" si="35"/>
        <v>0.5245683930942896</v>
      </c>
      <c r="U562" s="5">
        <f>YEAR(SalesDataTable[[#This Row],[Order Date]])</f>
        <v>2026</v>
      </c>
      <c r="V562" s="8" t="str">
        <f>"Q"&amp;ROUNDUP(MONTH(SalesDataTable[[#This Row],[Order Date]])/3,0)</f>
        <v>Q2</v>
      </c>
      <c r="W562" s="9">
        <f>MONTH(SalesDataTable[[#This Row],[Order Date]])</f>
        <v>4</v>
      </c>
      <c r="X562" s="8" t="str">
        <f>TEXT(SalesDataTable[[#This Row],[Order Date]],"mmm")</f>
        <v>Apr</v>
      </c>
    </row>
    <row r="563" spans="1:24" ht="15.75">
      <c r="A563" s="2">
        <v>2486</v>
      </c>
      <c r="B563" s="3">
        <v>46125</v>
      </c>
      <c r="C563" s="4">
        <f>YEAR(SalesDataTable[[#This Row],[Order Date]])</f>
        <v>2026</v>
      </c>
      <c r="D563" s="12" t="str">
        <f>"Q"&amp;ROUNDUP(MONTH(SalesDataTable[[#This Row],[Order Date]])/3,0)</f>
        <v>Q2</v>
      </c>
      <c r="E563" s="4">
        <f>MONTH(SalesDataTable[[#This Row],[Order Date]])</f>
        <v>4</v>
      </c>
      <c r="F563" s="4" t="str">
        <f>TEXT(SalesDataTable[[#This Row],[Order Date]],"MMM")</f>
        <v>Apr</v>
      </c>
      <c r="G563" s="4" t="s">
        <v>6</v>
      </c>
      <c r="H563" s="4" t="s">
        <v>41</v>
      </c>
      <c r="I563" s="4" t="s">
        <v>2</v>
      </c>
      <c r="J563" s="4" t="s">
        <v>16</v>
      </c>
      <c r="K563" s="4" t="s">
        <v>9</v>
      </c>
      <c r="L563" s="4" t="s">
        <v>10</v>
      </c>
      <c r="M563" s="9">
        <v>1</v>
      </c>
      <c r="N563" s="6">
        <v>93.65</v>
      </c>
      <c r="O563" s="7">
        <v>0</v>
      </c>
      <c r="P563" s="6">
        <v>44.15</v>
      </c>
      <c r="Q563" s="6">
        <f t="shared" si="32"/>
        <v>93.65</v>
      </c>
      <c r="R563" s="6">
        <f t="shared" si="33"/>
        <v>44.15</v>
      </c>
      <c r="S563" s="6">
        <f t="shared" si="34"/>
        <v>49.500000000000007</v>
      </c>
      <c r="T563" s="8">
        <f t="shared" si="35"/>
        <v>0.5285638013881474</v>
      </c>
      <c r="U563" s="5">
        <f>YEAR(SalesDataTable[[#This Row],[Order Date]])</f>
        <v>2026</v>
      </c>
      <c r="V563" s="8" t="str">
        <f>"Q"&amp;ROUNDUP(MONTH(SalesDataTable[[#This Row],[Order Date]])/3,0)</f>
        <v>Q2</v>
      </c>
      <c r="W563" s="9">
        <f>MONTH(SalesDataTable[[#This Row],[Order Date]])</f>
        <v>4</v>
      </c>
      <c r="X563" s="8" t="str">
        <f>TEXT(SalesDataTable[[#This Row],[Order Date]],"mmm")</f>
        <v>Apr</v>
      </c>
    </row>
    <row r="564" spans="1:24" ht="15.75">
      <c r="A564" s="2">
        <v>2688</v>
      </c>
      <c r="B564" s="3">
        <v>46125</v>
      </c>
      <c r="C564" s="4">
        <f>YEAR(SalesDataTable[[#This Row],[Order Date]])</f>
        <v>2026</v>
      </c>
      <c r="D564" s="12" t="str">
        <f>"Q"&amp;ROUNDUP(MONTH(SalesDataTable[[#This Row],[Order Date]])/3,0)</f>
        <v>Q2</v>
      </c>
      <c r="E564" s="4">
        <f>MONTH(SalesDataTable[[#This Row],[Order Date]])</f>
        <v>4</v>
      </c>
      <c r="F564" s="4" t="str">
        <f>TEXT(SalesDataTable[[#This Row],[Order Date]],"MMM")</f>
        <v>Apr</v>
      </c>
      <c r="G564" s="4" t="s">
        <v>11</v>
      </c>
      <c r="H564" s="4" t="s">
        <v>52</v>
      </c>
      <c r="I564" s="4" t="s">
        <v>28</v>
      </c>
      <c r="J564" s="4" t="s">
        <v>13</v>
      </c>
      <c r="K564" s="4" t="s">
        <v>14</v>
      </c>
      <c r="L564" s="4" t="s">
        <v>32</v>
      </c>
      <c r="M564" s="9">
        <v>5</v>
      </c>
      <c r="N564" s="6">
        <v>47.25</v>
      </c>
      <c r="O564" s="7">
        <v>0.1</v>
      </c>
      <c r="P564" s="6">
        <v>17.93</v>
      </c>
      <c r="Q564" s="6">
        <f t="shared" si="32"/>
        <v>212.625</v>
      </c>
      <c r="R564" s="6">
        <f t="shared" si="33"/>
        <v>89.65</v>
      </c>
      <c r="S564" s="6">
        <f t="shared" si="34"/>
        <v>122.97499999999999</v>
      </c>
      <c r="T564" s="8">
        <f t="shared" si="35"/>
        <v>0.57836566725455607</v>
      </c>
      <c r="U564" s="5">
        <f>YEAR(SalesDataTable[[#This Row],[Order Date]])</f>
        <v>2026</v>
      </c>
      <c r="V564" s="8" t="str">
        <f>"Q"&amp;ROUNDUP(MONTH(SalesDataTable[[#This Row],[Order Date]])/3,0)</f>
        <v>Q2</v>
      </c>
      <c r="W564" s="9">
        <f>MONTH(SalesDataTable[[#This Row],[Order Date]])</f>
        <v>4</v>
      </c>
      <c r="X564" s="8" t="str">
        <f>TEXT(SalesDataTable[[#This Row],[Order Date]],"mmm")</f>
        <v>Apr</v>
      </c>
    </row>
    <row r="565" spans="1:24" ht="15.75">
      <c r="A565" s="2">
        <v>2712</v>
      </c>
      <c r="B565" s="3">
        <v>46125</v>
      </c>
      <c r="C565" s="4">
        <f>YEAR(SalesDataTable[[#This Row],[Order Date]])</f>
        <v>2026</v>
      </c>
      <c r="D565" s="12" t="str">
        <f>"Q"&amp;ROUNDUP(MONTH(SalesDataTable[[#This Row],[Order Date]])/3,0)</f>
        <v>Q2</v>
      </c>
      <c r="E565" s="4">
        <f>MONTH(SalesDataTable[[#This Row],[Order Date]])</f>
        <v>4</v>
      </c>
      <c r="F565" s="4" t="str">
        <f>TEXT(SalesDataTable[[#This Row],[Order Date]],"MMM")</f>
        <v>Apr</v>
      </c>
      <c r="G565" s="4" t="s">
        <v>11</v>
      </c>
      <c r="H565" s="4" t="s">
        <v>25</v>
      </c>
      <c r="I565" s="4" t="s">
        <v>2</v>
      </c>
      <c r="J565" s="4" t="s">
        <v>3</v>
      </c>
      <c r="K565" s="4" t="s">
        <v>34</v>
      </c>
      <c r="L565" s="4" t="s">
        <v>42</v>
      </c>
      <c r="M565" s="9">
        <v>1</v>
      </c>
      <c r="N565" s="6">
        <v>35.69</v>
      </c>
      <c r="O565" s="7">
        <v>0.05</v>
      </c>
      <c r="P565" s="6">
        <v>13.53</v>
      </c>
      <c r="Q565" s="6">
        <f t="shared" si="32"/>
        <v>33.905499999999996</v>
      </c>
      <c r="R565" s="6">
        <f t="shared" si="33"/>
        <v>13.53</v>
      </c>
      <c r="S565" s="6">
        <f t="shared" si="34"/>
        <v>20.375499999999995</v>
      </c>
      <c r="T565" s="8">
        <f t="shared" si="35"/>
        <v>0.60094969842650892</v>
      </c>
      <c r="U565" s="5">
        <f>YEAR(SalesDataTable[[#This Row],[Order Date]])</f>
        <v>2026</v>
      </c>
      <c r="V565" s="8" t="str">
        <f>"Q"&amp;ROUNDUP(MONTH(SalesDataTable[[#This Row],[Order Date]])/3,0)</f>
        <v>Q2</v>
      </c>
      <c r="W565" s="9">
        <f>MONTH(SalesDataTable[[#This Row],[Order Date]])</f>
        <v>4</v>
      </c>
      <c r="X565" s="8" t="str">
        <f>TEXT(SalesDataTable[[#This Row],[Order Date]],"mmm")</f>
        <v>Apr</v>
      </c>
    </row>
    <row r="566" spans="1:24" ht="15.75">
      <c r="A566" s="2">
        <v>3853</v>
      </c>
      <c r="B566" s="3">
        <v>46125</v>
      </c>
      <c r="C566" s="4">
        <f>YEAR(SalesDataTable[[#This Row],[Order Date]])</f>
        <v>2026</v>
      </c>
      <c r="D566" s="12" t="str">
        <f>"Q"&amp;ROUNDUP(MONTH(SalesDataTable[[#This Row],[Order Date]])/3,0)</f>
        <v>Q2</v>
      </c>
      <c r="E566" s="4">
        <f>MONTH(SalesDataTable[[#This Row],[Order Date]])</f>
        <v>4</v>
      </c>
      <c r="F566" s="4" t="str">
        <f>TEXT(SalesDataTable[[#This Row],[Order Date]],"MMM")</f>
        <v>Apr</v>
      </c>
      <c r="G566" s="4" t="s">
        <v>20</v>
      </c>
      <c r="H566" s="4" t="s">
        <v>47</v>
      </c>
      <c r="I566" s="4" t="s">
        <v>2</v>
      </c>
      <c r="J566" s="4" t="s">
        <v>3</v>
      </c>
      <c r="K566" s="4" t="s">
        <v>14</v>
      </c>
      <c r="L566" s="4" t="s">
        <v>44</v>
      </c>
      <c r="M566" s="9">
        <v>3</v>
      </c>
      <c r="N566" s="6">
        <v>136.12</v>
      </c>
      <c r="O566" s="7">
        <v>0</v>
      </c>
      <c r="P566" s="6">
        <v>66.58</v>
      </c>
      <c r="Q566" s="6">
        <f t="shared" si="32"/>
        <v>408.36</v>
      </c>
      <c r="R566" s="6">
        <f t="shared" si="33"/>
        <v>199.74</v>
      </c>
      <c r="S566" s="6">
        <f t="shared" si="34"/>
        <v>208.62</v>
      </c>
      <c r="T566" s="8">
        <f t="shared" si="35"/>
        <v>0.51087275933000298</v>
      </c>
      <c r="U566" s="5">
        <f>YEAR(SalesDataTable[[#This Row],[Order Date]])</f>
        <v>2026</v>
      </c>
      <c r="V566" s="8" t="str">
        <f>"Q"&amp;ROUNDUP(MONTH(SalesDataTable[[#This Row],[Order Date]])/3,0)</f>
        <v>Q2</v>
      </c>
      <c r="W566" s="9">
        <f>MONTH(SalesDataTable[[#This Row],[Order Date]])</f>
        <v>4</v>
      </c>
      <c r="X566" s="8" t="str">
        <f>TEXT(SalesDataTable[[#This Row],[Order Date]],"mmm")</f>
        <v>Apr</v>
      </c>
    </row>
    <row r="567" spans="1:24" ht="15.75">
      <c r="A567" s="2">
        <v>4043</v>
      </c>
      <c r="B567" s="3">
        <v>46125</v>
      </c>
      <c r="C567" s="4">
        <f>YEAR(SalesDataTable[[#This Row],[Order Date]])</f>
        <v>2026</v>
      </c>
      <c r="D567" s="12" t="str">
        <f>"Q"&amp;ROUNDUP(MONTH(SalesDataTable[[#This Row],[Order Date]])/3,0)</f>
        <v>Q2</v>
      </c>
      <c r="E567" s="4">
        <f>MONTH(SalesDataTable[[#This Row],[Order Date]])</f>
        <v>4</v>
      </c>
      <c r="F567" s="4" t="str">
        <f>TEXT(SalesDataTable[[#This Row],[Order Date]],"MMM")</f>
        <v>Apr</v>
      </c>
      <c r="G567" s="4" t="s">
        <v>20</v>
      </c>
      <c r="H567" s="4" t="s">
        <v>31</v>
      </c>
      <c r="I567" s="4" t="s">
        <v>28</v>
      </c>
      <c r="J567" s="4" t="s">
        <v>13</v>
      </c>
      <c r="K567" s="4" t="s">
        <v>9</v>
      </c>
      <c r="L567" s="4" t="s">
        <v>37</v>
      </c>
      <c r="M567" s="9">
        <v>1</v>
      </c>
      <c r="N567" s="6">
        <v>155.88999999999999</v>
      </c>
      <c r="O567" s="7">
        <v>0</v>
      </c>
      <c r="P567" s="6">
        <v>77.260000000000005</v>
      </c>
      <c r="Q567" s="6">
        <f t="shared" si="32"/>
        <v>155.88999999999999</v>
      </c>
      <c r="R567" s="6">
        <f t="shared" si="33"/>
        <v>77.260000000000005</v>
      </c>
      <c r="S567" s="6">
        <f t="shared" si="34"/>
        <v>78.629999999999981</v>
      </c>
      <c r="T567" s="8">
        <f t="shared" si="35"/>
        <v>0.50439412406183837</v>
      </c>
      <c r="U567" s="5">
        <f>YEAR(SalesDataTable[[#This Row],[Order Date]])</f>
        <v>2026</v>
      </c>
      <c r="V567" s="8" t="str">
        <f>"Q"&amp;ROUNDUP(MONTH(SalesDataTable[[#This Row],[Order Date]])/3,0)</f>
        <v>Q2</v>
      </c>
      <c r="W567" s="9">
        <f>MONTH(SalesDataTable[[#This Row],[Order Date]])</f>
        <v>4</v>
      </c>
      <c r="X567" s="8" t="str">
        <f>TEXT(SalesDataTable[[#This Row],[Order Date]],"mmm")</f>
        <v>Apr</v>
      </c>
    </row>
    <row r="568" spans="1:24" ht="15.75">
      <c r="A568" s="2">
        <v>290</v>
      </c>
      <c r="B568" s="3">
        <v>46126</v>
      </c>
      <c r="C568" s="4">
        <f>YEAR(SalesDataTable[[#This Row],[Order Date]])</f>
        <v>2026</v>
      </c>
      <c r="D568" s="12" t="str">
        <f>"Q"&amp;ROUNDUP(MONTH(SalesDataTable[[#This Row],[Order Date]])/3,0)</f>
        <v>Q2</v>
      </c>
      <c r="E568" s="4">
        <f>MONTH(SalesDataTable[[#This Row],[Order Date]])</f>
        <v>4</v>
      </c>
      <c r="F568" s="4" t="str">
        <f>TEXT(SalesDataTable[[#This Row],[Order Date]],"MMM")</f>
        <v>Apr</v>
      </c>
      <c r="G568" s="4" t="s">
        <v>0</v>
      </c>
      <c r="H568" s="4" t="s">
        <v>50</v>
      </c>
      <c r="I568" s="4" t="s">
        <v>2</v>
      </c>
      <c r="J568" s="4" t="s">
        <v>16</v>
      </c>
      <c r="K568" s="4" t="s">
        <v>14</v>
      </c>
      <c r="L568" s="4" t="s">
        <v>44</v>
      </c>
      <c r="M568" s="9">
        <v>1</v>
      </c>
      <c r="N568" s="6">
        <v>130.81</v>
      </c>
      <c r="O568" s="7">
        <v>0</v>
      </c>
      <c r="P568" s="6">
        <v>67.86</v>
      </c>
      <c r="Q568" s="6">
        <f t="shared" si="32"/>
        <v>130.81</v>
      </c>
      <c r="R568" s="6">
        <f t="shared" si="33"/>
        <v>67.86</v>
      </c>
      <c r="S568" s="6">
        <f t="shared" si="34"/>
        <v>62.95</v>
      </c>
      <c r="T568" s="8">
        <f t="shared" si="35"/>
        <v>0.48123232168794439</v>
      </c>
      <c r="U568" s="5">
        <f>YEAR(SalesDataTable[[#This Row],[Order Date]])</f>
        <v>2026</v>
      </c>
      <c r="V568" s="8" t="str">
        <f>"Q"&amp;ROUNDUP(MONTH(SalesDataTable[[#This Row],[Order Date]])/3,0)</f>
        <v>Q2</v>
      </c>
      <c r="W568" s="9">
        <f>MONTH(SalesDataTable[[#This Row],[Order Date]])</f>
        <v>4</v>
      </c>
      <c r="X568" s="8" t="str">
        <f>TEXT(SalesDataTable[[#This Row],[Order Date]],"mmm")</f>
        <v>Apr</v>
      </c>
    </row>
    <row r="569" spans="1:24" ht="15.75">
      <c r="A569" s="2">
        <v>2953</v>
      </c>
      <c r="B569" s="3">
        <v>46126</v>
      </c>
      <c r="C569" s="4">
        <f>YEAR(SalesDataTable[[#This Row],[Order Date]])</f>
        <v>2026</v>
      </c>
      <c r="D569" s="12" t="str">
        <f>"Q"&amp;ROUNDUP(MONTH(SalesDataTable[[#This Row],[Order Date]])/3,0)</f>
        <v>Q2</v>
      </c>
      <c r="E569" s="4">
        <f>MONTH(SalesDataTable[[#This Row],[Order Date]])</f>
        <v>4</v>
      </c>
      <c r="F569" s="4" t="str">
        <f>TEXT(SalesDataTable[[#This Row],[Order Date]],"MMM")</f>
        <v>Apr</v>
      </c>
      <c r="G569" s="4" t="s">
        <v>0</v>
      </c>
      <c r="H569" s="4" t="s">
        <v>1</v>
      </c>
      <c r="I569" s="4" t="s">
        <v>2</v>
      </c>
      <c r="J569" s="4" t="s">
        <v>3</v>
      </c>
      <c r="K569" s="4" t="s">
        <v>14</v>
      </c>
      <c r="L569" s="4" t="s">
        <v>32</v>
      </c>
      <c r="M569" s="9">
        <v>2</v>
      </c>
      <c r="N569" s="6">
        <v>47.56</v>
      </c>
      <c r="O569" s="7">
        <v>0.05</v>
      </c>
      <c r="P569" s="6">
        <v>18.649999999999999</v>
      </c>
      <c r="Q569" s="6">
        <f t="shared" si="32"/>
        <v>90.364000000000004</v>
      </c>
      <c r="R569" s="6">
        <f t="shared" si="33"/>
        <v>37.299999999999997</v>
      </c>
      <c r="S569" s="6">
        <f t="shared" si="34"/>
        <v>53.064000000000007</v>
      </c>
      <c r="T569" s="8">
        <f t="shared" si="35"/>
        <v>0.58722500110663545</v>
      </c>
      <c r="U569" s="5">
        <f>YEAR(SalesDataTable[[#This Row],[Order Date]])</f>
        <v>2026</v>
      </c>
      <c r="V569" s="8" t="str">
        <f>"Q"&amp;ROUNDUP(MONTH(SalesDataTable[[#This Row],[Order Date]])/3,0)</f>
        <v>Q2</v>
      </c>
      <c r="W569" s="9">
        <f>MONTH(SalesDataTable[[#This Row],[Order Date]])</f>
        <v>4</v>
      </c>
      <c r="X569" s="8" t="str">
        <f>TEXT(SalesDataTable[[#This Row],[Order Date]],"mmm")</f>
        <v>Apr</v>
      </c>
    </row>
    <row r="570" spans="1:24" ht="15.75">
      <c r="A570" s="2">
        <v>3179</v>
      </c>
      <c r="B570" s="3">
        <v>46126</v>
      </c>
      <c r="C570" s="4">
        <f>YEAR(SalesDataTable[[#This Row],[Order Date]])</f>
        <v>2026</v>
      </c>
      <c r="D570" s="12" t="str">
        <f>"Q"&amp;ROUNDUP(MONTH(SalesDataTable[[#This Row],[Order Date]])/3,0)</f>
        <v>Q2</v>
      </c>
      <c r="E570" s="4">
        <f>MONTH(SalesDataTable[[#This Row],[Order Date]])</f>
        <v>4</v>
      </c>
      <c r="F570" s="4" t="str">
        <f>TEXT(SalesDataTable[[#This Row],[Order Date]],"MMM")</f>
        <v>Apr</v>
      </c>
      <c r="G570" s="4" t="s">
        <v>6</v>
      </c>
      <c r="H570" s="4" t="s">
        <v>49</v>
      </c>
      <c r="I570" s="4" t="s">
        <v>2</v>
      </c>
      <c r="J570" s="4" t="s">
        <v>13</v>
      </c>
      <c r="K570" s="4" t="s">
        <v>9</v>
      </c>
      <c r="L570" s="4" t="s">
        <v>17</v>
      </c>
      <c r="M570" s="9">
        <v>2</v>
      </c>
      <c r="N570" s="6">
        <v>140.65</v>
      </c>
      <c r="O570" s="7">
        <v>0.05</v>
      </c>
      <c r="P570" s="6">
        <v>78.900000000000006</v>
      </c>
      <c r="Q570" s="6">
        <f t="shared" si="32"/>
        <v>267.23500000000001</v>
      </c>
      <c r="R570" s="6">
        <f t="shared" si="33"/>
        <v>157.80000000000001</v>
      </c>
      <c r="S570" s="6">
        <f t="shared" si="34"/>
        <v>109.435</v>
      </c>
      <c r="T570" s="8">
        <f t="shared" si="35"/>
        <v>0.40950848504125581</v>
      </c>
      <c r="U570" s="5">
        <f>YEAR(SalesDataTable[[#This Row],[Order Date]])</f>
        <v>2026</v>
      </c>
      <c r="V570" s="8" t="str">
        <f>"Q"&amp;ROUNDUP(MONTH(SalesDataTable[[#This Row],[Order Date]])/3,0)</f>
        <v>Q2</v>
      </c>
      <c r="W570" s="9">
        <f>MONTH(SalesDataTable[[#This Row],[Order Date]])</f>
        <v>4</v>
      </c>
      <c r="X570" s="8" t="str">
        <f>TEXT(SalesDataTable[[#This Row],[Order Date]],"mmm")</f>
        <v>Apr</v>
      </c>
    </row>
    <row r="571" spans="1:24" ht="15.75">
      <c r="A571" s="2">
        <v>3301</v>
      </c>
      <c r="B571" s="3">
        <v>46126</v>
      </c>
      <c r="C571" s="4">
        <f>YEAR(SalesDataTable[[#This Row],[Order Date]])</f>
        <v>2026</v>
      </c>
      <c r="D571" s="12" t="str">
        <f>"Q"&amp;ROUNDUP(MONTH(SalesDataTable[[#This Row],[Order Date]])/3,0)</f>
        <v>Q2</v>
      </c>
      <c r="E571" s="4">
        <f>MONTH(SalesDataTable[[#This Row],[Order Date]])</f>
        <v>4</v>
      </c>
      <c r="F571" s="4" t="str">
        <f>TEXT(SalesDataTable[[#This Row],[Order Date]],"MMM")</f>
        <v>Apr</v>
      </c>
      <c r="G571" s="4" t="s">
        <v>20</v>
      </c>
      <c r="H571" s="4" t="s">
        <v>21</v>
      </c>
      <c r="I571" s="4" t="s">
        <v>19</v>
      </c>
      <c r="J571" s="4" t="s">
        <v>13</v>
      </c>
      <c r="K571" s="4" t="s">
        <v>4</v>
      </c>
      <c r="L571" s="4" t="s">
        <v>5</v>
      </c>
      <c r="M571" s="9">
        <v>1</v>
      </c>
      <c r="N571" s="6">
        <v>82.75</v>
      </c>
      <c r="O571" s="7">
        <v>0</v>
      </c>
      <c r="P571" s="6">
        <v>43.18</v>
      </c>
      <c r="Q571" s="6">
        <f t="shared" si="32"/>
        <v>82.75</v>
      </c>
      <c r="R571" s="6">
        <f t="shared" si="33"/>
        <v>43.18</v>
      </c>
      <c r="S571" s="6">
        <f t="shared" si="34"/>
        <v>39.57</v>
      </c>
      <c r="T571" s="8">
        <f t="shared" si="35"/>
        <v>0.47818731117824775</v>
      </c>
      <c r="U571" s="5">
        <f>YEAR(SalesDataTable[[#This Row],[Order Date]])</f>
        <v>2026</v>
      </c>
      <c r="V571" s="8" t="str">
        <f>"Q"&amp;ROUNDUP(MONTH(SalesDataTable[[#This Row],[Order Date]])/3,0)</f>
        <v>Q2</v>
      </c>
      <c r="W571" s="9">
        <f>MONTH(SalesDataTable[[#This Row],[Order Date]])</f>
        <v>4</v>
      </c>
      <c r="X571" s="8" t="str">
        <f>TEXT(SalesDataTable[[#This Row],[Order Date]],"mmm")</f>
        <v>Apr</v>
      </c>
    </row>
    <row r="572" spans="1:24" ht="15.75">
      <c r="A572" s="2">
        <v>3349</v>
      </c>
      <c r="B572" s="3">
        <v>46126</v>
      </c>
      <c r="C572" s="4">
        <f>YEAR(SalesDataTable[[#This Row],[Order Date]])</f>
        <v>2026</v>
      </c>
      <c r="D572" s="12" t="str">
        <f>"Q"&amp;ROUNDUP(MONTH(SalesDataTable[[#This Row],[Order Date]])/3,0)</f>
        <v>Q2</v>
      </c>
      <c r="E572" s="4">
        <f>MONTH(SalesDataTable[[#This Row],[Order Date]])</f>
        <v>4</v>
      </c>
      <c r="F572" s="4" t="str">
        <f>TEXT(SalesDataTable[[#This Row],[Order Date]],"MMM")</f>
        <v>Apr</v>
      </c>
      <c r="G572" s="4" t="s">
        <v>20</v>
      </c>
      <c r="H572" s="4" t="s">
        <v>33</v>
      </c>
      <c r="I572" s="4" t="s">
        <v>2</v>
      </c>
      <c r="J572" s="4" t="s">
        <v>3</v>
      </c>
      <c r="K572" s="4" t="s">
        <v>34</v>
      </c>
      <c r="L572" s="4" t="s">
        <v>35</v>
      </c>
      <c r="M572" s="9">
        <v>2</v>
      </c>
      <c r="N572" s="6">
        <v>40.909999999999997</v>
      </c>
      <c r="O572" s="7">
        <v>0.1</v>
      </c>
      <c r="P572" s="6">
        <v>14.95</v>
      </c>
      <c r="Q572" s="6">
        <f t="shared" si="32"/>
        <v>73.637999999999991</v>
      </c>
      <c r="R572" s="6">
        <f t="shared" si="33"/>
        <v>29.9</v>
      </c>
      <c r="S572" s="6">
        <f t="shared" si="34"/>
        <v>43.737999999999992</v>
      </c>
      <c r="T572" s="8">
        <f t="shared" si="35"/>
        <v>0.59395964040305271</v>
      </c>
      <c r="U572" s="5">
        <f>YEAR(SalesDataTable[[#This Row],[Order Date]])</f>
        <v>2026</v>
      </c>
      <c r="V572" s="8" t="str">
        <f>"Q"&amp;ROUNDUP(MONTH(SalesDataTable[[#This Row],[Order Date]])/3,0)</f>
        <v>Q2</v>
      </c>
      <c r="W572" s="9">
        <f>MONTH(SalesDataTable[[#This Row],[Order Date]])</f>
        <v>4</v>
      </c>
      <c r="X572" s="8" t="str">
        <f>TEXT(SalesDataTable[[#This Row],[Order Date]],"mmm")</f>
        <v>Apr</v>
      </c>
    </row>
    <row r="573" spans="1:24" ht="15.75">
      <c r="A573" s="2">
        <v>4874</v>
      </c>
      <c r="B573" s="3">
        <v>46126</v>
      </c>
      <c r="C573" s="4">
        <f>YEAR(SalesDataTable[[#This Row],[Order Date]])</f>
        <v>2026</v>
      </c>
      <c r="D573" s="12" t="str">
        <f>"Q"&amp;ROUNDUP(MONTH(SalesDataTable[[#This Row],[Order Date]])/3,0)</f>
        <v>Q2</v>
      </c>
      <c r="E573" s="4">
        <f>MONTH(SalesDataTable[[#This Row],[Order Date]])</f>
        <v>4</v>
      </c>
      <c r="F573" s="4" t="str">
        <f>TEXT(SalesDataTable[[#This Row],[Order Date]],"MMM")</f>
        <v>Apr</v>
      </c>
      <c r="G573" s="4" t="s">
        <v>0</v>
      </c>
      <c r="H573" s="4" t="s">
        <v>1</v>
      </c>
      <c r="I573" s="4" t="s">
        <v>19</v>
      </c>
      <c r="J573" s="4" t="s">
        <v>3</v>
      </c>
      <c r="K573" s="4" t="s">
        <v>14</v>
      </c>
      <c r="L573" s="4" t="s">
        <v>32</v>
      </c>
      <c r="M573" s="9">
        <v>1</v>
      </c>
      <c r="N573" s="6">
        <v>46.62</v>
      </c>
      <c r="O573" s="7">
        <v>0</v>
      </c>
      <c r="P573" s="6">
        <v>18.86</v>
      </c>
      <c r="Q573" s="6">
        <f t="shared" si="32"/>
        <v>46.62</v>
      </c>
      <c r="R573" s="6">
        <f t="shared" si="33"/>
        <v>18.86</v>
      </c>
      <c r="S573" s="6">
        <f t="shared" si="34"/>
        <v>27.759999999999998</v>
      </c>
      <c r="T573" s="8">
        <f t="shared" si="35"/>
        <v>0.59545259545259543</v>
      </c>
      <c r="U573" s="5">
        <f>YEAR(SalesDataTable[[#This Row],[Order Date]])</f>
        <v>2026</v>
      </c>
      <c r="V573" s="8" t="str">
        <f>"Q"&amp;ROUNDUP(MONTH(SalesDataTable[[#This Row],[Order Date]])/3,0)</f>
        <v>Q2</v>
      </c>
      <c r="W573" s="9">
        <f>MONTH(SalesDataTable[[#This Row],[Order Date]])</f>
        <v>4</v>
      </c>
      <c r="X573" s="8" t="str">
        <f>TEXT(SalesDataTable[[#This Row],[Order Date]],"mmm")</f>
        <v>Apr</v>
      </c>
    </row>
    <row r="574" spans="1:24" ht="15.75">
      <c r="A574" s="2">
        <v>1045</v>
      </c>
      <c r="B574" s="3">
        <v>46127</v>
      </c>
      <c r="C574" s="4">
        <f>YEAR(SalesDataTable[[#This Row],[Order Date]])</f>
        <v>2026</v>
      </c>
      <c r="D574" s="12" t="str">
        <f>"Q"&amp;ROUNDUP(MONTH(SalesDataTable[[#This Row],[Order Date]])/3,0)</f>
        <v>Q2</v>
      </c>
      <c r="E574" s="4">
        <f>MONTH(SalesDataTable[[#This Row],[Order Date]])</f>
        <v>4</v>
      </c>
      <c r="F574" s="4" t="str">
        <f>TEXT(SalesDataTable[[#This Row],[Order Date]],"MMM")</f>
        <v>Apr</v>
      </c>
      <c r="G574" s="4" t="s">
        <v>0</v>
      </c>
      <c r="H574" s="4" t="s">
        <v>50</v>
      </c>
      <c r="I574" s="4" t="s">
        <v>2</v>
      </c>
      <c r="J574" s="4" t="s">
        <v>3</v>
      </c>
      <c r="K574" s="4" t="s">
        <v>23</v>
      </c>
      <c r="L574" s="4" t="s">
        <v>29</v>
      </c>
      <c r="M574" s="9">
        <v>2</v>
      </c>
      <c r="N574" s="6">
        <v>196.57</v>
      </c>
      <c r="O574" s="7">
        <v>0.05</v>
      </c>
      <c r="P574" s="6">
        <v>106.2</v>
      </c>
      <c r="Q574" s="6">
        <f t="shared" si="32"/>
        <v>373.48299999999995</v>
      </c>
      <c r="R574" s="6">
        <f t="shared" si="33"/>
        <v>212.4</v>
      </c>
      <c r="S574" s="6">
        <f t="shared" si="34"/>
        <v>161.08299999999994</v>
      </c>
      <c r="T574" s="8">
        <f t="shared" si="35"/>
        <v>0.43129941657317727</v>
      </c>
      <c r="U574" s="5">
        <f>YEAR(SalesDataTable[[#This Row],[Order Date]])</f>
        <v>2026</v>
      </c>
      <c r="V574" s="8" t="str">
        <f>"Q"&amp;ROUNDUP(MONTH(SalesDataTable[[#This Row],[Order Date]])/3,0)</f>
        <v>Q2</v>
      </c>
      <c r="W574" s="9">
        <f>MONTH(SalesDataTable[[#This Row],[Order Date]])</f>
        <v>4</v>
      </c>
      <c r="X574" s="8" t="str">
        <f>TEXT(SalesDataTable[[#This Row],[Order Date]],"mmm")</f>
        <v>Apr</v>
      </c>
    </row>
    <row r="575" spans="1:24" ht="15.75">
      <c r="A575" s="2">
        <v>1703</v>
      </c>
      <c r="B575" s="3">
        <v>46127</v>
      </c>
      <c r="C575" s="4">
        <f>YEAR(SalesDataTable[[#This Row],[Order Date]])</f>
        <v>2026</v>
      </c>
      <c r="D575" s="12" t="str">
        <f>"Q"&amp;ROUNDUP(MONTH(SalesDataTable[[#This Row],[Order Date]])/3,0)</f>
        <v>Q2</v>
      </c>
      <c r="E575" s="4">
        <f>MONTH(SalesDataTable[[#This Row],[Order Date]])</f>
        <v>4</v>
      </c>
      <c r="F575" s="4" t="str">
        <f>TEXT(SalesDataTable[[#This Row],[Order Date]],"MMM")</f>
        <v>Apr</v>
      </c>
      <c r="G575" s="4" t="s">
        <v>6</v>
      </c>
      <c r="H575" s="4" t="s">
        <v>7</v>
      </c>
      <c r="I575" s="4" t="s">
        <v>2</v>
      </c>
      <c r="J575" s="4" t="s">
        <v>3</v>
      </c>
      <c r="K575" s="4" t="s">
        <v>9</v>
      </c>
      <c r="L575" s="4" t="s">
        <v>10</v>
      </c>
      <c r="M575" s="9">
        <v>1</v>
      </c>
      <c r="N575" s="6">
        <v>90.52</v>
      </c>
      <c r="O575" s="7">
        <v>0</v>
      </c>
      <c r="P575" s="6">
        <v>46.5</v>
      </c>
      <c r="Q575" s="6">
        <f t="shared" si="32"/>
        <v>90.52</v>
      </c>
      <c r="R575" s="6">
        <f t="shared" si="33"/>
        <v>46.5</v>
      </c>
      <c r="S575" s="6">
        <f t="shared" si="34"/>
        <v>44.019999999999996</v>
      </c>
      <c r="T575" s="8">
        <f t="shared" si="35"/>
        <v>0.4863013698630137</v>
      </c>
      <c r="U575" s="5">
        <f>YEAR(SalesDataTable[[#This Row],[Order Date]])</f>
        <v>2026</v>
      </c>
      <c r="V575" s="8" t="str">
        <f>"Q"&amp;ROUNDUP(MONTH(SalesDataTable[[#This Row],[Order Date]])/3,0)</f>
        <v>Q2</v>
      </c>
      <c r="W575" s="9">
        <f>MONTH(SalesDataTable[[#This Row],[Order Date]])</f>
        <v>4</v>
      </c>
      <c r="X575" s="8" t="str">
        <f>TEXT(SalesDataTable[[#This Row],[Order Date]],"mmm")</f>
        <v>Apr</v>
      </c>
    </row>
    <row r="576" spans="1:24" ht="15.75">
      <c r="A576" s="2">
        <v>2107</v>
      </c>
      <c r="B576" s="3">
        <v>46127</v>
      </c>
      <c r="C576" s="4">
        <f>YEAR(SalesDataTable[[#This Row],[Order Date]])</f>
        <v>2026</v>
      </c>
      <c r="D576" s="12" t="str">
        <f>"Q"&amp;ROUNDUP(MONTH(SalesDataTable[[#This Row],[Order Date]])/3,0)</f>
        <v>Q2</v>
      </c>
      <c r="E576" s="4">
        <f>MONTH(SalesDataTable[[#This Row],[Order Date]])</f>
        <v>4</v>
      </c>
      <c r="F576" s="4" t="str">
        <f>TEXT(SalesDataTable[[#This Row],[Order Date]],"MMM")</f>
        <v>Apr</v>
      </c>
      <c r="G576" s="4" t="s">
        <v>0</v>
      </c>
      <c r="H576" s="4" t="s">
        <v>50</v>
      </c>
      <c r="I576" s="4" t="s">
        <v>2</v>
      </c>
      <c r="J576" s="4" t="s">
        <v>3</v>
      </c>
      <c r="K576" s="4" t="s">
        <v>14</v>
      </c>
      <c r="L576" s="4" t="s">
        <v>48</v>
      </c>
      <c r="M576" s="9">
        <v>5</v>
      </c>
      <c r="N576" s="6">
        <v>165.35</v>
      </c>
      <c r="O576" s="7">
        <v>0.05</v>
      </c>
      <c r="P576" s="6">
        <v>89.38</v>
      </c>
      <c r="Q576" s="6">
        <f t="shared" si="32"/>
        <v>785.41249999999991</v>
      </c>
      <c r="R576" s="6">
        <f t="shared" si="33"/>
        <v>446.9</v>
      </c>
      <c r="S576" s="6">
        <f t="shared" si="34"/>
        <v>338.51249999999993</v>
      </c>
      <c r="T576" s="8">
        <f t="shared" si="35"/>
        <v>0.43099963395031271</v>
      </c>
      <c r="U576" s="5">
        <f>YEAR(SalesDataTable[[#This Row],[Order Date]])</f>
        <v>2026</v>
      </c>
      <c r="V576" s="8" t="str">
        <f>"Q"&amp;ROUNDUP(MONTH(SalesDataTable[[#This Row],[Order Date]])/3,0)</f>
        <v>Q2</v>
      </c>
      <c r="W576" s="9">
        <f>MONTH(SalesDataTable[[#This Row],[Order Date]])</f>
        <v>4</v>
      </c>
      <c r="X576" s="8" t="str">
        <f>TEXT(SalesDataTable[[#This Row],[Order Date]],"mmm")</f>
        <v>Apr</v>
      </c>
    </row>
    <row r="577" spans="1:24" ht="15.75">
      <c r="A577" s="2">
        <v>2265</v>
      </c>
      <c r="B577" s="3">
        <v>46127</v>
      </c>
      <c r="C577" s="4">
        <f>YEAR(SalesDataTable[[#This Row],[Order Date]])</f>
        <v>2026</v>
      </c>
      <c r="D577" s="12" t="str">
        <f>"Q"&amp;ROUNDUP(MONTH(SalesDataTable[[#This Row],[Order Date]])/3,0)</f>
        <v>Q2</v>
      </c>
      <c r="E577" s="4">
        <f>MONTH(SalesDataTable[[#This Row],[Order Date]])</f>
        <v>4</v>
      </c>
      <c r="F577" s="4" t="str">
        <f>TEXT(SalesDataTable[[#This Row],[Order Date]],"MMM")</f>
        <v>Apr</v>
      </c>
      <c r="G577" s="4" t="s">
        <v>6</v>
      </c>
      <c r="H577" s="4" t="s">
        <v>41</v>
      </c>
      <c r="I577" s="4" t="s">
        <v>19</v>
      </c>
      <c r="J577" s="4" t="s">
        <v>3</v>
      </c>
      <c r="K577" s="4" t="s">
        <v>14</v>
      </c>
      <c r="L577" s="4" t="s">
        <v>15</v>
      </c>
      <c r="M577" s="9">
        <v>2</v>
      </c>
      <c r="N577" s="6">
        <v>36.35</v>
      </c>
      <c r="O577" s="7">
        <v>0</v>
      </c>
      <c r="P577" s="6">
        <v>13.55</v>
      </c>
      <c r="Q577" s="6">
        <f t="shared" si="32"/>
        <v>72.7</v>
      </c>
      <c r="R577" s="6">
        <f t="shared" si="33"/>
        <v>27.1</v>
      </c>
      <c r="S577" s="6">
        <f t="shared" si="34"/>
        <v>45.6</v>
      </c>
      <c r="T577" s="8">
        <f t="shared" si="35"/>
        <v>0.6272352132049519</v>
      </c>
      <c r="U577" s="5">
        <f>YEAR(SalesDataTable[[#This Row],[Order Date]])</f>
        <v>2026</v>
      </c>
      <c r="V577" s="8" t="str">
        <f>"Q"&amp;ROUNDUP(MONTH(SalesDataTable[[#This Row],[Order Date]])/3,0)</f>
        <v>Q2</v>
      </c>
      <c r="W577" s="9">
        <f>MONTH(SalesDataTable[[#This Row],[Order Date]])</f>
        <v>4</v>
      </c>
      <c r="X577" s="8" t="str">
        <f>TEXT(SalesDataTable[[#This Row],[Order Date]],"mmm")</f>
        <v>Apr</v>
      </c>
    </row>
    <row r="578" spans="1:24" ht="15.75">
      <c r="A578" s="2">
        <v>2839</v>
      </c>
      <c r="B578" s="3">
        <v>46127</v>
      </c>
      <c r="C578" s="4">
        <f>YEAR(SalesDataTable[[#This Row],[Order Date]])</f>
        <v>2026</v>
      </c>
      <c r="D578" s="12" t="str">
        <f>"Q"&amp;ROUNDUP(MONTH(SalesDataTable[[#This Row],[Order Date]])/3,0)</f>
        <v>Q2</v>
      </c>
      <c r="E578" s="4">
        <f>MONTH(SalesDataTable[[#This Row],[Order Date]])</f>
        <v>4</v>
      </c>
      <c r="F578" s="4" t="str">
        <f>TEXT(SalesDataTable[[#This Row],[Order Date]],"MMM")</f>
        <v>Apr</v>
      </c>
      <c r="G578" s="4" t="s">
        <v>6</v>
      </c>
      <c r="H578" s="4" t="s">
        <v>49</v>
      </c>
      <c r="I578" s="4" t="s">
        <v>19</v>
      </c>
      <c r="J578" s="4" t="s">
        <v>13</v>
      </c>
      <c r="K578" s="4" t="s">
        <v>14</v>
      </c>
      <c r="L578" s="4" t="s">
        <v>32</v>
      </c>
      <c r="M578" s="9">
        <v>1</v>
      </c>
      <c r="N578" s="6">
        <v>47</v>
      </c>
      <c r="O578" s="7">
        <v>0</v>
      </c>
      <c r="P578" s="6">
        <v>18.64</v>
      </c>
      <c r="Q578" s="6">
        <f t="shared" ref="Q578:Q641" si="36">M578*N578*(1-O578)</f>
        <v>47</v>
      </c>
      <c r="R578" s="6">
        <f t="shared" ref="R578:R641" si="37">M578*P578</f>
        <v>18.64</v>
      </c>
      <c r="S578" s="6">
        <f t="shared" ref="S578:S641" si="38">Q578-R578</f>
        <v>28.36</v>
      </c>
      <c r="T578" s="8">
        <f t="shared" ref="T578:T641" si="39">IFERROR(S578/Q578,0)</f>
        <v>0.60340425531914887</v>
      </c>
      <c r="U578" s="5">
        <f>YEAR(SalesDataTable[[#This Row],[Order Date]])</f>
        <v>2026</v>
      </c>
      <c r="V578" s="8" t="str">
        <f>"Q"&amp;ROUNDUP(MONTH(SalesDataTable[[#This Row],[Order Date]])/3,0)</f>
        <v>Q2</v>
      </c>
      <c r="W578" s="9">
        <f>MONTH(SalesDataTable[[#This Row],[Order Date]])</f>
        <v>4</v>
      </c>
      <c r="X578" s="8" t="str">
        <f>TEXT(SalesDataTable[[#This Row],[Order Date]],"mmm")</f>
        <v>Apr</v>
      </c>
    </row>
    <row r="579" spans="1:24" ht="15.75">
      <c r="A579" s="2">
        <v>4742</v>
      </c>
      <c r="B579" s="3">
        <v>46127</v>
      </c>
      <c r="C579" s="4">
        <f>YEAR(SalesDataTable[[#This Row],[Order Date]])</f>
        <v>2026</v>
      </c>
      <c r="D579" s="12" t="str">
        <f>"Q"&amp;ROUNDUP(MONTH(SalesDataTable[[#This Row],[Order Date]])/3,0)</f>
        <v>Q2</v>
      </c>
      <c r="E579" s="4">
        <f>MONTH(SalesDataTable[[#This Row],[Order Date]])</f>
        <v>4</v>
      </c>
      <c r="F579" s="4" t="str">
        <f>TEXT(SalesDataTable[[#This Row],[Order Date]],"MMM")</f>
        <v>Apr</v>
      </c>
      <c r="G579" s="4" t="s">
        <v>20</v>
      </c>
      <c r="H579" s="4" t="s">
        <v>47</v>
      </c>
      <c r="I579" s="4" t="s">
        <v>28</v>
      </c>
      <c r="J579" s="4" t="s">
        <v>3</v>
      </c>
      <c r="K579" s="4" t="s">
        <v>14</v>
      </c>
      <c r="L579" s="4" t="s">
        <v>32</v>
      </c>
      <c r="M579" s="9">
        <v>1</v>
      </c>
      <c r="N579" s="6">
        <v>46.86</v>
      </c>
      <c r="O579" s="7">
        <v>0</v>
      </c>
      <c r="P579" s="6">
        <v>18.190000000000001</v>
      </c>
      <c r="Q579" s="6">
        <f t="shared" si="36"/>
        <v>46.86</v>
      </c>
      <c r="R579" s="6">
        <f t="shared" si="37"/>
        <v>18.190000000000001</v>
      </c>
      <c r="S579" s="6">
        <f t="shared" si="38"/>
        <v>28.669999999999998</v>
      </c>
      <c r="T579" s="8">
        <f t="shared" si="39"/>
        <v>0.61182244985061884</v>
      </c>
      <c r="U579" s="5">
        <f>YEAR(SalesDataTable[[#This Row],[Order Date]])</f>
        <v>2026</v>
      </c>
      <c r="V579" s="8" t="str">
        <f>"Q"&amp;ROUNDUP(MONTH(SalesDataTable[[#This Row],[Order Date]])/3,0)</f>
        <v>Q2</v>
      </c>
      <c r="W579" s="9">
        <f>MONTH(SalesDataTable[[#This Row],[Order Date]])</f>
        <v>4</v>
      </c>
      <c r="X579" s="8" t="str">
        <f>TEXT(SalesDataTable[[#This Row],[Order Date]],"mmm")</f>
        <v>Apr</v>
      </c>
    </row>
    <row r="580" spans="1:24" ht="15.75">
      <c r="A580" s="2">
        <v>4899</v>
      </c>
      <c r="B580" s="3">
        <v>46127</v>
      </c>
      <c r="C580" s="4">
        <f>YEAR(SalesDataTable[[#This Row],[Order Date]])</f>
        <v>2026</v>
      </c>
      <c r="D580" s="12" t="str">
        <f>"Q"&amp;ROUNDUP(MONTH(SalesDataTable[[#This Row],[Order Date]])/3,0)</f>
        <v>Q2</v>
      </c>
      <c r="E580" s="4">
        <f>MONTH(SalesDataTable[[#This Row],[Order Date]])</f>
        <v>4</v>
      </c>
      <c r="F580" s="4" t="str">
        <f>TEXT(SalesDataTable[[#This Row],[Order Date]],"MMM")</f>
        <v>Apr</v>
      </c>
      <c r="G580" s="4" t="s">
        <v>0</v>
      </c>
      <c r="H580" s="4" t="s">
        <v>36</v>
      </c>
      <c r="I580" s="4" t="s">
        <v>2</v>
      </c>
      <c r="J580" s="4" t="s">
        <v>13</v>
      </c>
      <c r="K580" s="4" t="s">
        <v>23</v>
      </c>
      <c r="L580" s="4" t="s">
        <v>40</v>
      </c>
      <c r="M580" s="9">
        <v>2</v>
      </c>
      <c r="N580" s="6">
        <v>82.13</v>
      </c>
      <c r="O580" s="7">
        <v>0.05</v>
      </c>
      <c r="P580" s="6">
        <v>39.909999999999997</v>
      </c>
      <c r="Q580" s="6">
        <f t="shared" si="36"/>
        <v>156.047</v>
      </c>
      <c r="R580" s="6">
        <f t="shared" si="37"/>
        <v>79.819999999999993</v>
      </c>
      <c r="S580" s="6">
        <f t="shared" si="38"/>
        <v>76.227000000000004</v>
      </c>
      <c r="T580" s="8">
        <f t="shared" si="39"/>
        <v>0.48848744288579726</v>
      </c>
      <c r="U580" s="5">
        <f>YEAR(SalesDataTable[[#This Row],[Order Date]])</f>
        <v>2026</v>
      </c>
      <c r="V580" s="8" t="str">
        <f>"Q"&amp;ROUNDUP(MONTH(SalesDataTable[[#This Row],[Order Date]])/3,0)</f>
        <v>Q2</v>
      </c>
      <c r="W580" s="9">
        <f>MONTH(SalesDataTable[[#This Row],[Order Date]])</f>
        <v>4</v>
      </c>
      <c r="X580" s="8" t="str">
        <f>TEXT(SalesDataTable[[#This Row],[Order Date]],"mmm")</f>
        <v>Apr</v>
      </c>
    </row>
    <row r="581" spans="1:24" ht="15.75">
      <c r="A581" s="2">
        <v>5042</v>
      </c>
      <c r="B581" s="3">
        <v>46127</v>
      </c>
      <c r="C581" s="4">
        <f>YEAR(SalesDataTable[[#This Row],[Order Date]])</f>
        <v>2026</v>
      </c>
      <c r="D581" s="12" t="str">
        <f>"Q"&amp;ROUNDUP(MONTH(SalesDataTable[[#This Row],[Order Date]])/3,0)</f>
        <v>Q2</v>
      </c>
      <c r="E581" s="4">
        <f>MONTH(SalesDataTable[[#This Row],[Order Date]])</f>
        <v>4</v>
      </c>
      <c r="F581" s="4" t="str">
        <f>TEXT(SalesDataTable[[#This Row],[Order Date]],"MMM")</f>
        <v>Apr</v>
      </c>
      <c r="G581" s="4" t="s">
        <v>6</v>
      </c>
      <c r="H581" s="4" t="s">
        <v>27</v>
      </c>
      <c r="I581" s="4" t="s">
        <v>19</v>
      </c>
      <c r="J581" s="4" t="s">
        <v>16</v>
      </c>
      <c r="K581" s="4" t="s">
        <v>14</v>
      </c>
      <c r="L581" s="4" t="s">
        <v>48</v>
      </c>
      <c r="M581" s="9">
        <v>1</v>
      </c>
      <c r="N581" s="6">
        <v>163.16</v>
      </c>
      <c r="O581" s="7">
        <v>0</v>
      </c>
      <c r="P581" s="6">
        <v>88.78</v>
      </c>
      <c r="Q581" s="6">
        <f t="shared" si="36"/>
        <v>163.16</v>
      </c>
      <c r="R581" s="6">
        <f t="shared" si="37"/>
        <v>88.78</v>
      </c>
      <c r="S581" s="6">
        <f t="shared" si="38"/>
        <v>74.38</v>
      </c>
      <c r="T581" s="8">
        <f t="shared" si="39"/>
        <v>0.45587153714145623</v>
      </c>
      <c r="U581" s="5">
        <f>YEAR(SalesDataTable[[#This Row],[Order Date]])</f>
        <v>2026</v>
      </c>
      <c r="V581" s="8" t="str">
        <f>"Q"&amp;ROUNDUP(MONTH(SalesDataTable[[#This Row],[Order Date]])/3,0)</f>
        <v>Q2</v>
      </c>
      <c r="W581" s="9">
        <f>MONTH(SalesDataTable[[#This Row],[Order Date]])</f>
        <v>4</v>
      </c>
      <c r="X581" s="8" t="str">
        <f>TEXT(SalesDataTable[[#This Row],[Order Date]],"mmm")</f>
        <v>Apr</v>
      </c>
    </row>
    <row r="582" spans="1:24" ht="15.75">
      <c r="A582" s="2">
        <v>2248</v>
      </c>
      <c r="B582" s="3">
        <v>46128</v>
      </c>
      <c r="C582" s="4">
        <f>YEAR(SalesDataTable[[#This Row],[Order Date]])</f>
        <v>2026</v>
      </c>
      <c r="D582" s="12" t="str">
        <f>"Q"&amp;ROUNDUP(MONTH(SalesDataTable[[#This Row],[Order Date]])/3,0)</f>
        <v>Q2</v>
      </c>
      <c r="E582" s="4">
        <f>MONTH(SalesDataTable[[#This Row],[Order Date]])</f>
        <v>4</v>
      </c>
      <c r="F582" s="4" t="str">
        <f>TEXT(SalesDataTable[[#This Row],[Order Date]],"MMM")</f>
        <v>Apr</v>
      </c>
      <c r="G582" s="4" t="s">
        <v>0</v>
      </c>
      <c r="H582" s="4" t="s">
        <v>50</v>
      </c>
      <c r="I582" s="4" t="s">
        <v>19</v>
      </c>
      <c r="J582" s="4" t="s">
        <v>13</v>
      </c>
      <c r="K582" s="4" t="s">
        <v>14</v>
      </c>
      <c r="L582" s="4" t="s">
        <v>15</v>
      </c>
      <c r="M582" s="9">
        <v>2</v>
      </c>
      <c r="N582" s="6">
        <v>36.68</v>
      </c>
      <c r="O582" s="7">
        <v>0.1</v>
      </c>
      <c r="P582" s="6">
        <v>13.92</v>
      </c>
      <c r="Q582" s="6">
        <f t="shared" si="36"/>
        <v>66.024000000000001</v>
      </c>
      <c r="R582" s="6">
        <f t="shared" si="37"/>
        <v>27.84</v>
      </c>
      <c r="S582" s="6">
        <f t="shared" si="38"/>
        <v>38.183999999999997</v>
      </c>
      <c r="T582" s="8">
        <f t="shared" si="39"/>
        <v>0.57833515085423481</v>
      </c>
      <c r="U582" s="5">
        <f>YEAR(SalesDataTable[[#This Row],[Order Date]])</f>
        <v>2026</v>
      </c>
      <c r="V582" s="8" t="str">
        <f>"Q"&amp;ROUNDUP(MONTH(SalesDataTable[[#This Row],[Order Date]])/3,0)</f>
        <v>Q2</v>
      </c>
      <c r="W582" s="9">
        <f>MONTH(SalesDataTable[[#This Row],[Order Date]])</f>
        <v>4</v>
      </c>
      <c r="X582" s="8" t="str">
        <f>TEXT(SalesDataTable[[#This Row],[Order Date]],"mmm")</f>
        <v>Apr</v>
      </c>
    </row>
    <row r="583" spans="1:24" ht="15.75">
      <c r="A583" s="2">
        <v>2427</v>
      </c>
      <c r="B583" s="3">
        <v>46128</v>
      </c>
      <c r="C583" s="4">
        <f>YEAR(SalesDataTable[[#This Row],[Order Date]])</f>
        <v>2026</v>
      </c>
      <c r="D583" s="12" t="str">
        <f>"Q"&amp;ROUNDUP(MONTH(SalesDataTable[[#This Row],[Order Date]])/3,0)</f>
        <v>Q2</v>
      </c>
      <c r="E583" s="4">
        <f>MONTH(SalesDataTable[[#This Row],[Order Date]])</f>
        <v>4</v>
      </c>
      <c r="F583" s="4" t="str">
        <f>TEXT(SalesDataTable[[#This Row],[Order Date]],"MMM")</f>
        <v>Apr</v>
      </c>
      <c r="G583" s="4" t="s">
        <v>20</v>
      </c>
      <c r="H583" s="4" t="s">
        <v>47</v>
      </c>
      <c r="I583" s="4" t="s">
        <v>2</v>
      </c>
      <c r="J583" s="4" t="s">
        <v>13</v>
      </c>
      <c r="K583" s="4" t="s">
        <v>14</v>
      </c>
      <c r="L583" s="4" t="s">
        <v>32</v>
      </c>
      <c r="M583" s="9">
        <v>1</v>
      </c>
      <c r="N583" s="6">
        <v>45.82</v>
      </c>
      <c r="O583" s="7">
        <v>0.1</v>
      </c>
      <c r="P583" s="6">
        <v>18.48</v>
      </c>
      <c r="Q583" s="6">
        <f t="shared" si="36"/>
        <v>41.238</v>
      </c>
      <c r="R583" s="6">
        <f t="shared" si="37"/>
        <v>18.48</v>
      </c>
      <c r="S583" s="6">
        <f t="shared" si="38"/>
        <v>22.757999999999999</v>
      </c>
      <c r="T583" s="8">
        <f t="shared" si="39"/>
        <v>0.55186963480285167</v>
      </c>
      <c r="U583" s="5">
        <f>YEAR(SalesDataTable[[#This Row],[Order Date]])</f>
        <v>2026</v>
      </c>
      <c r="V583" s="8" t="str">
        <f>"Q"&amp;ROUNDUP(MONTH(SalesDataTable[[#This Row],[Order Date]])/3,0)</f>
        <v>Q2</v>
      </c>
      <c r="W583" s="9">
        <f>MONTH(SalesDataTable[[#This Row],[Order Date]])</f>
        <v>4</v>
      </c>
      <c r="X583" s="8" t="str">
        <f>TEXT(SalesDataTable[[#This Row],[Order Date]],"mmm")</f>
        <v>Apr</v>
      </c>
    </row>
    <row r="584" spans="1:24" ht="15.75">
      <c r="A584" s="2">
        <v>2445</v>
      </c>
      <c r="B584" s="3">
        <v>46128</v>
      </c>
      <c r="C584" s="4">
        <f>YEAR(SalesDataTable[[#This Row],[Order Date]])</f>
        <v>2026</v>
      </c>
      <c r="D584" s="12" t="str">
        <f>"Q"&amp;ROUNDUP(MONTH(SalesDataTable[[#This Row],[Order Date]])/3,0)</f>
        <v>Q2</v>
      </c>
      <c r="E584" s="4">
        <f>MONTH(SalesDataTable[[#This Row],[Order Date]])</f>
        <v>4</v>
      </c>
      <c r="F584" s="4" t="str">
        <f>TEXT(SalesDataTable[[#This Row],[Order Date]],"MMM")</f>
        <v>Apr</v>
      </c>
      <c r="G584" s="4" t="s">
        <v>0</v>
      </c>
      <c r="H584" s="4" t="s">
        <v>50</v>
      </c>
      <c r="I584" s="4" t="s">
        <v>2</v>
      </c>
      <c r="J584" s="4" t="s">
        <v>3</v>
      </c>
      <c r="K584" s="4" t="s">
        <v>9</v>
      </c>
      <c r="L584" s="4" t="s">
        <v>46</v>
      </c>
      <c r="M584" s="9">
        <v>1</v>
      </c>
      <c r="N584" s="6">
        <v>70.95</v>
      </c>
      <c r="O584" s="7">
        <v>0</v>
      </c>
      <c r="P584" s="6">
        <v>31.43</v>
      </c>
      <c r="Q584" s="6">
        <f t="shared" si="36"/>
        <v>70.95</v>
      </c>
      <c r="R584" s="6">
        <f t="shared" si="37"/>
        <v>31.43</v>
      </c>
      <c r="S584" s="6">
        <f t="shared" si="38"/>
        <v>39.520000000000003</v>
      </c>
      <c r="T584" s="8">
        <f t="shared" si="39"/>
        <v>0.55701198026779419</v>
      </c>
      <c r="U584" s="5">
        <f>YEAR(SalesDataTable[[#This Row],[Order Date]])</f>
        <v>2026</v>
      </c>
      <c r="V584" s="8" t="str">
        <f>"Q"&amp;ROUNDUP(MONTH(SalesDataTable[[#This Row],[Order Date]])/3,0)</f>
        <v>Q2</v>
      </c>
      <c r="W584" s="9">
        <f>MONTH(SalesDataTable[[#This Row],[Order Date]])</f>
        <v>4</v>
      </c>
      <c r="X584" s="8" t="str">
        <f>TEXT(SalesDataTable[[#This Row],[Order Date]],"mmm")</f>
        <v>Apr</v>
      </c>
    </row>
    <row r="585" spans="1:24" ht="15.75">
      <c r="A585" s="2">
        <v>3311</v>
      </c>
      <c r="B585" s="3">
        <v>46128</v>
      </c>
      <c r="C585" s="4">
        <f>YEAR(SalesDataTable[[#This Row],[Order Date]])</f>
        <v>2026</v>
      </c>
      <c r="D585" s="12" t="str">
        <f>"Q"&amp;ROUNDUP(MONTH(SalesDataTable[[#This Row],[Order Date]])/3,0)</f>
        <v>Q2</v>
      </c>
      <c r="E585" s="4">
        <f>MONTH(SalesDataTable[[#This Row],[Order Date]])</f>
        <v>4</v>
      </c>
      <c r="F585" s="4" t="str">
        <f>TEXT(SalesDataTable[[#This Row],[Order Date]],"MMM")</f>
        <v>Apr</v>
      </c>
      <c r="G585" s="4" t="s">
        <v>6</v>
      </c>
      <c r="H585" s="4" t="s">
        <v>41</v>
      </c>
      <c r="I585" s="4" t="s">
        <v>2</v>
      </c>
      <c r="J585" s="4" t="s">
        <v>13</v>
      </c>
      <c r="K585" s="4" t="s">
        <v>14</v>
      </c>
      <c r="L585" s="4" t="s">
        <v>32</v>
      </c>
      <c r="M585" s="9">
        <v>1</v>
      </c>
      <c r="N585" s="6">
        <v>46.68</v>
      </c>
      <c r="O585" s="7">
        <v>0.05</v>
      </c>
      <c r="P585" s="6">
        <v>18.350000000000001</v>
      </c>
      <c r="Q585" s="6">
        <f t="shared" si="36"/>
        <v>44.345999999999997</v>
      </c>
      <c r="R585" s="6">
        <f t="shared" si="37"/>
        <v>18.350000000000001</v>
      </c>
      <c r="S585" s="6">
        <f t="shared" si="38"/>
        <v>25.995999999999995</v>
      </c>
      <c r="T585" s="8">
        <f t="shared" si="39"/>
        <v>0.58620845172056102</v>
      </c>
      <c r="U585" s="5">
        <f>YEAR(SalesDataTable[[#This Row],[Order Date]])</f>
        <v>2026</v>
      </c>
      <c r="V585" s="8" t="str">
        <f>"Q"&amp;ROUNDUP(MONTH(SalesDataTable[[#This Row],[Order Date]])/3,0)</f>
        <v>Q2</v>
      </c>
      <c r="W585" s="9">
        <f>MONTH(SalesDataTable[[#This Row],[Order Date]])</f>
        <v>4</v>
      </c>
      <c r="X585" s="8" t="str">
        <f>TEXT(SalesDataTable[[#This Row],[Order Date]],"mmm")</f>
        <v>Apr</v>
      </c>
    </row>
    <row r="586" spans="1:24" ht="15.75">
      <c r="A586" s="2">
        <v>3320</v>
      </c>
      <c r="B586" s="3">
        <v>46128</v>
      </c>
      <c r="C586" s="4">
        <f>YEAR(SalesDataTable[[#This Row],[Order Date]])</f>
        <v>2026</v>
      </c>
      <c r="D586" s="12" t="str">
        <f>"Q"&amp;ROUNDUP(MONTH(SalesDataTable[[#This Row],[Order Date]])/3,0)</f>
        <v>Q2</v>
      </c>
      <c r="E586" s="4">
        <f>MONTH(SalesDataTable[[#This Row],[Order Date]])</f>
        <v>4</v>
      </c>
      <c r="F586" s="4" t="str">
        <f>TEXT(SalesDataTable[[#This Row],[Order Date]],"MMM")</f>
        <v>Apr</v>
      </c>
      <c r="G586" s="4" t="s">
        <v>11</v>
      </c>
      <c r="H586" s="4" t="s">
        <v>52</v>
      </c>
      <c r="I586" s="4" t="s">
        <v>2</v>
      </c>
      <c r="J586" s="4" t="s">
        <v>16</v>
      </c>
      <c r="K586" s="4" t="s">
        <v>14</v>
      </c>
      <c r="L586" s="4" t="s">
        <v>48</v>
      </c>
      <c r="M586" s="9">
        <v>5</v>
      </c>
      <c r="N586" s="6">
        <v>164.31</v>
      </c>
      <c r="O586" s="7">
        <v>0.05</v>
      </c>
      <c r="P586" s="6">
        <v>85.41</v>
      </c>
      <c r="Q586" s="6">
        <f t="shared" si="36"/>
        <v>780.47249999999997</v>
      </c>
      <c r="R586" s="6">
        <f t="shared" si="37"/>
        <v>427.04999999999995</v>
      </c>
      <c r="S586" s="6">
        <f t="shared" si="38"/>
        <v>353.42250000000001</v>
      </c>
      <c r="T586" s="8">
        <f t="shared" si="39"/>
        <v>0.45283145786686912</v>
      </c>
      <c r="U586" s="5">
        <f>YEAR(SalesDataTable[[#This Row],[Order Date]])</f>
        <v>2026</v>
      </c>
      <c r="V586" s="8" t="str">
        <f>"Q"&amp;ROUNDUP(MONTH(SalesDataTable[[#This Row],[Order Date]])/3,0)</f>
        <v>Q2</v>
      </c>
      <c r="W586" s="9">
        <f>MONTH(SalesDataTable[[#This Row],[Order Date]])</f>
        <v>4</v>
      </c>
      <c r="X586" s="8" t="str">
        <f>TEXT(SalesDataTable[[#This Row],[Order Date]],"mmm")</f>
        <v>Apr</v>
      </c>
    </row>
    <row r="587" spans="1:24" ht="15.75">
      <c r="A587" s="2">
        <v>3321</v>
      </c>
      <c r="B587" s="3">
        <v>46128</v>
      </c>
      <c r="C587" s="4">
        <f>YEAR(SalesDataTable[[#This Row],[Order Date]])</f>
        <v>2026</v>
      </c>
      <c r="D587" s="12" t="str">
        <f>"Q"&amp;ROUNDUP(MONTH(SalesDataTable[[#This Row],[Order Date]])/3,0)</f>
        <v>Q2</v>
      </c>
      <c r="E587" s="4">
        <f>MONTH(SalesDataTable[[#This Row],[Order Date]])</f>
        <v>4</v>
      </c>
      <c r="F587" s="4" t="str">
        <f>TEXT(SalesDataTable[[#This Row],[Order Date]],"MMM")</f>
        <v>Apr</v>
      </c>
      <c r="G587" s="4" t="s">
        <v>6</v>
      </c>
      <c r="H587" s="4" t="s">
        <v>27</v>
      </c>
      <c r="I587" s="4" t="s">
        <v>2</v>
      </c>
      <c r="J587" s="4" t="s">
        <v>16</v>
      </c>
      <c r="K587" s="4" t="s">
        <v>14</v>
      </c>
      <c r="L587" s="4" t="s">
        <v>15</v>
      </c>
      <c r="M587" s="9">
        <v>3</v>
      </c>
      <c r="N587" s="6">
        <v>35.57</v>
      </c>
      <c r="O587" s="7">
        <v>0</v>
      </c>
      <c r="P587" s="6">
        <v>13.67</v>
      </c>
      <c r="Q587" s="6">
        <f t="shared" si="36"/>
        <v>106.71000000000001</v>
      </c>
      <c r="R587" s="6">
        <f t="shared" si="37"/>
        <v>41.01</v>
      </c>
      <c r="S587" s="6">
        <f t="shared" si="38"/>
        <v>65.700000000000017</v>
      </c>
      <c r="T587" s="8">
        <f t="shared" si="39"/>
        <v>0.61568737700309262</v>
      </c>
      <c r="U587" s="5">
        <f>YEAR(SalesDataTable[[#This Row],[Order Date]])</f>
        <v>2026</v>
      </c>
      <c r="V587" s="8" t="str">
        <f>"Q"&amp;ROUNDUP(MONTH(SalesDataTable[[#This Row],[Order Date]])/3,0)</f>
        <v>Q2</v>
      </c>
      <c r="W587" s="9">
        <f>MONTH(SalesDataTable[[#This Row],[Order Date]])</f>
        <v>4</v>
      </c>
      <c r="X587" s="8" t="str">
        <f>TEXT(SalesDataTable[[#This Row],[Order Date]],"mmm")</f>
        <v>Apr</v>
      </c>
    </row>
    <row r="588" spans="1:24" ht="15.75">
      <c r="A588" s="2">
        <v>5181</v>
      </c>
      <c r="B588" s="3">
        <v>46128</v>
      </c>
      <c r="C588" s="4">
        <f>YEAR(SalesDataTable[[#This Row],[Order Date]])</f>
        <v>2026</v>
      </c>
      <c r="D588" s="12" t="str">
        <f>"Q"&amp;ROUNDUP(MONTH(SalesDataTable[[#This Row],[Order Date]])/3,0)</f>
        <v>Q2</v>
      </c>
      <c r="E588" s="4">
        <f>MONTH(SalesDataTable[[#This Row],[Order Date]])</f>
        <v>4</v>
      </c>
      <c r="F588" s="4" t="str">
        <f>TEXT(SalesDataTable[[#This Row],[Order Date]],"MMM")</f>
        <v>Apr</v>
      </c>
      <c r="G588" s="4" t="s">
        <v>0</v>
      </c>
      <c r="H588" s="4" t="s">
        <v>1</v>
      </c>
      <c r="I588" s="4" t="s">
        <v>28</v>
      </c>
      <c r="J588" s="4" t="s">
        <v>13</v>
      </c>
      <c r="K588" s="4" t="s">
        <v>14</v>
      </c>
      <c r="L588" s="4" t="s">
        <v>32</v>
      </c>
      <c r="M588" s="9">
        <v>2</v>
      </c>
      <c r="N588" s="6">
        <v>45.51</v>
      </c>
      <c r="O588" s="7">
        <v>0.1</v>
      </c>
      <c r="P588" s="6">
        <v>18.809999999999999</v>
      </c>
      <c r="Q588" s="6">
        <f t="shared" si="36"/>
        <v>81.917999999999992</v>
      </c>
      <c r="R588" s="6">
        <f t="shared" si="37"/>
        <v>37.619999999999997</v>
      </c>
      <c r="S588" s="6">
        <f t="shared" si="38"/>
        <v>44.297999999999995</v>
      </c>
      <c r="T588" s="8">
        <f t="shared" si="39"/>
        <v>0.54076027246758951</v>
      </c>
      <c r="U588" s="5">
        <f>YEAR(SalesDataTable[[#This Row],[Order Date]])</f>
        <v>2026</v>
      </c>
      <c r="V588" s="8" t="str">
        <f>"Q"&amp;ROUNDUP(MONTH(SalesDataTable[[#This Row],[Order Date]])/3,0)</f>
        <v>Q2</v>
      </c>
      <c r="W588" s="9">
        <f>MONTH(SalesDataTable[[#This Row],[Order Date]])</f>
        <v>4</v>
      </c>
      <c r="X588" s="8" t="str">
        <f>TEXT(SalesDataTable[[#This Row],[Order Date]],"mmm")</f>
        <v>Apr</v>
      </c>
    </row>
    <row r="589" spans="1:24" ht="15.75">
      <c r="A589" s="2">
        <v>5187</v>
      </c>
      <c r="B589" s="3">
        <v>46128</v>
      </c>
      <c r="C589" s="4">
        <f>YEAR(SalesDataTable[[#This Row],[Order Date]])</f>
        <v>2026</v>
      </c>
      <c r="D589" s="12" t="str">
        <f>"Q"&amp;ROUNDUP(MONTH(SalesDataTable[[#This Row],[Order Date]])/3,0)</f>
        <v>Q2</v>
      </c>
      <c r="E589" s="4">
        <f>MONTH(SalesDataTable[[#This Row],[Order Date]])</f>
        <v>4</v>
      </c>
      <c r="F589" s="4" t="str">
        <f>TEXT(SalesDataTable[[#This Row],[Order Date]],"MMM")</f>
        <v>Apr</v>
      </c>
      <c r="G589" s="4" t="s">
        <v>20</v>
      </c>
      <c r="H589" s="4" t="s">
        <v>33</v>
      </c>
      <c r="I589" s="4" t="s">
        <v>2</v>
      </c>
      <c r="J589" s="4" t="s">
        <v>3</v>
      </c>
      <c r="K589" s="4" t="s">
        <v>23</v>
      </c>
      <c r="L589" s="4" t="s">
        <v>29</v>
      </c>
      <c r="M589" s="9">
        <v>2</v>
      </c>
      <c r="N589" s="6">
        <v>198.32</v>
      </c>
      <c r="O589" s="7">
        <v>0</v>
      </c>
      <c r="P589" s="6">
        <v>106.8</v>
      </c>
      <c r="Q589" s="6">
        <f t="shared" si="36"/>
        <v>396.64</v>
      </c>
      <c r="R589" s="6">
        <f t="shared" si="37"/>
        <v>213.6</v>
      </c>
      <c r="S589" s="6">
        <f t="shared" si="38"/>
        <v>183.04</v>
      </c>
      <c r="T589" s="8">
        <f t="shared" si="39"/>
        <v>0.46147640177490923</v>
      </c>
      <c r="U589" s="5">
        <f>YEAR(SalesDataTable[[#This Row],[Order Date]])</f>
        <v>2026</v>
      </c>
      <c r="V589" s="8" t="str">
        <f>"Q"&amp;ROUNDUP(MONTH(SalesDataTable[[#This Row],[Order Date]])/3,0)</f>
        <v>Q2</v>
      </c>
      <c r="W589" s="9">
        <f>MONTH(SalesDataTable[[#This Row],[Order Date]])</f>
        <v>4</v>
      </c>
      <c r="X589" s="8" t="str">
        <f>TEXT(SalesDataTable[[#This Row],[Order Date]],"mmm")</f>
        <v>Apr</v>
      </c>
    </row>
    <row r="590" spans="1:24" ht="15.75">
      <c r="A590" s="2">
        <v>605</v>
      </c>
      <c r="B590" s="3">
        <v>46129</v>
      </c>
      <c r="C590" s="4">
        <f>YEAR(SalesDataTable[[#This Row],[Order Date]])</f>
        <v>2026</v>
      </c>
      <c r="D590" s="12" t="str">
        <f>"Q"&amp;ROUNDUP(MONTH(SalesDataTable[[#This Row],[Order Date]])/3,0)</f>
        <v>Q2</v>
      </c>
      <c r="E590" s="4">
        <f>MONTH(SalesDataTable[[#This Row],[Order Date]])</f>
        <v>4</v>
      </c>
      <c r="F590" s="4" t="str">
        <f>TEXT(SalesDataTable[[#This Row],[Order Date]],"MMM")</f>
        <v>Apr</v>
      </c>
      <c r="G590" s="4" t="s">
        <v>20</v>
      </c>
      <c r="H590" s="4" t="s">
        <v>33</v>
      </c>
      <c r="I590" s="4" t="s">
        <v>28</v>
      </c>
      <c r="J590" s="4" t="s">
        <v>16</v>
      </c>
      <c r="K590" s="4" t="s">
        <v>14</v>
      </c>
      <c r="L590" s="4" t="s">
        <v>44</v>
      </c>
      <c r="M590" s="9">
        <v>2</v>
      </c>
      <c r="N590" s="6">
        <v>130.94</v>
      </c>
      <c r="O590" s="7">
        <v>0</v>
      </c>
      <c r="P590" s="6">
        <v>67.459999999999994</v>
      </c>
      <c r="Q590" s="6">
        <f t="shared" si="36"/>
        <v>261.88</v>
      </c>
      <c r="R590" s="6">
        <f t="shared" si="37"/>
        <v>134.91999999999999</v>
      </c>
      <c r="S590" s="6">
        <f t="shared" si="38"/>
        <v>126.96000000000001</v>
      </c>
      <c r="T590" s="8">
        <f t="shared" si="39"/>
        <v>0.48480219948067821</v>
      </c>
      <c r="U590" s="5">
        <f>YEAR(SalesDataTable[[#This Row],[Order Date]])</f>
        <v>2026</v>
      </c>
      <c r="V590" s="8" t="str">
        <f>"Q"&amp;ROUNDUP(MONTH(SalesDataTable[[#This Row],[Order Date]])/3,0)</f>
        <v>Q2</v>
      </c>
      <c r="W590" s="9">
        <f>MONTH(SalesDataTable[[#This Row],[Order Date]])</f>
        <v>4</v>
      </c>
      <c r="X590" s="8" t="str">
        <f>TEXT(SalesDataTable[[#This Row],[Order Date]],"mmm")</f>
        <v>Apr</v>
      </c>
    </row>
    <row r="591" spans="1:24" ht="15.75">
      <c r="A591" s="2">
        <v>3244</v>
      </c>
      <c r="B591" s="3">
        <v>46129</v>
      </c>
      <c r="C591" s="4">
        <f>YEAR(SalesDataTable[[#This Row],[Order Date]])</f>
        <v>2026</v>
      </c>
      <c r="D591" s="12" t="str">
        <f>"Q"&amp;ROUNDUP(MONTH(SalesDataTable[[#This Row],[Order Date]])/3,0)</f>
        <v>Q2</v>
      </c>
      <c r="E591" s="4">
        <f>MONTH(SalesDataTable[[#This Row],[Order Date]])</f>
        <v>4</v>
      </c>
      <c r="F591" s="4" t="str">
        <f>TEXT(SalesDataTable[[#This Row],[Order Date]],"MMM")</f>
        <v>Apr</v>
      </c>
      <c r="G591" s="4" t="s">
        <v>6</v>
      </c>
      <c r="H591" s="4" t="s">
        <v>41</v>
      </c>
      <c r="I591" s="4" t="s">
        <v>28</v>
      </c>
      <c r="J591" s="4" t="s">
        <v>3</v>
      </c>
      <c r="K591" s="4" t="s">
        <v>14</v>
      </c>
      <c r="L591" s="4" t="s">
        <v>44</v>
      </c>
      <c r="M591" s="9">
        <v>1</v>
      </c>
      <c r="N591" s="6">
        <v>131.62</v>
      </c>
      <c r="O591" s="7">
        <v>0</v>
      </c>
      <c r="P591" s="6">
        <v>66.95</v>
      </c>
      <c r="Q591" s="6">
        <f t="shared" si="36"/>
        <v>131.62</v>
      </c>
      <c r="R591" s="6">
        <f t="shared" si="37"/>
        <v>66.95</v>
      </c>
      <c r="S591" s="6">
        <f t="shared" si="38"/>
        <v>64.67</v>
      </c>
      <c r="T591" s="8">
        <f t="shared" si="39"/>
        <v>0.49133870232487464</v>
      </c>
      <c r="U591" s="5">
        <f>YEAR(SalesDataTable[[#This Row],[Order Date]])</f>
        <v>2026</v>
      </c>
      <c r="V591" s="8" t="str">
        <f>"Q"&amp;ROUNDUP(MONTH(SalesDataTable[[#This Row],[Order Date]])/3,0)</f>
        <v>Q2</v>
      </c>
      <c r="W591" s="9">
        <f>MONTH(SalesDataTable[[#This Row],[Order Date]])</f>
        <v>4</v>
      </c>
      <c r="X591" s="8" t="str">
        <f>TEXT(SalesDataTable[[#This Row],[Order Date]],"mmm")</f>
        <v>Apr</v>
      </c>
    </row>
    <row r="592" spans="1:24" ht="15.75">
      <c r="A592" s="2">
        <v>4047</v>
      </c>
      <c r="B592" s="3">
        <v>46129</v>
      </c>
      <c r="C592" s="4">
        <f>YEAR(SalesDataTable[[#This Row],[Order Date]])</f>
        <v>2026</v>
      </c>
      <c r="D592" s="12" t="str">
        <f>"Q"&amp;ROUNDUP(MONTH(SalesDataTable[[#This Row],[Order Date]])/3,0)</f>
        <v>Q2</v>
      </c>
      <c r="E592" s="4">
        <f>MONTH(SalesDataTable[[#This Row],[Order Date]])</f>
        <v>4</v>
      </c>
      <c r="F592" s="4" t="str">
        <f>TEXT(SalesDataTable[[#This Row],[Order Date]],"MMM")</f>
        <v>Apr</v>
      </c>
      <c r="G592" s="4" t="s">
        <v>0</v>
      </c>
      <c r="H592" s="4" t="s">
        <v>1</v>
      </c>
      <c r="I592" s="4" t="s">
        <v>8</v>
      </c>
      <c r="J592" s="4" t="s">
        <v>16</v>
      </c>
      <c r="K592" s="4" t="s">
        <v>14</v>
      </c>
      <c r="L592" s="4" t="s">
        <v>48</v>
      </c>
      <c r="M592" s="9">
        <v>8</v>
      </c>
      <c r="N592" s="6">
        <v>168.34</v>
      </c>
      <c r="O592" s="7">
        <v>0.15</v>
      </c>
      <c r="P592" s="6">
        <v>88.7</v>
      </c>
      <c r="Q592" s="6">
        <f t="shared" si="36"/>
        <v>1144.712</v>
      </c>
      <c r="R592" s="6">
        <f t="shared" si="37"/>
        <v>709.6</v>
      </c>
      <c r="S592" s="6">
        <f t="shared" si="38"/>
        <v>435.11199999999997</v>
      </c>
      <c r="T592" s="8">
        <f t="shared" si="39"/>
        <v>0.38010608781946897</v>
      </c>
      <c r="U592" s="5">
        <f>YEAR(SalesDataTable[[#This Row],[Order Date]])</f>
        <v>2026</v>
      </c>
      <c r="V592" s="8" t="str">
        <f>"Q"&amp;ROUNDUP(MONTH(SalesDataTable[[#This Row],[Order Date]])/3,0)</f>
        <v>Q2</v>
      </c>
      <c r="W592" s="9">
        <f>MONTH(SalesDataTable[[#This Row],[Order Date]])</f>
        <v>4</v>
      </c>
      <c r="X592" s="8" t="str">
        <f>TEXT(SalesDataTable[[#This Row],[Order Date]],"mmm")</f>
        <v>Apr</v>
      </c>
    </row>
    <row r="593" spans="1:24" ht="15.75">
      <c r="A593" s="2">
        <v>4101</v>
      </c>
      <c r="B593" s="3">
        <v>46129</v>
      </c>
      <c r="C593" s="4">
        <f>YEAR(SalesDataTable[[#This Row],[Order Date]])</f>
        <v>2026</v>
      </c>
      <c r="D593" s="12" t="str">
        <f>"Q"&amp;ROUNDUP(MONTH(SalesDataTable[[#This Row],[Order Date]])/3,0)</f>
        <v>Q2</v>
      </c>
      <c r="E593" s="4">
        <f>MONTH(SalesDataTable[[#This Row],[Order Date]])</f>
        <v>4</v>
      </c>
      <c r="F593" s="4" t="str">
        <f>TEXT(SalesDataTable[[#This Row],[Order Date]],"MMM")</f>
        <v>Apr</v>
      </c>
      <c r="G593" s="4" t="s">
        <v>6</v>
      </c>
      <c r="H593" s="4" t="s">
        <v>27</v>
      </c>
      <c r="I593" s="4" t="s">
        <v>2</v>
      </c>
      <c r="J593" s="4" t="s">
        <v>3</v>
      </c>
      <c r="K593" s="4" t="s">
        <v>23</v>
      </c>
      <c r="L593" s="4" t="s">
        <v>40</v>
      </c>
      <c r="M593" s="9">
        <v>1</v>
      </c>
      <c r="N593" s="6">
        <v>81.040000000000006</v>
      </c>
      <c r="O593" s="7">
        <v>0</v>
      </c>
      <c r="P593" s="6">
        <v>39.97</v>
      </c>
      <c r="Q593" s="6">
        <f t="shared" si="36"/>
        <v>81.040000000000006</v>
      </c>
      <c r="R593" s="6">
        <f t="shared" si="37"/>
        <v>39.97</v>
      </c>
      <c r="S593" s="6">
        <f t="shared" si="38"/>
        <v>41.070000000000007</v>
      </c>
      <c r="T593" s="8">
        <f t="shared" si="39"/>
        <v>0.50678677196446209</v>
      </c>
      <c r="U593" s="5">
        <f>YEAR(SalesDataTable[[#This Row],[Order Date]])</f>
        <v>2026</v>
      </c>
      <c r="V593" s="8" t="str">
        <f>"Q"&amp;ROUNDUP(MONTH(SalesDataTable[[#This Row],[Order Date]])/3,0)</f>
        <v>Q2</v>
      </c>
      <c r="W593" s="9">
        <f>MONTH(SalesDataTable[[#This Row],[Order Date]])</f>
        <v>4</v>
      </c>
      <c r="X593" s="8" t="str">
        <f>TEXT(SalesDataTable[[#This Row],[Order Date]],"mmm")</f>
        <v>Apr</v>
      </c>
    </row>
    <row r="594" spans="1:24" ht="15.75">
      <c r="A594" s="2">
        <v>4537</v>
      </c>
      <c r="B594" s="3">
        <v>46129</v>
      </c>
      <c r="C594" s="4">
        <f>YEAR(SalesDataTable[[#This Row],[Order Date]])</f>
        <v>2026</v>
      </c>
      <c r="D594" s="12" t="str">
        <f>"Q"&amp;ROUNDUP(MONTH(SalesDataTable[[#This Row],[Order Date]])/3,0)</f>
        <v>Q2</v>
      </c>
      <c r="E594" s="4">
        <f>MONTH(SalesDataTable[[#This Row],[Order Date]])</f>
        <v>4</v>
      </c>
      <c r="F594" s="4" t="str">
        <f>TEXT(SalesDataTable[[#This Row],[Order Date]],"MMM")</f>
        <v>Apr</v>
      </c>
      <c r="G594" s="4" t="s">
        <v>20</v>
      </c>
      <c r="H594" s="4" t="s">
        <v>33</v>
      </c>
      <c r="I594" s="4" t="s">
        <v>2</v>
      </c>
      <c r="J594" s="4" t="s">
        <v>16</v>
      </c>
      <c r="K594" s="4" t="s">
        <v>23</v>
      </c>
      <c r="L594" s="4" t="s">
        <v>40</v>
      </c>
      <c r="M594" s="9">
        <v>3</v>
      </c>
      <c r="N594" s="6">
        <v>81.53</v>
      </c>
      <c r="O594" s="7">
        <v>0.05</v>
      </c>
      <c r="P594" s="6">
        <v>38.630000000000003</v>
      </c>
      <c r="Q594" s="6">
        <f t="shared" si="36"/>
        <v>232.3605</v>
      </c>
      <c r="R594" s="6">
        <f t="shared" si="37"/>
        <v>115.89000000000001</v>
      </c>
      <c r="S594" s="6">
        <f t="shared" si="38"/>
        <v>116.47049999999999</v>
      </c>
      <c r="T594" s="8">
        <f t="shared" si="39"/>
        <v>0.50124913657872139</v>
      </c>
      <c r="U594" s="5">
        <f>YEAR(SalesDataTable[[#This Row],[Order Date]])</f>
        <v>2026</v>
      </c>
      <c r="V594" s="8" t="str">
        <f>"Q"&amp;ROUNDUP(MONTH(SalesDataTable[[#This Row],[Order Date]])/3,0)</f>
        <v>Q2</v>
      </c>
      <c r="W594" s="9">
        <f>MONTH(SalesDataTable[[#This Row],[Order Date]])</f>
        <v>4</v>
      </c>
      <c r="X594" s="8" t="str">
        <f>TEXT(SalesDataTable[[#This Row],[Order Date]],"mmm")</f>
        <v>Apr</v>
      </c>
    </row>
    <row r="595" spans="1:24" ht="15.75">
      <c r="A595" s="2">
        <v>754</v>
      </c>
      <c r="B595" s="3">
        <v>46130</v>
      </c>
      <c r="C595" s="4">
        <f>YEAR(SalesDataTable[[#This Row],[Order Date]])</f>
        <v>2026</v>
      </c>
      <c r="D595" s="12" t="str">
        <f>"Q"&amp;ROUNDUP(MONTH(SalesDataTable[[#This Row],[Order Date]])/3,0)</f>
        <v>Q2</v>
      </c>
      <c r="E595" s="4">
        <f>MONTH(SalesDataTable[[#This Row],[Order Date]])</f>
        <v>4</v>
      </c>
      <c r="F595" s="4" t="str">
        <f>TEXT(SalesDataTable[[#This Row],[Order Date]],"MMM")</f>
        <v>Apr</v>
      </c>
      <c r="G595" s="4" t="s">
        <v>11</v>
      </c>
      <c r="H595" s="4" t="s">
        <v>39</v>
      </c>
      <c r="I595" s="4" t="s">
        <v>28</v>
      </c>
      <c r="J595" s="4" t="s">
        <v>3</v>
      </c>
      <c r="K595" s="4" t="s">
        <v>4</v>
      </c>
      <c r="L595" s="4" t="s">
        <v>30</v>
      </c>
      <c r="M595" s="9">
        <v>3</v>
      </c>
      <c r="N595" s="6">
        <v>104.8</v>
      </c>
      <c r="O595" s="7">
        <v>0.1</v>
      </c>
      <c r="P595" s="6">
        <v>50.59</v>
      </c>
      <c r="Q595" s="6">
        <f t="shared" si="36"/>
        <v>282.95999999999998</v>
      </c>
      <c r="R595" s="6">
        <f t="shared" si="37"/>
        <v>151.77000000000001</v>
      </c>
      <c r="S595" s="6">
        <f t="shared" si="38"/>
        <v>131.18999999999997</v>
      </c>
      <c r="T595" s="8">
        <f t="shared" si="39"/>
        <v>0.46363443596268017</v>
      </c>
      <c r="U595" s="5">
        <f>YEAR(SalesDataTable[[#This Row],[Order Date]])</f>
        <v>2026</v>
      </c>
      <c r="V595" s="8" t="str">
        <f>"Q"&amp;ROUNDUP(MONTH(SalesDataTable[[#This Row],[Order Date]])/3,0)</f>
        <v>Q2</v>
      </c>
      <c r="W595" s="9">
        <f>MONTH(SalesDataTable[[#This Row],[Order Date]])</f>
        <v>4</v>
      </c>
      <c r="X595" s="8" t="str">
        <f>TEXT(SalesDataTable[[#This Row],[Order Date]],"mmm")</f>
        <v>Apr</v>
      </c>
    </row>
    <row r="596" spans="1:24" ht="15.75">
      <c r="A596" s="2">
        <v>1340</v>
      </c>
      <c r="B596" s="3">
        <v>46130</v>
      </c>
      <c r="C596" s="4">
        <f>YEAR(SalesDataTable[[#This Row],[Order Date]])</f>
        <v>2026</v>
      </c>
      <c r="D596" s="12" t="str">
        <f>"Q"&amp;ROUNDUP(MONTH(SalesDataTable[[#This Row],[Order Date]])/3,0)</f>
        <v>Q2</v>
      </c>
      <c r="E596" s="4">
        <f>MONTH(SalesDataTable[[#This Row],[Order Date]])</f>
        <v>4</v>
      </c>
      <c r="F596" s="4" t="str">
        <f>TEXT(SalesDataTable[[#This Row],[Order Date]],"MMM")</f>
        <v>Apr</v>
      </c>
      <c r="G596" s="4" t="s">
        <v>20</v>
      </c>
      <c r="H596" s="4" t="s">
        <v>33</v>
      </c>
      <c r="I596" s="4" t="s">
        <v>2</v>
      </c>
      <c r="J596" s="4" t="s">
        <v>13</v>
      </c>
      <c r="K596" s="4" t="s">
        <v>34</v>
      </c>
      <c r="L596" s="4" t="s">
        <v>45</v>
      </c>
      <c r="M596" s="9">
        <v>2</v>
      </c>
      <c r="N596" s="6">
        <v>51.24</v>
      </c>
      <c r="O596" s="7">
        <v>0</v>
      </c>
      <c r="P596" s="6">
        <v>22.52</v>
      </c>
      <c r="Q596" s="6">
        <f t="shared" si="36"/>
        <v>102.48</v>
      </c>
      <c r="R596" s="6">
        <f t="shared" si="37"/>
        <v>45.04</v>
      </c>
      <c r="S596" s="6">
        <f t="shared" si="38"/>
        <v>57.440000000000005</v>
      </c>
      <c r="T596" s="8">
        <f t="shared" si="39"/>
        <v>0.56049960967993762</v>
      </c>
      <c r="U596" s="5">
        <f>YEAR(SalesDataTable[[#This Row],[Order Date]])</f>
        <v>2026</v>
      </c>
      <c r="V596" s="8" t="str">
        <f>"Q"&amp;ROUNDUP(MONTH(SalesDataTable[[#This Row],[Order Date]])/3,0)</f>
        <v>Q2</v>
      </c>
      <c r="W596" s="9">
        <f>MONTH(SalesDataTable[[#This Row],[Order Date]])</f>
        <v>4</v>
      </c>
      <c r="X596" s="8" t="str">
        <f>TEXT(SalesDataTable[[#This Row],[Order Date]],"mmm")</f>
        <v>Apr</v>
      </c>
    </row>
    <row r="597" spans="1:24" ht="15.75">
      <c r="A597" s="2">
        <v>1444</v>
      </c>
      <c r="B597" s="3">
        <v>46130</v>
      </c>
      <c r="C597" s="4">
        <f>YEAR(SalesDataTable[[#This Row],[Order Date]])</f>
        <v>2026</v>
      </c>
      <c r="D597" s="12" t="str">
        <f>"Q"&amp;ROUNDUP(MONTH(SalesDataTable[[#This Row],[Order Date]])/3,0)</f>
        <v>Q2</v>
      </c>
      <c r="E597" s="4">
        <f>MONTH(SalesDataTable[[#This Row],[Order Date]])</f>
        <v>4</v>
      </c>
      <c r="F597" s="4" t="str">
        <f>TEXT(SalesDataTable[[#This Row],[Order Date]],"MMM")</f>
        <v>Apr</v>
      </c>
      <c r="G597" s="4" t="s">
        <v>11</v>
      </c>
      <c r="H597" s="4" t="s">
        <v>39</v>
      </c>
      <c r="I597" s="4" t="s">
        <v>19</v>
      </c>
      <c r="J597" s="4" t="s">
        <v>3</v>
      </c>
      <c r="K597" s="4" t="s">
        <v>23</v>
      </c>
      <c r="L597" s="4" t="s">
        <v>51</v>
      </c>
      <c r="M597" s="9">
        <v>1</v>
      </c>
      <c r="N597" s="6">
        <v>120.52</v>
      </c>
      <c r="O597" s="7">
        <v>0.1</v>
      </c>
      <c r="P597" s="6">
        <v>59.01</v>
      </c>
      <c r="Q597" s="6">
        <f t="shared" si="36"/>
        <v>108.468</v>
      </c>
      <c r="R597" s="6">
        <f t="shared" si="37"/>
        <v>59.01</v>
      </c>
      <c r="S597" s="6">
        <f t="shared" si="38"/>
        <v>49.458000000000006</v>
      </c>
      <c r="T597" s="8">
        <f t="shared" si="39"/>
        <v>0.45596858059519862</v>
      </c>
      <c r="U597" s="5">
        <f>YEAR(SalesDataTable[[#This Row],[Order Date]])</f>
        <v>2026</v>
      </c>
      <c r="V597" s="8" t="str">
        <f>"Q"&amp;ROUNDUP(MONTH(SalesDataTable[[#This Row],[Order Date]])/3,0)</f>
        <v>Q2</v>
      </c>
      <c r="W597" s="9">
        <f>MONTH(SalesDataTable[[#This Row],[Order Date]])</f>
        <v>4</v>
      </c>
      <c r="X597" s="8" t="str">
        <f>TEXT(SalesDataTable[[#This Row],[Order Date]],"mmm")</f>
        <v>Apr</v>
      </c>
    </row>
    <row r="598" spans="1:24" ht="15.75">
      <c r="A598" s="2">
        <v>2390</v>
      </c>
      <c r="B598" s="3">
        <v>46130</v>
      </c>
      <c r="C598" s="4">
        <f>YEAR(SalesDataTable[[#This Row],[Order Date]])</f>
        <v>2026</v>
      </c>
      <c r="D598" s="12" t="str">
        <f>"Q"&amp;ROUNDUP(MONTH(SalesDataTable[[#This Row],[Order Date]])/3,0)</f>
        <v>Q2</v>
      </c>
      <c r="E598" s="4">
        <f>MONTH(SalesDataTable[[#This Row],[Order Date]])</f>
        <v>4</v>
      </c>
      <c r="F598" s="4" t="str">
        <f>TEXT(SalesDataTable[[#This Row],[Order Date]],"MMM")</f>
        <v>Apr</v>
      </c>
      <c r="G598" s="4" t="s">
        <v>20</v>
      </c>
      <c r="H598" s="4" t="s">
        <v>33</v>
      </c>
      <c r="I598" s="4" t="s">
        <v>19</v>
      </c>
      <c r="J598" s="4" t="s">
        <v>3</v>
      </c>
      <c r="K598" s="4" t="s">
        <v>23</v>
      </c>
      <c r="L598" s="4" t="s">
        <v>40</v>
      </c>
      <c r="M598" s="9">
        <v>1</v>
      </c>
      <c r="N598" s="6">
        <v>80.98</v>
      </c>
      <c r="O598" s="7">
        <v>0</v>
      </c>
      <c r="P598" s="6">
        <v>40.19</v>
      </c>
      <c r="Q598" s="6">
        <f t="shared" si="36"/>
        <v>80.98</v>
      </c>
      <c r="R598" s="6">
        <f t="shared" si="37"/>
        <v>40.19</v>
      </c>
      <c r="S598" s="6">
        <f t="shared" si="38"/>
        <v>40.790000000000006</v>
      </c>
      <c r="T598" s="8">
        <f t="shared" si="39"/>
        <v>0.50370461842430236</v>
      </c>
      <c r="U598" s="5">
        <f>YEAR(SalesDataTable[[#This Row],[Order Date]])</f>
        <v>2026</v>
      </c>
      <c r="V598" s="8" t="str">
        <f>"Q"&amp;ROUNDUP(MONTH(SalesDataTable[[#This Row],[Order Date]])/3,0)</f>
        <v>Q2</v>
      </c>
      <c r="W598" s="9">
        <f>MONTH(SalesDataTable[[#This Row],[Order Date]])</f>
        <v>4</v>
      </c>
      <c r="X598" s="8" t="str">
        <f>TEXT(SalesDataTable[[#This Row],[Order Date]],"mmm")</f>
        <v>Apr</v>
      </c>
    </row>
    <row r="599" spans="1:24" ht="15.75">
      <c r="A599" s="2">
        <v>3076</v>
      </c>
      <c r="B599" s="3">
        <v>46130</v>
      </c>
      <c r="C599" s="4">
        <f>YEAR(SalesDataTable[[#This Row],[Order Date]])</f>
        <v>2026</v>
      </c>
      <c r="D599" s="12" t="str">
        <f>"Q"&amp;ROUNDUP(MONTH(SalesDataTable[[#This Row],[Order Date]])/3,0)</f>
        <v>Q2</v>
      </c>
      <c r="E599" s="4">
        <f>MONTH(SalesDataTable[[#This Row],[Order Date]])</f>
        <v>4</v>
      </c>
      <c r="F599" s="4" t="str">
        <f>TEXT(SalesDataTable[[#This Row],[Order Date]],"MMM")</f>
        <v>Apr</v>
      </c>
      <c r="G599" s="4" t="s">
        <v>11</v>
      </c>
      <c r="H599" s="4" t="s">
        <v>12</v>
      </c>
      <c r="I599" s="4" t="s">
        <v>2</v>
      </c>
      <c r="J599" s="4" t="s">
        <v>16</v>
      </c>
      <c r="K599" s="4" t="s">
        <v>23</v>
      </c>
      <c r="L599" s="4" t="s">
        <v>40</v>
      </c>
      <c r="M599" s="9">
        <v>2</v>
      </c>
      <c r="N599" s="6">
        <v>82.58</v>
      </c>
      <c r="O599" s="7">
        <v>0.1</v>
      </c>
      <c r="P599" s="6">
        <v>39.93</v>
      </c>
      <c r="Q599" s="6">
        <f t="shared" si="36"/>
        <v>148.64400000000001</v>
      </c>
      <c r="R599" s="6">
        <f t="shared" si="37"/>
        <v>79.86</v>
      </c>
      <c r="S599" s="6">
        <f t="shared" si="38"/>
        <v>68.784000000000006</v>
      </c>
      <c r="T599" s="8">
        <f t="shared" si="39"/>
        <v>0.46274319851457174</v>
      </c>
      <c r="U599" s="5">
        <f>YEAR(SalesDataTable[[#This Row],[Order Date]])</f>
        <v>2026</v>
      </c>
      <c r="V599" s="8" t="str">
        <f>"Q"&amp;ROUNDUP(MONTH(SalesDataTable[[#This Row],[Order Date]])/3,0)</f>
        <v>Q2</v>
      </c>
      <c r="W599" s="9">
        <f>MONTH(SalesDataTable[[#This Row],[Order Date]])</f>
        <v>4</v>
      </c>
      <c r="X599" s="8" t="str">
        <f>TEXT(SalesDataTable[[#This Row],[Order Date]],"mmm")</f>
        <v>Apr</v>
      </c>
    </row>
    <row r="600" spans="1:24" ht="15.75">
      <c r="A600" s="2">
        <v>3157</v>
      </c>
      <c r="B600" s="3">
        <v>46130</v>
      </c>
      <c r="C600" s="4">
        <f>YEAR(SalesDataTable[[#This Row],[Order Date]])</f>
        <v>2026</v>
      </c>
      <c r="D600" s="12" t="str">
        <f>"Q"&amp;ROUNDUP(MONTH(SalesDataTable[[#This Row],[Order Date]])/3,0)</f>
        <v>Q2</v>
      </c>
      <c r="E600" s="4">
        <f>MONTH(SalesDataTable[[#This Row],[Order Date]])</f>
        <v>4</v>
      </c>
      <c r="F600" s="4" t="str">
        <f>TEXT(SalesDataTable[[#This Row],[Order Date]],"MMM")</f>
        <v>Apr</v>
      </c>
      <c r="G600" s="4" t="s">
        <v>20</v>
      </c>
      <c r="H600" s="4" t="s">
        <v>33</v>
      </c>
      <c r="I600" s="4" t="s">
        <v>2</v>
      </c>
      <c r="J600" s="4" t="s">
        <v>13</v>
      </c>
      <c r="K600" s="4" t="s">
        <v>23</v>
      </c>
      <c r="L600" s="4" t="s">
        <v>29</v>
      </c>
      <c r="M600" s="9">
        <v>2</v>
      </c>
      <c r="N600" s="6">
        <v>200.36</v>
      </c>
      <c r="O600" s="7">
        <v>0</v>
      </c>
      <c r="P600" s="6">
        <v>105.12</v>
      </c>
      <c r="Q600" s="6">
        <f t="shared" si="36"/>
        <v>400.72</v>
      </c>
      <c r="R600" s="6">
        <f t="shared" si="37"/>
        <v>210.24</v>
      </c>
      <c r="S600" s="6">
        <f t="shared" si="38"/>
        <v>190.48000000000002</v>
      </c>
      <c r="T600" s="8">
        <f t="shared" si="39"/>
        <v>0.47534438011579161</v>
      </c>
      <c r="U600" s="5">
        <f>YEAR(SalesDataTable[[#This Row],[Order Date]])</f>
        <v>2026</v>
      </c>
      <c r="V600" s="8" t="str">
        <f>"Q"&amp;ROUNDUP(MONTH(SalesDataTable[[#This Row],[Order Date]])/3,0)</f>
        <v>Q2</v>
      </c>
      <c r="W600" s="9">
        <f>MONTH(SalesDataTable[[#This Row],[Order Date]])</f>
        <v>4</v>
      </c>
      <c r="X600" s="8" t="str">
        <f>TEXT(SalesDataTable[[#This Row],[Order Date]],"mmm")</f>
        <v>Apr</v>
      </c>
    </row>
    <row r="601" spans="1:24" ht="15.75">
      <c r="A601" s="2">
        <v>4516</v>
      </c>
      <c r="B601" s="3">
        <v>46130</v>
      </c>
      <c r="C601" s="4">
        <f>YEAR(SalesDataTable[[#This Row],[Order Date]])</f>
        <v>2026</v>
      </c>
      <c r="D601" s="12" t="str">
        <f>"Q"&amp;ROUNDUP(MONTH(SalesDataTable[[#This Row],[Order Date]])/3,0)</f>
        <v>Q2</v>
      </c>
      <c r="E601" s="4">
        <f>MONTH(SalesDataTable[[#This Row],[Order Date]])</f>
        <v>4</v>
      </c>
      <c r="F601" s="4" t="str">
        <f>TEXT(SalesDataTable[[#This Row],[Order Date]],"MMM")</f>
        <v>Apr</v>
      </c>
      <c r="G601" s="4" t="s">
        <v>11</v>
      </c>
      <c r="H601" s="4" t="s">
        <v>25</v>
      </c>
      <c r="I601" s="4" t="s">
        <v>2</v>
      </c>
      <c r="J601" s="4" t="s">
        <v>3</v>
      </c>
      <c r="K601" s="4" t="s">
        <v>23</v>
      </c>
      <c r="L601" s="4" t="s">
        <v>29</v>
      </c>
      <c r="M601" s="9">
        <v>1</v>
      </c>
      <c r="N601" s="6">
        <v>196.24</v>
      </c>
      <c r="O601" s="7">
        <v>0</v>
      </c>
      <c r="P601" s="6">
        <v>106.34</v>
      </c>
      <c r="Q601" s="6">
        <f t="shared" si="36"/>
        <v>196.24</v>
      </c>
      <c r="R601" s="6">
        <f t="shared" si="37"/>
        <v>106.34</v>
      </c>
      <c r="S601" s="6">
        <f t="shared" si="38"/>
        <v>89.9</v>
      </c>
      <c r="T601" s="8">
        <f t="shared" si="39"/>
        <v>0.45811251528740321</v>
      </c>
      <c r="U601" s="5">
        <f>YEAR(SalesDataTable[[#This Row],[Order Date]])</f>
        <v>2026</v>
      </c>
      <c r="V601" s="8" t="str">
        <f>"Q"&amp;ROUNDUP(MONTH(SalesDataTable[[#This Row],[Order Date]])/3,0)</f>
        <v>Q2</v>
      </c>
      <c r="W601" s="9">
        <f>MONTH(SalesDataTable[[#This Row],[Order Date]])</f>
        <v>4</v>
      </c>
      <c r="X601" s="8" t="str">
        <f>TEXT(SalesDataTable[[#This Row],[Order Date]],"mmm")</f>
        <v>Apr</v>
      </c>
    </row>
    <row r="602" spans="1:24" ht="15.75">
      <c r="A602" s="2">
        <v>5119</v>
      </c>
      <c r="B602" s="3">
        <v>46130</v>
      </c>
      <c r="C602" s="4">
        <f>YEAR(SalesDataTable[[#This Row],[Order Date]])</f>
        <v>2026</v>
      </c>
      <c r="D602" s="12" t="str">
        <f>"Q"&amp;ROUNDUP(MONTH(SalesDataTable[[#This Row],[Order Date]])/3,0)</f>
        <v>Q2</v>
      </c>
      <c r="E602" s="4">
        <f>MONTH(SalesDataTable[[#This Row],[Order Date]])</f>
        <v>4</v>
      </c>
      <c r="F602" s="4" t="str">
        <f>TEXT(SalesDataTable[[#This Row],[Order Date]],"MMM")</f>
        <v>Apr</v>
      </c>
      <c r="G602" s="4" t="s">
        <v>0</v>
      </c>
      <c r="H602" s="4" t="s">
        <v>50</v>
      </c>
      <c r="I602" s="4" t="s">
        <v>2</v>
      </c>
      <c r="J602" s="4" t="s">
        <v>16</v>
      </c>
      <c r="K602" s="4" t="s">
        <v>9</v>
      </c>
      <c r="L602" s="4" t="s">
        <v>10</v>
      </c>
      <c r="M602" s="9">
        <v>1</v>
      </c>
      <c r="N602" s="6">
        <v>93.32</v>
      </c>
      <c r="O602" s="7">
        <v>0</v>
      </c>
      <c r="P602" s="6">
        <v>44.82</v>
      </c>
      <c r="Q602" s="6">
        <f t="shared" si="36"/>
        <v>93.32</v>
      </c>
      <c r="R602" s="6">
        <f t="shared" si="37"/>
        <v>44.82</v>
      </c>
      <c r="S602" s="6">
        <f t="shared" si="38"/>
        <v>48.499999999999993</v>
      </c>
      <c r="T602" s="8">
        <f t="shared" si="39"/>
        <v>0.51971710244320612</v>
      </c>
      <c r="U602" s="5">
        <f>YEAR(SalesDataTable[[#This Row],[Order Date]])</f>
        <v>2026</v>
      </c>
      <c r="V602" s="8" t="str">
        <f>"Q"&amp;ROUNDUP(MONTH(SalesDataTable[[#This Row],[Order Date]])/3,0)</f>
        <v>Q2</v>
      </c>
      <c r="W602" s="9">
        <f>MONTH(SalesDataTable[[#This Row],[Order Date]])</f>
        <v>4</v>
      </c>
      <c r="X602" s="8" t="str">
        <f>TEXT(SalesDataTable[[#This Row],[Order Date]],"mmm")</f>
        <v>Apr</v>
      </c>
    </row>
    <row r="603" spans="1:24" ht="15.75">
      <c r="A603" s="2">
        <v>125</v>
      </c>
      <c r="B603" s="3">
        <v>46131</v>
      </c>
      <c r="C603" s="4">
        <f>YEAR(SalesDataTable[[#This Row],[Order Date]])</f>
        <v>2026</v>
      </c>
      <c r="D603" s="12" t="str">
        <f>"Q"&amp;ROUNDUP(MONTH(SalesDataTable[[#This Row],[Order Date]])/3,0)</f>
        <v>Q2</v>
      </c>
      <c r="E603" s="4">
        <f>MONTH(SalesDataTable[[#This Row],[Order Date]])</f>
        <v>4</v>
      </c>
      <c r="F603" s="4" t="str">
        <f>TEXT(SalesDataTable[[#This Row],[Order Date]],"MMM")</f>
        <v>Apr</v>
      </c>
      <c r="G603" s="4" t="s">
        <v>20</v>
      </c>
      <c r="H603" s="4" t="s">
        <v>31</v>
      </c>
      <c r="I603" s="4" t="s">
        <v>2</v>
      </c>
      <c r="J603" s="4" t="s">
        <v>3</v>
      </c>
      <c r="K603" s="4" t="s">
        <v>4</v>
      </c>
      <c r="L603" s="4" t="s">
        <v>30</v>
      </c>
      <c r="M603" s="9">
        <v>2</v>
      </c>
      <c r="N603" s="6">
        <v>101.61</v>
      </c>
      <c r="O603" s="7">
        <v>0</v>
      </c>
      <c r="P603" s="6">
        <v>49.9</v>
      </c>
      <c r="Q603" s="6">
        <f t="shared" si="36"/>
        <v>203.22</v>
      </c>
      <c r="R603" s="6">
        <f t="shared" si="37"/>
        <v>99.8</v>
      </c>
      <c r="S603" s="6">
        <f t="shared" si="38"/>
        <v>103.42</v>
      </c>
      <c r="T603" s="8">
        <f t="shared" si="39"/>
        <v>0.50890660368074014</v>
      </c>
      <c r="U603" s="5">
        <f>YEAR(SalesDataTable[[#This Row],[Order Date]])</f>
        <v>2026</v>
      </c>
      <c r="V603" s="8" t="str">
        <f>"Q"&amp;ROUNDUP(MONTH(SalesDataTable[[#This Row],[Order Date]])/3,0)</f>
        <v>Q2</v>
      </c>
      <c r="W603" s="9">
        <f>MONTH(SalesDataTable[[#This Row],[Order Date]])</f>
        <v>4</v>
      </c>
      <c r="X603" s="8" t="str">
        <f>TEXT(SalesDataTable[[#This Row],[Order Date]],"mmm")</f>
        <v>Apr</v>
      </c>
    </row>
    <row r="604" spans="1:24" ht="15.75">
      <c r="A604" s="2">
        <v>728</v>
      </c>
      <c r="B604" s="3">
        <v>46131</v>
      </c>
      <c r="C604" s="4">
        <f>YEAR(SalesDataTable[[#This Row],[Order Date]])</f>
        <v>2026</v>
      </c>
      <c r="D604" s="12" t="str">
        <f>"Q"&amp;ROUNDUP(MONTH(SalesDataTable[[#This Row],[Order Date]])/3,0)</f>
        <v>Q2</v>
      </c>
      <c r="E604" s="4">
        <f>MONTH(SalesDataTable[[#This Row],[Order Date]])</f>
        <v>4</v>
      </c>
      <c r="F604" s="4" t="str">
        <f>TEXT(SalesDataTable[[#This Row],[Order Date]],"MMM")</f>
        <v>Apr</v>
      </c>
      <c r="G604" s="4" t="s">
        <v>6</v>
      </c>
      <c r="H604" s="4" t="s">
        <v>49</v>
      </c>
      <c r="I604" s="4" t="s">
        <v>2</v>
      </c>
      <c r="J604" s="4" t="s">
        <v>3</v>
      </c>
      <c r="K604" s="4" t="s">
        <v>4</v>
      </c>
      <c r="L604" s="4" t="s">
        <v>30</v>
      </c>
      <c r="M604" s="9">
        <v>1</v>
      </c>
      <c r="N604" s="6">
        <v>104.91</v>
      </c>
      <c r="O604" s="7">
        <v>0</v>
      </c>
      <c r="P604" s="6">
        <v>51.68</v>
      </c>
      <c r="Q604" s="6">
        <f t="shared" si="36"/>
        <v>104.91</v>
      </c>
      <c r="R604" s="6">
        <f t="shared" si="37"/>
        <v>51.68</v>
      </c>
      <c r="S604" s="6">
        <f t="shared" si="38"/>
        <v>53.23</v>
      </c>
      <c r="T604" s="8">
        <f t="shared" si="39"/>
        <v>0.50738728433895719</v>
      </c>
      <c r="U604" s="5">
        <f>YEAR(SalesDataTable[[#This Row],[Order Date]])</f>
        <v>2026</v>
      </c>
      <c r="V604" s="8" t="str">
        <f>"Q"&amp;ROUNDUP(MONTH(SalesDataTable[[#This Row],[Order Date]])/3,0)</f>
        <v>Q2</v>
      </c>
      <c r="W604" s="9">
        <f>MONTH(SalesDataTable[[#This Row],[Order Date]])</f>
        <v>4</v>
      </c>
      <c r="X604" s="8" t="str">
        <f>TEXT(SalesDataTable[[#This Row],[Order Date]],"mmm")</f>
        <v>Apr</v>
      </c>
    </row>
    <row r="605" spans="1:24" ht="15.75">
      <c r="A605" s="2">
        <v>1271</v>
      </c>
      <c r="B605" s="3">
        <v>46131</v>
      </c>
      <c r="C605" s="4">
        <f>YEAR(SalesDataTable[[#This Row],[Order Date]])</f>
        <v>2026</v>
      </c>
      <c r="D605" s="12" t="str">
        <f>"Q"&amp;ROUNDUP(MONTH(SalesDataTable[[#This Row],[Order Date]])/3,0)</f>
        <v>Q2</v>
      </c>
      <c r="E605" s="4">
        <f>MONTH(SalesDataTable[[#This Row],[Order Date]])</f>
        <v>4</v>
      </c>
      <c r="F605" s="4" t="str">
        <f>TEXT(SalesDataTable[[#This Row],[Order Date]],"MMM")</f>
        <v>Apr</v>
      </c>
      <c r="G605" s="4" t="s">
        <v>11</v>
      </c>
      <c r="H605" s="4" t="s">
        <v>12</v>
      </c>
      <c r="I605" s="4" t="s">
        <v>8</v>
      </c>
      <c r="J605" s="4" t="s">
        <v>16</v>
      </c>
      <c r="K605" s="4" t="s">
        <v>34</v>
      </c>
      <c r="L605" s="4" t="s">
        <v>35</v>
      </c>
      <c r="M605" s="9">
        <v>8</v>
      </c>
      <c r="N605" s="6">
        <v>39.99</v>
      </c>
      <c r="O605" s="7">
        <v>0.15</v>
      </c>
      <c r="P605" s="6">
        <v>14.92</v>
      </c>
      <c r="Q605" s="6">
        <f t="shared" si="36"/>
        <v>271.93200000000002</v>
      </c>
      <c r="R605" s="6">
        <f t="shared" si="37"/>
        <v>119.36</v>
      </c>
      <c r="S605" s="6">
        <f t="shared" si="38"/>
        <v>152.572</v>
      </c>
      <c r="T605" s="8">
        <f t="shared" si="39"/>
        <v>0.56106673727255341</v>
      </c>
      <c r="U605" s="5">
        <f>YEAR(SalesDataTable[[#This Row],[Order Date]])</f>
        <v>2026</v>
      </c>
      <c r="V605" s="8" t="str">
        <f>"Q"&amp;ROUNDUP(MONTH(SalesDataTable[[#This Row],[Order Date]])/3,0)</f>
        <v>Q2</v>
      </c>
      <c r="W605" s="9">
        <f>MONTH(SalesDataTable[[#This Row],[Order Date]])</f>
        <v>4</v>
      </c>
      <c r="X605" s="8" t="str">
        <f>TEXT(SalesDataTable[[#This Row],[Order Date]],"mmm")</f>
        <v>Apr</v>
      </c>
    </row>
    <row r="606" spans="1:24" ht="15.75">
      <c r="A606" s="2">
        <v>1284</v>
      </c>
      <c r="B606" s="3">
        <v>46131</v>
      </c>
      <c r="C606" s="4">
        <f>YEAR(SalesDataTable[[#This Row],[Order Date]])</f>
        <v>2026</v>
      </c>
      <c r="D606" s="12" t="str">
        <f>"Q"&amp;ROUNDUP(MONTH(SalesDataTable[[#This Row],[Order Date]])/3,0)</f>
        <v>Q2</v>
      </c>
      <c r="E606" s="4">
        <f>MONTH(SalesDataTable[[#This Row],[Order Date]])</f>
        <v>4</v>
      </c>
      <c r="F606" s="4" t="str">
        <f>TEXT(SalesDataTable[[#This Row],[Order Date]],"MMM")</f>
        <v>Apr</v>
      </c>
      <c r="G606" s="4" t="s">
        <v>6</v>
      </c>
      <c r="H606" s="4" t="s">
        <v>43</v>
      </c>
      <c r="I606" s="4" t="s">
        <v>19</v>
      </c>
      <c r="J606" s="4" t="s">
        <v>13</v>
      </c>
      <c r="K606" s="4" t="s">
        <v>14</v>
      </c>
      <c r="L606" s="4" t="s">
        <v>44</v>
      </c>
      <c r="M606" s="9">
        <v>1</v>
      </c>
      <c r="N606" s="6">
        <v>136.01</v>
      </c>
      <c r="O606" s="7">
        <v>0</v>
      </c>
      <c r="P606" s="6">
        <v>66.59</v>
      </c>
      <c r="Q606" s="6">
        <f t="shared" si="36"/>
        <v>136.01</v>
      </c>
      <c r="R606" s="6">
        <f t="shared" si="37"/>
        <v>66.59</v>
      </c>
      <c r="S606" s="6">
        <f t="shared" si="38"/>
        <v>69.419999999999987</v>
      </c>
      <c r="T606" s="8">
        <f t="shared" si="39"/>
        <v>0.51040364679067707</v>
      </c>
      <c r="U606" s="5">
        <f>YEAR(SalesDataTable[[#This Row],[Order Date]])</f>
        <v>2026</v>
      </c>
      <c r="V606" s="8" t="str">
        <f>"Q"&amp;ROUNDUP(MONTH(SalesDataTable[[#This Row],[Order Date]])/3,0)</f>
        <v>Q2</v>
      </c>
      <c r="W606" s="9">
        <f>MONTH(SalesDataTable[[#This Row],[Order Date]])</f>
        <v>4</v>
      </c>
      <c r="X606" s="8" t="str">
        <f>TEXT(SalesDataTable[[#This Row],[Order Date]],"mmm")</f>
        <v>Apr</v>
      </c>
    </row>
    <row r="607" spans="1:24" ht="15.75">
      <c r="A607" s="2">
        <v>1657</v>
      </c>
      <c r="B607" s="3">
        <v>46131</v>
      </c>
      <c r="C607" s="4">
        <f>YEAR(SalesDataTable[[#This Row],[Order Date]])</f>
        <v>2026</v>
      </c>
      <c r="D607" s="12" t="str">
        <f>"Q"&amp;ROUNDUP(MONTH(SalesDataTable[[#This Row],[Order Date]])/3,0)</f>
        <v>Q2</v>
      </c>
      <c r="E607" s="4">
        <f>MONTH(SalesDataTable[[#This Row],[Order Date]])</f>
        <v>4</v>
      </c>
      <c r="F607" s="4" t="str">
        <f>TEXT(SalesDataTable[[#This Row],[Order Date]],"MMM")</f>
        <v>Apr</v>
      </c>
      <c r="G607" s="4" t="s">
        <v>0</v>
      </c>
      <c r="H607" s="4" t="s">
        <v>1</v>
      </c>
      <c r="I607" s="4" t="s">
        <v>8</v>
      </c>
      <c r="J607" s="4" t="s">
        <v>16</v>
      </c>
      <c r="K607" s="4" t="s">
        <v>23</v>
      </c>
      <c r="L607" s="4" t="s">
        <v>51</v>
      </c>
      <c r="M607" s="9">
        <v>15</v>
      </c>
      <c r="N607" s="6">
        <v>122.1</v>
      </c>
      <c r="O607" s="7">
        <v>0.15</v>
      </c>
      <c r="P607" s="6">
        <v>62.33</v>
      </c>
      <c r="Q607" s="6">
        <f t="shared" si="36"/>
        <v>1556.7749999999999</v>
      </c>
      <c r="R607" s="6">
        <f t="shared" si="37"/>
        <v>934.94999999999993</v>
      </c>
      <c r="S607" s="6">
        <f t="shared" si="38"/>
        <v>621.82499999999993</v>
      </c>
      <c r="T607" s="8">
        <f t="shared" si="39"/>
        <v>0.39943151707857588</v>
      </c>
      <c r="U607" s="5">
        <f>YEAR(SalesDataTable[[#This Row],[Order Date]])</f>
        <v>2026</v>
      </c>
      <c r="V607" s="8" t="str">
        <f>"Q"&amp;ROUNDUP(MONTH(SalesDataTable[[#This Row],[Order Date]])/3,0)</f>
        <v>Q2</v>
      </c>
      <c r="W607" s="9">
        <f>MONTH(SalesDataTable[[#This Row],[Order Date]])</f>
        <v>4</v>
      </c>
      <c r="X607" s="8" t="str">
        <f>TEXT(SalesDataTable[[#This Row],[Order Date]],"mmm")</f>
        <v>Apr</v>
      </c>
    </row>
    <row r="608" spans="1:24" ht="15.75">
      <c r="A608" s="2">
        <v>2240</v>
      </c>
      <c r="B608" s="3">
        <v>46131</v>
      </c>
      <c r="C608" s="4">
        <f>YEAR(SalesDataTable[[#This Row],[Order Date]])</f>
        <v>2026</v>
      </c>
      <c r="D608" s="12" t="str">
        <f>"Q"&amp;ROUNDUP(MONTH(SalesDataTable[[#This Row],[Order Date]])/3,0)</f>
        <v>Q2</v>
      </c>
      <c r="E608" s="4">
        <f>MONTH(SalesDataTable[[#This Row],[Order Date]])</f>
        <v>4</v>
      </c>
      <c r="F608" s="4" t="str">
        <f>TEXT(SalesDataTable[[#This Row],[Order Date]],"MMM")</f>
        <v>Apr</v>
      </c>
      <c r="G608" s="4" t="s">
        <v>0</v>
      </c>
      <c r="H608" s="4" t="s">
        <v>50</v>
      </c>
      <c r="I608" s="4" t="s">
        <v>28</v>
      </c>
      <c r="J608" s="4" t="s">
        <v>3</v>
      </c>
      <c r="K608" s="4" t="s">
        <v>23</v>
      </c>
      <c r="L608" s="4" t="s">
        <v>24</v>
      </c>
      <c r="M608" s="9">
        <v>4</v>
      </c>
      <c r="N608" s="6">
        <v>341.75</v>
      </c>
      <c r="O608" s="7">
        <v>0.1</v>
      </c>
      <c r="P608" s="6">
        <v>191.91</v>
      </c>
      <c r="Q608" s="6">
        <f t="shared" si="36"/>
        <v>1230.3</v>
      </c>
      <c r="R608" s="6">
        <f t="shared" si="37"/>
        <v>767.64</v>
      </c>
      <c r="S608" s="6">
        <f t="shared" si="38"/>
        <v>462.65999999999997</v>
      </c>
      <c r="T608" s="8">
        <f t="shared" si="39"/>
        <v>0.37605462082418922</v>
      </c>
      <c r="U608" s="5">
        <f>YEAR(SalesDataTable[[#This Row],[Order Date]])</f>
        <v>2026</v>
      </c>
      <c r="V608" s="8" t="str">
        <f>"Q"&amp;ROUNDUP(MONTH(SalesDataTable[[#This Row],[Order Date]])/3,0)</f>
        <v>Q2</v>
      </c>
      <c r="W608" s="9">
        <f>MONTH(SalesDataTable[[#This Row],[Order Date]])</f>
        <v>4</v>
      </c>
      <c r="X608" s="8" t="str">
        <f>TEXT(SalesDataTable[[#This Row],[Order Date]],"mmm")</f>
        <v>Apr</v>
      </c>
    </row>
    <row r="609" spans="1:24" ht="15.75">
      <c r="A609" s="2">
        <v>3050</v>
      </c>
      <c r="B609" s="3">
        <v>46131</v>
      </c>
      <c r="C609" s="4">
        <f>YEAR(SalesDataTable[[#This Row],[Order Date]])</f>
        <v>2026</v>
      </c>
      <c r="D609" s="12" t="str">
        <f>"Q"&amp;ROUNDUP(MONTH(SalesDataTable[[#This Row],[Order Date]])/3,0)</f>
        <v>Q2</v>
      </c>
      <c r="E609" s="4">
        <f>MONTH(SalesDataTable[[#This Row],[Order Date]])</f>
        <v>4</v>
      </c>
      <c r="F609" s="4" t="str">
        <f>TEXT(SalesDataTable[[#This Row],[Order Date]],"MMM")</f>
        <v>Apr</v>
      </c>
      <c r="G609" s="4" t="s">
        <v>20</v>
      </c>
      <c r="H609" s="4" t="s">
        <v>47</v>
      </c>
      <c r="I609" s="4" t="s">
        <v>19</v>
      </c>
      <c r="J609" s="4" t="s">
        <v>3</v>
      </c>
      <c r="K609" s="4" t="s">
        <v>9</v>
      </c>
      <c r="L609" s="4" t="s">
        <v>37</v>
      </c>
      <c r="M609" s="9">
        <v>3</v>
      </c>
      <c r="N609" s="6">
        <v>156.16</v>
      </c>
      <c r="O609" s="7">
        <v>0.05</v>
      </c>
      <c r="P609" s="6">
        <v>77.81</v>
      </c>
      <c r="Q609" s="6">
        <f t="shared" si="36"/>
        <v>445.05599999999998</v>
      </c>
      <c r="R609" s="6">
        <f t="shared" si="37"/>
        <v>233.43</v>
      </c>
      <c r="S609" s="6">
        <f t="shared" si="38"/>
        <v>211.62599999999998</v>
      </c>
      <c r="T609" s="8">
        <f t="shared" si="39"/>
        <v>0.47550420621225192</v>
      </c>
      <c r="U609" s="5">
        <f>YEAR(SalesDataTable[[#This Row],[Order Date]])</f>
        <v>2026</v>
      </c>
      <c r="V609" s="8" t="str">
        <f>"Q"&amp;ROUNDUP(MONTH(SalesDataTable[[#This Row],[Order Date]])/3,0)</f>
        <v>Q2</v>
      </c>
      <c r="W609" s="9">
        <f>MONTH(SalesDataTable[[#This Row],[Order Date]])</f>
        <v>4</v>
      </c>
      <c r="X609" s="8" t="str">
        <f>TEXT(SalesDataTable[[#This Row],[Order Date]],"mmm")</f>
        <v>Apr</v>
      </c>
    </row>
    <row r="610" spans="1:24" ht="15.75">
      <c r="A610" s="2">
        <v>3213</v>
      </c>
      <c r="B610" s="3">
        <v>46131</v>
      </c>
      <c r="C610" s="4">
        <f>YEAR(SalesDataTable[[#This Row],[Order Date]])</f>
        <v>2026</v>
      </c>
      <c r="D610" s="12" t="str">
        <f>"Q"&amp;ROUNDUP(MONTH(SalesDataTable[[#This Row],[Order Date]])/3,0)</f>
        <v>Q2</v>
      </c>
      <c r="E610" s="4">
        <f>MONTH(SalesDataTable[[#This Row],[Order Date]])</f>
        <v>4</v>
      </c>
      <c r="F610" s="4" t="str">
        <f>TEXT(SalesDataTable[[#This Row],[Order Date]],"MMM")</f>
        <v>Apr</v>
      </c>
      <c r="G610" s="4" t="s">
        <v>0</v>
      </c>
      <c r="H610" s="4" t="s">
        <v>50</v>
      </c>
      <c r="I610" s="4" t="s">
        <v>2</v>
      </c>
      <c r="J610" s="4" t="s">
        <v>3</v>
      </c>
      <c r="K610" s="4" t="s">
        <v>14</v>
      </c>
      <c r="L610" s="4" t="s">
        <v>44</v>
      </c>
      <c r="M610" s="9">
        <v>2</v>
      </c>
      <c r="N610" s="6">
        <v>132.53</v>
      </c>
      <c r="O610" s="7">
        <v>0.05</v>
      </c>
      <c r="P610" s="6">
        <v>66.39</v>
      </c>
      <c r="Q610" s="6">
        <f t="shared" si="36"/>
        <v>251.80699999999999</v>
      </c>
      <c r="R610" s="6">
        <f t="shared" si="37"/>
        <v>132.78</v>
      </c>
      <c r="S610" s="6">
        <f t="shared" si="38"/>
        <v>119.02699999999999</v>
      </c>
      <c r="T610" s="8">
        <f t="shared" si="39"/>
        <v>0.47269138665724142</v>
      </c>
      <c r="U610" s="5">
        <f>YEAR(SalesDataTable[[#This Row],[Order Date]])</f>
        <v>2026</v>
      </c>
      <c r="V610" s="8" t="str">
        <f>"Q"&amp;ROUNDUP(MONTH(SalesDataTable[[#This Row],[Order Date]])/3,0)</f>
        <v>Q2</v>
      </c>
      <c r="W610" s="9">
        <f>MONTH(SalesDataTable[[#This Row],[Order Date]])</f>
        <v>4</v>
      </c>
      <c r="X610" s="8" t="str">
        <f>TEXT(SalesDataTable[[#This Row],[Order Date]],"mmm")</f>
        <v>Apr</v>
      </c>
    </row>
    <row r="611" spans="1:24" ht="15.75">
      <c r="A611" s="2">
        <v>3367</v>
      </c>
      <c r="B611" s="3">
        <v>46131</v>
      </c>
      <c r="C611" s="4">
        <f>YEAR(SalesDataTable[[#This Row],[Order Date]])</f>
        <v>2026</v>
      </c>
      <c r="D611" s="12" t="str">
        <f>"Q"&amp;ROUNDUP(MONTH(SalesDataTable[[#This Row],[Order Date]])/3,0)</f>
        <v>Q2</v>
      </c>
      <c r="E611" s="4">
        <f>MONTH(SalesDataTable[[#This Row],[Order Date]])</f>
        <v>4</v>
      </c>
      <c r="F611" s="4" t="str">
        <f>TEXT(SalesDataTable[[#This Row],[Order Date]],"MMM")</f>
        <v>Apr</v>
      </c>
      <c r="G611" s="4" t="s">
        <v>11</v>
      </c>
      <c r="H611" s="4" t="s">
        <v>18</v>
      </c>
      <c r="I611" s="4" t="s">
        <v>2</v>
      </c>
      <c r="J611" s="4" t="s">
        <v>3</v>
      </c>
      <c r="K611" s="4" t="s">
        <v>14</v>
      </c>
      <c r="L611" s="4" t="s">
        <v>32</v>
      </c>
      <c r="M611" s="9">
        <v>3</v>
      </c>
      <c r="N611" s="6">
        <v>45.79</v>
      </c>
      <c r="O611" s="7">
        <v>0</v>
      </c>
      <c r="P611" s="6">
        <v>17.98</v>
      </c>
      <c r="Q611" s="6">
        <f t="shared" si="36"/>
        <v>137.37</v>
      </c>
      <c r="R611" s="6">
        <f t="shared" si="37"/>
        <v>53.94</v>
      </c>
      <c r="S611" s="6">
        <f t="shared" si="38"/>
        <v>83.43</v>
      </c>
      <c r="T611" s="8">
        <f t="shared" si="39"/>
        <v>0.60733784669141733</v>
      </c>
      <c r="U611" s="5">
        <f>YEAR(SalesDataTable[[#This Row],[Order Date]])</f>
        <v>2026</v>
      </c>
      <c r="V611" s="8" t="str">
        <f>"Q"&amp;ROUNDUP(MONTH(SalesDataTable[[#This Row],[Order Date]])/3,0)</f>
        <v>Q2</v>
      </c>
      <c r="W611" s="9">
        <f>MONTH(SalesDataTable[[#This Row],[Order Date]])</f>
        <v>4</v>
      </c>
      <c r="X611" s="8" t="str">
        <f>TEXT(SalesDataTable[[#This Row],[Order Date]],"mmm")</f>
        <v>Apr</v>
      </c>
    </row>
    <row r="612" spans="1:24" ht="15.75">
      <c r="A612" s="2">
        <v>3885</v>
      </c>
      <c r="B612" s="3">
        <v>46131</v>
      </c>
      <c r="C612" s="4">
        <f>YEAR(SalesDataTable[[#This Row],[Order Date]])</f>
        <v>2026</v>
      </c>
      <c r="D612" s="12" t="str">
        <f>"Q"&amp;ROUNDUP(MONTH(SalesDataTable[[#This Row],[Order Date]])/3,0)</f>
        <v>Q2</v>
      </c>
      <c r="E612" s="4">
        <f>MONTH(SalesDataTable[[#This Row],[Order Date]])</f>
        <v>4</v>
      </c>
      <c r="F612" s="4" t="str">
        <f>TEXT(SalesDataTable[[#This Row],[Order Date]],"MMM")</f>
        <v>Apr</v>
      </c>
      <c r="G612" s="4" t="s">
        <v>0</v>
      </c>
      <c r="H612" s="4" t="s">
        <v>50</v>
      </c>
      <c r="I612" s="4" t="s">
        <v>2</v>
      </c>
      <c r="J612" s="4" t="s">
        <v>13</v>
      </c>
      <c r="K612" s="4" t="s">
        <v>14</v>
      </c>
      <c r="L612" s="4" t="s">
        <v>44</v>
      </c>
      <c r="M612" s="9">
        <v>2</v>
      </c>
      <c r="N612" s="6">
        <v>133.97</v>
      </c>
      <c r="O612" s="7">
        <v>0.15</v>
      </c>
      <c r="P612" s="6">
        <v>67.36</v>
      </c>
      <c r="Q612" s="6">
        <f t="shared" si="36"/>
        <v>227.749</v>
      </c>
      <c r="R612" s="6">
        <f t="shared" si="37"/>
        <v>134.72</v>
      </c>
      <c r="S612" s="6">
        <f t="shared" si="38"/>
        <v>93.028999999999996</v>
      </c>
      <c r="T612" s="8">
        <f t="shared" si="39"/>
        <v>0.40847160690057915</v>
      </c>
      <c r="U612" s="5">
        <f>YEAR(SalesDataTable[[#This Row],[Order Date]])</f>
        <v>2026</v>
      </c>
      <c r="V612" s="8" t="str">
        <f>"Q"&amp;ROUNDUP(MONTH(SalesDataTable[[#This Row],[Order Date]])/3,0)</f>
        <v>Q2</v>
      </c>
      <c r="W612" s="9">
        <f>MONTH(SalesDataTable[[#This Row],[Order Date]])</f>
        <v>4</v>
      </c>
      <c r="X612" s="8" t="str">
        <f>TEXT(SalesDataTable[[#This Row],[Order Date]],"mmm")</f>
        <v>Apr</v>
      </c>
    </row>
    <row r="613" spans="1:24" ht="15.75">
      <c r="A613" s="2">
        <v>4372</v>
      </c>
      <c r="B613" s="3">
        <v>46131</v>
      </c>
      <c r="C613" s="4">
        <f>YEAR(SalesDataTable[[#This Row],[Order Date]])</f>
        <v>2026</v>
      </c>
      <c r="D613" s="12" t="str">
        <f>"Q"&amp;ROUNDUP(MONTH(SalesDataTable[[#This Row],[Order Date]])/3,0)</f>
        <v>Q2</v>
      </c>
      <c r="E613" s="4">
        <f>MONTH(SalesDataTable[[#This Row],[Order Date]])</f>
        <v>4</v>
      </c>
      <c r="F613" s="4" t="str">
        <f>TEXT(SalesDataTable[[#This Row],[Order Date]],"MMM")</f>
        <v>Apr</v>
      </c>
      <c r="G613" s="4" t="s">
        <v>0</v>
      </c>
      <c r="H613" s="4" t="s">
        <v>50</v>
      </c>
      <c r="I613" s="4" t="s">
        <v>2</v>
      </c>
      <c r="J613" s="4" t="s">
        <v>13</v>
      </c>
      <c r="K613" s="4" t="s">
        <v>34</v>
      </c>
      <c r="L613" s="4" t="s">
        <v>42</v>
      </c>
      <c r="M613" s="9">
        <v>1</v>
      </c>
      <c r="N613" s="6">
        <v>37.11</v>
      </c>
      <c r="O613" s="7">
        <v>0.1</v>
      </c>
      <c r="P613" s="6">
        <v>14.27</v>
      </c>
      <c r="Q613" s="6">
        <f t="shared" si="36"/>
        <v>33.399000000000001</v>
      </c>
      <c r="R613" s="6">
        <f t="shared" si="37"/>
        <v>14.27</v>
      </c>
      <c r="S613" s="6">
        <f t="shared" si="38"/>
        <v>19.129000000000001</v>
      </c>
      <c r="T613" s="8">
        <f t="shared" si="39"/>
        <v>0.5727416988532591</v>
      </c>
      <c r="U613" s="5">
        <f>YEAR(SalesDataTable[[#This Row],[Order Date]])</f>
        <v>2026</v>
      </c>
      <c r="V613" s="8" t="str">
        <f>"Q"&amp;ROUNDUP(MONTH(SalesDataTable[[#This Row],[Order Date]])/3,0)</f>
        <v>Q2</v>
      </c>
      <c r="W613" s="9">
        <f>MONTH(SalesDataTable[[#This Row],[Order Date]])</f>
        <v>4</v>
      </c>
      <c r="X613" s="8" t="str">
        <f>TEXT(SalesDataTable[[#This Row],[Order Date]],"mmm")</f>
        <v>Apr</v>
      </c>
    </row>
    <row r="614" spans="1:24" ht="15.75">
      <c r="A614" s="2">
        <v>4417</v>
      </c>
      <c r="B614" s="3">
        <v>46131</v>
      </c>
      <c r="C614" s="4">
        <f>YEAR(SalesDataTable[[#This Row],[Order Date]])</f>
        <v>2026</v>
      </c>
      <c r="D614" s="12" t="str">
        <f>"Q"&amp;ROUNDUP(MONTH(SalesDataTable[[#This Row],[Order Date]])/3,0)</f>
        <v>Q2</v>
      </c>
      <c r="E614" s="4">
        <f>MONTH(SalesDataTable[[#This Row],[Order Date]])</f>
        <v>4</v>
      </c>
      <c r="F614" s="4" t="str">
        <f>TEXT(SalesDataTable[[#This Row],[Order Date]],"MMM")</f>
        <v>Apr</v>
      </c>
      <c r="G614" s="4" t="s">
        <v>20</v>
      </c>
      <c r="H614" s="4" t="s">
        <v>33</v>
      </c>
      <c r="I614" s="4" t="s">
        <v>19</v>
      </c>
      <c r="J614" s="4" t="s">
        <v>13</v>
      </c>
      <c r="K614" s="4" t="s">
        <v>23</v>
      </c>
      <c r="L614" s="4" t="s">
        <v>24</v>
      </c>
      <c r="M614" s="9">
        <v>3</v>
      </c>
      <c r="N614" s="6">
        <v>334.01</v>
      </c>
      <c r="O614" s="7">
        <v>0.15</v>
      </c>
      <c r="P614" s="6">
        <v>192.17</v>
      </c>
      <c r="Q614" s="6">
        <f t="shared" si="36"/>
        <v>851.72550000000001</v>
      </c>
      <c r="R614" s="6">
        <f t="shared" si="37"/>
        <v>576.51</v>
      </c>
      <c r="S614" s="6">
        <f t="shared" si="38"/>
        <v>275.21550000000002</v>
      </c>
      <c r="T614" s="8">
        <f t="shared" si="39"/>
        <v>0.32312699337990941</v>
      </c>
      <c r="U614" s="5">
        <f>YEAR(SalesDataTable[[#This Row],[Order Date]])</f>
        <v>2026</v>
      </c>
      <c r="V614" s="8" t="str">
        <f>"Q"&amp;ROUNDUP(MONTH(SalesDataTable[[#This Row],[Order Date]])/3,0)</f>
        <v>Q2</v>
      </c>
      <c r="W614" s="9">
        <f>MONTH(SalesDataTable[[#This Row],[Order Date]])</f>
        <v>4</v>
      </c>
      <c r="X614" s="8" t="str">
        <f>TEXT(SalesDataTable[[#This Row],[Order Date]],"mmm")</f>
        <v>Apr</v>
      </c>
    </row>
    <row r="615" spans="1:24" ht="15.75">
      <c r="A615" s="2">
        <v>1147</v>
      </c>
      <c r="B615" s="3">
        <v>46132</v>
      </c>
      <c r="C615" s="4">
        <f>YEAR(SalesDataTable[[#This Row],[Order Date]])</f>
        <v>2026</v>
      </c>
      <c r="D615" s="12" t="str">
        <f>"Q"&amp;ROUNDUP(MONTH(SalesDataTable[[#This Row],[Order Date]])/3,0)</f>
        <v>Q2</v>
      </c>
      <c r="E615" s="4">
        <f>MONTH(SalesDataTable[[#This Row],[Order Date]])</f>
        <v>4</v>
      </c>
      <c r="F615" s="4" t="str">
        <f>TEXT(SalesDataTable[[#This Row],[Order Date]],"MMM")</f>
        <v>Apr</v>
      </c>
      <c r="G615" s="4" t="s">
        <v>20</v>
      </c>
      <c r="H615" s="4" t="s">
        <v>31</v>
      </c>
      <c r="I615" s="4" t="s">
        <v>2</v>
      </c>
      <c r="J615" s="4" t="s">
        <v>13</v>
      </c>
      <c r="K615" s="4" t="s">
        <v>14</v>
      </c>
      <c r="L615" s="4" t="s">
        <v>44</v>
      </c>
      <c r="M615" s="9">
        <v>1</v>
      </c>
      <c r="N615" s="6">
        <v>131.46</v>
      </c>
      <c r="O615" s="7">
        <v>0</v>
      </c>
      <c r="P615" s="6">
        <v>67.77</v>
      </c>
      <c r="Q615" s="6">
        <f t="shared" si="36"/>
        <v>131.46</v>
      </c>
      <c r="R615" s="6">
        <f t="shared" si="37"/>
        <v>67.77</v>
      </c>
      <c r="S615" s="6">
        <f t="shared" si="38"/>
        <v>63.690000000000012</v>
      </c>
      <c r="T615" s="8">
        <f t="shared" si="39"/>
        <v>0.48448197170241902</v>
      </c>
      <c r="U615" s="5">
        <f>YEAR(SalesDataTable[[#This Row],[Order Date]])</f>
        <v>2026</v>
      </c>
      <c r="V615" s="8" t="str">
        <f>"Q"&amp;ROUNDUP(MONTH(SalesDataTable[[#This Row],[Order Date]])/3,0)</f>
        <v>Q2</v>
      </c>
      <c r="W615" s="9">
        <f>MONTH(SalesDataTable[[#This Row],[Order Date]])</f>
        <v>4</v>
      </c>
      <c r="X615" s="8" t="str">
        <f>TEXT(SalesDataTable[[#This Row],[Order Date]],"mmm")</f>
        <v>Apr</v>
      </c>
    </row>
    <row r="616" spans="1:24" ht="15.75">
      <c r="A616" s="2">
        <v>1514</v>
      </c>
      <c r="B616" s="3">
        <v>46132</v>
      </c>
      <c r="C616" s="4">
        <f>YEAR(SalesDataTable[[#This Row],[Order Date]])</f>
        <v>2026</v>
      </c>
      <c r="D616" s="12" t="str">
        <f>"Q"&amp;ROUNDUP(MONTH(SalesDataTable[[#This Row],[Order Date]])/3,0)</f>
        <v>Q2</v>
      </c>
      <c r="E616" s="4">
        <f>MONTH(SalesDataTable[[#This Row],[Order Date]])</f>
        <v>4</v>
      </c>
      <c r="F616" s="4" t="str">
        <f>TEXT(SalesDataTable[[#This Row],[Order Date]],"MMM")</f>
        <v>Apr</v>
      </c>
      <c r="G616" s="4" t="s">
        <v>11</v>
      </c>
      <c r="H616" s="4" t="s">
        <v>18</v>
      </c>
      <c r="I616" s="4" t="s">
        <v>19</v>
      </c>
      <c r="J616" s="4" t="s">
        <v>3</v>
      </c>
      <c r="K616" s="4" t="s">
        <v>9</v>
      </c>
      <c r="L616" s="4" t="s">
        <v>46</v>
      </c>
      <c r="M616" s="9">
        <v>3</v>
      </c>
      <c r="N616" s="6">
        <v>72.48</v>
      </c>
      <c r="O616" s="7">
        <v>0</v>
      </c>
      <c r="P616" s="6">
        <v>32.36</v>
      </c>
      <c r="Q616" s="6">
        <f t="shared" si="36"/>
        <v>217.44</v>
      </c>
      <c r="R616" s="6">
        <f t="shared" si="37"/>
        <v>97.08</v>
      </c>
      <c r="S616" s="6">
        <f t="shared" si="38"/>
        <v>120.36</v>
      </c>
      <c r="T616" s="8">
        <f t="shared" si="39"/>
        <v>0.55353200883002207</v>
      </c>
      <c r="U616" s="5">
        <f>YEAR(SalesDataTable[[#This Row],[Order Date]])</f>
        <v>2026</v>
      </c>
      <c r="V616" s="8" t="str">
        <f>"Q"&amp;ROUNDUP(MONTH(SalesDataTable[[#This Row],[Order Date]])/3,0)</f>
        <v>Q2</v>
      </c>
      <c r="W616" s="9">
        <f>MONTH(SalesDataTable[[#This Row],[Order Date]])</f>
        <v>4</v>
      </c>
      <c r="X616" s="8" t="str">
        <f>TEXT(SalesDataTable[[#This Row],[Order Date]],"mmm")</f>
        <v>Apr</v>
      </c>
    </row>
    <row r="617" spans="1:24" ht="15.75">
      <c r="A617" s="2">
        <v>1538</v>
      </c>
      <c r="B617" s="3">
        <v>46132</v>
      </c>
      <c r="C617" s="4">
        <f>YEAR(SalesDataTable[[#This Row],[Order Date]])</f>
        <v>2026</v>
      </c>
      <c r="D617" s="12" t="str">
        <f>"Q"&amp;ROUNDUP(MONTH(SalesDataTable[[#This Row],[Order Date]])/3,0)</f>
        <v>Q2</v>
      </c>
      <c r="E617" s="4">
        <f>MONTH(SalesDataTable[[#This Row],[Order Date]])</f>
        <v>4</v>
      </c>
      <c r="F617" s="4" t="str">
        <f>TEXT(SalesDataTable[[#This Row],[Order Date]],"MMM")</f>
        <v>Apr</v>
      </c>
      <c r="G617" s="4" t="s">
        <v>11</v>
      </c>
      <c r="H617" s="4" t="s">
        <v>12</v>
      </c>
      <c r="I617" s="4" t="s">
        <v>28</v>
      </c>
      <c r="J617" s="4" t="s">
        <v>13</v>
      </c>
      <c r="K617" s="4" t="s">
        <v>4</v>
      </c>
      <c r="L617" s="4" t="s">
        <v>5</v>
      </c>
      <c r="M617" s="9">
        <v>1</v>
      </c>
      <c r="N617" s="6">
        <v>81.98</v>
      </c>
      <c r="O617" s="7">
        <v>0</v>
      </c>
      <c r="P617" s="6">
        <v>43.15</v>
      </c>
      <c r="Q617" s="6">
        <f t="shared" si="36"/>
        <v>81.98</v>
      </c>
      <c r="R617" s="6">
        <f t="shared" si="37"/>
        <v>43.15</v>
      </c>
      <c r="S617" s="6">
        <f t="shared" si="38"/>
        <v>38.830000000000005</v>
      </c>
      <c r="T617" s="8">
        <f t="shared" si="39"/>
        <v>0.47365211027079779</v>
      </c>
      <c r="U617" s="5">
        <f>YEAR(SalesDataTable[[#This Row],[Order Date]])</f>
        <v>2026</v>
      </c>
      <c r="V617" s="8" t="str">
        <f>"Q"&amp;ROUNDUP(MONTH(SalesDataTable[[#This Row],[Order Date]])/3,0)</f>
        <v>Q2</v>
      </c>
      <c r="W617" s="9">
        <f>MONTH(SalesDataTable[[#This Row],[Order Date]])</f>
        <v>4</v>
      </c>
      <c r="X617" s="8" t="str">
        <f>TEXT(SalesDataTable[[#This Row],[Order Date]],"mmm")</f>
        <v>Apr</v>
      </c>
    </row>
    <row r="618" spans="1:24" ht="15.75">
      <c r="A618" s="2">
        <v>1679</v>
      </c>
      <c r="B618" s="3">
        <v>46132</v>
      </c>
      <c r="C618" s="4">
        <f>YEAR(SalesDataTable[[#This Row],[Order Date]])</f>
        <v>2026</v>
      </c>
      <c r="D618" s="12" t="str">
        <f>"Q"&amp;ROUNDUP(MONTH(SalesDataTable[[#This Row],[Order Date]])/3,0)</f>
        <v>Q2</v>
      </c>
      <c r="E618" s="4">
        <f>MONTH(SalesDataTable[[#This Row],[Order Date]])</f>
        <v>4</v>
      </c>
      <c r="F618" s="4" t="str">
        <f>TEXT(SalesDataTable[[#This Row],[Order Date]],"MMM")</f>
        <v>Apr</v>
      </c>
      <c r="G618" s="4" t="s">
        <v>20</v>
      </c>
      <c r="H618" s="4" t="s">
        <v>47</v>
      </c>
      <c r="I618" s="4" t="s">
        <v>28</v>
      </c>
      <c r="J618" s="4" t="s">
        <v>3</v>
      </c>
      <c r="K618" s="4" t="s">
        <v>14</v>
      </c>
      <c r="L618" s="4" t="s">
        <v>32</v>
      </c>
      <c r="M618" s="9">
        <v>1</v>
      </c>
      <c r="N618" s="6">
        <v>46.71</v>
      </c>
      <c r="O618" s="7">
        <v>0</v>
      </c>
      <c r="P618" s="6">
        <v>18.18</v>
      </c>
      <c r="Q618" s="6">
        <f t="shared" si="36"/>
        <v>46.71</v>
      </c>
      <c r="R618" s="6">
        <f t="shared" si="37"/>
        <v>18.18</v>
      </c>
      <c r="S618" s="6">
        <f t="shared" si="38"/>
        <v>28.53</v>
      </c>
      <c r="T618" s="8">
        <f t="shared" si="39"/>
        <v>0.61078998073217727</v>
      </c>
      <c r="U618" s="5">
        <f>YEAR(SalesDataTable[[#This Row],[Order Date]])</f>
        <v>2026</v>
      </c>
      <c r="V618" s="8" t="str">
        <f>"Q"&amp;ROUNDUP(MONTH(SalesDataTable[[#This Row],[Order Date]])/3,0)</f>
        <v>Q2</v>
      </c>
      <c r="W618" s="9">
        <f>MONTH(SalesDataTable[[#This Row],[Order Date]])</f>
        <v>4</v>
      </c>
      <c r="X618" s="8" t="str">
        <f>TEXT(SalesDataTable[[#This Row],[Order Date]],"mmm")</f>
        <v>Apr</v>
      </c>
    </row>
    <row r="619" spans="1:24" ht="15.75">
      <c r="A619" s="2">
        <v>1708</v>
      </c>
      <c r="B619" s="3">
        <v>46132</v>
      </c>
      <c r="C619" s="4">
        <f>YEAR(SalesDataTable[[#This Row],[Order Date]])</f>
        <v>2026</v>
      </c>
      <c r="D619" s="12" t="str">
        <f>"Q"&amp;ROUNDUP(MONTH(SalesDataTable[[#This Row],[Order Date]])/3,0)</f>
        <v>Q2</v>
      </c>
      <c r="E619" s="4">
        <f>MONTH(SalesDataTable[[#This Row],[Order Date]])</f>
        <v>4</v>
      </c>
      <c r="F619" s="4" t="str">
        <f>TEXT(SalesDataTable[[#This Row],[Order Date]],"MMM")</f>
        <v>Apr</v>
      </c>
      <c r="G619" s="4" t="s">
        <v>11</v>
      </c>
      <c r="H619" s="4" t="s">
        <v>25</v>
      </c>
      <c r="I619" s="4" t="s">
        <v>28</v>
      </c>
      <c r="J619" s="4" t="s">
        <v>13</v>
      </c>
      <c r="K619" s="4" t="s">
        <v>34</v>
      </c>
      <c r="L619" s="4" t="s">
        <v>35</v>
      </c>
      <c r="M619" s="9">
        <v>1</v>
      </c>
      <c r="N619" s="6">
        <v>41.01</v>
      </c>
      <c r="O619" s="7">
        <v>0</v>
      </c>
      <c r="P619" s="6">
        <v>14.5</v>
      </c>
      <c r="Q619" s="6">
        <f t="shared" si="36"/>
        <v>41.01</v>
      </c>
      <c r="R619" s="6">
        <f t="shared" si="37"/>
        <v>14.5</v>
      </c>
      <c r="S619" s="6">
        <f t="shared" si="38"/>
        <v>26.509999999999998</v>
      </c>
      <c r="T619" s="8">
        <f t="shared" si="39"/>
        <v>0.64642770056083876</v>
      </c>
      <c r="U619" s="5">
        <f>YEAR(SalesDataTable[[#This Row],[Order Date]])</f>
        <v>2026</v>
      </c>
      <c r="V619" s="8" t="str">
        <f>"Q"&amp;ROUNDUP(MONTH(SalesDataTable[[#This Row],[Order Date]])/3,0)</f>
        <v>Q2</v>
      </c>
      <c r="W619" s="9">
        <f>MONTH(SalesDataTable[[#This Row],[Order Date]])</f>
        <v>4</v>
      </c>
      <c r="X619" s="8" t="str">
        <f>TEXT(SalesDataTable[[#This Row],[Order Date]],"mmm")</f>
        <v>Apr</v>
      </c>
    </row>
    <row r="620" spans="1:24" ht="15.75">
      <c r="A620" s="2">
        <v>2686</v>
      </c>
      <c r="B620" s="3">
        <v>46132</v>
      </c>
      <c r="C620" s="4">
        <f>YEAR(SalesDataTable[[#This Row],[Order Date]])</f>
        <v>2026</v>
      </c>
      <c r="D620" s="12" t="str">
        <f>"Q"&amp;ROUNDUP(MONTH(SalesDataTable[[#This Row],[Order Date]])/3,0)</f>
        <v>Q2</v>
      </c>
      <c r="E620" s="4">
        <f>MONTH(SalesDataTable[[#This Row],[Order Date]])</f>
        <v>4</v>
      </c>
      <c r="F620" s="4" t="str">
        <f>TEXT(SalesDataTable[[#This Row],[Order Date]],"MMM")</f>
        <v>Apr</v>
      </c>
      <c r="G620" s="4" t="s">
        <v>6</v>
      </c>
      <c r="H620" s="4" t="s">
        <v>43</v>
      </c>
      <c r="I620" s="4" t="s">
        <v>2</v>
      </c>
      <c r="J620" s="4" t="s">
        <v>3</v>
      </c>
      <c r="K620" s="4" t="s">
        <v>9</v>
      </c>
      <c r="L620" s="4" t="s">
        <v>46</v>
      </c>
      <c r="M620" s="9">
        <v>1</v>
      </c>
      <c r="N620" s="6">
        <v>70.45</v>
      </c>
      <c r="O620" s="7">
        <v>0.05</v>
      </c>
      <c r="P620" s="6">
        <v>31.98</v>
      </c>
      <c r="Q620" s="6">
        <f t="shared" si="36"/>
        <v>66.927499999999995</v>
      </c>
      <c r="R620" s="6">
        <f t="shared" si="37"/>
        <v>31.98</v>
      </c>
      <c r="S620" s="6">
        <f t="shared" si="38"/>
        <v>34.947499999999991</v>
      </c>
      <c r="T620" s="8">
        <f t="shared" si="39"/>
        <v>0.52216951178514059</v>
      </c>
      <c r="U620" s="5">
        <f>YEAR(SalesDataTable[[#This Row],[Order Date]])</f>
        <v>2026</v>
      </c>
      <c r="V620" s="8" t="str">
        <f>"Q"&amp;ROUNDUP(MONTH(SalesDataTable[[#This Row],[Order Date]])/3,0)</f>
        <v>Q2</v>
      </c>
      <c r="W620" s="9">
        <f>MONTH(SalesDataTable[[#This Row],[Order Date]])</f>
        <v>4</v>
      </c>
      <c r="X620" s="8" t="str">
        <f>TEXT(SalesDataTable[[#This Row],[Order Date]],"mmm")</f>
        <v>Apr</v>
      </c>
    </row>
    <row r="621" spans="1:24" ht="15.75">
      <c r="A621" s="2">
        <v>3307</v>
      </c>
      <c r="B621" s="3">
        <v>46132</v>
      </c>
      <c r="C621" s="4">
        <f>YEAR(SalesDataTable[[#This Row],[Order Date]])</f>
        <v>2026</v>
      </c>
      <c r="D621" s="12" t="str">
        <f>"Q"&amp;ROUNDUP(MONTH(SalesDataTable[[#This Row],[Order Date]])/3,0)</f>
        <v>Q2</v>
      </c>
      <c r="E621" s="4">
        <f>MONTH(SalesDataTable[[#This Row],[Order Date]])</f>
        <v>4</v>
      </c>
      <c r="F621" s="4" t="str">
        <f>TEXT(SalesDataTable[[#This Row],[Order Date]],"MMM")</f>
        <v>Apr</v>
      </c>
      <c r="G621" s="4" t="s">
        <v>20</v>
      </c>
      <c r="H621" s="4" t="s">
        <v>47</v>
      </c>
      <c r="I621" s="4" t="s">
        <v>19</v>
      </c>
      <c r="J621" s="4" t="s">
        <v>16</v>
      </c>
      <c r="K621" s="4" t="s">
        <v>4</v>
      </c>
      <c r="L621" s="4" t="s">
        <v>22</v>
      </c>
      <c r="M621" s="9">
        <v>2</v>
      </c>
      <c r="N621" s="6">
        <v>51.39</v>
      </c>
      <c r="O621" s="7">
        <v>0.05</v>
      </c>
      <c r="P621" s="6">
        <v>22.28</v>
      </c>
      <c r="Q621" s="6">
        <f t="shared" si="36"/>
        <v>97.640999999999991</v>
      </c>
      <c r="R621" s="6">
        <f t="shared" si="37"/>
        <v>44.56</v>
      </c>
      <c r="S621" s="6">
        <f t="shared" si="38"/>
        <v>53.080999999999989</v>
      </c>
      <c r="T621" s="8">
        <f t="shared" si="39"/>
        <v>0.54363433393758764</v>
      </c>
      <c r="U621" s="5">
        <f>YEAR(SalesDataTable[[#This Row],[Order Date]])</f>
        <v>2026</v>
      </c>
      <c r="V621" s="8" t="str">
        <f>"Q"&amp;ROUNDUP(MONTH(SalesDataTable[[#This Row],[Order Date]])/3,0)</f>
        <v>Q2</v>
      </c>
      <c r="W621" s="9">
        <f>MONTH(SalesDataTable[[#This Row],[Order Date]])</f>
        <v>4</v>
      </c>
      <c r="X621" s="8" t="str">
        <f>TEXT(SalesDataTable[[#This Row],[Order Date]],"mmm")</f>
        <v>Apr</v>
      </c>
    </row>
    <row r="622" spans="1:24" ht="15.75">
      <c r="A622" s="2">
        <v>3772</v>
      </c>
      <c r="B622" s="3">
        <v>46132</v>
      </c>
      <c r="C622" s="4">
        <f>YEAR(SalesDataTable[[#This Row],[Order Date]])</f>
        <v>2026</v>
      </c>
      <c r="D622" s="12" t="str">
        <f>"Q"&amp;ROUNDUP(MONTH(SalesDataTable[[#This Row],[Order Date]])/3,0)</f>
        <v>Q2</v>
      </c>
      <c r="E622" s="4">
        <f>MONTH(SalesDataTable[[#This Row],[Order Date]])</f>
        <v>4</v>
      </c>
      <c r="F622" s="4" t="str">
        <f>TEXT(SalesDataTable[[#This Row],[Order Date]],"MMM")</f>
        <v>Apr</v>
      </c>
      <c r="G622" s="4" t="s">
        <v>0</v>
      </c>
      <c r="H622" s="4" t="s">
        <v>50</v>
      </c>
      <c r="I622" s="4" t="s">
        <v>19</v>
      </c>
      <c r="J622" s="4" t="s">
        <v>3</v>
      </c>
      <c r="K622" s="4" t="s">
        <v>23</v>
      </c>
      <c r="L622" s="4" t="s">
        <v>51</v>
      </c>
      <c r="M622" s="9">
        <v>2</v>
      </c>
      <c r="N622" s="6">
        <v>122.03</v>
      </c>
      <c r="O622" s="7">
        <v>0</v>
      </c>
      <c r="P622" s="6">
        <v>59.43</v>
      </c>
      <c r="Q622" s="6">
        <f t="shared" si="36"/>
        <v>244.06</v>
      </c>
      <c r="R622" s="6">
        <f t="shared" si="37"/>
        <v>118.86</v>
      </c>
      <c r="S622" s="6">
        <f t="shared" si="38"/>
        <v>125.2</v>
      </c>
      <c r="T622" s="8">
        <f t="shared" si="39"/>
        <v>0.51298860935835455</v>
      </c>
      <c r="U622" s="5">
        <f>YEAR(SalesDataTable[[#This Row],[Order Date]])</f>
        <v>2026</v>
      </c>
      <c r="V622" s="8" t="str">
        <f>"Q"&amp;ROUNDUP(MONTH(SalesDataTable[[#This Row],[Order Date]])/3,0)</f>
        <v>Q2</v>
      </c>
      <c r="W622" s="9">
        <f>MONTH(SalesDataTable[[#This Row],[Order Date]])</f>
        <v>4</v>
      </c>
      <c r="X622" s="8" t="str">
        <f>TEXT(SalesDataTable[[#This Row],[Order Date]],"mmm")</f>
        <v>Apr</v>
      </c>
    </row>
    <row r="623" spans="1:24" ht="15.75">
      <c r="A623" s="2">
        <v>3877</v>
      </c>
      <c r="B623" s="3">
        <v>46132</v>
      </c>
      <c r="C623" s="4">
        <f>YEAR(SalesDataTable[[#This Row],[Order Date]])</f>
        <v>2026</v>
      </c>
      <c r="D623" s="12" t="str">
        <f>"Q"&amp;ROUNDUP(MONTH(SalesDataTable[[#This Row],[Order Date]])/3,0)</f>
        <v>Q2</v>
      </c>
      <c r="E623" s="4">
        <f>MONTH(SalesDataTable[[#This Row],[Order Date]])</f>
        <v>4</v>
      </c>
      <c r="F623" s="4" t="str">
        <f>TEXT(SalesDataTable[[#This Row],[Order Date]],"MMM")</f>
        <v>Apr</v>
      </c>
      <c r="G623" s="4" t="s">
        <v>20</v>
      </c>
      <c r="H623" s="4" t="s">
        <v>21</v>
      </c>
      <c r="I623" s="4" t="s">
        <v>2</v>
      </c>
      <c r="J623" s="4" t="s">
        <v>13</v>
      </c>
      <c r="K623" s="4" t="s">
        <v>14</v>
      </c>
      <c r="L623" s="4" t="s">
        <v>44</v>
      </c>
      <c r="M623" s="9">
        <v>3</v>
      </c>
      <c r="N623" s="6">
        <v>132.07</v>
      </c>
      <c r="O623" s="7">
        <v>0.05</v>
      </c>
      <c r="P623" s="6">
        <v>66.41</v>
      </c>
      <c r="Q623" s="6">
        <f t="shared" si="36"/>
        <v>376.39949999999999</v>
      </c>
      <c r="R623" s="6">
        <f t="shared" si="37"/>
        <v>199.23</v>
      </c>
      <c r="S623" s="6">
        <f t="shared" si="38"/>
        <v>177.1695</v>
      </c>
      <c r="T623" s="8">
        <f t="shared" si="39"/>
        <v>0.47069536489819991</v>
      </c>
      <c r="U623" s="5">
        <f>YEAR(SalesDataTable[[#This Row],[Order Date]])</f>
        <v>2026</v>
      </c>
      <c r="V623" s="8" t="str">
        <f>"Q"&amp;ROUNDUP(MONTH(SalesDataTable[[#This Row],[Order Date]])/3,0)</f>
        <v>Q2</v>
      </c>
      <c r="W623" s="9">
        <f>MONTH(SalesDataTable[[#This Row],[Order Date]])</f>
        <v>4</v>
      </c>
      <c r="X623" s="8" t="str">
        <f>TEXT(SalesDataTable[[#This Row],[Order Date]],"mmm")</f>
        <v>Apr</v>
      </c>
    </row>
    <row r="624" spans="1:24" ht="15.75">
      <c r="A624" s="2">
        <v>4117</v>
      </c>
      <c r="B624" s="3">
        <v>46132</v>
      </c>
      <c r="C624" s="4">
        <f>YEAR(SalesDataTable[[#This Row],[Order Date]])</f>
        <v>2026</v>
      </c>
      <c r="D624" s="12" t="str">
        <f>"Q"&amp;ROUNDUP(MONTH(SalesDataTable[[#This Row],[Order Date]])/3,0)</f>
        <v>Q2</v>
      </c>
      <c r="E624" s="4">
        <f>MONTH(SalesDataTable[[#This Row],[Order Date]])</f>
        <v>4</v>
      </c>
      <c r="F624" s="4" t="str">
        <f>TEXT(SalesDataTable[[#This Row],[Order Date]],"MMM")</f>
        <v>Apr</v>
      </c>
      <c r="G624" s="4" t="s">
        <v>20</v>
      </c>
      <c r="H624" s="4" t="s">
        <v>31</v>
      </c>
      <c r="I624" s="4" t="s">
        <v>28</v>
      </c>
      <c r="J624" s="4" t="s">
        <v>3</v>
      </c>
      <c r="K624" s="4" t="s">
        <v>4</v>
      </c>
      <c r="L624" s="4" t="s">
        <v>26</v>
      </c>
      <c r="M624" s="9">
        <v>1</v>
      </c>
      <c r="N624" s="6">
        <v>41.04</v>
      </c>
      <c r="O624" s="7">
        <v>0.1</v>
      </c>
      <c r="P624" s="6">
        <v>17.02</v>
      </c>
      <c r="Q624" s="6">
        <f t="shared" si="36"/>
        <v>36.936</v>
      </c>
      <c r="R624" s="6">
        <f t="shared" si="37"/>
        <v>17.02</v>
      </c>
      <c r="S624" s="6">
        <f t="shared" si="38"/>
        <v>19.916</v>
      </c>
      <c r="T624" s="8">
        <f t="shared" si="39"/>
        <v>0.53920294563569415</v>
      </c>
      <c r="U624" s="5">
        <f>YEAR(SalesDataTable[[#This Row],[Order Date]])</f>
        <v>2026</v>
      </c>
      <c r="V624" s="8" t="str">
        <f>"Q"&amp;ROUNDUP(MONTH(SalesDataTable[[#This Row],[Order Date]])/3,0)</f>
        <v>Q2</v>
      </c>
      <c r="W624" s="9">
        <f>MONTH(SalesDataTable[[#This Row],[Order Date]])</f>
        <v>4</v>
      </c>
      <c r="X624" s="8" t="str">
        <f>TEXT(SalesDataTable[[#This Row],[Order Date]],"mmm")</f>
        <v>Apr</v>
      </c>
    </row>
    <row r="625" spans="1:24" ht="15.75">
      <c r="A625" s="2">
        <v>4562</v>
      </c>
      <c r="B625" s="3">
        <v>46132</v>
      </c>
      <c r="C625" s="4">
        <f>YEAR(SalesDataTable[[#This Row],[Order Date]])</f>
        <v>2026</v>
      </c>
      <c r="D625" s="12" t="str">
        <f>"Q"&amp;ROUNDUP(MONTH(SalesDataTable[[#This Row],[Order Date]])/3,0)</f>
        <v>Q2</v>
      </c>
      <c r="E625" s="4">
        <f>MONTH(SalesDataTable[[#This Row],[Order Date]])</f>
        <v>4</v>
      </c>
      <c r="F625" s="4" t="str">
        <f>TEXT(SalesDataTable[[#This Row],[Order Date]],"MMM")</f>
        <v>Apr</v>
      </c>
      <c r="G625" s="4" t="s">
        <v>6</v>
      </c>
      <c r="H625" s="4" t="s">
        <v>7</v>
      </c>
      <c r="I625" s="4" t="s">
        <v>19</v>
      </c>
      <c r="J625" s="4" t="s">
        <v>13</v>
      </c>
      <c r="K625" s="4" t="s">
        <v>34</v>
      </c>
      <c r="L625" s="4" t="s">
        <v>35</v>
      </c>
      <c r="M625" s="9">
        <v>2</v>
      </c>
      <c r="N625" s="6">
        <v>40.56</v>
      </c>
      <c r="O625" s="7">
        <v>0</v>
      </c>
      <c r="P625" s="6">
        <v>15.09</v>
      </c>
      <c r="Q625" s="6">
        <f t="shared" si="36"/>
        <v>81.12</v>
      </c>
      <c r="R625" s="6">
        <f t="shared" si="37"/>
        <v>30.18</v>
      </c>
      <c r="S625" s="6">
        <f t="shared" si="38"/>
        <v>50.940000000000005</v>
      </c>
      <c r="T625" s="8">
        <f t="shared" si="39"/>
        <v>0.62795857988165682</v>
      </c>
      <c r="U625" s="5">
        <f>YEAR(SalesDataTable[[#This Row],[Order Date]])</f>
        <v>2026</v>
      </c>
      <c r="V625" s="8" t="str">
        <f>"Q"&amp;ROUNDUP(MONTH(SalesDataTable[[#This Row],[Order Date]])/3,0)</f>
        <v>Q2</v>
      </c>
      <c r="W625" s="9">
        <f>MONTH(SalesDataTable[[#This Row],[Order Date]])</f>
        <v>4</v>
      </c>
      <c r="X625" s="8" t="str">
        <f>TEXT(SalesDataTable[[#This Row],[Order Date]],"mmm")</f>
        <v>Apr</v>
      </c>
    </row>
    <row r="626" spans="1:24" ht="15.75">
      <c r="A626" s="2">
        <v>4683</v>
      </c>
      <c r="B626" s="3">
        <v>46132</v>
      </c>
      <c r="C626" s="4">
        <f>YEAR(SalesDataTable[[#This Row],[Order Date]])</f>
        <v>2026</v>
      </c>
      <c r="D626" s="12" t="str">
        <f>"Q"&amp;ROUNDUP(MONTH(SalesDataTable[[#This Row],[Order Date]])/3,0)</f>
        <v>Q2</v>
      </c>
      <c r="E626" s="4">
        <f>MONTH(SalesDataTable[[#This Row],[Order Date]])</f>
        <v>4</v>
      </c>
      <c r="F626" s="4" t="str">
        <f>TEXT(SalesDataTable[[#This Row],[Order Date]],"MMM")</f>
        <v>Apr</v>
      </c>
      <c r="G626" s="4" t="s">
        <v>11</v>
      </c>
      <c r="H626" s="4" t="s">
        <v>52</v>
      </c>
      <c r="I626" s="4" t="s">
        <v>2</v>
      </c>
      <c r="J626" s="4" t="s">
        <v>16</v>
      </c>
      <c r="K626" s="4" t="s">
        <v>34</v>
      </c>
      <c r="L626" s="4" t="s">
        <v>45</v>
      </c>
      <c r="M626" s="9">
        <v>3</v>
      </c>
      <c r="N626" s="6">
        <v>51.36</v>
      </c>
      <c r="O626" s="7">
        <v>0</v>
      </c>
      <c r="P626" s="6">
        <v>22.05</v>
      </c>
      <c r="Q626" s="6">
        <f t="shared" si="36"/>
        <v>154.07999999999998</v>
      </c>
      <c r="R626" s="6">
        <f t="shared" si="37"/>
        <v>66.150000000000006</v>
      </c>
      <c r="S626" s="6">
        <f t="shared" si="38"/>
        <v>87.929999999999978</v>
      </c>
      <c r="T626" s="8">
        <f t="shared" si="39"/>
        <v>0.57067757009345788</v>
      </c>
      <c r="U626" s="5">
        <f>YEAR(SalesDataTable[[#This Row],[Order Date]])</f>
        <v>2026</v>
      </c>
      <c r="V626" s="8" t="str">
        <f>"Q"&amp;ROUNDUP(MONTH(SalesDataTable[[#This Row],[Order Date]])/3,0)</f>
        <v>Q2</v>
      </c>
      <c r="W626" s="9">
        <f>MONTH(SalesDataTable[[#This Row],[Order Date]])</f>
        <v>4</v>
      </c>
      <c r="X626" s="8" t="str">
        <f>TEXT(SalesDataTable[[#This Row],[Order Date]],"mmm")</f>
        <v>Apr</v>
      </c>
    </row>
    <row r="627" spans="1:24" ht="15.75">
      <c r="A627" s="2">
        <v>308</v>
      </c>
      <c r="B627" s="3">
        <v>46133</v>
      </c>
      <c r="C627" s="4">
        <f>YEAR(SalesDataTable[[#This Row],[Order Date]])</f>
        <v>2026</v>
      </c>
      <c r="D627" s="12" t="str">
        <f>"Q"&amp;ROUNDUP(MONTH(SalesDataTable[[#This Row],[Order Date]])/3,0)</f>
        <v>Q2</v>
      </c>
      <c r="E627" s="4">
        <f>MONTH(SalesDataTable[[#This Row],[Order Date]])</f>
        <v>4</v>
      </c>
      <c r="F627" s="4" t="str">
        <f>TEXT(SalesDataTable[[#This Row],[Order Date]],"MMM")</f>
        <v>Apr</v>
      </c>
      <c r="G627" s="4" t="s">
        <v>20</v>
      </c>
      <c r="H627" s="4" t="s">
        <v>31</v>
      </c>
      <c r="I627" s="4" t="s">
        <v>2</v>
      </c>
      <c r="J627" s="4" t="s">
        <v>3</v>
      </c>
      <c r="K627" s="4" t="s">
        <v>9</v>
      </c>
      <c r="L627" s="4" t="s">
        <v>10</v>
      </c>
      <c r="M627" s="9">
        <v>6</v>
      </c>
      <c r="N627" s="6">
        <v>93.58</v>
      </c>
      <c r="O627" s="7">
        <v>0</v>
      </c>
      <c r="P627" s="6">
        <v>46.68</v>
      </c>
      <c r="Q627" s="6">
        <f t="shared" si="36"/>
        <v>561.48</v>
      </c>
      <c r="R627" s="6">
        <f t="shared" si="37"/>
        <v>280.08</v>
      </c>
      <c r="S627" s="6">
        <f t="shared" si="38"/>
        <v>281.40000000000003</v>
      </c>
      <c r="T627" s="8">
        <f t="shared" si="39"/>
        <v>0.5011754648429152</v>
      </c>
      <c r="U627" s="5">
        <f>YEAR(SalesDataTable[[#This Row],[Order Date]])</f>
        <v>2026</v>
      </c>
      <c r="V627" s="8" t="str">
        <f>"Q"&amp;ROUNDUP(MONTH(SalesDataTable[[#This Row],[Order Date]])/3,0)</f>
        <v>Q2</v>
      </c>
      <c r="W627" s="9">
        <f>MONTH(SalesDataTable[[#This Row],[Order Date]])</f>
        <v>4</v>
      </c>
      <c r="X627" s="8" t="str">
        <f>TEXT(SalesDataTable[[#This Row],[Order Date]],"mmm")</f>
        <v>Apr</v>
      </c>
    </row>
    <row r="628" spans="1:24" ht="15.75">
      <c r="A628" s="2">
        <v>773</v>
      </c>
      <c r="B628" s="3">
        <v>46133</v>
      </c>
      <c r="C628" s="4">
        <f>YEAR(SalesDataTable[[#This Row],[Order Date]])</f>
        <v>2026</v>
      </c>
      <c r="D628" s="12" t="str">
        <f>"Q"&amp;ROUNDUP(MONTH(SalesDataTable[[#This Row],[Order Date]])/3,0)</f>
        <v>Q2</v>
      </c>
      <c r="E628" s="4">
        <f>MONTH(SalesDataTable[[#This Row],[Order Date]])</f>
        <v>4</v>
      </c>
      <c r="F628" s="4" t="str">
        <f>TEXT(SalesDataTable[[#This Row],[Order Date]],"MMM")</f>
        <v>Apr</v>
      </c>
      <c r="G628" s="4" t="s">
        <v>20</v>
      </c>
      <c r="H628" s="4" t="s">
        <v>31</v>
      </c>
      <c r="I628" s="4" t="s">
        <v>2</v>
      </c>
      <c r="J628" s="4" t="s">
        <v>16</v>
      </c>
      <c r="K628" s="4" t="s">
        <v>4</v>
      </c>
      <c r="L628" s="4" t="s">
        <v>5</v>
      </c>
      <c r="M628" s="9">
        <v>5</v>
      </c>
      <c r="N628" s="6">
        <v>80.16</v>
      </c>
      <c r="O628" s="7">
        <v>0.1</v>
      </c>
      <c r="P628" s="6">
        <v>42.5</v>
      </c>
      <c r="Q628" s="6">
        <f t="shared" si="36"/>
        <v>360.71999999999997</v>
      </c>
      <c r="R628" s="6">
        <f t="shared" si="37"/>
        <v>212.5</v>
      </c>
      <c r="S628" s="6">
        <f t="shared" si="38"/>
        <v>148.21999999999997</v>
      </c>
      <c r="T628" s="8">
        <f t="shared" si="39"/>
        <v>0.41090042137946325</v>
      </c>
      <c r="U628" s="5">
        <f>YEAR(SalesDataTable[[#This Row],[Order Date]])</f>
        <v>2026</v>
      </c>
      <c r="V628" s="8" t="str">
        <f>"Q"&amp;ROUNDUP(MONTH(SalesDataTable[[#This Row],[Order Date]])/3,0)</f>
        <v>Q2</v>
      </c>
      <c r="W628" s="9">
        <f>MONTH(SalesDataTable[[#This Row],[Order Date]])</f>
        <v>4</v>
      </c>
      <c r="X628" s="8" t="str">
        <f>TEXT(SalesDataTable[[#This Row],[Order Date]],"mmm")</f>
        <v>Apr</v>
      </c>
    </row>
    <row r="629" spans="1:24" ht="15.75">
      <c r="A629" s="2">
        <v>1303</v>
      </c>
      <c r="B629" s="3">
        <v>46133</v>
      </c>
      <c r="C629" s="4">
        <f>YEAR(SalesDataTable[[#This Row],[Order Date]])</f>
        <v>2026</v>
      </c>
      <c r="D629" s="12" t="str">
        <f>"Q"&amp;ROUNDUP(MONTH(SalesDataTable[[#This Row],[Order Date]])/3,0)</f>
        <v>Q2</v>
      </c>
      <c r="E629" s="4">
        <f>MONTH(SalesDataTable[[#This Row],[Order Date]])</f>
        <v>4</v>
      </c>
      <c r="F629" s="4" t="str">
        <f>TEXT(SalesDataTable[[#This Row],[Order Date]],"MMM")</f>
        <v>Apr</v>
      </c>
      <c r="G629" s="4" t="s">
        <v>6</v>
      </c>
      <c r="H629" s="4" t="s">
        <v>43</v>
      </c>
      <c r="I629" s="4" t="s">
        <v>2</v>
      </c>
      <c r="J629" s="4" t="s">
        <v>13</v>
      </c>
      <c r="K629" s="4" t="s">
        <v>9</v>
      </c>
      <c r="L629" s="4" t="s">
        <v>17</v>
      </c>
      <c r="M629" s="9">
        <v>1</v>
      </c>
      <c r="N629" s="6">
        <v>142.22999999999999</v>
      </c>
      <c r="O629" s="7">
        <v>0.05</v>
      </c>
      <c r="P629" s="6">
        <v>77.66</v>
      </c>
      <c r="Q629" s="6">
        <f t="shared" si="36"/>
        <v>135.11849999999998</v>
      </c>
      <c r="R629" s="6">
        <f t="shared" si="37"/>
        <v>77.66</v>
      </c>
      <c r="S629" s="6">
        <f t="shared" si="38"/>
        <v>57.458499999999987</v>
      </c>
      <c r="T629" s="8">
        <f t="shared" si="39"/>
        <v>0.42524524768999061</v>
      </c>
      <c r="U629" s="5">
        <f>YEAR(SalesDataTable[[#This Row],[Order Date]])</f>
        <v>2026</v>
      </c>
      <c r="V629" s="8" t="str">
        <f>"Q"&amp;ROUNDUP(MONTH(SalesDataTable[[#This Row],[Order Date]])/3,0)</f>
        <v>Q2</v>
      </c>
      <c r="W629" s="9">
        <f>MONTH(SalesDataTable[[#This Row],[Order Date]])</f>
        <v>4</v>
      </c>
      <c r="X629" s="8" t="str">
        <f>TEXT(SalesDataTable[[#This Row],[Order Date]],"mmm")</f>
        <v>Apr</v>
      </c>
    </row>
    <row r="630" spans="1:24" ht="15.75">
      <c r="A630" s="2">
        <v>1348</v>
      </c>
      <c r="B630" s="3">
        <v>46133</v>
      </c>
      <c r="C630" s="4">
        <f>YEAR(SalesDataTable[[#This Row],[Order Date]])</f>
        <v>2026</v>
      </c>
      <c r="D630" s="12" t="str">
        <f>"Q"&amp;ROUNDUP(MONTH(SalesDataTable[[#This Row],[Order Date]])/3,0)</f>
        <v>Q2</v>
      </c>
      <c r="E630" s="4">
        <f>MONTH(SalesDataTable[[#This Row],[Order Date]])</f>
        <v>4</v>
      </c>
      <c r="F630" s="4" t="str">
        <f>TEXT(SalesDataTable[[#This Row],[Order Date]],"MMM")</f>
        <v>Apr</v>
      </c>
      <c r="G630" s="4" t="s">
        <v>6</v>
      </c>
      <c r="H630" s="4" t="s">
        <v>49</v>
      </c>
      <c r="I630" s="4" t="s">
        <v>2</v>
      </c>
      <c r="J630" s="4" t="s">
        <v>3</v>
      </c>
      <c r="K630" s="4" t="s">
        <v>9</v>
      </c>
      <c r="L630" s="4" t="s">
        <v>46</v>
      </c>
      <c r="M630" s="9">
        <v>2</v>
      </c>
      <c r="N630" s="6">
        <v>71.77</v>
      </c>
      <c r="O630" s="7">
        <v>0</v>
      </c>
      <c r="P630" s="6">
        <v>32.450000000000003</v>
      </c>
      <c r="Q630" s="6">
        <f t="shared" si="36"/>
        <v>143.54</v>
      </c>
      <c r="R630" s="6">
        <f t="shared" si="37"/>
        <v>64.900000000000006</v>
      </c>
      <c r="S630" s="6">
        <f t="shared" si="38"/>
        <v>78.639999999999986</v>
      </c>
      <c r="T630" s="8">
        <f t="shared" si="39"/>
        <v>0.54786122335237553</v>
      </c>
      <c r="U630" s="5">
        <f>YEAR(SalesDataTable[[#This Row],[Order Date]])</f>
        <v>2026</v>
      </c>
      <c r="V630" s="8" t="str">
        <f>"Q"&amp;ROUNDUP(MONTH(SalesDataTable[[#This Row],[Order Date]])/3,0)</f>
        <v>Q2</v>
      </c>
      <c r="W630" s="9">
        <f>MONTH(SalesDataTable[[#This Row],[Order Date]])</f>
        <v>4</v>
      </c>
      <c r="X630" s="8" t="str">
        <f>TEXT(SalesDataTable[[#This Row],[Order Date]],"mmm")</f>
        <v>Apr</v>
      </c>
    </row>
    <row r="631" spans="1:24" ht="15.75">
      <c r="A631" s="2">
        <v>1496</v>
      </c>
      <c r="B631" s="3">
        <v>46133</v>
      </c>
      <c r="C631" s="4">
        <f>YEAR(SalesDataTable[[#This Row],[Order Date]])</f>
        <v>2026</v>
      </c>
      <c r="D631" s="12" t="str">
        <f>"Q"&amp;ROUNDUP(MONTH(SalesDataTable[[#This Row],[Order Date]])/3,0)</f>
        <v>Q2</v>
      </c>
      <c r="E631" s="4">
        <f>MONTH(SalesDataTable[[#This Row],[Order Date]])</f>
        <v>4</v>
      </c>
      <c r="F631" s="4" t="str">
        <f>TEXT(SalesDataTable[[#This Row],[Order Date]],"MMM")</f>
        <v>Apr</v>
      </c>
      <c r="G631" s="4" t="s">
        <v>0</v>
      </c>
      <c r="H631" s="4" t="s">
        <v>1</v>
      </c>
      <c r="I631" s="4" t="s">
        <v>28</v>
      </c>
      <c r="J631" s="4" t="s">
        <v>3</v>
      </c>
      <c r="K631" s="4" t="s">
        <v>9</v>
      </c>
      <c r="L631" s="4" t="s">
        <v>46</v>
      </c>
      <c r="M631" s="9">
        <v>1</v>
      </c>
      <c r="N631" s="6">
        <v>71.23</v>
      </c>
      <c r="O631" s="7">
        <v>0.05</v>
      </c>
      <c r="P631" s="6">
        <v>33.28</v>
      </c>
      <c r="Q631" s="6">
        <f t="shared" si="36"/>
        <v>67.668499999999995</v>
      </c>
      <c r="R631" s="6">
        <f t="shared" si="37"/>
        <v>33.28</v>
      </c>
      <c r="S631" s="6">
        <f t="shared" si="38"/>
        <v>34.388499999999993</v>
      </c>
      <c r="T631" s="8">
        <f t="shared" si="39"/>
        <v>0.50819066478494423</v>
      </c>
      <c r="U631" s="5">
        <f>YEAR(SalesDataTable[[#This Row],[Order Date]])</f>
        <v>2026</v>
      </c>
      <c r="V631" s="8" t="str">
        <f>"Q"&amp;ROUNDUP(MONTH(SalesDataTable[[#This Row],[Order Date]])/3,0)</f>
        <v>Q2</v>
      </c>
      <c r="W631" s="9">
        <f>MONTH(SalesDataTable[[#This Row],[Order Date]])</f>
        <v>4</v>
      </c>
      <c r="X631" s="8" t="str">
        <f>TEXT(SalesDataTable[[#This Row],[Order Date]],"mmm")</f>
        <v>Apr</v>
      </c>
    </row>
    <row r="632" spans="1:24" ht="15.75">
      <c r="A632" s="2">
        <v>1695</v>
      </c>
      <c r="B632" s="3">
        <v>46133</v>
      </c>
      <c r="C632" s="4">
        <f>YEAR(SalesDataTable[[#This Row],[Order Date]])</f>
        <v>2026</v>
      </c>
      <c r="D632" s="12" t="str">
        <f>"Q"&amp;ROUNDUP(MONTH(SalesDataTable[[#This Row],[Order Date]])/3,0)</f>
        <v>Q2</v>
      </c>
      <c r="E632" s="4">
        <f>MONTH(SalesDataTable[[#This Row],[Order Date]])</f>
        <v>4</v>
      </c>
      <c r="F632" s="4" t="str">
        <f>TEXT(SalesDataTable[[#This Row],[Order Date]],"MMM")</f>
        <v>Apr</v>
      </c>
      <c r="G632" s="4" t="s">
        <v>0</v>
      </c>
      <c r="H632" s="4" t="s">
        <v>1</v>
      </c>
      <c r="I632" s="4" t="s">
        <v>19</v>
      </c>
      <c r="J632" s="4" t="s">
        <v>3</v>
      </c>
      <c r="K632" s="4" t="s">
        <v>9</v>
      </c>
      <c r="L632" s="4" t="s">
        <v>46</v>
      </c>
      <c r="M632" s="9">
        <v>1</v>
      </c>
      <c r="N632" s="6">
        <v>71.239999999999995</v>
      </c>
      <c r="O632" s="7">
        <v>0.1</v>
      </c>
      <c r="P632" s="6">
        <v>33.07</v>
      </c>
      <c r="Q632" s="6">
        <f t="shared" si="36"/>
        <v>64.116</v>
      </c>
      <c r="R632" s="6">
        <f t="shared" si="37"/>
        <v>33.07</v>
      </c>
      <c r="S632" s="6">
        <f t="shared" si="38"/>
        <v>31.045999999999999</v>
      </c>
      <c r="T632" s="8">
        <f t="shared" si="39"/>
        <v>0.48421610830369954</v>
      </c>
      <c r="U632" s="5">
        <f>YEAR(SalesDataTable[[#This Row],[Order Date]])</f>
        <v>2026</v>
      </c>
      <c r="V632" s="8" t="str">
        <f>"Q"&amp;ROUNDUP(MONTH(SalesDataTable[[#This Row],[Order Date]])/3,0)</f>
        <v>Q2</v>
      </c>
      <c r="W632" s="9">
        <f>MONTH(SalesDataTable[[#This Row],[Order Date]])</f>
        <v>4</v>
      </c>
      <c r="X632" s="8" t="str">
        <f>TEXT(SalesDataTable[[#This Row],[Order Date]],"mmm")</f>
        <v>Apr</v>
      </c>
    </row>
    <row r="633" spans="1:24" ht="15.75">
      <c r="A633" s="2">
        <v>2812</v>
      </c>
      <c r="B633" s="3">
        <v>46133</v>
      </c>
      <c r="C633" s="4">
        <f>YEAR(SalesDataTable[[#This Row],[Order Date]])</f>
        <v>2026</v>
      </c>
      <c r="D633" s="12" t="str">
        <f>"Q"&amp;ROUNDUP(MONTH(SalesDataTable[[#This Row],[Order Date]])/3,0)</f>
        <v>Q2</v>
      </c>
      <c r="E633" s="4">
        <f>MONTH(SalesDataTable[[#This Row],[Order Date]])</f>
        <v>4</v>
      </c>
      <c r="F633" s="4" t="str">
        <f>TEXT(SalesDataTable[[#This Row],[Order Date]],"MMM")</f>
        <v>Apr</v>
      </c>
      <c r="G633" s="4" t="s">
        <v>6</v>
      </c>
      <c r="H633" s="4" t="s">
        <v>27</v>
      </c>
      <c r="I633" s="4" t="s">
        <v>2</v>
      </c>
      <c r="J633" s="4" t="s">
        <v>13</v>
      </c>
      <c r="K633" s="4" t="s">
        <v>4</v>
      </c>
      <c r="L633" s="4" t="s">
        <v>22</v>
      </c>
      <c r="M633" s="9">
        <v>1</v>
      </c>
      <c r="N633" s="6">
        <v>51.39</v>
      </c>
      <c r="O633" s="7">
        <v>0</v>
      </c>
      <c r="P633" s="6">
        <v>22.08</v>
      </c>
      <c r="Q633" s="6">
        <f t="shared" si="36"/>
        <v>51.39</v>
      </c>
      <c r="R633" s="6">
        <f t="shared" si="37"/>
        <v>22.08</v>
      </c>
      <c r="S633" s="6">
        <f t="shared" si="38"/>
        <v>29.310000000000002</v>
      </c>
      <c r="T633" s="8">
        <f t="shared" si="39"/>
        <v>0.57034442498540572</v>
      </c>
      <c r="U633" s="5">
        <f>YEAR(SalesDataTable[[#This Row],[Order Date]])</f>
        <v>2026</v>
      </c>
      <c r="V633" s="8" t="str">
        <f>"Q"&amp;ROUNDUP(MONTH(SalesDataTable[[#This Row],[Order Date]])/3,0)</f>
        <v>Q2</v>
      </c>
      <c r="W633" s="9">
        <f>MONTH(SalesDataTable[[#This Row],[Order Date]])</f>
        <v>4</v>
      </c>
      <c r="X633" s="8" t="str">
        <f>TEXT(SalesDataTable[[#This Row],[Order Date]],"mmm")</f>
        <v>Apr</v>
      </c>
    </row>
    <row r="634" spans="1:24" ht="15.75">
      <c r="A634" s="2">
        <v>3017</v>
      </c>
      <c r="B634" s="3">
        <v>46133</v>
      </c>
      <c r="C634" s="4">
        <f>YEAR(SalesDataTable[[#This Row],[Order Date]])</f>
        <v>2026</v>
      </c>
      <c r="D634" s="12" t="str">
        <f>"Q"&amp;ROUNDUP(MONTH(SalesDataTable[[#This Row],[Order Date]])/3,0)</f>
        <v>Q2</v>
      </c>
      <c r="E634" s="4">
        <f>MONTH(SalesDataTable[[#This Row],[Order Date]])</f>
        <v>4</v>
      </c>
      <c r="F634" s="4" t="str">
        <f>TEXT(SalesDataTable[[#This Row],[Order Date]],"MMM")</f>
        <v>Apr</v>
      </c>
      <c r="G634" s="4" t="s">
        <v>6</v>
      </c>
      <c r="H634" s="4" t="s">
        <v>43</v>
      </c>
      <c r="I634" s="4" t="s">
        <v>2</v>
      </c>
      <c r="J634" s="4" t="s">
        <v>3</v>
      </c>
      <c r="K634" s="4" t="s">
        <v>4</v>
      </c>
      <c r="L634" s="4" t="s">
        <v>30</v>
      </c>
      <c r="M634" s="9">
        <v>1</v>
      </c>
      <c r="N634" s="6">
        <v>102.64</v>
      </c>
      <c r="O634" s="7">
        <v>0</v>
      </c>
      <c r="P634" s="6">
        <v>51.86</v>
      </c>
      <c r="Q634" s="6">
        <f t="shared" si="36"/>
        <v>102.64</v>
      </c>
      <c r="R634" s="6">
        <f t="shared" si="37"/>
        <v>51.86</v>
      </c>
      <c r="S634" s="6">
        <f t="shared" si="38"/>
        <v>50.78</v>
      </c>
      <c r="T634" s="8">
        <f t="shared" si="39"/>
        <v>0.49473889321901793</v>
      </c>
      <c r="U634" s="5">
        <f>YEAR(SalesDataTable[[#This Row],[Order Date]])</f>
        <v>2026</v>
      </c>
      <c r="V634" s="8" t="str">
        <f>"Q"&amp;ROUNDUP(MONTH(SalesDataTable[[#This Row],[Order Date]])/3,0)</f>
        <v>Q2</v>
      </c>
      <c r="W634" s="9">
        <f>MONTH(SalesDataTable[[#This Row],[Order Date]])</f>
        <v>4</v>
      </c>
      <c r="X634" s="8" t="str">
        <f>TEXT(SalesDataTable[[#This Row],[Order Date]],"mmm")</f>
        <v>Apr</v>
      </c>
    </row>
    <row r="635" spans="1:24" ht="15.75">
      <c r="A635" s="2">
        <v>3719</v>
      </c>
      <c r="B635" s="3">
        <v>46133</v>
      </c>
      <c r="C635" s="4">
        <f>YEAR(SalesDataTable[[#This Row],[Order Date]])</f>
        <v>2026</v>
      </c>
      <c r="D635" s="12" t="str">
        <f>"Q"&amp;ROUNDUP(MONTH(SalesDataTable[[#This Row],[Order Date]])/3,0)</f>
        <v>Q2</v>
      </c>
      <c r="E635" s="4">
        <f>MONTH(SalesDataTable[[#This Row],[Order Date]])</f>
        <v>4</v>
      </c>
      <c r="F635" s="4" t="str">
        <f>TEXT(SalesDataTable[[#This Row],[Order Date]],"MMM")</f>
        <v>Apr</v>
      </c>
      <c r="G635" s="4" t="s">
        <v>11</v>
      </c>
      <c r="H635" s="4" t="s">
        <v>12</v>
      </c>
      <c r="I635" s="4" t="s">
        <v>2</v>
      </c>
      <c r="J635" s="4" t="s">
        <v>13</v>
      </c>
      <c r="K635" s="4" t="s">
        <v>34</v>
      </c>
      <c r="L635" s="4" t="s">
        <v>42</v>
      </c>
      <c r="M635" s="9">
        <v>2</v>
      </c>
      <c r="N635" s="6">
        <v>35.56</v>
      </c>
      <c r="O635" s="7">
        <v>0.1</v>
      </c>
      <c r="P635" s="6">
        <v>13.85</v>
      </c>
      <c r="Q635" s="6">
        <f t="shared" si="36"/>
        <v>64.00800000000001</v>
      </c>
      <c r="R635" s="6">
        <f t="shared" si="37"/>
        <v>27.7</v>
      </c>
      <c r="S635" s="6">
        <f t="shared" si="38"/>
        <v>36.308000000000007</v>
      </c>
      <c r="T635" s="8">
        <f t="shared" si="39"/>
        <v>0.56724159480064995</v>
      </c>
      <c r="U635" s="5">
        <f>YEAR(SalesDataTable[[#This Row],[Order Date]])</f>
        <v>2026</v>
      </c>
      <c r="V635" s="8" t="str">
        <f>"Q"&amp;ROUNDUP(MONTH(SalesDataTable[[#This Row],[Order Date]])/3,0)</f>
        <v>Q2</v>
      </c>
      <c r="W635" s="9">
        <f>MONTH(SalesDataTable[[#This Row],[Order Date]])</f>
        <v>4</v>
      </c>
      <c r="X635" s="8" t="str">
        <f>TEXT(SalesDataTable[[#This Row],[Order Date]],"mmm")</f>
        <v>Apr</v>
      </c>
    </row>
    <row r="636" spans="1:24" ht="15.75">
      <c r="A636" s="2">
        <v>3920</v>
      </c>
      <c r="B636" s="3">
        <v>46133</v>
      </c>
      <c r="C636" s="4">
        <f>YEAR(SalesDataTable[[#This Row],[Order Date]])</f>
        <v>2026</v>
      </c>
      <c r="D636" s="12" t="str">
        <f>"Q"&amp;ROUNDUP(MONTH(SalesDataTable[[#This Row],[Order Date]])/3,0)</f>
        <v>Q2</v>
      </c>
      <c r="E636" s="4">
        <f>MONTH(SalesDataTable[[#This Row],[Order Date]])</f>
        <v>4</v>
      </c>
      <c r="F636" s="4" t="str">
        <f>TEXT(SalesDataTable[[#This Row],[Order Date]],"MMM")</f>
        <v>Apr</v>
      </c>
      <c r="G636" s="4" t="s">
        <v>6</v>
      </c>
      <c r="H636" s="4" t="s">
        <v>41</v>
      </c>
      <c r="I636" s="4" t="s">
        <v>2</v>
      </c>
      <c r="J636" s="4" t="s">
        <v>3</v>
      </c>
      <c r="K636" s="4" t="s">
        <v>4</v>
      </c>
      <c r="L636" s="4" t="s">
        <v>30</v>
      </c>
      <c r="M636" s="9">
        <v>2</v>
      </c>
      <c r="N636" s="6">
        <v>100.39</v>
      </c>
      <c r="O636" s="7">
        <v>0</v>
      </c>
      <c r="P636" s="6">
        <v>49.05</v>
      </c>
      <c r="Q636" s="6">
        <f t="shared" si="36"/>
        <v>200.78</v>
      </c>
      <c r="R636" s="6">
        <f t="shared" si="37"/>
        <v>98.1</v>
      </c>
      <c r="S636" s="6">
        <f t="shared" si="38"/>
        <v>102.68</v>
      </c>
      <c r="T636" s="8">
        <f t="shared" si="39"/>
        <v>0.51140551847793603</v>
      </c>
      <c r="U636" s="5">
        <f>YEAR(SalesDataTable[[#This Row],[Order Date]])</f>
        <v>2026</v>
      </c>
      <c r="V636" s="8" t="str">
        <f>"Q"&amp;ROUNDUP(MONTH(SalesDataTable[[#This Row],[Order Date]])/3,0)</f>
        <v>Q2</v>
      </c>
      <c r="W636" s="9">
        <f>MONTH(SalesDataTable[[#This Row],[Order Date]])</f>
        <v>4</v>
      </c>
      <c r="X636" s="8" t="str">
        <f>TEXT(SalesDataTable[[#This Row],[Order Date]],"mmm")</f>
        <v>Apr</v>
      </c>
    </row>
    <row r="637" spans="1:24" ht="15.75">
      <c r="A637" s="2">
        <v>4654</v>
      </c>
      <c r="B637" s="3">
        <v>46133</v>
      </c>
      <c r="C637" s="4">
        <f>YEAR(SalesDataTable[[#This Row],[Order Date]])</f>
        <v>2026</v>
      </c>
      <c r="D637" s="12" t="str">
        <f>"Q"&amp;ROUNDUP(MONTH(SalesDataTable[[#This Row],[Order Date]])/3,0)</f>
        <v>Q2</v>
      </c>
      <c r="E637" s="4">
        <f>MONTH(SalesDataTable[[#This Row],[Order Date]])</f>
        <v>4</v>
      </c>
      <c r="F637" s="4" t="str">
        <f>TEXT(SalesDataTable[[#This Row],[Order Date]],"MMM")</f>
        <v>Apr</v>
      </c>
      <c r="G637" s="4" t="s">
        <v>0</v>
      </c>
      <c r="H637" s="4" t="s">
        <v>50</v>
      </c>
      <c r="I637" s="4" t="s">
        <v>19</v>
      </c>
      <c r="J637" s="4" t="s">
        <v>3</v>
      </c>
      <c r="K637" s="4" t="s">
        <v>23</v>
      </c>
      <c r="L637" s="4" t="s">
        <v>29</v>
      </c>
      <c r="M637" s="9">
        <v>2</v>
      </c>
      <c r="N637" s="6">
        <v>191.51</v>
      </c>
      <c r="O637" s="7">
        <v>0.1</v>
      </c>
      <c r="P637" s="6">
        <v>101.25</v>
      </c>
      <c r="Q637" s="6">
        <f t="shared" si="36"/>
        <v>344.71800000000002</v>
      </c>
      <c r="R637" s="6">
        <f t="shared" si="37"/>
        <v>202.5</v>
      </c>
      <c r="S637" s="6">
        <f t="shared" si="38"/>
        <v>142.21800000000002</v>
      </c>
      <c r="T637" s="8">
        <f t="shared" si="39"/>
        <v>0.41256331262075091</v>
      </c>
      <c r="U637" s="5">
        <f>YEAR(SalesDataTable[[#This Row],[Order Date]])</f>
        <v>2026</v>
      </c>
      <c r="V637" s="8" t="str">
        <f>"Q"&amp;ROUNDUP(MONTH(SalesDataTable[[#This Row],[Order Date]])/3,0)</f>
        <v>Q2</v>
      </c>
      <c r="W637" s="9">
        <f>MONTH(SalesDataTable[[#This Row],[Order Date]])</f>
        <v>4</v>
      </c>
      <c r="X637" s="8" t="str">
        <f>TEXT(SalesDataTable[[#This Row],[Order Date]],"mmm")</f>
        <v>Apr</v>
      </c>
    </row>
    <row r="638" spans="1:24" ht="15.75">
      <c r="A638" s="2">
        <v>4920</v>
      </c>
      <c r="B638" s="3">
        <v>46133</v>
      </c>
      <c r="C638" s="4">
        <f>YEAR(SalesDataTable[[#This Row],[Order Date]])</f>
        <v>2026</v>
      </c>
      <c r="D638" s="12" t="str">
        <f>"Q"&amp;ROUNDUP(MONTH(SalesDataTable[[#This Row],[Order Date]])/3,0)</f>
        <v>Q2</v>
      </c>
      <c r="E638" s="4">
        <f>MONTH(SalesDataTable[[#This Row],[Order Date]])</f>
        <v>4</v>
      </c>
      <c r="F638" s="4" t="str">
        <f>TEXT(SalesDataTable[[#This Row],[Order Date]],"MMM")</f>
        <v>Apr</v>
      </c>
      <c r="G638" s="4" t="s">
        <v>6</v>
      </c>
      <c r="H638" s="4" t="s">
        <v>43</v>
      </c>
      <c r="I638" s="4" t="s">
        <v>19</v>
      </c>
      <c r="J638" s="4" t="s">
        <v>13</v>
      </c>
      <c r="K638" s="4" t="s">
        <v>9</v>
      </c>
      <c r="L638" s="4" t="s">
        <v>17</v>
      </c>
      <c r="M638" s="9">
        <v>2</v>
      </c>
      <c r="N638" s="6">
        <v>147.30000000000001</v>
      </c>
      <c r="O638" s="7">
        <v>0</v>
      </c>
      <c r="P638" s="6">
        <v>81.2</v>
      </c>
      <c r="Q638" s="6">
        <f t="shared" si="36"/>
        <v>294.60000000000002</v>
      </c>
      <c r="R638" s="6">
        <f t="shared" si="37"/>
        <v>162.4</v>
      </c>
      <c r="S638" s="6">
        <f t="shared" si="38"/>
        <v>132.20000000000002</v>
      </c>
      <c r="T638" s="8">
        <f t="shared" si="39"/>
        <v>0.44874405974202308</v>
      </c>
      <c r="U638" s="5">
        <f>YEAR(SalesDataTable[[#This Row],[Order Date]])</f>
        <v>2026</v>
      </c>
      <c r="V638" s="8" t="str">
        <f>"Q"&amp;ROUNDUP(MONTH(SalesDataTable[[#This Row],[Order Date]])/3,0)</f>
        <v>Q2</v>
      </c>
      <c r="W638" s="9">
        <f>MONTH(SalesDataTable[[#This Row],[Order Date]])</f>
        <v>4</v>
      </c>
      <c r="X638" s="8" t="str">
        <f>TEXT(SalesDataTable[[#This Row],[Order Date]],"mmm")</f>
        <v>Apr</v>
      </c>
    </row>
    <row r="639" spans="1:24" ht="15.75">
      <c r="A639" s="2">
        <v>5191</v>
      </c>
      <c r="B639" s="3">
        <v>46133</v>
      </c>
      <c r="C639" s="4">
        <f>YEAR(SalesDataTable[[#This Row],[Order Date]])</f>
        <v>2026</v>
      </c>
      <c r="D639" s="12" t="str">
        <f>"Q"&amp;ROUNDUP(MONTH(SalesDataTable[[#This Row],[Order Date]])/3,0)</f>
        <v>Q2</v>
      </c>
      <c r="E639" s="4">
        <f>MONTH(SalesDataTable[[#This Row],[Order Date]])</f>
        <v>4</v>
      </c>
      <c r="F639" s="4" t="str">
        <f>TEXT(SalesDataTable[[#This Row],[Order Date]],"MMM")</f>
        <v>Apr</v>
      </c>
      <c r="G639" s="4" t="s">
        <v>6</v>
      </c>
      <c r="H639" s="4" t="s">
        <v>41</v>
      </c>
      <c r="I639" s="4" t="s">
        <v>19</v>
      </c>
      <c r="J639" s="4" t="s">
        <v>3</v>
      </c>
      <c r="K639" s="4" t="s">
        <v>4</v>
      </c>
      <c r="L639" s="4" t="s">
        <v>5</v>
      </c>
      <c r="M639" s="9">
        <v>1</v>
      </c>
      <c r="N639" s="6">
        <v>79.92</v>
      </c>
      <c r="O639" s="7">
        <v>0.1</v>
      </c>
      <c r="P639" s="6">
        <v>43.13</v>
      </c>
      <c r="Q639" s="6">
        <f t="shared" si="36"/>
        <v>71.927999999999997</v>
      </c>
      <c r="R639" s="6">
        <f t="shared" si="37"/>
        <v>43.13</v>
      </c>
      <c r="S639" s="6">
        <f t="shared" si="38"/>
        <v>28.797999999999995</v>
      </c>
      <c r="T639" s="8">
        <f t="shared" si="39"/>
        <v>0.40037259481703918</v>
      </c>
      <c r="U639" s="5">
        <f>YEAR(SalesDataTable[[#This Row],[Order Date]])</f>
        <v>2026</v>
      </c>
      <c r="V639" s="8" t="str">
        <f>"Q"&amp;ROUNDUP(MONTH(SalesDataTable[[#This Row],[Order Date]])/3,0)</f>
        <v>Q2</v>
      </c>
      <c r="W639" s="9">
        <f>MONTH(SalesDataTable[[#This Row],[Order Date]])</f>
        <v>4</v>
      </c>
      <c r="X639" s="8" t="str">
        <f>TEXT(SalesDataTable[[#This Row],[Order Date]],"mmm")</f>
        <v>Apr</v>
      </c>
    </row>
    <row r="640" spans="1:24" ht="15.75">
      <c r="A640" s="2">
        <v>413</v>
      </c>
      <c r="B640" s="3">
        <v>46134</v>
      </c>
      <c r="C640" s="4">
        <f>YEAR(SalesDataTable[[#This Row],[Order Date]])</f>
        <v>2026</v>
      </c>
      <c r="D640" s="12" t="str">
        <f>"Q"&amp;ROUNDUP(MONTH(SalesDataTable[[#This Row],[Order Date]])/3,0)</f>
        <v>Q2</v>
      </c>
      <c r="E640" s="4">
        <f>MONTH(SalesDataTable[[#This Row],[Order Date]])</f>
        <v>4</v>
      </c>
      <c r="F640" s="4" t="str">
        <f>TEXT(SalesDataTable[[#This Row],[Order Date]],"MMM")</f>
        <v>Apr</v>
      </c>
      <c r="G640" s="4" t="s">
        <v>6</v>
      </c>
      <c r="H640" s="4" t="s">
        <v>7</v>
      </c>
      <c r="I640" s="4" t="s">
        <v>2</v>
      </c>
      <c r="J640" s="4" t="s">
        <v>3</v>
      </c>
      <c r="K640" s="4" t="s">
        <v>23</v>
      </c>
      <c r="L640" s="4" t="s">
        <v>24</v>
      </c>
      <c r="M640" s="9">
        <v>2</v>
      </c>
      <c r="N640" s="6">
        <v>344.29</v>
      </c>
      <c r="O640" s="7">
        <v>0.1</v>
      </c>
      <c r="P640" s="6">
        <v>192.66</v>
      </c>
      <c r="Q640" s="6">
        <f t="shared" si="36"/>
        <v>619.72200000000009</v>
      </c>
      <c r="R640" s="6">
        <f t="shared" si="37"/>
        <v>385.32</v>
      </c>
      <c r="S640" s="6">
        <f t="shared" si="38"/>
        <v>234.4020000000001</v>
      </c>
      <c r="T640" s="8">
        <f t="shared" si="39"/>
        <v>0.37823733867766524</v>
      </c>
      <c r="U640" s="5">
        <f>YEAR(SalesDataTable[[#This Row],[Order Date]])</f>
        <v>2026</v>
      </c>
      <c r="V640" s="8" t="str">
        <f>"Q"&amp;ROUNDUP(MONTH(SalesDataTable[[#This Row],[Order Date]])/3,0)</f>
        <v>Q2</v>
      </c>
      <c r="W640" s="9">
        <f>MONTH(SalesDataTable[[#This Row],[Order Date]])</f>
        <v>4</v>
      </c>
      <c r="X640" s="8" t="str">
        <f>TEXT(SalesDataTable[[#This Row],[Order Date]],"mmm")</f>
        <v>Apr</v>
      </c>
    </row>
    <row r="641" spans="1:24" ht="15.75">
      <c r="A641" s="2">
        <v>1658</v>
      </c>
      <c r="B641" s="3">
        <v>46134</v>
      </c>
      <c r="C641" s="4">
        <f>YEAR(SalesDataTable[[#This Row],[Order Date]])</f>
        <v>2026</v>
      </c>
      <c r="D641" s="12" t="str">
        <f>"Q"&amp;ROUNDUP(MONTH(SalesDataTable[[#This Row],[Order Date]])/3,0)</f>
        <v>Q2</v>
      </c>
      <c r="E641" s="4">
        <f>MONTH(SalesDataTable[[#This Row],[Order Date]])</f>
        <v>4</v>
      </c>
      <c r="F641" s="4" t="str">
        <f>TEXT(SalesDataTable[[#This Row],[Order Date]],"MMM")</f>
        <v>Apr</v>
      </c>
      <c r="G641" s="4" t="s">
        <v>11</v>
      </c>
      <c r="H641" s="4" t="s">
        <v>25</v>
      </c>
      <c r="I641" s="4" t="s">
        <v>2</v>
      </c>
      <c r="J641" s="4" t="s">
        <v>3</v>
      </c>
      <c r="K641" s="4" t="s">
        <v>9</v>
      </c>
      <c r="L641" s="4" t="s">
        <v>37</v>
      </c>
      <c r="M641" s="9">
        <v>1</v>
      </c>
      <c r="N641" s="6">
        <v>151.15</v>
      </c>
      <c r="O641" s="7">
        <v>0</v>
      </c>
      <c r="P641" s="6">
        <v>77.680000000000007</v>
      </c>
      <c r="Q641" s="6">
        <f t="shared" si="36"/>
        <v>151.15</v>
      </c>
      <c r="R641" s="6">
        <f t="shared" si="37"/>
        <v>77.680000000000007</v>
      </c>
      <c r="S641" s="6">
        <f t="shared" si="38"/>
        <v>73.47</v>
      </c>
      <c r="T641" s="8">
        <f t="shared" si="39"/>
        <v>0.48607343698312933</v>
      </c>
      <c r="U641" s="5">
        <f>YEAR(SalesDataTable[[#This Row],[Order Date]])</f>
        <v>2026</v>
      </c>
      <c r="V641" s="8" t="str">
        <f>"Q"&amp;ROUNDUP(MONTH(SalesDataTable[[#This Row],[Order Date]])/3,0)</f>
        <v>Q2</v>
      </c>
      <c r="W641" s="9">
        <f>MONTH(SalesDataTable[[#This Row],[Order Date]])</f>
        <v>4</v>
      </c>
      <c r="X641" s="8" t="str">
        <f>TEXT(SalesDataTable[[#This Row],[Order Date]],"mmm")</f>
        <v>Apr</v>
      </c>
    </row>
    <row r="642" spans="1:24" ht="15.75">
      <c r="A642" s="2">
        <v>2024</v>
      </c>
      <c r="B642" s="3">
        <v>46134</v>
      </c>
      <c r="C642" s="4">
        <f>YEAR(SalesDataTable[[#This Row],[Order Date]])</f>
        <v>2026</v>
      </c>
      <c r="D642" s="12" t="str">
        <f>"Q"&amp;ROUNDUP(MONTH(SalesDataTable[[#This Row],[Order Date]])/3,0)</f>
        <v>Q2</v>
      </c>
      <c r="E642" s="4">
        <f>MONTH(SalesDataTable[[#This Row],[Order Date]])</f>
        <v>4</v>
      </c>
      <c r="F642" s="4" t="str">
        <f>TEXT(SalesDataTable[[#This Row],[Order Date]],"MMM")</f>
        <v>Apr</v>
      </c>
      <c r="G642" s="4" t="s">
        <v>6</v>
      </c>
      <c r="H642" s="4" t="s">
        <v>27</v>
      </c>
      <c r="I642" s="4" t="s">
        <v>19</v>
      </c>
      <c r="J642" s="4" t="s">
        <v>13</v>
      </c>
      <c r="K642" s="4" t="s">
        <v>23</v>
      </c>
      <c r="L642" s="4" t="s">
        <v>40</v>
      </c>
      <c r="M642" s="9">
        <v>1</v>
      </c>
      <c r="N642" s="6">
        <v>81.73</v>
      </c>
      <c r="O642" s="7">
        <v>0.05</v>
      </c>
      <c r="P642" s="6">
        <v>39.979999999999997</v>
      </c>
      <c r="Q642" s="6">
        <f t="shared" ref="Q642:Q705" si="40">M642*N642*(1-O642)</f>
        <v>77.643500000000003</v>
      </c>
      <c r="R642" s="6">
        <f t="shared" ref="R642:R705" si="41">M642*P642</f>
        <v>39.979999999999997</v>
      </c>
      <c r="S642" s="6">
        <f t="shared" ref="S642:S705" si="42">Q642-R642</f>
        <v>37.663500000000006</v>
      </c>
      <c r="T642" s="8">
        <f t="shared" ref="T642:T705" si="43">IFERROR(S642/Q642,0)</f>
        <v>0.48508246021882068</v>
      </c>
      <c r="U642" s="5">
        <f>YEAR(SalesDataTable[[#This Row],[Order Date]])</f>
        <v>2026</v>
      </c>
      <c r="V642" s="8" t="str">
        <f>"Q"&amp;ROUNDUP(MONTH(SalesDataTable[[#This Row],[Order Date]])/3,0)</f>
        <v>Q2</v>
      </c>
      <c r="W642" s="9">
        <f>MONTH(SalesDataTable[[#This Row],[Order Date]])</f>
        <v>4</v>
      </c>
      <c r="X642" s="8" t="str">
        <f>TEXT(SalesDataTable[[#This Row],[Order Date]],"mmm")</f>
        <v>Apr</v>
      </c>
    </row>
    <row r="643" spans="1:24" ht="15.75">
      <c r="A643" s="2">
        <v>3980</v>
      </c>
      <c r="B643" s="3">
        <v>46134</v>
      </c>
      <c r="C643" s="4">
        <f>YEAR(SalesDataTable[[#This Row],[Order Date]])</f>
        <v>2026</v>
      </c>
      <c r="D643" s="12" t="str">
        <f>"Q"&amp;ROUNDUP(MONTH(SalesDataTable[[#This Row],[Order Date]])/3,0)</f>
        <v>Q2</v>
      </c>
      <c r="E643" s="4">
        <f>MONTH(SalesDataTable[[#This Row],[Order Date]])</f>
        <v>4</v>
      </c>
      <c r="F643" s="4" t="str">
        <f>TEXT(SalesDataTable[[#This Row],[Order Date]],"MMM")</f>
        <v>Apr</v>
      </c>
      <c r="G643" s="4" t="s">
        <v>20</v>
      </c>
      <c r="H643" s="4" t="s">
        <v>21</v>
      </c>
      <c r="I643" s="4" t="s">
        <v>19</v>
      </c>
      <c r="J643" s="4" t="s">
        <v>13</v>
      </c>
      <c r="K643" s="4" t="s">
        <v>9</v>
      </c>
      <c r="L643" s="4" t="s">
        <v>17</v>
      </c>
      <c r="M643" s="9">
        <v>1</v>
      </c>
      <c r="N643" s="6">
        <v>142.53</v>
      </c>
      <c r="O643" s="7">
        <v>0.05</v>
      </c>
      <c r="P643" s="6">
        <v>77.77</v>
      </c>
      <c r="Q643" s="6">
        <f t="shared" si="40"/>
        <v>135.40350000000001</v>
      </c>
      <c r="R643" s="6">
        <f t="shared" si="41"/>
        <v>77.77</v>
      </c>
      <c r="S643" s="6">
        <f t="shared" si="42"/>
        <v>57.633500000000012</v>
      </c>
      <c r="T643" s="8">
        <f t="shared" si="43"/>
        <v>0.4256426163282338</v>
      </c>
      <c r="U643" s="5">
        <f>YEAR(SalesDataTable[[#This Row],[Order Date]])</f>
        <v>2026</v>
      </c>
      <c r="V643" s="8" t="str">
        <f>"Q"&amp;ROUNDUP(MONTH(SalesDataTable[[#This Row],[Order Date]])/3,0)</f>
        <v>Q2</v>
      </c>
      <c r="W643" s="9">
        <f>MONTH(SalesDataTable[[#This Row],[Order Date]])</f>
        <v>4</v>
      </c>
      <c r="X643" s="8" t="str">
        <f>TEXT(SalesDataTable[[#This Row],[Order Date]],"mmm")</f>
        <v>Apr</v>
      </c>
    </row>
    <row r="644" spans="1:24" ht="15.75">
      <c r="A644" s="2">
        <v>4239</v>
      </c>
      <c r="B644" s="3">
        <v>46134</v>
      </c>
      <c r="C644" s="4">
        <f>YEAR(SalesDataTable[[#This Row],[Order Date]])</f>
        <v>2026</v>
      </c>
      <c r="D644" s="12" t="str">
        <f>"Q"&amp;ROUNDUP(MONTH(SalesDataTable[[#This Row],[Order Date]])/3,0)</f>
        <v>Q2</v>
      </c>
      <c r="E644" s="4">
        <f>MONTH(SalesDataTable[[#This Row],[Order Date]])</f>
        <v>4</v>
      </c>
      <c r="F644" s="4" t="str">
        <f>TEXT(SalesDataTable[[#This Row],[Order Date]],"MMM")</f>
        <v>Apr</v>
      </c>
      <c r="G644" s="4" t="s">
        <v>6</v>
      </c>
      <c r="H644" s="4" t="s">
        <v>7</v>
      </c>
      <c r="I644" s="4" t="s">
        <v>2</v>
      </c>
      <c r="J644" s="4" t="s">
        <v>13</v>
      </c>
      <c r="K644" s="4" t="s">
        <v>23</v>
      </c>
      <c r="L644" s="4" t="s">
        <v>40</v>
      </c>
      <c r="M644" s="9">
        <v>2</v>
      </c>
      <c r="N644" s="6">
        <v>83.24</v>
      </c>
      <c r="O644" s="7">
        <v>0</v>
      </c>
      <c r="P644" s="6">
        <v>40.03</v>
      </c>
      <c r="Q644" s="6">
        <f t="shared" si="40"/>
        <v>166.48</v>
      </c>
      <c r="R644" s="6">
        <f t="shared" si="41"/>
        <v>80.06</v>
      </c>
      <c r="S644" s="6">
        <f t="shared" si="42"/>
        <v>86.419999999999987</v>
      </c>
      <c r="T644" s="8">
        <f t="shared" si="43"/>
        <v>0.51910139356078799</v>
      </c>
      <c r="U644" s="5">
        <f>YEAR(SalesDataTable[[#This Row],[Order Date]])</f>
        <v>2026</v>
      </c>
      <c r="V644" s="8" t="str">
        <f>"Q"&amp;ROUNDUP(MONTH(SalesDataTable[[#This Row],[Order Date]])/3,0)</f>
        <v>Q2</v>
      </c>
      <c r="W644" s="9">
        <f>MONTH(SalesDataTable[[#This Row],[Order Date]])</f>
        <v>4</v>
      </c>
      <c r="X644" s="8" t="str">
        <f>TEXT(SalesDataTable[[#This Row],[Order Date]],"mmm")</f>
        <v>Apr</v>
      </c>
    </row>
    <row r="645" spans="1:24" ht="15.75">
      <c r="A645" s="2">
        <v>4761</v>
      </c>
      <c r="B645" s="3">
        <v>46134</v>
      </c>
      <c r="C645" s="4">
        <f>YEAR(SalesDataTable[[#This Row],[Order Date]])</f>
        <v>2026</v>
      </c>
      <c r="D645" s="12" t="str">
        <f>"Q"&amp;ROUNDUP(MONTH(SalesDataTable[[#This Row],[Order Date]])/3,0)</f>
        <v>Q2</v>
      </c>
      <c r="E645" s="4">
        <f>MONTH(SalesDataTable[[#This Row],[Order Date]])</f>
        <v>4</v>
      </c>
      <c r="F645" s="4" t="str">
        <f>TEXT(SalesDataTable[[#This Row],[Order Date]],"MMM")</f>
        <v>Apr</v>
      </c>
      <c r="G645" s="4" t="s">
        <v>0</v>
      </c>
      <c r="H645" s="4" t="s">
        <v>1</v>
      </c>
      <c r="I645" s="4" t="s">
        <v>28</v>
      </c>
      <c r="J645" s="4" t="s">
        <v>13</v>
      </c>
      <c r="K645" s="4" t="s">
        <v>9</v>
      </c>
      <c r="L645" s="4" t="s">
        <v>17</v>
      </c>
      <c r="M645" s="9">
        <v>1</v>
      </c>
      <c r="N645" s="6">
        <v>141.99</v>
      </c>
      <c r="O645" s="7">
        <v>0.05</v>
      </c>
      <c r="P645" s="6">
        <v>79.7</v>
      </c>
      <c r="Q645" s="6">
        <f t="shared" si="40"/>
        <v>134.8905</v>
      </c>
      <c r="R645" s="6">
        <f t="shared" si="41"/>
        <v>79.7</v>
      </c>
      <c r="S645" s="6">
        <f t="shared" si="42"/>
        <v>55.1905</v>
      </c>
      <c r="T645" s="8">
        <f t="shared" si="43"/>
        <v>0.40915038494186023</v>
      </c>
      <c r="U645" s="5">
        <f>YEAR(SalesDataTable[[#This Row],[Order Date]])</f>
        <v>2026</v>
      </c>
      <c r="V645" s="8" t="str">
        <f>"Q"&amp;ROUNDUP(MONTH(SalesDataTable[[#This Row],[Order Date]])/3,0)</f>
        <v>Q2</v>
      </c>
      <c r="W645" s="9">
        <f>MONTH(SalesDataTable[[#This Row],[Order Date]])</f>
        <v>4</v>
      </c>
      <c r="X645" s="8" t="str">
        <f>TEXT(SalesDataTable[[#This Row],[Order Date]],"mmm")</f>
        <v>Apr</v>
      </c>
    </row>
    <row r="646" spans="1:24" ht="15.75">
      <c r="A646" s="2">
        <v>5160</v>
      </c>
      <c r="B646" s="3">
        <v>46134</v>
      </c>
      <c r="C646" s="4">
        <f>YEAR(SalesDataTable[[#This Row],[Order Date]])</f>
        <v>2026</v>
      </c>
      <c r="D646" s="12" t="str">
        <f>"Q"&amp;ROUNDUP(MONTH(SalesDataTable[[#This Row],[Order Date]])/3,0)</f>
        <v>Q2</v>
      </c>
      <c r="E646" s="4">
        <f>MONTH(SalesDataTable[[#This Row],[Order Date]])</f>
        <v>4</v>
      </c>
      <c r="F646" s="4" t="str">
        <f>TEXT(SalesDataTable[[#This Row],[Order Date]],"MMM")</f>
        <v>Apr</v>
      </c>
      <c r="G646" s="4" t="s">
        <v>6</v>
      </c>
      <c r="H646" s="4" t="s">
        <v>43</v>
      </c>
      <c r="I646" s="4" t="s">
        <v>2</v>
      </c>
      <c r="J646" s="4" t="s">
        <v>13</v>
      </c>
      <c r="K646" s="4" t="s">
        <v>34</v>
      </c>
      <c r="L646" s="4" t="s">
        <v>42</v>
      </c>
      <c r="M646" s="9">
        <v>2</v>
      </c>
      <c r="N646" s="6">
        <v>35.94</v>
      </c>
      <c r="O646" s="7">
        <v>0.05</v>
      </c>
      <c r="P646" s="6">
        <v>14.17</v>
      </c>
      <c r="Q646" s="6">
        <f t="shared" si="40"/>
        <v>68.285999999999987</v>
      </c>
      <c r="R646" s="6">
        <f t="shared" si="41"/>
        <v>28.34</v>
      </c>
      <c r="S646" s="6">
        <f t="shared" si="42"/>
        <v>39.945999999999984</v>
      </c>
      <c r="T646" s="8">
        <f t="shared" si="43"/>
        <v>0.5849808159798493</v>
      </c>
      <c r="U646" s="5">
        <f>YEAR(SalesDataTable[[#This Row],[Order Date]])</f>
        <v>2026</v>
      </c>
      <c r="V646" s="8" t="str">
        <f>"Q"&amp;ROUNDUP(MONTH(SalesDataTable[[#This Row],[Order Date]])/3,0)</f>
        <v>Q2</v>
      </c>
      <c r="W646" s="9">
        <f>MONTH(SalesDataTable[[#This Row],[Order Date]])</f>
        <v>4</v>
      </c>
      <c r="X646" s="8" t="str">
        <f>TEXT(SalesDataTable[[#This Row],[Order Date]],"mmm")</f>
        <v>Apr</v>
      </c>
    </row>
    <row r="647" spans="1:24" ht="15.75">
      <c r="A647" s="2">
        <v>2224</v>
      </c>
      <c r="B647" s="3">
        <v>46135</v>
      </c>
      <c r="C647" s="4">
        <f>YEAR(SalesDataTable[[#This Row],[Order Date]])</f>
        <v>2026</v>
      </c>
      <c r="D647" s="12" t="str">
        <f>"Q"&amp;ROUNDUP(MONTH(SalesDataTable[[#This Row],[Order Date]])/3,0)</f>
        <v>Q2</v>
      </c>
      <c r="E647" s="4">
        <f>MONTH(SalesDataTable[[#This Row],[Order Date]])</f>
        <v>4</v>
      </c>
      <c r="F647" s="4" t="str">
        <f>TEXT(SalesDataTable[[#This Row],[Order Date]],"MMM")</f>
        <v>Apr</v>
      </c>
      <c r="G647" s="4" t="s">
        <v>6</v>
      </c>
      <c r="H647" s="4" t="s">
        <v>7</v>
      </c>
      <c r="I647" s="4" t="s">
        <v>2</v>
      </c>
      <c r="J647" s="4" t="s">
        <v>13</v>
      </c>
      <c r="K647" s="4" t="s">
        <v>34</v>
      </c>
      <c r="L647" s="4" t="s">
        <v>45</v>
      </c>
      <c r="M647" s="9">
        <v>3</v>
      </c>
      <c r="N647" s="6">
        <v>49.55</v>
      </c>
      <c r="O647" s="7">
        <v>0</v>
      </c>
      <c r="P647" s="6">
        <v>22.55</v>
      </c>
      <c r="Q647" s="6">
        <f t="shared" si="40"/>
        <v>148.64999999999998</v>
      </c>
      <c r="R647" s="6">
        <f t="shared" si="41"/>
        <v>67.650000000000006</v>
      </c>
      <c r="S647" s="6">
        <f t="shared" si="42"/>
        <v>80.999999999999972</v>
      </c>
      <c r="T647" s="8">
        <f t="shared" si="43"/>
        <v>0.54490413723511588</v>
      </c>
      <c r="U647" s="5">
        <f>YEAR(SalesDataTable[[#This Row],[Order Date]])</f>
        <v>2026</v>
      </c>
      <c r="V647" s="8" t="str">
        <f>"Q"&amp;ROUNDUP(MONTH(SalesDataTable[[#This Row],[Order Date]])/3,0)</f>
        <v>Q2</v>
      </c>
      <c r="W647" s="9">
        <f>MONTH(SalesDataTable[[#This Row],[Order Date]])</f>
        <v>4</v>
      </c>
      <c r="X647" s="8" t="str">
        <f>TEXT(SalesDataTable[[#This Row],[Order Date]],"mmm")</f>
        <v>Apr</v>
      </c>
    </row>
    <row r="648" spans="1:24" ht="15.75">
      <c r="A648" s="2">
        <v>2832</v>
      </c>
      <c r="B648" s="3">
        <v>46135</v>
      </c>
      <c r="C648" s="4">
        <f>YEAR(SalesDataTable[[#This Row],[Order Date]])</f>
        <v>2026</v>
      </c>
      <c r="D648" s="12" t="str">
        <f>"Q"&amp;ROUNDUP(MONTH(SalesDataTable[[#This Row],[Order Date]])/3,0)</f>
        <v>Q2</v>
      </c>
      <c r="E648" s="4">
        <f>MONTH(SalesDataTable[[#This Row],[Order Date]])</f>
        <v>4</v>
      </c>
      <c r="F648" s="4" t="str">
        <f>TEXT(SalesDataTable[[#This Row],[Order Date]],"MMM")</f>
        <v>Apr</v>
      </c>
      <c r="G648" s="4" t="s">
        <v>20</v>
      </c>
      <c r="H648" s="4" t="s">
        <v>33</v>
      </c>
      <c r="I648" s="4" t="s">
        <v>28</v>
      </c>
      <c r="J648" s="4" t="s">
        <v>3</v>
      </c>
      <c r="K648" s="4" t="s">
        <v>34</v>
      </c>
      <c r="L648" s="4" t="s">
        <v>35</v>
      </c>
      <c r="M648" s="9">
        <v>1</v>
      </c>
      <c r="N648" s="6">
        <v>39.89</v>
      </c>
      <c r="O648" s="7">
        <v>0.05</v>
      </c>
      <c r="P648" s="6">
        <v>15.06</v>
      </c>
      <c r="Q648" s="6">
        <f t="shared" si="40"/>
        <v>37.895499999999998</v>
      </c>
      <c r="R648" s="6">
        <f t="shared" si="41"/>
        <v>15.06</v>
      </c>
      <c r="S648" s="6">
        <f t="shared" si="42"/>
        <v>22.835499999999996</v>
      </c>
      <c r="T648" s="8">
        <f t="shared" si="43"/>
        <v>0.60259133670224685</v>
      </c>
      <c r="U648" s="5">
        <f>YEAR(SalesDataTable[[#This Row],[Order Date]])</f>
        <v>2026</v>
      </c>
      <c r="V648" s="8" t="str">
        <f>"Q"&amp;ROUNDUP(MONTH(SalesDataTable[[#This Row],[Order Date]])/3,0)</f>
        <v>Q2</v>
      </c>
      <c r="W648" s="9">
        <f>MONTH(SalesDataTable[[#This Row],[Order Date]])</f>
        <v>4</v>
      </c>
      <c r="X648" s="8" t="str">
        <f>TEXT(SalesDataTable[[#This Row],[Order Date]],"mmm")</f>
        <v>Apr</v>
      </c>
    </row>
    <row r="649" spans="1:24" ht="15.75">
      <c r="A649" s="2">
        <v>3000</v>
      </c>
      <c r="B649" s="3">
        <v>46135</v>
      </c>
      <c r="C649" s="4">
        <f>YEAR(SalesDataTable[[#This Row],[Order Date]])</f>
        <v>2026</v>
      </c>
      <c r="D649" s="12" t="str">
        <f>"Q"&amp;ROUNDUP(MONTH(SalesDataTable[[#This Row],[Order Date]])/3,0)</f>
        <v>Q2</v>
      </c>
      <c r="E649" s="4">
        <f>MONTH(SalesDataTable[[#This Row],[Order Date]])</f>
        <v>4</v>
      </c>
      <c r="F649" s="4" t="str">
        <f>TEXT(SalesDataTable[[#This Row],[Order Date]],"MMM")</f>
        <v>Apr</v>
      </c>
      <c r="G649" s="4" t="s">
        <v>20</v>
      </c>
      <c r="H649" s="4" t="s">
        <v>31</v>
      </c>
      <c r="I649" s="4" t="s">
        <v>28</v>
      </c>
      <c r="J649" s="4" t="s">
        <v>13</v>
      </c>
      <c r="K649" s="4" t="s">
        <v>34</v>
      </c>
      <c r="L649" s="4" t="s">
        <v>35</v>
      </c>
      <c r="M649" s="9">
        <v>1</v>
      </c>
      <c r="N649" s="6">
        <v>40.630000000000003</v>
      </c>
      <c r="O649" s="7">
        <v>0.1</v>
      </c>
      <c r="P649" s="6">
        <v>14.67</v>
      </c>
      <c r="Q649" s="6">
        <f t="shared" si="40"/>
        <v>36.567</v>
      </c>
      <c r="R649" s="6">
        <f t="shared" si="41"/>
        <v>14.67</v>
      </c>
      <c r="S649" s="6">
        <f t="shared" si="42"/>
        <v>21.896999999999998</v>
      </c>
      <c r="T649" s="8">
        <f t="shared" si="43"/>
        <v>0.59881860694068423</v>
      </c>
      <c r="U649" s="5">
        <f>YEAR(SalesDataTable[[#This Row],[Order Date]])</f>
        <v>2026</v>
      </c>
      <c r="V649" s="8" t="str">
        <f>"Q"&amp;ROUNDUP(MONTH(SalesDataTable[[#This Row],[Order Date]])/3,0)</f>
        <v>Q2</v>
      </c>
      <c r="W649" s="9">
        <f>MONTH(SalesDataTable[[#This Row],[Order Date]])</f>
        <v>4</v>
      </c>
      <c r="X649" s="8" t="str">
        <f>TEXT(SalesDataTable[[#This Row],[Order Date]],"mmm")</f>
        <v>Apr</v>
      </c>
    </row>
    <row r="650" spans="1:24" ht="15.75">
      <c r="A650" s="2">
        <v>3206</v>
      </c>
      <c r="B650" s="3">
        <v>46135</v>
      </c>
      <c r="C650" s="4">
        <f>YEAR(SalesDataTable[[#This Row],[Order Date]])</f>
        <v>2026</v>
      </c>
      <c r="D650" s="12" t="str">
        <f>"Q"&amp;ROUNDUP(MONTH(SalesDataTable[[#This Row],[Order Date]])/3,0)</f>
        <v>Q2</v>
      </c>
      <c r="E650" s="4">
        <f>MONTH(SalesDataTable[[#This Row],[Order Date]])</f>
        <v>4</v>
      </c>
      <c r="F650" s="4" t="str">
        <f>TEXT(SalesDataTable[[#This Row],[Order Date]],"MMM")</f>
        <v>Apr</v>
      </c>
      <c r="G650" s="4" t="s">
        <v>20</v>
      </c>
      <c r="H650" s="4" t="s">
        <v>33</v>
      </c>
      <c r="I650" s="4" t="s">
        <v>28</v>
      </c>
      <c r="J650" s="4" t="s">
        <v>3</v>
      </c>
      <c r="K650" s="4" t="s">
        <v>4</v>
      </c>
      <c r="L650" s="4" t="s">
        <v>26</v>
      </c>
      <c r="M650" s="9">
        <v>4</v>
      </c>
      <c r="N650" s="6">
        <v>39.78</v>
      </c>
      <c r="O650" s="7">
        <v>0.05</v>
      </c>
      <c r="P650" s="6">
        <v>16.7</v>
      </c>
      <c r="Q650" s="6">
        <f t="shared" si="40"/>
        <v>151.16399999999999</v>
      </c>
      <c r="R650" s="6">
        <f t="shared" si="41"/>
        <v>66.8</v>
      </c>
      <c r="S650" s="6">
        <f t="shared" si="42"/>
        <v>84.36399999999999</v>
      </c>
      <c r="T650" s="8">
        <f t="shared" si="43"/>
        <v>0.55809584292556425</v>
      </c>
      <c r="U650" s="5">
        <f>YEAR(SalesDataTable[[#This Row],[Order Date]])</f>
        <v>2026</v>
      </c>
      <c r="V650" s="8" t="str">
        <f>"Q"&amp;ROUNDUP(MONTH(SalesDataTable[[#This Row],[Order Date]])/3,0)</f>
        <v>Q2</v>
      </c>
      <c r="W650" s="9">
        <f>MONTH(SalesDataTable[[#This Row],[Order Date]])</f>
        <v>4</v>
      </c>
      <c r="X650" s="8" t="str">
        <f>TEXT(SalesDataTable[[#This Row],[Order Date]],"mmm")</f>
        <v>Apr</v>
      </c>
    </row>
    <row r="651" spans="1:24" ht="15.75">
      <c r="A651" s="2">
        <v>3777</v>
      </c>
      <c r="B651" s="3">
        <v>46135</v>
      </c>
      <c r="C651" s="4">
        <f>YEAR(SalesDataTable[[#This Row],[Order Date]])</f>
        <v>2026</v>
      </c>
      <c r="D651" s="12" t="str">
        <f>"Q"&amp;ROUNDUP(MONTH(SalesDataTable[[#This Row],[Order Date]])/3,0)</f>
        <v>Q2</v>
      </c>
      <c r="E651" s="4">
        <f>MONTH(SalesDataTable[[#This Row],[Order Date]])</f>
        <v>4</v>
      </c>
      <c r="F651" s="4" t="str">
        <f>TEXT(SalesDataTable[[#This Row],[Order Date]],"MMM")</f>
        <v>Apr</v>
      </c>
      <c r="G651" s="4" t="s">
        <v>20</v>
      </c>
      <c r="H651" s="4" t="s">
        <v>21</v>
      </c>
      <c r="I651" s="4" t="s">
        <v>28</v>
      </c>
      <c r="J651" s="4" t="s">
        <v>16</v>
      </c>
      <c r="K651" s="4" t="s">
        <v>9</v>
      </c>
      <c r="L651" s="4" t="s">
        <v>10</v>
      </c>
      <c r="M651" s="9">
        <v>1</v>
      </c>
      <c r="N651" s="6">
        <v>92.74</v>
      </c>
      <c r="O651" s="7">
        <v>0</v>
      </c>
      <c r="P651" s="6">
        <v>46.1</v>
      </c>
      <c r="Q651" s="6">
        <f t="shared" si="40"/>
        <v>92.74</v>
      </c>
      <c r="R651" s="6">
        <f t="shared" si="41"/>
        <v>46.1</v>
      </c>
      <c r="S651" s="6">
        <f t="shared" si="42"/>
        <v>46.639999999999993</v>
      </c>
      <c r="T651" s="8">
        <f t="shared" si="43"/>
        <v>0.50291136510675005</v>
      </c>
      <c r="U651" s="5">
        <f>YEAR(SalesDataTable[[#This Row],[Order Date]])</f>
        <v>2026</v>
      </c>
      <c r="V651" s="8" t="str">
        <f>"Q"&amp;ROUNDUP(MONTH(SalesDataTable[[#This Row],[Order Date]])/3,0)</f>
        <v>Q2</v>
      </c>
      <c r="W651" s="9">
        <f>MONTH(SalesDataTable[[#This Row],[Order Date]])</f>
        <v>4</v>
      </c>
      <c r="X651" s="8" t="str">
        <f>TEXT(SalesDataTable[[#This Row],[Order Date]],"mmm")</f>
        <v>Apr</v>
      </c>
    </row>
    <row r="652" spans="1:24" ht="15.75">
      <c r="A652" s="2">
        <v>4980</v>
      </c>
      <c r="B652" s="3">
        <v>46135</v>
      </c>
      <c r="C652" s="4">
        <f>YEAR(SalesDataTable[[#This Row],[Order Date]])</f>
        <v>2026</v>
      </c>
      <c r="D652" s="12" t="str">
        <f>"Q"&amp;ROUNDUP(MONTH(SalesDataTable[[#This Row],[Order Date]])/3,0)</f>
        <v>Q2</v>
      </c>
      <c r="E652" s="4">
        <f>MONTH(SalesDataTable[[#This Row],[Order Date]])</f>
        <v>4</v>
      </c>
      <c r="F652" s="4" t="str">
        <f>TEXT(SalesDataTable[[#This Row],[Order Date]],"MMM")</f>
        <v>Apr</v>
      </c>
      <c r="G652" s="4" t="s">
        <v>6</v>
      </c>
      <c r="H652" s="4" t="s">
        <v>27</v>
      </c>
      <c r="I652" s="4" t="s">
        <v>19</v>
      </c>
      <c r="J652" s="4" t="s">
        <v>3</v>
      </c>
      <c r="K652" s="4" t="s">
        <v>23</v>
      </c>
      <c r="L652" s="4" t="s">
        <v>51</v>
      </c>
      <c r="M652" s="9">
        <v>2</v>
      </c>
      <c r="N652" s="6">
        <v>120.49</v>
      </c>
      <c r="O652" s="7">
        <v>0.1</v>
      </c>
      <c r="P652" s="6">
        <v>62.23</v>
      </c>
      <c r="Q652" s="6">
        <f t="shared" si="40"/>
        <v>216.88200000000001</v>
      </c>
      <c r="R652" s="6">
        <f t="shared" si="41"/>
        <v>124.46</v>
      </c>
      <c r="S652" s="6">
        <f t="shared" si="42"/>
        <v>92.422000000000011</v>
      </c>
      <c r="T652" s="8">
        <f t="shared" si="43"/>
        <v>0.42613955976060719</v>
      </c>
      <c r="U652" s="5">
        <f>YEAR(SalesDataTable[[#This Row],[Order Date]])</f>
        <v>2026</v>
      </c>
      <c r="V652" s="8" t="str">
        <f>"Q"&amp;ROUNDUP(MONTH(SalesDataTable[[#This Row],[Order Date]])/3,0)</f>
        <v>Q2</v>
      </c>
      <c r="W652" s="9">
        <f>MONTH(SalesDataTable[[#This Row],[Order Date]])</f>
        <v>4</v>
      </c>
      <c r="X652" s="8" t="str">
        <f>TEXT(SalesDataTable[[#This Row],[Order Date]],"mmm")</f>
        <v>Apr</v>
      </c>
    </row>
    <row r="653" spans="1:24" ht="15.75">
      <c r="A653" s="2">
        <v>1102</v>
      </c>
      <c r="B653" s="3">
        <v>46136</v>
      </c>
      <c r="C653" s="4">
        <f>YEAR(SalesDataTable[[#This Row],[Order Date]])</f>
        <v>2026</v>
      </c>
      <c r="D653" s="12" t="str">
        <f>"Q"&amp;ROUNDUP(MONTH(SalesDataTable[[#This Row],[Order Date]])/3,0)</f>
        <v>Q2</v>
      </c>
      <c r="E653" s="4">
        <f>MONTH(SalesDataTable[[#This Row],[Order Date]])</f>
        <v>4</v>
      </c>
      <c r="F653" s="4" t="str">
        <f>TEXT(SalesDataTable[[#This Row],[Order Date]],"MMM")</f>
        <v>Apr</v>
      </c>
      <c r="G653" s="4" t="s">
        <v>6</v>
      </c>
      <c r="H653" s="4" t="s">
        <v>27</v>
      </c>
      <c r="I653" s="4" t="s">
        <v>2</v>
      </c>
      <c r="J653" s="4" t="s">
        <v>16</v>
      </c>
      <c r="K653" s="4" t="s">
        <v>9</v>
      </c>
      <c r="L653" s="4" t="s">
        <v>46</v>
      </c>
      <c r="M653" s="9">
        <v>2</v>
      </c>
      <c r="N653" s="6">
        <v>70.53</v>
      </c>
      <c r="O653" s="7">
        <v>0</v>
      </c>
      <c r="P653" s="6">
        <v>32.229999999999997</v>
      </c>
      <c r="Q653" s="6">
        <f t="shared" si="40"/>
        <v>141.06</v>
      </c>
      <c r="R653" s="6">
        <f t="shared" si="41"/>
        <v>64.459999999999994</v>
      </c>
      <c r="S653" s="6">
        <f t="shared" si="42"/>
        <v>76.600000000000009</v>
      </c>
      <c r="T653" s="8">
        <f t="shared" si="43"/>
        <v>0.54303133418403526</v>
      </c>
      <c r="U653" s="5">
        <f>YEAR(SalesDataTable[[#This Row],[Order Date]])</f>
        <v>2026</v>
      </c>
      <c r="V653" s="8" t="str">
        <f>"Q"&amp;ROUNDUP(MONTH(SalesDataTable[[#This Row],[Order Date]])/3,0)</f>
        <v>Q2</v>
      </c>
      <c r="W653" s="9">
        <f>MONTH(SalesDataTable[[#This Row],[Order Date]])</f>
        <v>4</v>
      </c>
      <c r="X653" s="8" t="str">
        <f>TEXT(SalesDataTable[[#This Row],[Order Date]],"mmm")</f>
        <v>Apr</v>
      </c>
    </row>
    <row r="654" spans="1:24" ht="15.75">
      <c r="A654" s="2">
        <v>1333</v>
      </c>
      <c r="B654" s="3">
        <v>46136</v>
      </c>
      <c r="C654" s="4">
        <f>YEAR(SalesDataTable[[#This Row],[Order Date]])</f>
        <v>2026</v>
      </c>
      <c r="D654" s="12" t="str">
        <f>"Q"&amp;ROUNDUP(MONTH(SalesDataTable[[#This Row],[Order Date]])/3,0)</f>
        <v>Q2</v>
      </c>
      <c r="E654" s="4">
        <f>MONTH(SalesDataTable[[#This Row],[Order Date]])</f>
        <v>4</v>
      </c>
      <c r="F654" s="4" t="str">
        <f>TEXT(SalesDataTable[[#This Row],[Order Date]],"MMM")</f>
        <v>Apr</v>
      </c>
      <c r="G654" s="4" t="s">
        <v>6</v>
      </c>
      <c r="H654" s="4" t="s">
        <v>49</v>
      </c>
      <c r="I654" s="4" t="s">
        <v>2</v>
      </c>
      <c r="J654" s="4" t="s">
        <v>13</v>
      </c>
      <c r="K654" s="4" t="s">
        <v>9</v>
      </c>
      <c r="L654" s="4" t="s">
        <v>10</v>
      </c>
      <c r="M654" s="9">
        <v>1</v>
      </c>
      <c r="N654" s="6">
        <v>90.87</v>
      </c>
      <c r="O654" s="7">
        <v>0.1</v>
      </c>
      <c r="P654" s="6">
        <v>44.4</v>
      </c>
      <c r="Q654" s="6">
        <f t="shared" si="40"/>
        <v>81.783000000000001</v>
      </c>
      <c r="R654" s="6">
        <f t="shared" si="41"/>
        <v>44.4</v>
      </c>
      <c r="S654" s="6">
        <f t="shared" si="42"/>
        <v>37.383000000000003</v>
      </c>
      <c r="T654" s="8">
        <f t="shared" si="43"/>
        <v>0.45709988628443565</v>
      </c>
      <c r="U654" s="5">
        <f>YEAR(SalesDataTable[[#This Row],[Order Date]])</f>
        <v>2026</v>
      </c>
      <c r="V654" s="8" t="str">
        <f>"Q"&amp;ROUNDUP(MONTH(SalesDataTable[[#This Row],[Order Date]])/3,0)</f>
        <v>Q2</v>
      </c>
      <c r="W654" s="9">
        <f>MONTH(SalesDataTable[[#This Row],[Order Date]])</f>
        <v>4</v>
      </c>
      <c r="X654" s="8" t="str">
        <f>TEXT(SalesDataTable[[#This Row],[Order Date]],"mmm")</f>
        <v>Apr</v>
      </c>
    </row>
    <row r="655" spans="1:24" ht="15.75">
      <c r="A655" s="2">
        <v>1369</v>
      </c>
      <c r="B655" s="3">
        <v>46136</v>
      </c>
      <c r="C655" s="4">
        <f>YEAR(SalesDataTable[[#This Row],[Order Date]])</f>
        <v>2026</v>
      </c>
      <c r="D655" s="12" t="str">
        <f>"Q"&amp;ROUNDUP(MONTH(SalesDataTable[[#This Row],[Order Date]])/3,0)</f>
        <v>Q2</v>
      </c>
      <c r="E655" s="4">
        <f>MONTH(SalesDataTable[[#This Row],[Order Date]])</f>
        <v>4</v>
      </c>
      <c r="F655" s="4" t="str">
        <f>TEXT(SalesDataTable[[#This Row],[Order Date]],"MMM")</f>
        <v>Apr</v>
      </c>
      <c r="G655" s="4" t="s">
        <v>6</v>
      </c>
      <c r="H655" s="4" t="s">
        <v>49</v>
      </c>
      <c r="I655" s="4" t="s">
        <v>8</v>
      </c>
      <c r="J655" s="4" t="s">
        <v>3</v>
      </c>
      <c r="K655" s="4" t="s">
        <v>34</v>
      </c>
      <c r="L655" s="4" t="s">
        <v>38</v>
      </c>
      <c r="M655" s="9">
        <v>3</v>
      </c>
      <c r="N655" s="6">
        <v>124.31</v>
      </c>
      <c r="O655" s="7">
        <v>0.2</v>
      </c>
      <c r="P655" s="6">
        <v>67.97</v>
      </c>
      <c r="Q655" s="6">
        <f t="shared" si="40"/>
        <v>298.34399999999999</v>
      </c>
      <c r="R655" s="6">
        <f t="shared" si="41"/>
        <v>203.91</v>
      </c>
      <c r="S655" s="6">
        <f t="shared" si="42"/>
        <v>94.433999999999997</v>
      </c>
      <c r="T655" s="8">
        <f t="shared" si="43"/>
        <v>0.31652723031131846</v>
      </c>
      <c r="U655" s="5">
        <f>YEAR(SalesDataTable[[#This Row],[Order Date]])</f>
        <v>2026</v>
      </c>
      <c r="V655" s="8" t="str">
        <f>"Q"&amp;ROUNDUP(MONTH(SalesDataTable[[#This Row],[Order Date]])/3,0)</f>
        <v>Q2</v>
      </c>
      <c r="W655" s="9">
        <f>MONTH(SalesDataTable[[#This Row],[Order Date]])</f>
        <v>4</v>
      </c>
      <c r="X655" s="8" t="str">
        <f>TEXT(SalesDataTable[[#This Row],[Order Date]],"mmm")</f>
        <v>Apr</v>
      </c>
    </row>
    <row r="656" spans="1:24" ht="15.75">
      <c r="A656" s="2">
        <v>1712</v>
      </c>
      <c r="B656" s="3">
        <v>46136</v>
      </c>
      <c r="C656" s="4">
        <f>YEAR(SalesDataTable[[#This Row],[Order Date]])</f>
        <v>2026</v>
      </c>
      <c r="D656" s="12" t="str">
        <f>"Q"&amp;ROUNDUP(MONTH(SalesDataTable[[#This Row],[Order Date]])/3,0)</f>
        <v>Q2</v>
      </c>
      <c r="E656" s="4">
        <f>MONTH(SalesDataTable[[#This Row],[Order Date]])</f>
        <v>4</v>
      </c>
      <c r="F656" s="4" t="str">
        <f>TEXT(SalesDataTable[[#This Row],[Order Date]],"MMM")</f>
        <v>Apr</v>
      </c>
      <c r="G656" s="4" t="s">
        <v>6</v>
      </c>
      <c r="H656" s="4" t="s">
        <v>7</v>
      </c>
      <c r="I656" s="4" t="s">
        <v>8</v>
      </c>
      <c r="J656" s="4" t="s">
        <v>3</v>
      </c>
      <c r="K656" s="4" t="s">
        <v>4</v>
      </c>
      <c r="L656" s="4" t="s">
        <v>26</v>
      </c>
      <c r="M656" s="9">
        <v>15</v>
      </c>
      <c r="N656" s="6">
        <v>41.21</v>
      </c>
      <c r="O656" s="7">
        <v>0.15</v>
      </c>
      <c r="P656" s="6">
        <v>16.760000000000002</v>
      </c>
      <c r="Q656" s="6">
        <f t="shared" si="40"/>
        <v>525.42750000000001</v>
      </c>
      <c r="R656" s="6">
        <f t="shared" si="41"/>
        <v>251.40000000000003</v>
      </c>
      <c r="S656" s="6">
        <f t="shared" si="42"/>
        <v>274.02749999999997</v>
      </c>
      <c r="T656" s="8">
        <f t="shared" si="43"/>
        <v>0.52153246642020068</v>
      </c>
      <c r="U656" s="5">
        <f>YEAR(SalesDataTable[[#This Row],[Order Date]])</f>
        <v>2026</v>
      </c>
      <c r="V656" s="8" t="str">
        <f>"Q"&amp;ROUNDUP(MONTH(SalesDataTable[[#This Row],[Order Date]])/3,0)</f>
        <v>Q2</v>
      </c>
      <c r="W656" s="9">
        <f>MONTH(SalesDataTable[[#This Row],[Order Date]])</f>
        <v>4</v>
      </c>
      <c r="X656" s="8" t="str">
        <f>TEXT(SalesDataTable[[#This Row],[Order Date]],"mmm")</f>
        <v>Apr</v>
      </c>
    </row>
    <row r="657" spans="1:24" ht="15.75">
      <c r="A657" s="2">
        <v>2229</v>
      </c>
      <c r="B657" s="3">
        <v>46136</v>
      </c>
      <c r="C657" s="4">
        <f>YEAR(SalesDataTable[[#This Row],[Order Date]])</f>
        <v>2026</v>
      </c>
      <c r="D657" s="12" t="str">
        <f>"Q"&amp;ROUNDUP(MONTH(SalesDataTable[[#This Row],[Order Date]])/3,0)</f>
        <v>Q2</v>
      </c>
      <c r="E657" s="4">
        <f>MONTH(SalesDataTable[[#This Row],[Order Date]])</f>
        <v>4</v>
      </c>
      <c r="F657" s="4" t="str">
        <f>TEXT(SalesDataTable[[#This Row],[Order Date]],"MMM")</f>
        <v>Apr</v>
      </c>
      <c r="G657" s="4" t="s">
        <v>0</v>
      </c>
      <c r="H657" s="4" t="s">
        <v>1</v>
      </c>
      <c r="I657" s="4" t="s">
        <v>2</v>
      </c>
      <c r="J657" s="4" t="s">
        <v>13</v>
      </c>
      <c r="K657" s="4" t="s">
        <v>9</v>
      </c>
      <c r="L657" s="4" t="s">
        <v>17</v>
      </c>
      <c r="M657" s="9">
        <v>2</v>
      </c>
      <c r="N657" s="6">
        <v>145.75</v>
      </c>
      <c r="O657" s="7">
        <v>0.1</v>
      </c>
      <c r="P657" s="6">
        <v>78.900000000000006</v>
      </c>
      <c r="Q657" s="6">
        <f t="shared" si="40"/>
        <v>262.35000000000002</v>
      </c>
      <c r="R657" s="6">
        <f t="shared" si="41"/>
        <v>157.80000000000001</v>
      </c>
      <c r="S657" s="6">
        <f t="shared" si="42"/>
        <v>104.55000000000001</v>
      </c>
      <c r="T657" s="8">
        <f t="shared" si="43"/>
        <v>0.39851343624928531</v>
      </c>
      <c r="U657" s="5">
        <f>YEAR(SalesDataTable[[#This Row],[Order Date]])</f>
        <v>2026</v>
      </c>
      <c r="V657" s="8" t="str">
        <f>"Q"&amp;ROUNDUP(MONTH(SalesDataTable[[#This Row],[Order Date]])/3,0)</f>
        <v>Q2</v>
      </c>
      <c r="W657" s="9">
        <f>MONTH(SalesDataTable[[#This Row],[Order Date]])</f>
        <v>4</v>
      </c>
      <c r="X657" s="8" t="str">
        <f>TEXT(SalesDataTable[[#This Row],[Order Date]],"mmm")</f>
        <v>Apr</v>
      </c>
    </row>
    <row r="658" spans="1:24" ht="15.75">
      <c r="A658" s="2">
        <v>3458</v>
      </c>
      <c r="B658" s="3">
        <v>46136</v>
      </c>
      <c r="C658" s="4">
        <f>YEAR(SalesDataTable[[#This Row],[Order Date]])</f>
        <v>2026</v>
      </c>
      <c r="D658" s="12" t="str">
        <f>"Q"&amp;ROUNDUP(MONTH(SalesDataTable[[#This Row],[Order Date]])/3,0)</f>
        <v>Q2</v>
      </c>
      <c r="E658" s="4">
        <f>MONTH(SalesDataTable[[#This Row],[Order Date]])</f>
        <v>4</v>
      </c>
      <c r="F658" s="4" t="str">
        <f>TEXT(SalesDataTable[[#This Row],[Order Date]],"MMM")</f>
        <v>Apr</v>
      </c>
      <c r="G658" s="4" t="s">
        <v>11</v>
      </c>
      <c r="H658" s="4" t="s">
        <v>18</v>
      </c>
      <c r="I658" s="4" t="s">
        <v>2</v>
      </c>
      <c r="J658" s="4" t="s">
        <v>13</v>
      </c>
      <c r="K658" s="4" t="s">
        <v>14</v>
      </c>
      <c r="L658" s="4" t="s">
        <v>44</v>
      </c>
      <c r="M658" s="9">
        <v>1</v>
      </c>
      <c r="N658" s="6">
        <v>134.86000000000001</v>
      </c>
      <c r="O658" s="7">
        <v>0</v>
      </c>
      <c r="P658" s="6">
        <v>66.040000000000006</v>
      </c>
      <c r="Q658" s="6">
        <f t="shared" si="40"/>
        <v>134.86000000000001</v>
      </c>
      <c r="R658" s="6">
        <f t="shared" si="41"/>
        <v>66.040000000000006</v>
      </c>
      <c r="S658" s="6">
        <f t="shared" si="42"/>
        <v>68.820000000000007</v>
      </c>
      <c r="T658" s="8">
        <f t="shared" si="43"/>
        <v>0.51030698502150373</v>
      </c>
      <c r="U658" s="5">
        <f>YEAR(SalesDataTable[[#This Row],[Order Date]])</f>
        <v>2026</v>
      </c>
      <c r="V658" s="8" t="str">
        <f>"Q"&amp;ROUNDUP(MONTH(SalesDataTable[[#This Row],[Order Date]])/3,0)</f>
        <v>Q2</v>
      </c>
      <c r="W658" s="9">
        <f>MONTH(SalesDataTable[[#This Row],[Order Date]])</f>
        <v>4</v>
      </c>
      <c r="X658" s="8" t="str">
        <f>TEXT(SalesDataTable[[#This Row],[Order Date]],"mmm")</f>
        <v>Apr</v>
      </c>
    </row>
    <row r="659" spans="1:24" ht="15.75">
      <c r="A659" s="2">
        <v>4637</v>
      </c>
      <c r="B659" s="3">
        <v>46136</v>
      </c>
      <c r="C659" s="4">
        <f>YEAR(SalesDataTable[[#This Row],[Order Date]])</f>
        <v>2026</v>
      </c>
      <c r="D659" s="12" t="str">
        <f>"Q"&amp;ROUNDUP(MONTH(SalesDataTable[[#This Row],[Order Date]])/3,0)</f>
        <v>Q2</v>
      </c>
      <c r="E659" s="4">
        <f>MONTH(SalesDataTable[[#This Row],[Order Date]])</f>
        <v>4</v>
      </c>
      <c r="F659" s="4" t="str">
        <f>TEXT(SalesDataTable[[#This Row],[Order Date]],"MMM")</f>
        <v>Apr</v>
      </c>
      <c r="G659" s="4" t="s">
        <v>20</v>
      </c>
      <c r="H659" s="4" t="s">
        <v>47</v>
      </c>
      <c r="I659" s="4" t="s">
        <v>19</v>
      </c>
      <c r="J659" s="4" t="s">
        <v>13</v>
      </c>
      <c r="K659" s="4" t="s">
        <v>14</v>
      </c>
      <c r="L659" s="4" t="s">
        <v>44</v>
      </c>
      <c r="M659" s="9">
        <v>1</v>
      </c>
      <c r="N659" s="6">
        <v>136.07</v>
      </c>
      <c r="O659" s="7">
        <v>0</v>
      </c>
      <c r="P659" s="6">
        <v>65.17</v>
      </c>
      <c r="Q659" s="6">
        <f t="shared" si="40"/>
        <v>136.07</v>
      </c>
      <c r="R659" s="6">
        <f t="shared" si="41"/>
        <v>65.17</v>
      </c>
      <c r="S659" s="6">
        <f t="shared" si="42"/>
        <v>70.899999999999991</v>
      </c>
      <c r="T659" s="8">
        <f t="shared" si="43"/>
        <v>0.52105533916366575</v>
      </c>
      <c r="U659" s="5">
        <f>YEAR(SalesDataTable[[#This Row],[Order Date]])</f>
        <v>2026</v>
      </c>
      <c r="V659" s="8" t="str">
        <f>"Q"&amp;ROUNDUP(MONTH(SalesDataTable[[#This Row],[Order Date]])/3,0)</f>
        <v>Q2</v>
      </c>
      <c r="W659" s="9">
        <f>MONTH(SalesDataTable[[#This Row],[Order Date]])</f>
        <v>4</v>
      </c>
      <c r="X659" s="8" t="str">
        <f>TEXT(SalesDataTable[[#This Row],[Order Date]],"mmm")</f>
        <v>Apr</v>
      </c>
    </row>
    <row r="660" spans="1:24" ht="15.75">
      <c r="A660" s="2">
        <v>4726</v>
      </c>
      <c r="B660" s="3">
        <v>46136</v>
      </c>
      <c r="C660" s="4">
        <f>YEAR(SalesDataTable[[#This Row],[Order Date]])</f>
        <v>2026</v>
      </c>
      <c r="D660" s="12" t="str">
        <f>"Q"&amp;ROUNDUP(MONTH(SalesDataTable[[#This Row],[Order Date]])/3,0)</f>
        <v>Q2</v>
      </c>
      <c r="E660" s="4">
        <f>MONTH(SalesDataTable[[#This Row],[Order Date]])</f>
        <v>4</v>
      </c>
      <c r="F660" s="4" t="str">
        <f>TEXT(SalesDataTable[[#This Row],[Order Date]],"MMM")</f>
        <v>Apr</v>
      </c>
      <c r="G660" s="4" t="s">
        <v>0</v>
      </c>
      <c r="H660" s="4" t="s">
        <v>50</v>
      </c>
      <c r="I660" s="4" t="s">
        <v>19</v>
      </c>
      <c r="J660" s="4" t="s">
        <v>16</v>
      </c>
      <c r="K660" s="4" t="s">
        <v>14</v>
      </c>
      <c r="L660" s="4" t="s">
        <v>32</v>
      </c>
      <c r="M660" s="9">
        <v>1</v>
      </c>
      <c r="N660" s="6">
        <v>47.25</v>
      </c>
      <c r="O660" s="7">
        <v>0.1</v>
      </c>
      <c r="P660" s="6">
        <v>18.25</v>
      </c>
      <c r="Q660" s="6">
        <f t="shared" si="40"/>
        <v>42.524999999999999</v>
      </c>
      <c r="R660" s="6">
        <f t="shared" si="41"/>
        <v>18.25</v>
      </c>
      <c r="S660" s="6">
        <f t="shared" si="42"/>
        <v>24.274999999999999</v>
      </c>
      <c r="T660" s="8">
        <f t="shared" si="43"/>
        <v>0.57084068195179305</v>
      </c>
      <c r="U660" s="5">
        <f>YEAR(SalesDataTable[[#This Row],[Order Date]])</f>
        <v>2026</v>
      </c>
      <c r="V660" s="8" t="str">
        <f>"Q"&amp;ROUNDUP(MONTH(SalesDataTable[[#This Row],[Order Date]])/3,0)</f>
        <v>Q2</v>
      </c>
      <c r="W660" s="9">
        <f>MONTH(SalesDataTable[[#This Row],[Order Date]])</f>
        <v>4</v>
      </c>
      <c r="X660" s="8" t="str">
        <f>TEXT(SalesDataTable[[#This Row],[Order Date]],"mmm")</f>
        <v>Apr</v>
      </c>
    </row>
    <row r="661" spans="1:24" ht="15.75">
      <c r="A661" s="2">
        <v>4838</v>
      </c>
      <c r="B661" s="3">
        <v>46136</v>
      </c>
      <c r="C661" s="4">
        <f>YEAR(SalesDataTable[[#This Row],[Order Date]])</f>
        <v>2026</v>
      </c>
      <c r="D661" s="12" t="str">
        <f>"Q"&amp;ROUNDUP(MONTH(SalesDataTable[[#This Row],[Order Date]])/3,0)</f>
        <v>Q2</v>
      </c>
      <c r="E661" s="4">
        <f>MONTH(SalesDataTable[[#This Row],[Order Date]])</f>
        <v>4</v>
      </c>
      <c r="F661" s="4" t="str">
        <f>TEXT(SalesDataTable[[#This Row],[Order Date]],"MMM")</f>
        <v>Apr</v>
      </c>
      <c r="G661" s="4" t="s">
        <v>0</v>
      </c>
      <c r="H661" s="4" t="s">
        <v>1</v>
      </c>
      <c r="I661" s="4" t="s">
        <v>2</v>
      </c>
      <c r="J661" s="4" t="s">
        <v>16</v>
      </c>
      <c r="K661" s="4" t="s">
        <v>4</v>
      </c>
      <c r="L661" s="4" t="s">
        <v>26</v>
      </c>
      <c r="M661" s="9">
        <v>2</v>
      </c>
      <c r="N661" s="6">
        <v>41.32</v>
      </c>
      <c r="O661" s="7">
        <v>0.1</v>
      </c>
      <c r="P661" s="6">
        <v>16.66</v>
      </c>
      <c r="Q661" s="6">
        <f t="shared" si="40"/>
        <v>74.376000000000005</v>
      </c>
      <c r="R661" s="6">
        <f t="shared" si="41"/>
        <v>33.32</v>
      </c>
      <c r="S661" s="6">
        <f t="shared" si="42"/>
        <v>41.056000000000004</v>
      </c>
      <c r="T661" s="8">
        <f t="shared" si="43"/>
        <v>0.5520060234484242</v>
      </c>
      <c r="U661" s="5">
        <f>YEAR(SalesDataTable[[#This Row],[Order Date]])</f>
        <v>2026</v>
      </c>
      <c r="V661" s="8" t="str">
        <f>"Q"&amp;ROUNDUP(MONTH(SalesDataTable[[#This Row],[Order Date]])/3,0)</f>
        <v>Q2</v>
      </c>
      <c r="W661" s="9">
        <f>MONTH(SalesDataTable[[#This Row],[Order Date]])</f>
        <v>4</v>
      </c>
      <c r="X661" s="8" t="str">
        <f>TEXT(SalesDataTable[[#This Row],[Order Date]],"mmm")</f>
        <v>Apr</v>
      </c>
    </row>
    <row r="662" spans="1:24" ht="15.75">
      <c r="A662" s="2">
        <v>5075</v>
      </c>
      <c r="B662" s="3">
        <v>46136</v>
      </c>
      <c r="C662" s="4">
        <f>YEAR(SalesDataTable[[#This Row],[Order Date]])</f>
        <v>2026</v>
      </c>
      <c r="D662" s="12" t="str">
        <f>"Q"&amp;ROUNDUP(MONTH(SalesDataTable[[#This Row],[Order Date]])/3,0)</f>
        <v>Q2</v>
      </c>
      <c r="E662" s="4">
        <f>MONTH(SalesDataTable[[#This Row],[Order Date]])</f>
        <v>4</v>
      </c>
      <c r="F662" s="4" t="str">
        <f>TEXT(SalesDataTable[[#This Row],[Order Date]],"MMM")</f>
        <v>Apr</v>
      </c>
      <c r="G662" s="4" t="s">
        <v>0</v>
      </c>
      <c r="H662" s="4" t="s">
        <v>50</v>
      </c>
      <c r="I662" s="4" t="s">
        <v>28</v>
      </c>
      <c r="J662" s="4" t="s">
        <v>13</v>
      </c>
      <c r="K662" s="4" t="s">
        <v>4</v>
      </c>
      <c r="L662" s="4" t="s">
        <v>5</v>
      </c>
      <c r="M662" s="9">
        <v>2</v>
      </c>
      <c r="N662" s="6">
        <v>81.75</v>
      </c>
      <c r="O662" s="7">
        <v>0</v>
      </c>
      <c r="P662" s="6">
        <v>41.92</v>
      </c>
      <c r="Q662" s="6">
        <f t="shared" si="40"/>
        <v>163.5</v>
      </c>
      <c r="R662" s="6">
        <f t="shared" si="41"/>
        <v>83.84</v>
      </c>
      <c r="S662" s="6">
        <f t="shared" si="42"/>
        <v>79.66</v>
      </c>
      <c r="T662" s="8">
        <f t="shared" si="43"/>
        <v>0.48721712538226297</v>
      </c>
      <c r="U662" s="5">
        <f>YEAR(SalesDataTable[[#This Row],[Order Date]])</f>
        <v>2026</v>
      </c>
      <c r="V662" s="8" t="str">
        <f>"Q"&amp;ROUNDUP(MONTH(SalesDataTable[[#This Row],[Order Date]])/3,0)</f>
        <v>Q2</v>
      </c>
      <c r="W662" s="9">
        <f>MONTH(SalesDataTable[[#This Row],[Order Date]])</f>
        <v>4</v>
      </c>
      <c r="X662" s="8" t="str">
        <f>TEXT(SalesDataTable[[#This Row],[Order Date]],"mmm")</f>
        <v>Apr</v>
      </c>
    </row>
    <row r="663" spans="1:24" ht="15.75">
      <c r="A663" s="2">
        <v>149</v>
      </c>
      <c r="B663" s="3">
        <v>46137</v>
      </c>
      <c r="C663" s="4">
        <f>YEAR(SalesDataTable[[#This Row],[Order Date]])</f>
        <v>2026</v>
      </c>
      <c r="D663" s="12" t="str">
        <f>"Q"&amp;ROUNDUP(MONTH(SalesDataTable[[#This Row],[Order Date]])/3,0)</f>
        <v>Q2</v>
      </c>
      <c r="E663" s="4">
        <f>MONTH(SalesDataTable[[#This Row],[Order Date]])</f>
        <v>4</v>
      </c>
      <c r="F663" s="4" t="str">
        <f>TEXT(SalesDataTable[[#This Row],[Order Date]],"MMM")</f>
        <v>Apr</v>
      </c>
      <c r="G663" s="4" t="s">
        <v>6</v>
      </c>
      <c r="H663" s="4" t="s">
        <v>43</v>
      </c>
      <c r="I663" s="4" t="s">
        <v>2</v>
      </c>
      <c r="J663" s="4" t="s">
        <v>3</v>
      </c>
      <c r="K663" s="4" t="s">
        <v>14</v>
      </c>
      <c r="L663" s="4" t="s">
        <v>15</v>
      </c>
      <c r="M663" s="9">
        <v>1</v>
      </c>
      <c r="N663" s="6">
        <v>36.020000000000003</v>
      </c>
      <c r="O663" s="7">
        <v>0.05</v>
      </c>
      <c r="P663" s="6">
        <v>13.72</v>
      </c>
      <c r="Q663" s="6">
        <f t="shared" si="40"/>
        <v>34.219000000000001</v>
      </c>
      <c r="R663" s="6">
        <f t="shared" si="41"/>
        <v>13.72</v>
      </c>
      <c r="S663" s="6">
        <f t="shared" si="42"/>
        <v>20.499000000000002</v>
      </c>
      <c r="T663" s="8">
        <f t="shared" si="43"/>
        <v>0.59905315760250155</v>
      </c>
      <c r="U663" s="5">
        <f>YEAR(SalesDataTable[[#This Row],[Order Date]])</f>
        <v>2026</v>
      </c>
      <c r="V663" s="8" t="str">
        <f>"Q"&amp;ROUNDUP(MONTH(SalesDataTable[[#This Row],[Order Date]])/3,0)</f>
        <v>Q2</v>
      </c>
      <c r="W663" s="9">
        <f>MONTH(SalesDataTable[[#This Row],[Order Date]])</f>
        <v>4</v>
      </c>
      <c r="X663" s="8" t="str">
        <f>TEXT(SalesDataTable[[#This Row],[Order Date]],"mmm")</f>
        <v>Apr</v>
      </c>
    </row>
    <row r="664" spans="1:24" ht="15.75">
      <c r="A664" s="2">
        <v>449</v>
      </c>
      <c r="B664" s="3">
        <v>46137</v>
      </c>
      <c r="C664" s="4">
        <f>YEAR(SalesDataTable[[#This Row],[Order Date]])</f>
        <v>2026</v>
      </c>
      <c r="D664" s="12" t="str">
        <f>"Q"&amp;ROUNDUP(MONTH(SalesDataTable[[#This Row],[Order Date]])/3,0)</f>
        <v>Q2</v>
      </c>
      <c r="E664" s="4">
        <f>MONTH(SalesDataTable[[#This Row],[Order Date]])</f>
        <v>4</v>
      </c>
      <c r="F664" s="4" t="str">
        <f>TEXT(SalesDataTable[[#This Row],[Order Date]],"MMM")</f>
        <v>Apr</v>
      </c>
      <c r="G664" s="4" t="s">
        <v>11</v>
      </c>
      <c r="H664" s="4" t="s">
        <v>25</v>
      </c>
      <c r="I664" s="4" t="s">
        <v>2</v>
      </c>
      <c r="J664" s="4" t="s">
        <v>16</v>
      </c>
      <c r="K664" s="4" t="s">
        <v>14</v>
      </c>
      <c r="L664" s="4" t="s">
        <v>15</v>
      </c>
      <c r="M664" s="9">
        <v>1</v>
      </c>
      <c r="N664" s="6">
        <v>36.68</v>
      </c>
      <c r="O664" s="7">
        <v>0</v>
      </c>
      <c r="P664" s="6">
        <v>13.27</v>
      </c>
      <c r="Q664" s="6">
        <f t="shared" si="40"/>
        <v>36.68</v>
      </c>
      <c r="R664" s="6">
        <f t="shared" si="41"/>
        <v>13.27</v>
      </c>
      <c r="S664" s="6">
        <f t="shared" si="42"/>
        <v>23.41</v>
      </c>
      <c r="T664" s="8">
        <f t="shared" si="43"/>
        <v>0.63822246455834242</v>
      </c>
      <c r="U664" s="5">
        <f>YEAR(SalesDataTable[[#This Row],[Order Date]])</f>
        <v>2026</v>
      </c>
      <c r="V664" s="8" t="str">
        <f>"Q"&amp;ROUNDUP(MONTH(SalesDataTable[[#This Row],[Order Date]])/3,0)</f>
        <v>Q2</v>
      </c>
      <c r="W664" s="9">
        <f>MONTH(SalesDataTable[[#This Row],[Order Date]])</f>
        <v>4</v>
      </c>
      <c r="X664" s="8" t="str">
        <f>TEXT(SalesDataTable[[#This Row],[Order Date]],"mmm")</f>
        <v>Apr</v>
      </c>
    </row>
    <row r="665" spans="1:24" ht="15.75">
      <c r="A665" s="2">
        <v>1422</v>
      </c>
      <c r="B665" s="3">
        <v>46137</v>
      </c>
      <c r="C665" s="4">
        <f>YEAR(SalesDataTable[[#This Row],[Order Date]])</f>
        <v>2026</v>
      </c>
      <c r="D665" s="12" t="str">
        <f>"Q"&amp;ROUNDUP(MONTH(SalesDataTable[[#This Row],[Order Date]])/3,0)</f>
        <v>Q2</v>
      </c>
      <c r="E665" s="4">
        <f>MONTH(SalesDataTable[[#This Row],[Order Date]])</f>
        <v>4</v>
      </c>
      <c r="F665" s="4" t="str">
        <f>TEXT(SalesDataTable[[#This Row],[Order Date]],"MMM")</f>
        <v>Apr</v>
      </c>
      <c r="G665" s="4" t="s">
        <v>20</v>
      </c>
      <c r="H665" s="4" t="s">
        <v>33</v>
      </c>
      <c r="I665" s="4" t="s">
        <v>8</v>
      </c>
      <c r="J665" s="4" t="s">
        <v>16</v>
      </c>
      <c r="K665" s="4" t="s">
        <v>23</v>
      </c>
      <c r="L665" s="4" t="s">
        <v>24</v>
      </c>
      <c r="M665" s="9">
        <v>6</v>
      </c>
      <c r="N665" s="6">
        <v>348.16</v>
      </c>
      <c r="O665" s="7">
        <v>0.1</v>
      </c>
      <c r="P665" s="6">
        <v>198.24</v>
      </c>
      <c r="Q665" s="6">
        <f t="shared" si="40"/>
        <v>1880.0640000000001</v>
      </c>
      <c r="R665" s="6">
        <f t="shared" si="41"/>
        <v>1189.44</v>
      </c>
      <c r="S665" s="6">
        <f t="shared" si="42"/>
        <v>690.62400000000002</v>
      </c>
      <c r="T665" s="8">
        <f t="shared" si="43"/>
        <v>0.36734068627450978</v>
      </c>
      <c r="U665" s="5">
        <f>YEAR(SalesDataTable[[#This Row],[Order Date]])</f>
        <v>2026</v>
      </c>
      <c r="V665" s="8" t="str">
        <f>"Q"&amp;ROUNDUP(MONTH(SalesDataTable[[#This Row],[Order Date]])/3,0)</f>
        <v>Q2</v>
      </c>
      <c r="W665" s="9">
        <f>MONTH(SalesDataTable[[#This Row],[Order Date]])</f>
        <v>4</v>
      </c>
      <c r="X665" s="8" t="str">
        <f>TEXT(SalesDataTable[[#This Row],[Order Date]],"mmm")</f>
        <v>Apr</v>
      </c>
    </row>
    <row r="666" spans="1:24" ht="15.75">
      <c r="A666" s="2">
        <v>3248</v>
      </c>
      <c r="B666" s="3">
        <v>46137</v>
      </c>
      <c r="C666" s="4">
        <f>YEAR(SalesDataTable[[#This Row],[Order Date]])</f>
        <v>2026</v>
      </c>
      <c r="D666" s="12" t="str">
        <f>"Q"&amp;ROUNDUP(MONTH(SalesDataTable[[#This Row],[Order Date]])/3,0)</f>
        <v>Q2</v>
      </c>
      <c r="E666" s="4">
        <f>MONTH(SalesDataTable[[#This Row],[Order Date]])</f>
        <v>4</v>
      </c>
      <c r="F666" s="4" t="str">
        <f>TEXT(SalesDataTable[[#This Row],[Order Date]],"MMM")</f>
        <v>Apr</v>
      </c>
      <c r="G666" s="4" t="s">
        <v>11</v>
      </c>
      <c r="H666" s="4" t="s">
        <v>52</v>
      </c>
      <c r="I666" s="4" t="s">
        <v>2</v>
      </c>
      <c r="J666" s="4" t="s">
        <v>3</v>
      </c>
      <c r="K666" s="4" t="s">
        <v>4</v>
      </c>
      <c r="L666" s="4" t="s">
        <v>26</v>
      </c>
      <c r="M666" s="9">
        <v>2</v>
      </c>
      <c r="N666" s="6">
        <v>39.799999999999997</v>
      </c>
      <c r="O666" s="7">
        <v>0.05</v>
      </c>
      <c r="P666" s="6">
        <v>16.23</v>
      </c>
      <c r="Q666" s="6">
        <f t="shared" si="40"/>
        <v>75.61999999999999</v>
      </c>
      <c r="R666" s="6">
        <f t="shared" si="41"/>
        <v>32.46</v>
      </c>
      <c r="S666" s="6">
        <f t="shared" si="42"/>
        <v>43.159999999999989</v>
      </c>
      <c r="T666" s="8">
        <f t="shared" si="43"/>
        <v>0.57074847923829664</v>
      </c>
      <c r="U666" s="5">
        <f>YEAR(SalesDataTable[[#This Row],[Order Date]])</f>
        <v>2026</v>
      </c>
      <c r="V666" s="8" t="str">
        <f>"Q"&amp;ROUNDUP(MONTH(SalesDataTable[[#This Row],[Order Date]])/3,0)</f>
        <v>Q2</v>
      </c>
      <c r="W666" s="9">
        <f>MONTH(SalesDataTable[[#This Row],[Order Date]])</f>
        <v>4</v>
      </c>
      <c r="X666" s="8" t="str">
        <f>TEXT(SalesDataTable[[#This Row],[Order Date]],"mmm")</f>
        <v>Apr</v>
      </c>
    </row>
    <row r="667" spans="1:24" ht="15.75">
      <c r="A667" s="2">
        <v>3445</v>
      </c>
      <c r="B667" s="3">
        <v>46137</v>
      </c>
      <c r="C667" s="4">
        <f>YEAR(SalesDataTable[[#This Row],[Order Date]])</f>
        <v>2026</v>
      </c>
      <c r="D667" s="12" t="str">
        <f>"Q"&amp;ROUNDUP(MONTH(SalesDataTable[[#This Row],[Order Date]])/3,0)</f>
        <v>Q2</v>
      </c>
      <c r="E667" s="4">
        <f>MONTH(SalesDataTable[[#This Row],[Order Date]])</f>
        <v>4</v>
      </c>
      <c r="F667" s="4" t="str">
        <f>TEXT(SalesDataTable[[#This Row],[Order Date]],"MMM")</f>
        <v>Apr</v>
      </c>
      <c r="G667" s="4" t="s">
        <v>0</v>
      </c>
      <c r="H667" s="4" t="s">
        <v>50</v>
      </c>
      <c r="I667" s="4" t="s">
        <v>2</v>
      </c>
      <c r="J667" s="4" t="s">
        <v>3</v>
      </c>
      <c r="K667" s="4" t="s">
        <v>4</v>
      </c>
      <c r="L667" s="4" t="s">
        <v>26</v>
      </c>
      <c r="M667" s="9">
        <v>5</v>
      </c>
      <c r="N667" s="6">
        <v>39.369999999999997</v>
      </c>
      <c r="O667" s="7">
        <v>0.05</v>
      </c>
      <c r="P667" s="6">
        <v>16.760000000000002</v>
      </c>
      <c r="Q667" s="6">
        <f t="shared" si="40"/>
        <v>187.00749999999999</v>
      </c>
      <c r="R667" s="6">
        <f t="shared" si="41"/>
        <v>83.800000000000011</v>
      </c>
      <c r="S667" s="6">
        <f t="shared" si="42"/>
        <v>103.20749999999998</v>
      </c>
      <c r="T667" s="8">
        <f t="shared" si="43"/>
        <v>0.55188963009504954</v>
      </c>
      <c r="U667" s="5">
        <f>YEAR(SalesDataTable[[#This Row],[Order Date]])</f>
        <v>2026</v>
      </c>
      <c r="V667" s="8" t="str">
        <f>"Q"&amp;ROUNDUP(MONTH(SalesDataTable[[#This Row],[Order Date]])/3,0)</f>
        <v>Q2</v>
      </c>
      <c r="W667" s="9">
        <f>MONTH(SalesDataTable[[#This Row],[Order Date]])</f>
        <v>4</v>
      </c>
      <c r="X667" s="8" t="str">
        <f>TEXT(SalesDataTable[[#This Row],[Order Date]],"mmm")</f>
        <v>Apr</v>
      </c>
    </row>
    <row r="668" spans="1:24" ht="15.75">
      <c r="A668" s="2">
        <v>3930</v>
      </c>
      <c r="B668" s="3">
        <v>46137</v>
      </c>
      <c r="C668" s="4">
        <f>YEAR(SalesDataTable[[#This Row],[Order Date]])</f>
        <v>2026</v>
      </c>
      <c r="D668" s="12" t="str">
        <f>"Q"&amp;ROUNDUP(MONTH(SalesDataTable[[#This Row],[Order Date]])/3,0)</f>
        <v>Q2</v>
      </c>
      <c r="E668" s="4">
        <f>MONTH(SalesDataTable[[#This Row],[Order Date]])</f>
        <v>4</v>
      </c>
      <c r="F668" s="4" t="str">
        <f>TEXT(SalesDataTable[[#This Row],[Order Date]],"MMM")</f>
        <v>Apr</v>
      </c>
      <c r="G668" s="4" t="s">
        <v>6</v>
      </c>
      <c r="H668" s="4" t="s">
        <v>43</v>
      </c>
      <c r="I668" s="4" t="s">
        <v>28</v>
      </c>
      <c r="J668" s="4" t="s">
        <v>3</v>
      </c>
      <c r="K668" s="4" t="s">
        <v>34</v>
      </c>
      <c r="L668" s="4" t="s">
        <v>35</v>
      </c>
      <c r="M668" s="9">
        <v>2</v>
      </c>
      <c r="N668" s="6">
        <v>40.85</v>
      </c>
      <c r="O668" s="7">
        <v>0</v>
      </c>
      <c r="P668" s="6">
        <v>14.99</v>
      </c>
      <c r="Q668" s="6">
        <f t="shared" si="40"/>
        <v>81.7</v>
      </c>
      <c r="R668" s="6">
        <f t="shared" si="41"/>
        <v>29.98</v>
      </c>
      <c r="S668" s="6">
        <f t="shared" si="42"/>
        <v>51.72</v>
      </c>
      <c r="T668" s="8">
        <f t="shared" si="43"/>
        <v>0.633047735618115</v>
      </c>
      <c r="U668" s="5">
        <f>YEAR(SalesDataTable[[#This Row],[Order Date]])</f>
        <v>2026</v>
      </c>
      <c r="V668" s="8" t="str">
        <f>"Q"&amp;ROUNDUP(MONTH(SalesDataTable[[#This Row],[Order Date]])/3,0)</f>
        <v>Q2</v>
      </c>
      <c r="W668" s="9">
        <f>MONTH(SalesDataTable[[#This Row],[Order Date]])</f>
        <v>4</v>
      </c>
      <c r="X668" s="8" t="str">
        <f>TEXT(SalesDataTable[[#This Row],[Order Date]],"mmm")</f>
        <v>Apr</v>
      </c>
    </row>
    <row r="669" spans="1:24" ht="15.75">
      <c r="A669" s="2">
        <v>3969</v>
      </c>
      <c r="B669" s="3">
        <v>46137</v>
      </c>
      <c r="C669" s="4">
        <f>YEAR(SalesDataTable[[#This Row],[Order Date]])</f>
        <v>2026</v>
      </c>
      <c r="D669" s="12" t="str">
        <f>"Q"&amp;ROUNDUP(MONTH(SalesDataTable[[#This Row],[Order Date]])/3,0)</f>
        <v>Q2</v>
      </c>
      <c r="E669" s="4">
        <f>MONTH(SalesDataTable[[#This Row],[Order Date]])</f>
        <v>4</v>
      </c>
      <c r="F669" s="4" t="str">
        <f>TEXT(SalesDataTable[[#This Row],[Order Date]],"MMM")</f>
        <v>Apr</v>
      </c>
      <c r="G669" s="4" t="s">
        <v>20</v>
      </c>
      <c r="H669" s="4" t="s">
        <v>33</v>
      </c>
      <c r="I669" s="4" t="s">
        <v>28</v>
      </c>
      <c r="J669" s="4" t="s">
        <v>3</v>
      </c>
      <c r="K669" s="4" t="s">
        <v>9</v>
      </c>
      <c r="L669" s="4" t="s">
        <v>10</v>
      </c>
      <c r="M669" s="9">
        <v>1</v>
      </c>
      <c r="N669" s="6">
        <v>92.91</v>
      </c>
      <c r="O669" s="7">
        <v>0.05</v>
      </c>
      <c r="P669" s="6">
        <v>46</v>
      </c>
      <c r="Q669" s="6">
        <f t="shared" si="40"/>
        <v>88.264499999999998</v>
      </c>
      <c r="R669" s="6">
        <f t="shared" si="41"/>
        <v>46</v>
      </c>
      <c r="S669" s="6">
        <f t="shared" si="42"/>
        <v>42.264499999999998</v>
      </c>
      <c r="T669" s="8">
        <f t="shared" si="43"/>
        <v>0.4788391709010984</v>
      </c>
      <c r="U669" s="5">
        <f>YEAR(SalesDataTable[[#This Row],[Order Date]])</f>
        <v>2026</v>
      </c>
      <c r="V669" s="8" t="str">
        <f>"Q"&amp;ROUNDUP(MONTH(SalesDataTable[[#This Row],[Order Date]])/3,0)</f>
        <v>Q2</v>
      </c>
      <c r="W669" s="9">
        <f>MONTH(SalesDataTable[[#This Row],[Order Date]])</f>
        <v>4</v>
      </c>
      <c r="X669" s="8" t="str">
        <f>TEXT(SalesDataTable[[#This Row],[Order Date]],"mmm")</f>
        <v>Apr</v>
      </c>
    </row>
    <row r="670" spans="1:24" ht="15.75">
      <c r="A670" s="2">
        <v>4190</v>
      </c>
      <c r="B670" s="3">
        <v>46137</v>
      </c>
      <c r="C670" s="4">
        <f>YEAR(SalesDataTable[[#This Row],[Order Date]])</f>
        <v>2026</v>
      </c>
      <c r="D670" s="12" t="str">
        <f>"Q"&amp;ROUNDUP(MONTH(SalesDataTable[[#This Row],[Order Date]])/3,0)</f>
        <v>Q2</v>
      </c>
      <c r="E670" s="4">
        <f>MONTH(SalesDataTable[[#This Row],[Order Date]])</f>
        <v>4</v>
      </c>
      <c r="F670" s="4" t="str">
        <f>TEXT(SalesDataTable[[#This Row],[Order Date]],"MMM")</f>
        <v>Apr</v>
      </c>
      <c r="G670" s="4" t="s">
        <v>20</v>
      </c>
      <c r="H670" s="4" t="s">
        <v>47</v>
      </c>
      <c r="I670" s="4" t="s">
        <v>2</v>
      </c>
      <c r="J670" s="4" t="s">
        <v>13</v>
      </c>
      <c r="K670" s="4" t="s">
        <v>9</v>
      </c>
      <c r="L670" s="4" t="s">
        <v>37</v>
      </c>
      <c r="M670" s="9">
        <v>1</v>
      </c>
      <c r="N670" s="6">
        <v>152.01</v>
      </c>
      <c r="O670" s="7">
        <v>0</v>
      </c>
      <c r="P670" s="6">
        <v>80.33</v>
      </c>
      <c r="Q670" s="6">
        <f t="shared" si="40"/>
        <v>152.01</v>
      </c>
      <c r="R670" s="6">
        <f t="shared" si="41"/>
        <v>80.33</v>
      </c>
      <c r="S670" s="6">
        <f t="shared" si="42"/>
        <v>71.679999999999993</v>
      </c>
      <c r="T670" s="8">
        <f t="shared" si="43"/>
        <v>0.47154792447865268</v>
      </c>
      <c r="U670" s="5">
        <f>YEAR(SalesDataTable[[#This Row],[Order Date]])</f>
        <v>2026</v>
      </c>
      <c r="V670" s="8" t="str">
        <f>"Q"&amp;ROUNDUP(MONTH(SalesDataTable[[#This Row],[Order Date]])/3,0)</f>
        <v>Q2</v>
      </c>
      <c r="W670" s="9">
        <f>MONTH(SalesDataTable[[#This Row],[Order Date]])</f>
        <v>4</v>
      </c>
      <c r="X670" s="8" t="str">
        <f>TEXT(SalesDataTable[[#This Row],[Order Date]],"mmm")</f>
        <v>Apr</v>
      </c>
    </row>
    <row r="671" spans="1:24" ht="15.75">
      <c r="A671" s="2">
        <v>4442</v>
      </c>
      <c r="B671" s="3">
        <v>46137</v>
      </c>
      <c r="C671" s="4">
        <f>YEAR(SalesDataTable[[#This Row],[Order Date]])</f>
        <v>2026</v>
      </c>
      <c r="D671" s="12" t="str">
        <f>"Q"&amp;ROUNDUP(MONTH(SalesDataTable[[#This Row],[Order Date]])/3,0)</f>
        <v>Q2</v>
      </c>
      <c r="E671" s="4">
        <f>MONTH(SalesDataTable[[#This Row],[Order Date]])</f>
        <v>4</v>
      </c>
      <c r="F671" s="4" t="str">
        <f>TEXT(SalesDataTable[[#This Row],[Order Date]],"MMM")</f>
        <v>Apr</v>
      </c>
      <c r="G671" s="4" t="s">
        <v>6</v>
      </c>
      <c r="H671" s="4" t="s">
        <v>27</v>
      </c>
      <c r="I671" s="4" t="s">
        <v>28</v>
      </c>
      <c r="J671" s="4" t="s">
        <v>13</v>
      </c>
      <c r="K671" s="4" t="s">
        <v>14</v>
      </c>
      <c r="L671" s="4" t="s">
        <v>15</v>
      </c>
      <c r="M671" s="9">
        <v>1</v>
      </c>
      <c r="N671" s="6">
        <v>36.65</v>
      </c>
      <c r="O671" s="7">
        <v>0</v>
      </c>
      <c r="P671" s="6">
        <v>13.28</v>
      </c>
      <c r="Q671" s="6">
        <f t="shared" si="40"/>
        <v>36.65</v>
      </c>
      <c r="R671" s="6">
        <f t="shared" si="41"/>
        <v>13.28</v>
      </c>
      <c r="S671" s="6">
        <f t="shared" si="42"/>
        <v>23.369999999999997</v>
      </c>
      <c r="T671" s="8">
        <f t="shared" si="43"/>
        <v>0.63765347885402446</v>
      </c>
      <c r="U671" s="5">
        <f>YEAR(SalesDataTable[[#This Row],[Order Date]])</f>
        <v>2026</v>
      </c>
      <c r="V671" s="8" t="str">
        <f>"Q"&amp;ROUNDUP(MONTH(SalesDataTable[[#This Row],[Order Date]])/3,0)</f>
        <v>Q2</v>
      </c>
      <c r="W671" s="9">
        <f>MONTH(SalesDataTable[[#This Row],[Order Date]])</f>
        <v>4</v>
      </c>
      <c r="X671" s="8" t="str">
        <f>TEXT(SalesDataTable[[#This Row],[Order Date]],"mmm")</f>
        <v>Apr</v>
      </c>
    </row>
    <row r="672" spans="1:24" ht="15.75">
      <c r="A672" s="2">
        <v>228</v>
      </c>
      <c r="B672" s="3">
        <v>46138</v>
      </c>
      <c r="C672" s="4">
        <f>YEAR(SalesDataTable[[#This Row],[Order Date]])</f>
        <v>2026</v>
      </c>
      <c r="D672" s="12" t="str">
        <f>"Q"&amp;ROUNDUP(MONTH(SalesDataTable[[#This Row],[Order Date]])/3,0)</f>
        <v>Q2</v>
      </c>
      <c r="E672" s="4">
        <f>MONTH(SalesDataTable[[#This Row],[Order Date]])</f>
        <v>4</v>
      </c>
      <c r="F672" s="4" t="str">
        <f>TEXT(SalesDataTable[[#This Row],[Order Date]],"MMM")</f>
        <v>Apr</v>
      </c>
      <c r="G672" s="4" t="s">
        <v>20</v>
      </c>
      <c r="H672" s="4" t="s">
        <v>33</v>
      </c>
      <c r="I672" s="4" t="s">
        <v>2</v>
      </c>
      <c r="J672" s="4" t="s">
        <v>3</v>
      </c>
      <c r="K672" s="4" t="s">
        <v>23</v>
      </c>
      <c r="L672" s="4" t="s">
        <v>40</v>
      </c>
      <c r="M672" s="9">
        <v>5</v>
      </c>
      <c r="N672" s="6">
        <v>80.819999999999993</v>
      </c>
      <c r="O672" s="7">
        <v>0</v>
      </c>
      <c r="P672" s="6">
        <v>40.47</v>
      </c>
      <c r="Q672" s="6">
        <f t="shared" si="40"/>
        <v>404.09999999999997</v>
      </c>
      <c r="R672" s="6">
        <f t="shared" si="41"/>
        <v>202.35</v>
      </c>
      <c r="S672" s="6">
        <f t="shared" si="42"/>
        <v>201.74999999999997</v>
      </c>
      <c r="T672" s="8">
        <f t="shared" si="43"/>
        <v>0.49925760950259834</v>
      </c>
      <c r="U672" s="5">
        <f>YEAR(SalesDataTable[[#This Row],[Order Date]])</f>
        <v>2026</v>
      </c>
      <c r="V672" s="8" t="str">
        <f>"Q"&amp;ROUNDUP(MONTH(SalesDataTable[[#This Row],[Order Date]])/3,0)</f>
        <v>Q2</v>
      </c>
      <c r="W672" s="9">
        <f>MONTH(SalesDataTable[[#This Row],[Order Date]])</f>
        <v>4</v>
      </c>
      <c r="X672" s="8" t="str">
        <f>TEXT(SalesDataTable[[#This Row],[Order Date]],"mmm")</f>
        <v>Apr</v>
      </c>
    </row>
    <row r="673" spans="1:24" ht="15.75">
      <c r="A673" s="2">
        <v>2101</v>
      </c>
      <c r="B673" s="3">
        <v>46138</v>
      </c>
      <c r="C673" s="4">
        <f>YEAR(SalesDataTable[[#This Row],[Order Date]])</f>
        <v>2026</v>
      </c>
      <c r="D673" s="12" t="str">
        <f>"Q"&amp;ROUNDUP(MONTH(SalesDataTable[[#This Row],[Order Date]])/3,0)</f>
        <v>Q2</v>
      </c>
      <c r="E673" s="4">
        <f>MONTH(SalesDataTable[[#This Row],[Order Date]])</f>
        <v>4</v>
      </c>
      <c r="F673" s="4" t="str">
        <f>TEXT(SalesDataTable[[#This Row],[Order Date]],"MMM")</f>
        <v>Apr</v>
      </c>
      <c r="G673" s="4" t="s">
        <v>20</v>
      </c>
      <c r="H673" s="4" t="s">
        <v>21</v>
      </c>
      <c r="I673" s="4" t="s">
        <v>2</v>
      </c>
      <c r="J673" s="4" t="s">
        <v>13</v>
      </c>
      <c r="K673" s="4" t="s">
        <v>9</v>
      </c>
      <c r="L673" s="4" t="s">
        <v>17</v>
      </c>
      <c r="M673" s="9">
        <v>4</v>
      </c>
      <c r="N673" s="6">
        <v>144.69999999999999</v>
      </c>
      <c r="O673" s="7">
        <v>0</v>
      </c>
      <c r="P673" s="6">
        <v>79.41</v>
      </c>
      <c r="Q673" s="6">
        <f t="shared" si="40"/>
        <v>578.79999999999995</v>
      </c>
      <c r="R673" s="6">
        <f t="shared" si="41"/>
        <v>317.64</v>
      </c>
      <c r="S673" s="6">
        <f t="shared" si="42"/>
        <v>261.15999999999997</v>
      </c>
      <c r="T673" s="8">
        <f t="shared" si="43"/>
        <v>0.45120939875604699</v>
      </c>
      <c r="U673" s="5">
        <f>YEAR(SalesDataTable[[#This Row],[Order Date]])</f>
        <v>2026</v>
      </c>
      <c r="V673" s="8" t="str">
        <f>"Q"&amp;ROUNDUP(MONTH(SalesDataTable[[#This Row],[Order Date]])/3,0)</f>
        <v>Q2</v>
      </c>
      <c r="W673" s="9">
        <f>MONTH(SalesDataTable[[#This Row],[Order Date]])</f>
        <v>4</v>
      </c>
      <c r="X673" s="8" t="str">
        <f>TEXT(SalesDataTable[[#This Row],[Order Date]],"mmm")</f>
        <v>Apr</v>
      </c>
    </row>
    <row r="674" spans="1:24" ht="15.75">
      <c r="A674" s="2">
        <v>2590</v>
      </c>
      <c r="B674" s="3">
        <v>46138</v>
      </c>
      <c r="C674" s="4">
        <f>YEAR(SalesDataTable[[#This Row],[Order Date]])</f>
        <v>2026</v>
      </c>
      <c r="D674" s="12" t="str">
        <f>"Q"&amp;ROUNDUP(MONTH(SalesDataTable[[#This Row],[Order Date]])/3,0)</f>
        <v>Q2</v>
      </c>
      <c r="E674" s="4">
        <f>MONTH(SalesDataTable[[#This Row],[Order Date]])</f>
        <v>4</v>
      </c>
      <c r="F674" s="4" t="str">
        <f>TEXT(SalesDataTable[[#This Row],[Order Date]],"MMM")</f>
        <v>Apr</v>
      </c>
      <c r="G674" s="4" t="s">
        <v>6</v>
      </c>
      <c r="H674" s="4" t="s">
        <v>27</v>
      </c>
      <c r="I674" s="4" t="s">
        <v>19</v>
      </c>
      <c r="J674" s="4" t="s">
        <v>13</v>
      </c>
      <c r="K674" s="4" t="s">
        <v>34</v>
      </c>
      <c r="L674" s="4" t="s">
        <v>42</v>
      </c>
      <c r="M674" s="9">
        <v>2</v>
      </c>
      <c r="N674" s="6">
        <v>36.51</v>
      </c>
      <c r="O674" s="7">
        <v>0.1</v>
      </c>
      <c r="P674" s="6">
        <v>14.18</v>
      </c>
      <c r="Q674" s="6">
        <f t="shared" si="40"/>
        <v>65.718000000000004</v>
      </c>
      <c r="R674" s="6">
        <f t="shared" si="41"/>
        <v>28.36</v>
      </c>
      <c r="S674" s="6">
        <f t="shared" si="42"/>
        <v>37.358000000000004</v>
      </c>
      <c r="T674" s="8">
        <f t="shared" si="43"/>
        <v>0.56845917404668433</v>
      </c>
      <c r="U674" s="5">
        <f>YEAR(SalesDataTable[[#This Row],[Order Date]])</f>
        <v>2026</v>
      </c>
      <c r="V674" s="8" t="str">
        <f>"Q"&amp;ROUNDUP(MONTH(SalesDataTable[[#This Row],[Order Date]])/3,0)</f>
        <v>Q2</v>
      </c>
      <c r="W674" s="9">
        <f>MONTH(SalesDataTable[[#This Row],[Order Date]])</f>
        <v>4</v>
      </c>
      <c r="X674" s="8" t="str">
        <f>TEXT(SalesDataTable[[#This Row],[Order Date]],"mmm")</f>
        <v>Apr</v>
      </c>
    </row>
    <row r="675" spans="1:24" ht="15.75">
      <c r="A675" s="2">
        <v>2957</v>
      </c>
      <c r="B675" s="3">
        <v>46138</v>
      </c>
      <c r="C675" s="4">
        <f>YEAR(SalesDataTable[[#This Row],[Order Date]])</f>
        <v>2026</v>
      </c>
      <c r="D675" s="12" t="str">
        <f>"Q"&amp;ROUNDUP(MONTH(SalesDataTable[[#This Row],[Order Date]])/3,0)</f>
        <v>Q2</v>
      </c>
      <c r="E675" s="4">
        <f>MONTH(SalesDataTable[[#This Row],[Order Date]])</f>
        <v>4</v>
      </c>
      <c r="F675" s="4" t="str">
        <f>TEXT(SalesDataTable[[#This Row],[Order Date]],"MMM")</f>
        <v>Apr</v>
      </c>
      <c r="G675" s="4" t="s">
        <v>20</v>
      </c>
      <c r="H675" s="4" t="s">
        <v>31</v>
      </c>
      <c r="I675" s="4" t="s">
        <v>28</v>
      </c>
      <c r="J675" s="4" t="s">
        <v>13</v>
      </c>
      <c r="K675" s="4" t="s">
        <v>14</v>
      </c>
      <c r="L675" s="4" t="s">
        <v>15</v>
      </c>
      <c r="M675" s="9">
        <v>3</v>
      </c>
      <c r="N675" s="6">
        <v>36.58</v>
      </c>
      <c r="O675" s="7">
        <v>0.05</v>
      </c>
      <c r="P675" s="6">
        <v>13.71</v>
      </c>
      <c r="Q675" s="6">
        <f t="shared" si="40"/>
        <v>104.25299999999999</v>
      </c>
      <c r="R675" s="6">
        <f t="shared" si="41"/>
        <v>41.13</v>
      </c>
      <c r="S675" s="6">
        <f t="shared" si="42"/>
        <v>63.122999999999983</v>
      </c>
      <c r="T675" s="8">
        <f t="shared" si="43"/>
        <v>0.60547897902218628</v>
      </c>
      <c r="U675" s="5">
        <f>YEAR(SalesDataTable[[#This Row],[Order Date]])</f>
        <v>2026</v>
      </c>
      <c r="V675" s="8" t="str">
        <f>"Q"&amp;ROUNDUP(MONTH(SalesDataTable[[#This Row],[Order Date]])/3,0)</f>
        <v>Q2</v>
      </c>
      <c r="W675" s="9">
        <f>MONTH(SalesDataTable[[#This Row],[Order Date]])</f>
        <v>4</v>
      </c>
      <c r="X675" s="8" t="str">
        <f>TEXT(SalesDataTable[[#This Row],[Order Date]],"mmm")</f>
        <v>Apr</v>
      </c>
    </row>
    <row r="676" spans="1:24" ht="15.75">
      <c r="A676" s="2">
        <v>4270</v>
      </c>
      <c r="B676" s="3">
        <v>46138</v>
      </c>
      <c r="C676" s="4">
        <f>YEAR(SalesDataTable[[#This Row],[Order Date]])</f>
        <v>2026</v>
      </c>
      <c r="D676" s="12" t="str">
        <f>"Q"&amp;ROUNDUP(MONTH(SalesDataTable[[#This Row],[Order Date]])/3,0)</f>
        <v>Q2</v>
      </c>
      <c r="E676" s="4">
        <f>MONTH(SalesDataTable[[#This Row],[Order Date]])</f>
        <v>4</v>
      </c>
      <c r="F676" s="4" t="str">
        <f>TEXT(SalesDataTable[[#This Row],[Order Date]],"MMM")</f>
        <v>Apr</v>
      </c>
      <c r="G676" s="4" t="s">
        <v>20</v>
      </c>
      <c r="H676" s="4" t="s">
        <v>31</v>
      </c>
      <c r="I676" s="4" t="s">
        <v>19</v>
      </c>
      <c r="J676" s="4" t="s">
        <v>16</v>
      </c>
      <c r="K676" s="4" t="s">
        <v>23</v>
      </c>
      <c r="L676" s="4" t="s">
        <v>29</v>
      </c>
      <c r="M676" s="9">
        <v>2</v>
      </c>
      <c r="N676" s="6">
        <v>191.59</v>
      </c>
      <c r="O676" s="7">
        <v>0</v>
      </c>
      <c r="P676" s="6">
        <v>102.52</v>
      </c>
      <c r="Q676" s="6">
        <f t="shared" si="40"/>
        <v>383.18</v>
      </c>
      <c r="R676" s="6">
        <f t="shared" si="41"/>
        <v>205.04</v>
      </c>
      <c r="S676" s="6">
        <f t="shared" si="42"/>
        <v>178.14000000000001</v>
      </c>
      <c r="T676" s="8">
        <f t="shared" si="43"/>
        <v>0.46489900307949272</v>
      </c>
      <c r="U676" s="5">
        <f>YEAR(SalesDataTable[[#This Row],[Order Date]])</f>
        <v>2026</v>
      </c>
      <c r="V676" s="8" t="str">
        <f>"Q"&amp;ROUNDUP(MONTH(SalesDataTable[[#This Row],[Order Date]])/3,0)</f>
        <v>Q2</v>
      </c>
      <c r="W676" s="9">
        <f>MONTH(SalesDataTable[[#This Row],[Order Date]])</f>
        <v>4</v>
      </c>
      <c r="X676" s="8" t="str">
        <f>TEXT(SalesDataTable[[#This Row],[Order Date]],"mmm")</f>
        <v>Apr</v>
      </c>
    </row>
    <row r="677" spans="1:24" ht="15.75">
      <c r="A677" s="2">
        <v>4324</v>
      </c>
      <c r="B677" s="3">
        <v>46138</v>
      </c>
      <c r="C677" s="4">
        <f>YEAR(SalesDataTable[[#This Row],[Order Date]])</f>
        <v>2026</v>
      </c>
      <c r="D677" s="12" t="str">
        <f>"Q"&amp;ROUNDUP(MONTH(SalesDataTable[[#This Row],[Order Date]])/3,0)</f>
        <v>Q2</v>
      </c>
      <c r="E677" s="4">
        <f>MONTH(SalesDataTable[[#This Row],[Order Date]])</f>
        <v>4</v>
      </c>
      <c r="F677" s="4" t="str">
        <f>TEXT(SalesDataTable[[#This Row],[Order Date]],"MMM")</f>
        <v>Apr</v>
      </c>
      <c r="G677" s="4" t="s">
        <v>20</v>
      </c>
      <c r="H677" s="4" t="s">
        <v>33</v>
      </c>
      <c r="I677" s="4" t="s">
        <v>8</v>
      </c>
      <c r="J677" s="4" t="s">
        <v>16</v>
      </c>
      <c r="K677" s="4" t="s">
        <v>23</v>
      </c>
      <c r="L677" s="4" t="s">
        <v>24</v>
      </c>
      <c r="M677" s="9">
        <v>6</v>
      </c>
      <c r="N677" s="6">
        <v>337.24</v>
      </c>
      <c r="O677" s="7">
        <v>0.05</v>
      </c>
      <c r="P677" s="6">
        <v>198.63</v>
      </c>
      <c r="Q677" s="6">
        <f t="shared" si="40"/>
        <v>1922.268</v>
      </c>
      <c r="R677" s="6">
        <f t="shared" si="41"/>
        <v>1191.78</v>
      </c>
      <c r="S677" s="6">
        <f t="shared" si="42"/>
        <v>730.48800000000006</v>
      </c>
      <c r="T677" s="8">
        <f t="shared" si="43"/>
        <v>0.38001360892445801</v>
      </c>
      <c r="U677" s="5">
        <f>YEAR(SalesDataTable[[#This Row],[Order Date]])</f>
        <v>2026</v>
      </c>
      <c r="V677" s="8" t="str">
        <f>"Q"&amp;ROUNDUP(MONTH(SalesDataTable[[#This Row],[Order Date]])/3,0)</f>
        <v>Q2</v>
      </c>
      <c r="W677" s="9">
        <f>MONTH(SalesDataTable[[#This Row],[Order Date]])</f>
        <v>4</v>
      </c>
      <c r="X677" s="8" t="str">
        <f>TEXT(SalesDataTable[[#This Row],[Order Date]],"mmm")</f>
        <v>Apr</v>
      </c>
    </row>
    <row r="678" spans="1:24" ht="15.75">
      <c r="A678" s="2">
        <v>5010</v>
      </c>
      <c r="B678" s="3">
        <v>46138</v>
      </c>
      <c r="C678" s="4">
        <f>YEAR(SalesDataTable[[#This Row],[Order Date]])</f>
        <v>2026</v>
      </c>
      <c r="D678" s="12" t="str">
        <f>"Q"&amp;ROUNDUP(MONTH(SalesDataTable[[#This Row],[Order Date]])/3,0)</f>
        <v>Q2</v>
      </c>
      <c r="E678" s="4">
        <f>MONTH(SalesDataTable[[#This Row],[Order Date]])</f>
        <v>4</v>
      </c>
      <c r="F678" s="4" t="str">
        <f>TEXT(SalesDataTable[[#This Row],[Order Date]],"MMM")</f>
        <v>Apr</v>
      </c>
      <c r="G678" s="4" t="s">
        <v>20</v>
      </c>
      <c r="H678" s="4" t="s">
        <v>31</v>
      </c>
      <c r="I678" s="4" t="s">
        <v>8</v>
      </c>
      <c r="J678" s="4" t="s">
        <v>16</v>
      </c>
      <c r="K678" s="4" t="s">
        <v>14</v>
      </c>
      <c r="L678" s="4" t="s">
        <v>32</v>
      </c>
      <c r="M678" s="9">
        <v>3</v>
      </c>
      <c r="N678" s="6">
        <v>46.2</v>
      </c>
      <c r="O678" s="7">
        <v>0.1</v>
      </c>
      <c r="P678" s="6">
        <v>18.149999999999999</v>
      </c>
      <c r="Q678" s="6">
        <f t="shared" si="40"/>
        <v>124.74000000000002</v>
      </c>
      <c r="R678" s="6">
        <f t="shared" si="41"/>
        <v>54.449999999999996</v>
      </c>
      <c r="S678" s="6">
        <f t="shared" si="42"/>
        <v>70.29000000000002</v>
      </c>
      <c r="T678" s="8">
        <f t="shared" si="43"/>
        <v>0.5634920634920636</v>
      </c>
      <c r="U678" s="5">
        <f>YEAR(SalesDataTable[[#This Row],[Order Date]])</f>
        <v>2026</v>
      </c>
      <c r="V678" s="8" t="str">
        <f>"Q"&amp;ROUNDUP(MONTH(SalesDataTable[[#This Row],[Order Date]])/3,0)</f>
        <v>Q2</v>
      </c>
      <c r="W678" s="9">
        <f>MONTH(SalesDataTable[[#This Row],[Order Date]])</f>
        <v>4</v>
      </c>
      <c r="X678" s="8" t="str">
        <f>TEXT(SalesDataTable[[#This Row],[Order Date]],"mmm")</f>
        <v>Apr</v>
      </c>
    </row>
    <row r="679" spans="1:24" ht="15.75">
      <c r="A679" s="2">
        <v>5092</v>
      </c>
      <c r="B679" s="3">
        <v>46138</v>
      </c>
      <c r="C679" s="4">
        <f>YEAR(SalesDataTable[[#This Row],[Order Date]])</f>
        <v>2026</v>
      </c>
      <c r="D679" s="12" t="str">
        <f>"Q"&amp;ROUNDUP(MONTH(SalesDataTable[[#This Row],[Order Date]])/3,0)</f>
        <v>Q2</v>
      </c>
      <c r="E679" s="4">
        <f>MONTH(SalesDataTable[[#This Row],[Order Date]])</f>
        <v>4</v>
      </c>
      <c r="F679" s="4" t="str">
        <f>TEXT(SalesDataTable[[#This Row],[Order Date]],"MMM")</f>
        <v>Apr</v>
      </c>
      <c r="G679" s="4" t="s">
        <v>6</v>
      </c>
      <c r="H679" s="4" t="s">
        <v>7</v>
      </c>
      <c r="I679" s="4" t="s">
        <v>28</v>
      </c>
      <c r="J679" s="4" t="s">
        <v>16</v>
      </c>
      <c r="K679" s="4" t="s">
        <v>34</v>
      </c>
      <c r="L679" s="4" t="s">
        <v>45</v>
      </c>
      <c r="M679" s="9">
        <v>4</v>
      </c>
      <c r="N679" s="6">
        <v>50.84</v>
      </c>
      <c r="O679" s="7">
        <v>0.05</v>
      </c>
      <c r="P679" s="6">
        <v>22.63</v>
      </c>
      <c r="Q679" s="6">
        <f t="shared" si="40"/>
        <v>193.19200000000001</v>
      </c>
      <c r="R679" s="6">
        <f t="shared" si="41"/>
        <v>90.52</v>
      </c>
      <c r="S679" s="6">
        <f t="shared" si="42"/>
        <v>102.67200000000001</v>
      </c>
      <c r="T679" s="8">
        <f t="shared" si="43"/>
        <v>0.53145057766367143</v>
      </c>
      <c r="U679" s="5">
        <f>YEAR(SalesDataTable[[#This Row],[Order Date]])</f>
        <v>2026</v>
      </c>
      <c r="V679" s="8" t="str">
        <f>"Q"&amp;ROUNDUP(MONTH(SalesDataTable[[#This Row],[Order Date]])/3,0)</f>
        <v>Q2</v>
      </c>
      <c r="W679" s="9">
        <f>MONTH(SalesDataTable[[#This Row],[Order Date]])</f>
        <v>4</v>
      </c>
      <c r="X679" s="8" t="str">
        <f>TEXT(SalesDataTable[[#This Row],[Order Date]],"mmm")</f>
        <v>Apr</v>
      </c>
    </row>
    <row r="680" spans="1:24" ht="15.75">
      <c r="A680" s="2">
        <v>1061</v>
      </c>
      <c r="B680" s="3">
        <v>46139</v>
      </c>
      <c r="C680" s="4">
        <f>YEAR(SalesDataTable[[#This Row],[Order Date]])</f>
        <v>2026</v>
      </c>
      <c r="D680" s="12" t="str">
        <f>"Q"&amp;ROUNDUP(MONTH(SalesDataTable[[#This Row],[Order Date]])/3,0)</f>
        <v>Q2</v>
      </c>
      <c r="E680" s="4">
        <f>MONTH(SalesDataTable[[#This Row],[Order Date]])</f>
        <v>4</v>
      </c>
      <c r="F680" s="4" t="str">
        <f>TEXT(SalesDataTable[[#This Row],[Order Date]],"MMM")</f>
        <v>Apr</v>
      </c>
      <c r="G680" s="4" t="s">
        <v>20</v>
      </c>
      <c r="H680" s="4" t="s">
        <v>47</v>
      </c>
      <c r="I680" s="4" t="s">
        <v>2</v>
      </c>
      <c r="J680" s="4" t="s">
        <v>3</v>
      </c>
      <c r="K680" s="4" t="s">
        <v>14</v>
      </c>
      <c r="L680" s="4" t="s">
        <v>48</v>
      </c>
      <c r="M680" s="9">
        <v>1</v>
      </c>
      <c r="N680" s="6">
        <v>166.5</v>
      </c>
      <c r="O680" s="7">
        <v>0</v>
      </c>
      <c r="P680" s="6">
        <v>85.55</v>
      </c>
      <c r="Q680" s="6">
        <f t="shared" si="40"/>
        <v>166.5</v>
      </c>
      <c r="R680" s="6">
        <f t="shared" si="41"/>
        <v>85.55</v>
      </c>
      <c r="S680" s="6">
        <f t="shared" si="42"/>
        <v>80.95</v>
      </c>
      <c r="T680" s="8">
        <f t="shared" si="43"/>
        <v>0.4861861861861862</v>
      </c>
      <c r="U680" s="5">
        <f>YEAR(SalesDataTable[[#This Row],[Order Date]])</f>
        <v>2026</v>
      </c>
      <c r="V680" s="8" t="str">
        <f>"Q"&amp;ROUNDUP(MONTH(SalesDataTable[[#This Row],[Order Date]])/3,0)</f>
        <v>Q2</v>
      </c>
      <c r="W680" s="9">
        <f>MONTH(SalesDataTable[[#This Row],[Order Date]])</f>
        <v>4</v>
      </c>
      <c r="X680" s="8" t="str">
        <f>TEXT(SalesDataTable[[#This Row],[Order Date]],"mmm")</f>
        <v>Apr</v>
      </c>
    </row>
    <row r="681" spans="1:24" ht="15.75">
      <c r="A681" s="2">
        <v>1099</v>
      </c>
      <c r="B681" s="3">
        <v>46139</v>
      </c>
      <c r="C681" s="4">
        <f>YEAR(SalesDataTable[[#This Row],[Order Date]])</f>
        <v>2026</v>
      </c>
      <c r="D681" s="12" t="str">
        <f>"Q"&amp;ROUNDUP(MONTH(SalesDataTable[[#This Row],[Order Date]])/3,0)</f>
        <v>Q2</v>
      </c>
      <c r="E681" s="4">
        <f>MONTH(SalesDataTable[[#This Row],[Order Date]])</f>
        <v>4</v>
      </c>
      <c r="F681" s="4" t="str">
        <f>TEXT(SalesDataTable[[#This Row],[Order Date]],"MMM")</f>
        <v>Apr</v>
      </c>
      <c r="G681" s="4" t="s">
        <v>20</v>
      </c>
      <c r="H681" s="4" t="s">
        <v>21</v>
      </c>
      <c r="I681" s="4" t="s">
        <v>28</v>
      </c>
      <c r="J681" s="4" t="s">
        <v>13</v>
      </c>
      <c r="K681" s="4" t="s">
        <v>9</v>
      </c>
      <c r="L681" s="4" t="s">
        <v>46</v>
      </c>
      <c r="M681" s="9">
        <v>1</v>
      </c>
      <c r="N681" s="6">
        <v>70.2</v>
      </c>
      <c r="O681" s="7">
        <v>0</v>
      </c>
      <c r="P681" s="6">
        <v>32.06</v>
      </c>
      <c r="Q681" s="6">
        <f t="shared" si="40"/>
        <v>70.2</v>
      </c>
      <c r="R681" s="6">
        <f t="shared" si="41"/>
        <v>32.06</v>
      </c>
      <c r="S681" s="6">
        <f t="shared" si="42"/>
        <v>38.14</v>
      </c>
      <c r="T681" s="8">
        <f t="shared" si="43"/>
        <v>0.5433048433048433</v>
      </c>
      <c r="U681" s="5">
        <f>YEAR(SalesDataTable[[#This Row],[Order Date]])</f>
        <v>2026</v>
      </c>
      <c r="V681" s="8" t="str">
        <f>"Q"&amp;ROUNDUP(MONTH(SalesDataTable[[#This Row],[Order Date]])/3,0)</f>
        <v>Q2</v>
      </c>
      <c r="W681" s="9">
        <f>MONTH(SalesDataTable[[#This Row],[Order Date]])</f>
        <v>4</v>
      </c>
      <c r="X681" s="8" t="str">
        <f>TEXT(SalesDataTable[[#This Row],[Order Date]],"mmm")</f>
        <v>Apr</v>
      </c>
    </row>
    <row r="682" spans="1:24" ht="15.75">
      <c r="A682" s="2">
        <v>3500</v>
      </c>
      <c r="B682" s="3">
        <v>46139</v>
      </c>
      <c r="C682" s="4">
        <f>YEAR(SalesDataTable[[#This Row],[Order Date]])</f>
        <v>2026</v>
      </c>
      <c r="D682" s="12" t="str">
        <f>"Q"&amp;ROUNDUP(MONTH(SalesDataTable[[#This Row],[Order Date]])/3,0)</f>
        <v>Q2</v>
      </c>
      <c r="E682" s="4">
        <f>MONTH(SalesDataTable[[#This Row],[Order Date]])</f>
        <v>4</v>
      </c>
      <c r="F682" s="4" t="str">
        <f>TEXT(SalesDataTable[[#This Row],[Order Date]],"MMM")</f>
        <v>Apr</v>
      </c>
      <c r="G682" s="4" t="s">
        <v>6</v>
      </c>
      <c r="H682" s="4" t="s">
        <v>43</v>
      </c>
      <c r="I682" s="4" t="s">
        <v>2</v>
      </c>
      <c r="J682" s="4" t="s">
        <v>13</v>
      </c>
      <c r="K682" s="4" t="s">
        <v>34</v>
      </c>
      <c r="L682" s="4" t="s">
        <v>45</v>
      </c>
      <c r="M682" s="9">
        <v>4</v>
      </c>
      <c r="N682" s="6">
        <v>50.67</v>
      </c>
      <c r="O682" s="7">
        <v>0</v>
      </c>
      <c r="P682" s="6">
        <v>22.62</v>
      </c>
      <c r="Q682" s="6">
        <f t="shared" si="40"/>
        <v>202.68</v>
      </c>
      <c r="R682" s="6">
        <f t="shared" si="41"/>
        <v>90.48</v>
      </c>
      <c r="S682" s="6">
        <f t="shared" si="42"/>
        <v>112.2</v>
      </c>
      <c r="T682" s="8">
        <f t="shared" si="43"/>
        <v>0.55358200118413259</v>
      </c>
      <c r="U682" s="5">
        <f>YEAR(SalesDataTable[[#This Row],[Order Date]])</f>
        <v>2026</v>
      </c>
      <c r="V682" s="8" t="str">
        <f>"Q"&amp;ROUNDUP(MONTH(SalesDataTable[[#This Row],[Order Date]])/3,0)</f>
        <v>Q2</v>
      </c>
      <c r="W682" s="9">
        <f>MONTH(SalesDataTable[[#This Row],[Order Date]])</f>
        <v>4</v>
      </c>
      <c r="X682" s="8" t="str">
        <f>TEXT(SalesDataTable[[#This Row],[Order Date]],"mmm")</f>
        <v>Apr</v>
      </c>
    </row>
    <row r="683" spans="1:24" ht="15.75">
      <c r="A683" s="2">
        <v>3856</v>
      </c>
      <c r="B683" s="3">
        <v>46139</v>
      </c>
      <c r="C683" s="4">
        <f>YEAR(SalesDataTable[[#This Row],[Order Date]])</f>
        <v>2026</v>
      </c>
      <c r="D683" s="12" t="str">
        <f>"Q"&amp;ROUNDUP(MONTH(SalesDataTable[[#This Row],[Order Date]])/3,0)</f>
        <v>Q2</v>
      </c>
      <c r="E683" s="4">
        <f>MONTH(SalesDataTable[[#This Row],[Order Date]])</f>
        <v>4</v>
      </c>
      <c r="F683" s="4" t="str">
        <f>TEXT(SalesDataTable[[#This Row],[Order Date]],"MMM")</f>
        <v>Apr</v>
      </c>
      <c r="G683" s="4" t="s">
        <v>6</v>
      </c>
      <c r="H683" s="4" t="s">
        <v>41</v>
      </c>
      <c r="I683" s="4" t="s">
        <v>19</v>
      </c>
      <c r="J683" s="4" t="s">
        <v>13</v>
      </c>
      <c r="K683" s="4" t="s">
        <v>14</v>
      </c>
      <c r="L683" s="4" t="s">
        <v>48</v>
      </c>
      <c r="M683" s="9">
        <v>3</v>
      </c>
      <c r="N683" s="6">
        <v>161.05000000000001</v>
      </c>
      <c r="O683" s="7">
        <v>0.05</v>
      </c>
      <c r="P683" s="6">
        <v>87.43</v>
      </c>
      <c r="Q683" s="6">
        <f t="shared" si="40"/>
        <v>458.99250000000001</v>
      </c>
      <c r="R683" s="6">
        <f t="shared" si="41"/>
        <v>262.29000000000002</v>
      </c>
      <c r="S683" s="6">
        <f t="shared" si="42"/>
        <v>196.70249999999999</v>
      </c>
      <c r="T683" s="8">
        <f t="shared" si="43"/>
        <v>0.4285527541299694</v>
      </c>
      <c r="U683" s="5">
        <f>YEAR(SalesDataTable[[#This Row],[Order Date]])</f>
        <v>2026</v>
      </c>
      <c r="V683" s="8" t="str">
        <f>"Q"&amp;ROUNDUP(MONTH(SalesDataTable[[#This Row],[Order Date]])/3,0)</f>
        <v>Q2</v>
      </c>
      <c r="W683" s="9">
        <f>MONTH(SalesDataTable[[#This Row],[Order Date]])</f>
        <v>4</v>
      </c>
      <c r="X683" s="8" t="str">
        <f>TEXT(SalesDataTable[[#This Row],[Order Date]],"mmm")</f>
        <v>Apr</v>
      </c>
    </row>
    <row r="684" spans="1:24" ht="15.75">
      <c r="A684" s="2">
        <v>4044</v>
      </c>
      <c r="B684" s="3">
        <v>46139</v>
      </c>
      <c r="C684" s="4">
        <f>YEAR(SalesDataTable[[#This Row],[Order Date]])</f>
        <v>2026</v>
      </c>
      <c r="D684" s="12" t="str">
        <f>"Q"&amp;ROUNDUP(MONTH(SalesDataTable[[#This Row],[Order Date]])/3,0)</f>
        <v>Q2</v>
      </c>
      <c r="E684" s="4">
        <f>MONTH(SalesDataTable[[#This Row],[Order Date]])</f>
        <v>4</v>
      </c>
      <c r="F684" s="4" t="str">
        <f>TEXT(SalesDataTable[[#This Row],[Order Date]],"MMM")</f>
        <v>Apr</v>
      </c>
      <c r="G684" s="4" t="s">
        <v>6</v>
      </c>
      <c r="H684" s="4" t="s">
        <v>27</v>
      </c>
      <c r="I684" s="4" t="s">
        <v>8</v>
      </c>
      <c r="J684" s="4" t="s">
        <v>13</v>
      </c>
      <c r="K684" s="4" t="s">
        <v>34</v>
      </c>
      <c r="L684" s="4" t="s">
        <v>38</v>
      </c>
      <c r="M684" s="9">
        <v>10</v>
      </c>
      <c r="N684" s="6">
        <v>124.59</v>
      </c>
      <c r="O684" s="7">
        <v>0.15</v>
      </c>
      <c r="P684" s="6">
        <v>67.14</v>
      </c>
      <c r="Q684" s="6">
        <f t="shared" si="40"/>
        <v>1059.0150000000001</v>
      </c>
      <c r="R684" s="6">
        <f t="shared" si="41"/>
        <v>671.4</v>
      </c>
      <c r="S684" s="6">
        <f t="shared" si="42"/>
        <v>387.61500000000012</v>
      </c>
      <c r="T684" s="8">
        <f t="shared" si="43"/>
        <v>0.36601464568490538</v>
      </c>
      <c r="U684" s="5">
        <f>YEAR(SalesDataTable[[#This Row],[Order Date]])</f>
        <v>2026</v>
      </c>
      <c r="V684" s="8" t="str">
        <f>"Q"&amp;ROUNDUP(MONTH(SalesDataTable[[#This Row],[Order Date]])/3,0)</f>
        <v>Q2</v>
      </c>
      <c r="W684" s="9">
        <f>MONTH(SalesDataTable[[#This Row],[Order Date]])</f>
        <v>4</v>
      </c>
      <c r="X684" s="8" t="str">
        <f>TEXT(SalesDataTable[[#This Row],[Order Date]],"mmm")</f>
        <v>Apr</v>
      </c>
    </row>
    <row r="685" spans="1:24" ht="15.75">
      <c r="A685" s="2">
        <v>4235</v>
      </c>
      <c r="B685" s="3">
        <v>46139</v>
      </c>
      <c r="C685" s="4">
        <f>YEAR(SalesDataTable[[#This Row],[Order Date]])</f>
        <v>2026</v>
      </c>
      <c r="D685" s="12" t="str">
        <f>"Q"&amp;ROUNDUP(MONTH(SalesDataTable[[#This Row],[Order Date]])/3,0)</f>
        <v>Q2</v>
      </c>
      <c r="E685" s="4">
        <f>MONTH(SalesDataTable[[#This Row],[Order Date]])</f>
        <v>4</v>
      </c>
      <c r="F685" s="4" t="str">
        <f>TEXT(SalesDataTable[[#This Row],[Order Date]],"MMM")</f>
        <v>Apr</v>
      </c>
      <c r="G685" s="4" t="s">
        <v>11</v>
      </c>
      <c r="H685" s="4" t="s">
        <v>52</v>
      </c>
      <c r="I685" s="4" t="s">
        <v>2</v>
      </c>
      <c r="J685" s="4" t="s">
        <v>16</v>
      </c>
      <c r="K685" s="4" t="s">
        <v>34</v>
      </c>
      <c r="L685" s="4" t="s">
        <v>45</v>
      </c>
      <c r="M685" s="9">
        <v>1</v>
      </c>
      <c r="N685" s="6">
        <v>50.18</v>
      </c>
      <c r="O685" s="7">
        <v>0</v>
      </c>
      <c r="P685" s="6">
        <v>22.05</v>
      </c>
      <c r="Q685" s="6">
        <f t="shared" si="40"/>
        <v>50.18</v>
      </c>
      <c r="R685" s="6">
        <f t="shared" si="41"/>
        <v>22.05</v>
      </c>
      <c r="S685" s="6">
        <f t="shared" si="42"/>
        <v>28.13</v>
      </c>
      <c r="T685" s="8">
        <f t="shared" si="43"/>
        <v>0.56058190514149064</v>
      </c>
      <c r="U685" s="5">
        <f>YEAR(SalesDataTable[[#This Row],[Order Date]])</f>
        <v>2026</v>
      </c>
      <c r="V685" s="8" t="str">
        <f>"Q"&amp;ROUNDUP(MONTH(SalesDataTable[[#This Row],[Order Date]])/3,0)</f>
        <v>Q2</v>
      </c>
      <c r="W685" s="9">
        <f>MONTH(SalesDataTable[[#This Row],[Order Date]])</f>
        <v>4</v>
      </c>
      <c r="X685" s="8" t="str">
        <f>TEXT(SalesDataTable[[#This Row],[Order Date]],"mmm")</f>
        <v>Apr</v>
      </c>
    </row>
    <row r="686" spans="1:24" ht="15.75">
      <c r="A686" s="2">
        <v>122</v>
      </c>
      <c r="B686" s="3">
        <v>46140</v>
      </c>
      <c r="C686" s="4">
        <f>YEAR(SalesDataTable[[#This Row],[Order Date]])</f>
        <v>2026</v>
      </c>
      <c r="D686" s="12" t="str">
        <f>"Q"&amp;ROUNDUP(MONTH(SalesDataTable[[#This Row],[Order Date]])/3,0)</f>
        <v>Q2</v>
      </c>
      <c r="E686" s="4">
        <f>MONTH(SalesDataTable[[#This Row],[Order Date]])</f>
        <v>4</v>
      </c>
      <c r="F686" s="4" t="str">
        <f>TEXT(SalesDataTable[[#This Row],[Order Date]],"MMM")</f>
        <v>Apr</v>
      </c>
      <c r="G686" s="4" t="s">
        <v>6</v>
      </c>
      <c r="H686" s="4" t="s">
        <v>41</v>
      </c>
      <c r="I686" s="4" t="s">
        <v>2</v>
      </c>
      <c r="J686" s="4" t="s">
        <v>13</v>
      </c>
      <c r="K686" s="4" t="s">
        <v>23</v>
      </c>
      <c r="L686" s="4" t="s">
        <v>40</v>
      </c>
      <c r="M686" s="9">
        <v>1</v>
      </c>
      <c r="N686" s="6">
        <v>83.38</v>
      </c>
      <c r="O686" s="7">
        <v>0</v>
      </c>
      <c r="P686" s="6">
        <v>38.979999999999997</v>
      </c>
      <c r="Q686" s="6">
        <f t="shared" si="40"/>
        <v>83.38</v>
      </c>
      <c r="R686" s="6">
        <f t="shared" si="41"/>
        <v>38.979999999999997</v>
      </c>
      <c r="S686" s="6">
        <f t="shared" si="42"/>
        <v>44.4</v>
      </c>
      <c r="T686" s="8">
        <f t="shared" si="43"/>
        <v>0.53250179899256422</v>
      </c>
      <c r="U686" s="5">
        <f>YEAR(SalesDataTable[[#This Row],[Order Date]])</f>
        <v>2026</v>
      </c>
      <c r="V686" s="8" t="str">
        <f>"Q"&amp;ROUNDUP(MONTH(SalesDataTable[[#This Row],[Order Date]])/3,0)</f>
        <v>Q2</v>
      </c>
      <c r="W686" s="9">
        <f>MONTH(SalesDataTable[[#This Row],[Order Date]])</f>
        <v>4</v>
      </c>
      <c r="X686" s="8" t="str">
        <f>TEXT(SalesDataTable[[#This Row],[Order Date]],"mmm")</f>
        <v>Apr</v>
      </c>
    </row>
    <row r="687" spans="1:24" ht="15.75">
      <c r="A687" s="2">
        <v>239</v>
      </c>
      <c r="B687" s="3">
        <v>46140</v>
      </c>
      <c r="C687" s="4">
        <f>YEAR(SalesDataTable[[#This Row],[Order Date]])</f>
        <v>2026</v>
      </c>
      <c r="D687" s="12" t="str">
        <f>"Q"&amp;ROUNDUP(MONTH(SalesDataTable[[#This Row],[Order Date]])/3,0)</f>
        <v>Q2</v>
      </c>
      <c r="E687" s="4">
        <f>MONTH(SalesDataTable[[#This Row],[Order Date]])</f>
        <v>4</v>
      </c>
      <c r="F687" s="4" t="str">
        <f>TEXT(SalesDataTable[[#This Row],[Order Date]],"MMM")</f>
        <v>Apr</v>
      </c>
      <c r="G687" s="4" t="s">
        <v>20</v>
      </c>
      <c r="H687" s="4" t="s">
        <v>31</v>
      </c>
      <c r="I687" s="4" t="s">
        <v>2</v>
      </c>
      <c r="J687" s="4" t="s">
        <v>3</v>
      </c>
      <c r="K687" s="4" t="s">
        <v>14</v>
      </c>
      <c r="L687" s="4" t="s">
        <v>15</v>
      </c>
      <c r="M687" s="9">
        <v>1</v>
      </c>
      <c r="N687" s="6">
        <v>35.549999999999997</v>
      </c>
      <c r="O687" s="7">
        <v>0.05</v>
      </c>
      <c r="P687" s="6">
        <v>13.25</v>
      </c>
      <c r="Q687" s="6">
        <f t="shared" si="40"/>
        <v>33.772499999999994</v>
      </c>
      <c r="R687" s="6">
        <f t="shared" si="41"/>
        <v>13.25</v>
      </c>
      <c r="S687" s="6">
        <f t="shared" si="42"/>
        <v>20.522499999999994</v>
      </c>
      <c r="T687" s="8">
        <f t="shared" si="43"/>
        <v>0.60766896143311855</v>
      </c>
      <c r="U687" s="5">
        <f>YEAR(SalesDataTable[[#This Row],[Order Date]])</f>
        <v>2026</v>
      </c>
      <c r="V687" s="8" t="str">
        <f>"Q"&amp;ROUNDUP(MONTH(SalesDataTable[[#This Row],[Order Date]])/3,0)</f>
        <v>Q2</v>
      </c>
      <c r="W687" s="9">
        <f>MONTH(SalesDataTable[[#This Row],[Order Date]])</f>
        <v>4</v>
      </c>
      <c r="X687" s="8" t="str">
        <f>TEXT(SalesDataTable[[#This Row],[Order Date]],"mmm")</f>
        <v>Apr</v>
      </c>
    </row>
    <row r="688" spans="1:24" ht="15.75">
      <c r="A688" s="2">
        <v>356</v>
      </c>
      <c r="B688" s="3">
        <v>46140</v>
      </c>
      <c r="C688" s="4">
        <f>YEAR(SalesDataTable[[#This Row],[Order Date]])</f>
        <v>2026</v>
      </c>
      <c r="D688" s="12" t="str">
        <f>"Q"&amp;ROUNDUP(MONTH(SalesDataTable[[#This Row],[Order Date]])/3,0)</f>
        <v>Q2</v>
      </c>
      <c r="E688" s="4">
        <f>MONTH(SalesDataTable[[#This Row],[Order Date]])</f>
        <v>4</v>
      </c>
      <c r="F688" s="4" t="str">
        <f>TEXT(SalesDataTable[[#This Row],[Order Date]],"MMM")</f>
        <v>Apr</v>
      </c>
      <c r="G688" s="4" t="s">
        <v>20</v>
      </c>
      <c r="H688" s="4" t="s">
        <v>33</v>
      </c>
      <c r="I688" s="4" t="s">
        <v>19</v>
      </c>
      <c r="J688" s="4" t="s">
        <v>13</v>
      </c>
      <c r="K688" s="4" t="s">
        <v>9</v>
      </c>
      <c r="L688" s="4" t="s">
        <v>37</v>
      </c>
      <c r="M688" s="9">
        <v>1</v>
      </c>
      <c r="N688" s="6">
        <v>154.36000000000001</v>
      </c>
      <c r="O688" s="7">
        <v>0</v>
      </c>
      <c r="P688" s="6">
        <v>77.760000000000005</v>
      </c>
      <c r="Q688" s="6">
        <f t="shared" si="40"/>
        <v>154.36000000000001</v>
      </c>
      <c r="R688" s="6">
        <f t="shared" si="41"/>
        <v>77.760000000000005</v>
      </c>
      <c r="S688" s="6">
        <f t="shared" si="42"/>
        <v>76.600000000000009</v>
      </c>
      <c r="T688" s="8">
        <f t="shared" si="43"/>
        <v>0.49624254988338951</v>
      </c>
      <c r="U688" s="5">
        <f>YEAR(SalesDataTable[[#This Row],[Order Date]])</f>
        <v>2026</v>
      </c>
      <c r="V688" s="8" t="str">
        <f>"Q"&amp;ROUNDUP(MONTH(SalesDataTable[[#This Row],[Order Date]])/3,0)</f>
        <v>Q2</v>
      </c>
      <c r="W688" s="9">
        <f>MONTH(SalesDataTable[[#This Row],[Order Date]])</f>
        <v>4</v>
      </c>
      <c r="X688" s="8" t="str">
        <f>TEXT(SalesDataTable[[#This Row],[Order Date]],"mmm")</f>
        <v>Apr</v>
      </c>
    </row>
    <row r="689" spans="1:24" ht="15.75">
      <c r="A689" s="2">
        <v>785</v>
      </c>
      <c r="B689" s="3">
        <v>46140</v>
      </c>
      <c r="C689" s="4">
        <f>YEAR(SalesDataTable[[#This Row],[Order Date]])</f>
        <v>2026</v>
      </c>
      <c r="D689" s="12" t="str">
        <f>"Q"&amp;ROUNDUP(MONTH(SalesDataTable[[#This Row],[Order Date]])/3,0)</f>
        <v>Q2</v>
      </c>
      <c r="E689" s="4">
        <f>MONTH(SalesDataTable[[#This Row],[Order Date]])</f>
        <v>4</v>
      </c>
      <c r="F689" s="4" t="str">
        <f>TEXT(SalesDataTable[[#This Row],[Order Date]],"MMM")</f>
        <v>Apr</v>
      </c>
      <c r="G689" s="4" t="s">
        <v>0</v>
      </c>
      <c r="H689" s="4" t="s">
        <v>36</v>
      </c>
      <c r="I689" s="4" t="s">
        <v>28</v>
      </c>
      <c r="J689" s="4" t="s">
        <v>13</v>
      </c>
      <c r="K689" s="4" t="s">
        <v>9</v>
      </c>
      <c r="L689" s="4" t="s">
        <v>37</v>
      </c>
      <c r="M689" s="9">
        <v>1</v>
      </c>
      <c r="N689" s="6">
        <v>155.68</v>
      </c>
      <c r="O689" s="7">
        <v>0</v>
      </c>
      <c r="P689" s="6">
        <v>77.97</v>
      </c>
      <c r="Q689" s="6">
        <f t="shared" si="40"/>
        <v>155.68</v>
      </c>
      <c r="R689" s="6">
        <f t="shared" si="41"/>
        <v>77.97</v>
      </c>
      <c r="S689" s="6">
        <f t="shared" si="42"/>
        <v>77.710000000000008</v>
      </c>
      <c r="T689" s="8">
        <f t="shared" si="43"/>
        <v>0.49916495375128472</v>
      </c>
      <c r="U689" s="5">
        <f>YEAR(SalesDataTable[[#This Row],[Order Date]])</f>
        <v>2026</v>
      </c>
      <c r="V689" s="8" t="str">
        <f>"Q"&amp;ROUNDUP(MONTH(SalesDataTable[[#This Row],[Order Date]])/3,0)</f>
        <v>Q2</v>
      </c>
      <c r="W689" s="9">
        <f>MONTH(SalesDataTable[[#This Row],[Order Date]])</f>
        <v>4</v>
      </c>
      <c r="X689" s="8" t="str">
        <f>TEXT(SalesDataTable[[#This Row],[Order Date]],"mmm")</f>
        <v>Apr</v>
      </c>
    </row>
    <row r="690" spans="1:24" ht="15.75">
      <c r="A690" s="2">
        <v>2325</v>
      </c>
      <c r="B690" s="3">
        <v>46140</v>
      </c>
      <c r="C690" s="4">
        <f>YEAR(SalesDataTable[[#This Row],[Order Date]])</f>
        <v>2026</v>
      </c>
      <c r="D690" s="12" t="str">
        <f>"Q"&amp;ROUNDUP(MONTH(SalesDataTable[[#This Row],[Order Date]])/3,0)</f>
        <v>Q2</v>
      </c>
      <c r="E690" s="4">
        <f>MONTH(SalesDataTable[[#This Row],[Order Date]])</f>
        <v>4</v>
      </c>
      <c r="F690" s="4" t="str">
        <f>TEXT(SalesDataTable[[#This Row],[Order Date]],"MMM")</f>
        <v>Apr</v>
      </c>
      <c r="G690" s="4" t="s">
        <v>0</v>
      </c>
      <c r="H690" s="4" t="s">
        <v>1</v>
      </c>
      <c r="I690" s="4" t="s">
        <v>2</v>
      </c>
      <c r="J690" s="4" t="s">
        <v>3</v>
      </c>
      <c r="K690" s="4" t="s">
        <v>34</v>
      </c>
      <c r="L690" s="4" t="s">
        <v>35</v>
      </c>
      <c r="M690" s="9">
        <v>1</v>
      </c>
      <c r="N690" s="6">
        <v>40.950000000000003</v>
      </c>
      <c r="O690" s="7">
        <v>0.15</v>
      </c>
      <c r="P690" s="6">
        <v>14.89</v>
      </c>
      <c r="Q690" s="6">
        <f t="shared" si="40"/>
        <v>34.807500000000005</v>
      </c>
      <c r="R690" s="6">
        <f t="shared" si="41"/>
        <v>14.89</v>
      </c>
      <c r="S690" s="6">
        <f t="shared" si="42"/>
        <v>19.917500000000004</v>
      </c>
      <c r="T690" s="8">
        <f t="shared" si="43"/>
        <v>0.57221863104216053</v>
      </c>
      <c r="U690" s="5">
        <f>YEAR(SalesDataTable[[#This Row],[Order Date]])</f>
        <v>2026</v>
      </c>
      <c r="V690" s="8" t="str">
        <f>"Q"&amp;ROUNDUP(MONTH(SalesDataTable[[#This Row],[Order Date]])/3,0)</f>
        <v>Q2</v>
      </c>
      <c r="W690" s="9">
        <f>MONTH(SalesDataTable[[#This Row],[Order Date]])</f>
        <v>4</v>
      </c>
      <c r="X690" s="8" t="str">
        <f>TEXT(SalesDataTable[[#This Row],[Order Date]],"mmm")</f>
        <v>Apr</v>
      </c>
    </row>
    <row r="691" spans="1:24" ht="15.75">
      <c r="A691" s="2">
        <v>2566</v>
      </c>
      <c r="B691" s="3">
        <v>46140</v>
      </c>
      <c r="C691" s="4">
        <f>YEAR(SalesDataTable[[#This Row],[Order Date]])</f>
        <v>2026</v>
      </c>
      <c r="D691" s="12" t="str">
        <f>"Q"&amp;ROUNDUP(MONTH(SalesDataTable[[#This Row],[Order Date]])/3,0)</f>
        <v>Q2</v>
      </c>
      <c r="E691" s="4">
        <f>MONTH(SalesDataTable[[#This Row],[Order Date]])</f>
        <v>4</v>
      </c>
      <c r="F691" s="4" t="str">
        <f>TEXT(SalesDataTable[[#This Row],[Order Date]],"MMM")</f>
        <v>Apr</v>
      </c>
      <c r="G691" s="4" t="s">
        <v>20</v>
      </c>
      <c r="H691" s="4" t="s">
        <v>47</v>
      </c>
      <c r="I691" s="4" t="s">
        <v>28</v>
      </c>
      <c r="J691" s="4" t="s">
        <v>3</v>
      </c>
      <c r="K691" s="4" t="s">
        <v>14</v>
      </c>
      <c r="L691" s="4" t="s">
        <v>32</v>
      </c>
      <c r="M691" s="9">
        <v>3</v>
      </c>
      <c r="N691" s="6">
        <v>47.28</v>
      </c>
      <c r="O691" s="7">
        <v>0.05</v>
      </c>
      <c r="P691" s="6">
        <v>18.52</v>
      </c>
      <c r="Q691" s="6">
        <f t="shared" si="40"/>
        <v>134.74799999999999</v>
      </c>
      <c r="R691" s="6">
        <f t="shared" si="41"/>
        <v>55.56</v>
      </c>
      <c r="S691" s="6">
        <f t="shared" si="42"/>
        <v>79.187999999999988</v>
      </c>
      <c r="T691" s="8">
        <f t="shared" si="43"/>
        <v>0.58767477068305274</v>
      </c>
      <c r="U691" s="5">
        <f>YEAR(SalesDataTable[[#This Row],[Order Date]])</f>
        <v>2026</v>
      </c>
      <c r="V691" s="8" t="str">
        <f>"Q"&amp;ROUNDUP(MONTH(SalesDataTable[[#This Row],[Order Date]])/3,0)</f>
        <v>Q2</v>
      </c>
      <c r="W691" s="9">
        <f>MONTH(SalesDataTable[[#This Row],[Order Date]])</f>
        <v>4</v>
      </c>
      <c r="X691" s="8" t="str">
        <f>TEXT(SalesDataTable[[#This Row],[Order Date]],"mmm")</f>
        <v>Apr</v>
      </c>
    </row>
    <row r="692" spans="1:24" ht="15.75">
      <c r="A692" s="2">
        <v>3105</v>
      </c>
      <c r="B692" s="3">
        <v>46140</v>
      </c>
      <c r="C692" s="4">
        <f>YEAR(SalesDataTable[[#This Row],[Order Date]])</f>
        <v>2026</v>
      </c>
      <c r="D692" s="12" t="str">
        <f>"Q"&amp;ROUNDUP(MONTH(SalesDataTable[[#This Row],[Order Date]])/3,0)</f>
        <v>Q2</v>
      </c>
      <c r="E692" s="4">
        <f>MONTH(SalesDataTable[[#This Row],[Order Date]])</f>
        <v>4</v>
      </c>
      <c r="F692" s="4" t="str">
        <f>TEXT(SalesDataTable[[#This Row],[Order Date]],"MMM")</f>
        <v>Apr</v>
      </c>
      <c r="G692" s="4" t="s">
        <v>20</v>
      </c>
      <c r="H692" s="4" t="s">
        <v>31</v>
      </c>
      <c r="I692" s="4" t="s">
        <v>2</v>
      </c>
      <c r="J692" s="4" t="s">
        <v>3</v>
      </c>
      <c r="K692" s="4" t="s">
        <v>34</v>
      </c>
      <c r="L692" s="4" t="s">
        <v>45</v>
      </c>
      <c r="M692" s="9">
        <v>4</v>
      </c>
      <c r="N692" s="6">
        <v>51.57</v>
      </c>
      <c r="O692" s="7">
        <v>0.1</v>
      </c>
      <c r="P692" s="6">
        <v>22.58</v>
      </c>
      <c r="Q692" s="6">
        <f t="shared" si="40"/>
        <v>185.65200000000002</v>
      </c>
      <c r="R692" s="6">
        <f t="shared" si="41"/>
        <v>90.32</v>
      </c>
      <c r="S692" s="6">
        <f t="shared" si="42"/>
        <v>95.332000000000022</v>
      </c>
      <c r="T692" s="8">
        <f t="shared" si="43"/>
        <v>0.51349837330058401</v>
      </c>
      <c r="U692" s="5">
        <f>YEAR(SalesDataTable[[#This Row],[Order Date]])</f>
        <v>2026</v>
      </c>
      <c r="V692" s="8" t="str">
        <f>"Q"&amp;ROUNDUP(MONTH(SalesDataTable[[#This Row],[Order Date]])/3,0)</f>
        <v>Q2</v>
      </c>
      <c r="W692" s="9">
        <f>MONTH(SalesDataTable[[#This Row],[Order Date]])</f>
        <v>4</v>
      </c>
      <c r="X692" s="8" t="str">
        <f>TEXT(SalesDataTable[[#This Row],[Order Date]],"mmm")</f>
        <v>Apr</v>
      </c>
    </row>
    <row r="693" spans="1:24" ht="15.75">
      <c r="A693" s="2">
        <v>3167</v>
      </c>
      <c r="B693" s="3">
        <v>46140</v>
      </c>
      <c r="C693" s="4">
        <f>YEAR(SalesDataTable[[#This Row],[Order Date]])</f>
        <v>2026</v>
      </c>
      <c r="D693" s="12" t="str">
        <f>"Q"&amp;ROUNDUP(MONTH(SalesDataTable[[#This Row],[Order Date]])/3,0)</f>
        <v>Q2</v>
      </c>
      <c r="E693" s="4">
        <f>MONTH(SalesDataTable[[#This Row],[Order Date]])</f>
        <v>4</v>
      </c>
      <c r="F693" s="4" t="str">
        <f>TEXT(SalesDataTable[[#This Row],[Order Date]],"MMM")</f>
        <v>Apr</v>
      </c>
      <c r="G693" s="4" t="s">
        <v>20</v>
      </c>
      <c r="H693" s="4" t="s">
        <v>33</v>
      </c>
      <c r="I693" s="4" t="s">
        <v>2</v>
      </c>
      <c r="J693" s="4" t="s">
        <v>16</v>
      </c>
      <c r="K693" s="4" t="s">
        <v>4</v>
      </c>
      <c r="L693" s="4" t="s">
        <v>22</v>
      </c>
      <c r="M693" s="9">
        <v>1</v>
      </c>
      <c r="N693" s="6">
        <v>51.61</v>
      </c>
      <c r="O693" s="7">
        <v>0</v>
      </c>
      <c r="P693" s="6">
        <v>23</v>
      </c>
      <c r="Q693" s="6">
        <f t="shared" si="40"/>
        <v>51.61</v>
      </c>
      <c r="R693" s="6">
        <f t="shared" si="41"/>
        <v>23</v>
      </c>
      <c r="S693" s="6">
        <f t="shared" si="42"/>
        <v>28.61</v>
      </c>
      <c r="T693" s="8">
        <f t="shared" si="43"/>
        <v>0.55434993218368533</v>
      </c>
      <c r="U693" s="5">
        <f>YEAR(SalesDataTable[[#This Row],[Order Date]])</f>
        <v>2026</v>
      </c>
      <c r="V693" s="8" t="str">
        <f>"Q"&amp;ROUNDUP(MONTH(SalesDataTable[[#This Row],[Order Date]])/3,0)</f>
        <v>Q2</v>
      </c>
      <c r="W693" s="9">
        <f>MONTH(SalesDataTable[[#This Row],[Order Date]])</f>
        <v>4</v>
      </c>
      <c r="X693" s="8" t="str">
        <f>TEXT(SalesDataTable[[#This Row],[Order Date]],"mmm")</f>
        <v>Apr</v>
      </c>
    </row>
    <row r="694" spans="1:24" ht="15.75">
      <c r="A694" s="2">
        <v>4396</v>
      </c>
      <c r="B694" s="3">
        <v>46140</v>
      </c>
      <c r="C694" s="4">
        <f>YEAR(SalesDataTable[[#This Row],[Order Date]])</f>
        <v>2026</v>
      </c>
      <c r="D694" s="12" t="str">
        <f>"Q"&amp;ROUNDUP(MONTH(SalesDataTable[[#This Row],[Order Date]])/3,0)</f>
        <v>Q2</v>
      </c>
      <c r="E694" s="4">
        <f>MONTH(SalesDataTable[[#This Row],[Order Date]])</f>
        <v>4</v>
      </c>
      <c r="F694" s="4" t="str">
        <f>TEXT(SalesDataTable[[#This Row],[Order Date]],"MMM")</f>
        <v>Apr</v>
      </c>
      <c r="G694" s="4" t="s">
        <v>0</v>
      </c>
      <c r="H694" s="4" t="s">
        <v>50</v>
      </c>
      <c r="I694" s="4" t="s">
        <v>19</v>
      </c>
      <c r="J694" s="4" t="s">
        <v>3</v>
      </c>
      <c r="K694" s="4" t="s">
        <v>34</v>
      </c>
      <c r="L694" s="4" t="s">
        <v>45</v>
      </c>
      <c r="M694" s="9">
        <v>1</v>
      </c>
      <c r="N694" s="6">
        <v>50.56</v>
      </c>
      <c r="O694" s="7">
        <v>0.05</v>
      </c>
      <c r="P694" s="6">
        <v>22.06</v>
      </c>
      <c r="Q694" s="6">
        <f t="shared" si="40"/>
        <v>48.031999999999996</v>
      </c>
      <c r="R694" s="6">
        <f t="shared" si="41"/>
        <v>22.06</v>
      </c>
      <c r="S694" s="6">
        <f t="shared" si="42"/>
        <v>25.971999999999998</v>
      </c>
      <c r="T694" s="8">
        <f t="shared" si="43"/>
        <v>0.54072285143237842</v>
      </c>
      <c r="U694" s="5">
        <f>YEAR(SalesDataTable[[#This Row],[Order Date]])</f>
        <v>2026</v>
      </c>
      <c r="V694" s="8" t="str">
        <f>"Q"&amp;ROUNDUP(MONTH(SalesDataTable[[#This Row],[Order Date]])/3,0)</f>
        <v>Q2</v>
      </c>
      <c r="W694" s="9">
        <f>MONTH(SalesDataTable[[#This Row],[Order Date]])</f>
        <v>4</v>
      </c>
      <c r="X694" s="8" t="str">
        <f>TEXT(SalesDataTable[[#This Row],[Order Date]],"mmm")</f>
        <v>Apr</v>
      </c>
    </row>
    <row r="695" spans="1:24" ht="15.75">
      <c r="A695" s="2">
        <v>4475</v>
      </c>
      <c r="B695" s="3">
        <v>46140</v>
      </c>
      <c r="C695" s="4">
        <f>YEAR(SalesDataTable[[#This Row],[Order Date]])</f>
        <v>2026</v>
      </c>
      <c r="D695" s="12" t="str">
        <f>"Q"&amp;ROUNDUP(MONTH(SalesDataTable[[#This Row],[Order Date]])/3,0)</f>
        <v>Q2</v>
      </c>
      <c r="E695" s="4">
        <f>MONTH(SalesDataTable[[#This Row],[Order Date]])</f>
        <v>4</v>
      </c>
      <c r="F695" s="4" t="str">
        <f>TEXT(SalesDataTable[[#This Row],[Order Date]],"MMM")</f>
        <v>Apr</v>
      </c>
      <c r="G695" s="4" t="s">
        <v>11</v>
      </c>
      <c r="H695" s="4" t="s">
        <v>25</v>
      </c>
      <c r="I695" s="4" t="s">
        <v>28</v>
      </c>
      <c r="J695" s="4" t="s">
        <v>16</v>
      </c>
      <c r="K695" s="4" t="s">
        <v>14</v>
      </c>
      <c r="L695" s="4" t="s">
        <v>48</v>
      </c>
      <c r="M695" s="9">
        <v>2</v>
      </c>
      <c r="N695" s="6">
        <v>165.74</v>
      </c>
      <c r="O695" s="7">
        <v>0</v>
      </c>
      <c r="P695" s="6">
        <v>87.73</v>
      </c>
      <c r="Q695" s="6">
        <f t="shared" si="40"/>
        <v>331.48</v>
      </c>
      <c r="R695" s="6">
        <f t="shared" si="41"/>
        <v>175.46</v>
      </c>
      <c r="S695" s="6">
        <f t="shared" si="42"/>
        <v>156.02000000000001</v>
      </c>
      <c r="T695" s="8">
        <f t="shared" si="43"/>
        <v>0.47067696391939184</v>
      </c>
      <c r="U695" s="5">
        <f>YEAR(SalesDataTable[[#This Row],[Order Date]])</f>
        <v>2026</v>
      </c>
      <c r="V695" s="8" t="str">
        <f>"Q"&amp;ROUNDUP(MONTH(SalesDataTable[[#This Row],[Order Date]])/3,0)</f>
        <v>Q2</v>
      </c>
      <c r="W695" s="9">
        <f>MONTH(SalesDataTable[[#This Row],[Order Date]])</f>
        <v>4</v>
      </c>
      <c r="X695" s="8" t="str">
        <f>TEXT(SalesDataTable[[#This Row],[Order Date]],"mmm")</f>
        <v>Apr</v>
      </c>
    </row>
    <row r="696" spans="1:24" ht="15.75">
      <c r="A696" s="2">
        <v>4482</v>
      </c>
      <c r="B696" s="3">
        <v>46140</v>
      </c>
      <c r="C696" s="4">
        <f>YEAR(SalesDataTable[[#This Row],[Order Date]])</f>
        <v>2026</v>
      </c>
      <c r="D696" s="12" t="str">
        <f>"Q"&amp;ROUNDUP(MONTH(SalesDataTable[[#This Row],[Order Date]])/3,0)</f>
        <v>Q2</v>
      </c>
      <c r="E696" s="4">
        <f>MONTH(SalesDataTable[[#This Row],[Order Date]])</f>
        <v>4</v>
      </c>
      <c r="F696" s="4" t="str">
        <f>TEXT(SalesDataTable[[#This Row],[Order Date]],"MMM")</f>
        <v>Apr</v>
      </c>
      <c r="G696" s="4" t="s">
        <v>11</v>
      </c>
      <c r="H696" s="4" t="s">
        <v>12</v>
      </c>
      <c r="I696" s="4" t="s">
        <v>2</v>
      </c>
      <c r="J696" s="4" t="s">
        <v>16</v>
      </c>
      <c r="K696" s="4" t="s">
        <v>34</v>
      </c>
      <c r="L696" s="4" t="s">
        <v>42</v>
      </c>
      <c r="M696" s="9">
        <v>3</v>
      </c>
      <c r="N696" s="6">
        <v>36.770000000000003</v>
      </c>
      <c r="O696" s="7">
        <v>0</v>
      </c>
      <c r="P696" s="6">
        <v>13.63</v>
      </c>
      <c r="Q696" s="6">
        <f t="shared" si="40"/>
        <v>110.31</v>
      </c>
      <c r="R696" s="6">
        <f t="shared" si="41"/>
        <v>40.89</v>
      </c>
      <c r="S696" s="6">
        <f t="shared" si="42"/>
        <v>69.42</v>
      </c>
      <c r="T696" s="8">
        <f t="shared" si="43"/>
        <v>0.62931737829752521</v>
      </c>
      <c r="U696" s="5">
        <f>YEAR(SalesDataTable[[#This Row],[Order Date]])</f>
        <v>2026</v>
      </c>
      <c r="V696" s="8" t="str">
        <f>"Q"&amp;ROUNDUP(MONTH(SalesDataTable[[#This Row],[Order Date]])/3,0)</f>
        <v>Q2</v>
      </c>
      <c r="W696" s="9">
        <f>MONTH(SalesDataTable[[#This Row],[Order Date]])</f>
        <v>4</v>
      </c>
      <c r="X696" s="8" t="str">
        <f>TEXT(SalesDataTable[[#This Row],[Order Date]],"mmm")</f>
        <v>Apr</v>
      </c>
    </row>
    <row r="697" spans="1:24" ht="15.75">
      <c r="A697" s="2">
        <v>5022</v>
      </c>
      <c r="B697" s="3">
        <v>46140</v>
      </c>
      <c r="C697" s="4">
        <f>YEAR(SalesDataTable[[#This Row],[Order Date]])</f>
        <v>2026</v>
      </c>
      <c r="D697" s="12" t="str">
        <f>"Q"&amp;ROUNDUP(MONTH(SalesDataTable[[#This Row],[Order Date]])/3,0)</f>
        <v>Q2</v>
      </c>
      <c r="E697" s="4">
        <f>MONTH(SalesDataTable[[#This Row],[Order Date]])</f>
        <v>4</v>
      </c>
      <c r="F697" s="4" t="str">
        <f>TEXT(SalesDataTable[[#This Row],[Order Date]],"MMM")</f>
        <v>Apr</v>
      </c>
      <c r="G697" s="4" t="s">
        <v>20</v>
      </c>
      <c r="H697" s="4" t="s">
        <v>31</v>
      </c>
      <c r="I697" s="4" t="s">
        <v>2</v>
      </c>
      <c r="J697" s="4" t="s">
        <v>16</v>
      </c>
      <c r="K697" s="4" t="s">
        <v>23</v>
      </c>
      <c r="L697" s="4" t="s">
        <v>29</v>
      </c>
      <c r="M697" s="9">
        <v>2</v>
      </c>
      <c r="N697" s="6">
        <v>196.37</v>
      </c>
      <c r="O697" s="7">
        <v>0</v>
      </c>
      <c r="P697" s="6">
        <v>101.73</v>
      </c>
      <c r="Q697" s="6">
        <f t="shared" si="40"/>
        <v>392.74</v>
      </c>
      <c r="R697" s="6">
        <f t="shared" si="41"/>
        <v>203.46</v>
      </c>
      <c r="S697" s="6">
        <f t="shared" si="42"/>
        <v>189.28</v>
      </c>
      <c r="T697" s="8">
        <f t="shared" si="43"/>
        <v>0.48194734429902736</v>
      </c>
      <c r="U697" s="5">
        <f>YEAR(SalesDataTable[[#This Row],[Order Date]])</f>
        <v>2026</v>
      </c>
      <c r="V697" s="8" t="str">
        <f>"Q"&amp;ROUNDUP(MONTH(SalesDataTable[[#This Row],[Order Date]])/3,0)</f>
        <v>Q2</v>
      </c>
      <c r="W697" s="9">
        <f>MONTH(SalesDataTable[[#This Row],[Order Date]])</f>
        <v>4</v>
      </c>
      <c r="X697" s="8" t="str">
        <f>TEXT(SalesDataTable[[#This Row],[Order Date]],"mmm")</f>
        <v>Apr</v>
      </c>
    </row>
    <row r="698" spans="1:24" ht="15.75">
      <c r="A698" s="2">
        <v>1304</v>
      </c>
      <c r="B698" s="3">
        <v>46141</v>
      </c>
      <c r="C698" s="4">
        <f>YEAR(SalesDataTable[[#This Row],[Order Date]])</f>
        <v>2026</v>
      </c>
      <c r="D698" s="12" t="str">
        <f>"Q"&amp;ROUNDUP(MONTH(SalesDataTable[[#This Row],[Order Date]])/3,0)</f>
        <v>Q2</v>
      </c>
      <c r="E698" s="4">
        <f>MONTH(SalesDataTable[[#This Row],[Order Date]])</f>
        <v>4</v>
      </c>
      <c r="F698" s="4" t="str">
        <f>TEXT(SalesDataTable[[#This Row],[Order Date]],"MMM")</f>
        <v>Apr</v>
      </c>
      <c r="G698" s="4" t="s">
        <v>0</v>
      </c>
      <c r="H698" s="4" t="s">
        <v>1</v>
      </c>
      <c r="I698" s="4" t="s">
        <v>28</v>
      </c>
      <c r="J698" s="4" t="s">
        <v>3</v>
      </c>
      <c r="K698" s="4" t="s">
        <v>14</v>
      </c>
      <c r="L698" s="4" t="s">
        <v>15</v>
      </c>
      <c r="M698" s="9">
        <v>2</v>
      </c>
      <c r="N698" s="6">
        <v>35.33</v>
      </c>
      <c r="O698" s="7">
        <v>0</v>
      </c>
      <c r="P698" s="6">
        <v>13.69</v>
      </c>
      <c r="Q698" s="6">
        <f t="shared" si="40"/>
        <v>70.66</v>
      </c>
      <c r="R698" s="6">
        <f t="shared" si="41"/>
        <v>27.38</v>
      </c>
      <c r="S698" s="6">
        <f t="shared" si="42"/>
        <v>43.28</v>
      </c>
      <c r="T698" s="8">
        <f t="shared" si="43"/>
        <v>0.61251061420888764</v>
      </c>
      <c r="U698" s="5">
        <f>YEAR(SalesDataTable[[#This Row],[Order Date]])</f>
        <v>2026</v>
      </c>
      <c r="V698" s="8" t="str">
        <f>"Q"&amp;ROUNDUP(MONTH(SalesDataTable[[#This Row],[Order Date]])/3,0)</f>
        <v>Q2</v>
      </c>
      <c r="W698" s="9">
        <f>MONTH(SalesDataTable[[#This Row],[Order Date]])</f>
        <v>4</v>
      </c>
      <c r="X698" s="8" t="str">
        <f>TEXT(SalesDataTable[[#This Row],[Order Date]],"mmm")</f>
        <v>Apr</v>
      </c>
    </row>
    <row r="699" spans="1:24" ht="15.75">
      <c r="A699" s="2">
        <v>3008</v>
      </c>
      <c r="B699" s="3">
        <v>46141</v>
      </c>
      <c r="C699" s="4">
        <f>YEAR(SalesDataTable[[#This Row],[Order Date]])</f>
        <v>2026</v>
      </c>
      <c r="D699" s="12" t="str">
        <f>"Q"&amp;ROUNDUP(MONTH(SalesDataTable[[#This Row],[Order Date]])/3,0)</f>
        <v>Q2</v>
      </c>
      <c r="E699" s="4">
        <f>MONTH(SalesDataTable[[#This Row],[Order Date]])</f>
        <v>4</v>
      </c>
      <c r="F699" s="4" t="str">
        <f>TEXT(SalesDataTable[[#This Row],[Order Date]],"MMM")</f>
        <v>Apr</v>
      </c>
      <c r="G699" s="4" t="s">
        <v>11</v>
      </c>
      <c r="H699" s="4" t="s">
        <v>12</v>
      </c>
      <c r="I699" s="4" t="s">
        <v>8</v>
      </c>
      <c r="J699" s="4" t="s">
        <v>16</v>
      </c>
      <c r="K699" s="4" t="s">
        <v>14</v>
      </c>
      <c r="L699" s="4" t="s">
        <v>32</v>
      </c>
      <c r="M699" s="9">
        <v>4</v>
      </c>
      <c r="N699" s="6">
        <v>46.43</v>
      </c>
      <c r="O699" s="7">
        <v>0.1</v>
      </c>
      <c r="P699" s="6">
        <v>18.04</v>
      </c>
      <c r="Q699" s="6">
        <f t="shared" si="40"/>
        <v>167.148</v>
      </c>
      <c r="R699" s="6">
        <f t="shared" si="41"/>
        <v>72.16</v>
      </c>
      <c r="S699" s="6">
        <f t="shared" si="42"/>
        <v>94.988</v>
      </c>
      <c r="T699" s="8">
        <f t="shared" si="43"/>
        <v>0.56828678775695796</v>
      </c>
      <c r="U699" s="5">
        <f>YEAR(SalesDataTable[[#This Row],[Order Date]])</f>
        <v>2026</v>
      </c>
      <c r="V699" s="8" t="str">
        <f>"Q"&amp;ROUNDUP(MONTH(SalesDataTable[[#This Row],[Order Date]])/3,0)</f>
        <v>Q2</v>
      </c>
      <c r="W699" s="9">
        <f>MONTH(SalesDataTable[[#This Row],[Order Date]])</f>
        <v>4</v>
      </c>
      <c r="X699" s="8" t="str">
        <f>TEXT(SalesDataTable[[#This Row],[Order Date]],"mmm")</f>
        <v>Apr</v>
      </c>
    </row>
    <row r="700" spans="1:24" ht="15.75">
      <c r="A700" s="2">
        <v>4140</v>
      </c>
      <c r="B700" s="3">
        <v>46141</v>
      </c>
      <c r="C700" s="4">
        <f>YEAR(SalesDataTable[[#This Row],[Order Date]])</f>
        <v>2026</v>
      </c>
      <c r="D700" s="12" t="str">
        <f>"Q"&amp;ROUNDUP(MONTH(SalesDataTable[[#This Row],[Order Date]])/3,0)</f>
        <v>Q2</v>
      </c>
      <c r="E700" s="4">
        <f>MONTH(SalesDataTable[[#This Row],[Order Date]])</f>
        <v>4</v>
      </c>
      <c r="F700" s="4" t="str">
        <f>TEXT(SalesDataTable[[#This Row],[Order Date]],"MMM")</f>
        <v>Apr</v>
      </c>
      <c r="G700" s="4" t="s">
        <v>20</v>
      </c>
      <c r="H700" s="4" t="s">
        <v>31</v>
      </c>
      <c r="I700" s="4" t="s">
        <v>28</v>
      </c>
      <c r="J700" s="4" t="s">
        <v>13</v>
      </c>
      <c r="K700" s="4" t="s">
        <v>34</v>
      </c>
      <c r="L700" s="4" t="s">
        <v>38</v>
      </c>
      <c r="M700" s="9">
        <v>1</v>
      </c>
      <c r="N700" s="6">
        <v>125.25</v>
      </c>
      <c r="O700" s="7">
        <v>0</v>
      </c>
      <c r="P700" s="6">
        <v>70.88</v>
      </c>
      <c r="Q700" s="6">
        <f t="shared" si="40"/>
        <v>125.25</v>
      </c>
      <c r="R700" s="6">
        <f t="shared" si="41"/>
        <v>70.88</v>
      </c>
      <c r="S700" s="6">
        <f t="shared" si="42"/>
        <v>54.370000000000005</v>
      </c>
      <c r="T700" s="8">
        <f t="shared" si="43"/>
        <v>0.43409181636726552</v>
      </c>
      <c r="U700" s="5">
        <f>YEAR(SalesDataTable[[#This Row],[Order Date]])</f>
        <v>2026</v>
      </c>
      <c r="V700" s="8" t="str">
        <f>"Q"&amp;ROUNDUP(MONTH(SalesDataTable[[#This Row],[Order Date]])/3,0)</f>
        <v>Q2</v>
      </c>
      <c r="W700" s="9">
        <f>MONTH(SalesDataTable[[#This Row],[Order Date]])</f>
        <v>4</v>
      </c>
      <c r="X700" s="8" t="str">
        <f>TEXT(SalesDataTable[[#This Row],[Order Date]],"mmm")</f>
        <v>Apr</v>
      </c>
    </row>
    <row r="701" spans="1:24" ht="15.75">
      <c r="A701" s="2">
        <v>4151</v>
      </c>
      <c r="B701" s="3">
        <v>46141</v>
      </c>
      <c r="C701" s="4">
        <f>YEAR(SalesDataTable[[#This Row],[Order Date]])</f>
        <v>2026</v>
      </c>
      <c r="D701" s="12" t="str">
        <f>"Q"&amp;ROUNDUP(MONTH(SalesDataTable[[#This Row],[Order Date]])/3,0)</f>
        <v>Q2</v>
      </c>
      <c r="E701" s="4">
        <f>MONTH(SalesDataTable[[#This Row],[Order Date]])</f>
        <v>4</v>
      </c>
      <c r="F701" s="4" t="str">
        <f>TEXT(SalesDataTable[[#This Row],[Order Date]],"MMM")</f>
        <v>Apr</v>
      </c>
      <c r="G701" s="4" t="s">
        <v>6</v>
      </c>
      <c r="H701" s="4" t="s">
        <v>49</v>
      </c>
      <c r="I701" s="4" t="s">
        <v>2</v>
      </c>
      <c r="J701" s="4" t="s">
        <v>3</v>
      </c>
      <c r="K701" s="4" t="s">
        <v>23</v>
      </c>
      <c r="L701" s="4" t="s">
        <v>24</v>
      </c>
      <c r="M701" s="9">
        <v>1</v>
      </c>
      <c r="N701" s="6">
        <v>341.98</v>
      </c>
      <c r="O701" s="7">
        <v>0</v>
      </c>
      <c r="P701" s="6">
        <v>192.43</v>
      </c>
      <c r="Q701" s="6">
        <f t="shared" si="40"/>
        <v>341.98</v>
      </c>
      <c r="R701" s="6">
        <f t="shared" si="41"/>
        <v>192.43</v>
      </c>
      <c r="S701" s="6">
        <f t="shared" si="42"/>
        <v>149.55000000000001</v>
      </c>
      <c r="T701" s="8">
        <f t="shared" si="43"/>
        <v>0.43730627522077314</v>
      </c>
      <c r="U701" s="5">
        <f>YEAR(SalesDataTable[[#This Row],[Order Date]])</f>
        <v>2026</v>
      </c>
      <c r="V701" s="8" t="str">
        <f>"Q"&amp;ROUNDUP(MONTH(SalesDataTable[[#This Row],[Order Date]])/3,0)</f>
        <v>Q2</v>
      </c>
      <c r="W701" s="9">
        <f>MONTH(SalesDataTable[[#This Row],[Order Date]])</f>
        <v>4</v>
      </c>
      <c r="X701" s="8" t="str">
        <f>TEXT(SalesDataTable[[#This Row],[Order Date]],"mmm")</f>
        <v>Apr</v>
      </c>
    </row>
    <row r="702" spans="1:24" ht="15.75">
      <c r="A702" s="2">
        <v>4650</v>
      </c>
      <c r="B702" s="3">
        <v>46141</v>
      </c>
      <c r="C702" s="4">
        <f>YEAR(SalesDataTable[[#This Row],[Order Date]])</f>
        <v>2026</v>
      </c>
      <c r="D702" s="12" t="str">
        <f>"Q"&amp;ROUNDUP(MONTH(SalesDataTable[[#This Row],[Order Date]])/3,0)</f>
        <v>Q2</v>
      </c>
      <c r="E702" s="4">
        <f>MONTH(SalesDataTable[[#This Row],[Order Date]])</f>
        <v>4</v>
      </c>
      <c r="F702" s="4" t="str">
        <f>TEXT(SalesDataTable[[#This Row],[Order Date]],"MMM")</f>
        <v>Apr</v>
      </c>
      <c r="G702" s="4" t="s">
        <v>6</v>
      </c>
      <c r="H702" s="4" t="s">
        <v>27</v>
      </c>
      <c r="I702" s="4" t="s">
        <v>28</v>
      </c>
      <c r="J702" s="4" t="s">
        <v>16</v>
      </c>
      <c r="K702" s="4" t="s">
        <v>34</v>
      </c>
      <c r="L702" s="4" t="s">
        <v>35</v>
      </c>
      <c r="M702" s="9">
        <v>1</v>
      </c>
      <c r="N702" s="6">
        <v>40.04</v>
      </c>
      <c r="O702" s="7">
        <v>0</v>
      </c>
      <c r="P702" s="6">
        <v>14.72</v>
      </c>
      <c r="Q702" s="6">
        <f t="shared" si="40"/>
        <v>40.04</v>
      </c>
      <c r="R702" s="6">
        <f t="shared" si="41"/>
        <v>14.72</v>
      </c>
      <c r="S702" s="6">
        <f t="shared" si="42"/>
        <v>25.32</v>
      </c>
      <c r="T702" s="8">
        <f t="shared" si="43"/>
        <v>0.63236763236763238</v>
      </c>
      <c r="U702" s="5">
        <f>YEAR(SalesDataTable[[#This Row],[Order Date]])</f>
        <v>2026</v>
      </c>
      <c r="V702" s="8" t="str">
        <f>"Q"&amp;ROUNDUP(MONTH(SalesDataTable[[#This Row],[Order Date]])/3,0)</f>
        <v>Q2</v>
      </c>
      <c r="W702" s="9">
        <f>MONTH(SalesDataTable[[#This Row],[Order Date]])</f>
        <v>4</v>
      </c>
      <c r="X702" s="8" t="str">
        <f>TEXT(SalesDataTable[[#This Row],[Order Date]],"mmm")</f>
        <v>Apr</v>
      </c>
    </row>
    <row r="703" spans="1:24" ht="15.75">
      <c r="A703" s="2">
        <v>4897</v>
      </c>
      <c r="B703" s="3">
        <v>46141</v>
      </c>
      <c r="C703" s="4">
        <f>YEAR(SalesDataTable[[#This Row],[Order Date]])</f>
        <v>2026</v>
      </c>
      <c r="D703" s="12" t="str">
        <f>"Q"&amp;ROUNDUP(MONTH(SalesDataTable[[#This Row],[Order Date]])/3,0)</f>
        <v>Q2</v>
      </c>
      <c r="E703" s="4">
        <f>MONTH(SalesDataTable[[#This Row],[Order Date]])</f>
        <v>4</v>
      </c>
      <c r="F703" s="4" t="str">
        <f>TEXT(SalesDataTable[[#This Row],[Order Date]],"MMM")</f>
        <v>Apr</v>
      </c>
      <c r="G703" s="4" t="s">
        <v>20</v>
      </c>
      <c r="H703" s="4" t="s">
        <v>47</v>
      </c>
      <c r="I703" s="4" t="s">
        <v>2</v>
      </c>
      <c r="J703" s="4" t="s">
        <v>3</v>
      </c>
      <c r="K703" s="4" t="s">
        <v>4</v>
      </c>
      <c r="L703" s="4" t="s">
        <v>26</v>
      </c>
      <c r="M703" s="9">
        <v>3</v>
      </c>
      <c r="N703" s="6">
        <v>40.47</v>
      </c>
      <c r="O703" s="7">
        <v>0.05</v>
      </c>
      <c r="P703" s="6">
        <v>17.14</v>
      </c>
      <c r="Q703" s="6">
        <f t="shared" si="40"/>
        <v>115.33949999999999</v>
      </c>
      <c r="R703" s="6">
        <f t="shared" si="41"/>
        <v>51.42</v>
      </c>
      <c r="S703" s="6">
        <f t="shared" si="42"/>
        <v>63.919499999999985</v>
      </c>
      <c r="T703" s="8">
        <f t="shared" si="43"/>
        <v>0.5541856866034619</v>
      </c>
      <c r="U703" s="5">
        <f>YEAR(SalesDataTable[[#This Row],[Order Date]])</f>
        <v>2026</v>
      </c>
      <c r="V703" s="8" t="str">
        <f>"Q"&amp;ROUNDUP(MONTH(SalesDataTable[[#This Row],[Order Date]])/3,0)</f>
        <v>Q2</v>
      </c>
      <c r="W703" s="9">
        <f>MONTH(SalesDataTable[[#This Row],[Order Date]])</f>
        <v>4</v>
      </c>
      <c r="X703" s="8" t="str">
        <f>TEXT(SalesDataTable[[#This Row],[Order Date]],"mmm")</f>
        <v>Apr</v>
      </c>
    </row>
    <row r="704" spans="1:24" ht="15.75">
      <c r="A704" s="2">
        <v>792</v>
      </c>
      <c r="B704" s="3">
        <v>46142</v>
      </c>
      <c r="C704" s="4">
        <f>YEAR(SalesDataTable[[#This Row],[Order Date]])</f>
        <v>2026</v>
      </c>
      <c r="D704" s="12" t="str">
        <f>"Q"&amp;ROUNDUP(MONTH(SalesDataTable[[#This Row],[Order Date]])/3,0)</f>
        <v>Q2</v>
      </c>
      <c r="E704" s="4">
        <f>MONTH(SalesDataTable[[#This Row],[Order Date]])</f>
        <v>4</v>
      </c>
      <c r="F704" s="4" t="str">
        <f>TEXT(SalesDataTable[[#This Row],[Order Date]],"MMM")</f>
        <v>Apr</v>
      </c>
      <c r="G704" s="4" t="s">
        <v>20</v>
      </c>
      <c r="H704" s="4" t="s">
        <v>33</v>
      </c>
      <c r="I704" s="4" t="s">
        <v>8</v>
      </c>
      <c r="J704" s="4" t="s">
        <v>3</v>
      </c>
      <c r="K704" s="4" t="s">
        <v>23</v>
      </c>
      <c r="L704" s="4" t="s">
        <v>40</v>
      </c>
      <c r="M704" s="9">
        <v>6</v>
      </c>
      <c r="N704" s="6">
        <v>83.7</v>
      </c>
      <c r="O704" s="7">
        <v>0.2</v>
      </c>
      <c r="P704" s="6">
        <v>38.58</v>
      </c>
      <c r="Q704" s="6">
        <f t="shared" si="40"/>
        <v>401.76000000000005</v>
      </c>
      <c r="R704" s="6">
        <f t="shared" si="41"/>
        <v>231.48</v>
      </c>
      <c r="S704" s="6">
        <f t="shared" si="42"/>
        <v>170.28000000000006</v>
      </c>
      <c r="T704" s="8">
        <f t="shared" si="43"/>
        <v>0.42383512544802876</v>
      </c>
      <c r="U704" s="5">
        <f>YEAR(SalesDataTable[[#This Row],[Order Date]])</f>
        <v>2026</v>
      </c>
      <c r="V704" s="8" t="str">
        <f>"Q"&amp;ROUNDUP(MONTH(SalesDataTable[[#This Row],[Order Date]])/3,0)</f>
        <v>Q2</v>
      </c>
      <c r="W704" s="9">
        <f>MONTH(SalesDataTable[[#This Row],[Order Date]])</f>
        <v>4</v>
      </c>
      <c r="X704" s="8" t="str">
        <f>TEXT(SalesDataTable[[#This Row],[Order Date]],"mmm")</f>
        <v>Apr</v>
      </c>
    </row>
    <row r="705" spans="1:24" ht="15.75">
      <c r="A705" s="2">
        <v>1796</v>
      </c>
      <c r="B705" s="3">
        <v>46142</v>
      </c>
      <c r="C705" s="4">
        <f>YEAR(SalesDataTable[[#This Row],[Order Date]])</f>
        <v>2026</v>
      </c>
      <c r="D705" s="12" t="str">
        <f>"Q"&amp;ROUNDUP(MONTH(SalesDataTable[[#This Row],[Order Date]])/3,0)</f>
        <v>Q2</v>
      </c>
      <c r="E705" s="4">
        <f>MONTH(SalesDataTable[[#This Row],[Order Date]])</f>
        <v>4</v>
      </c>
      <c r="F705" s="4" t="str">
        <f>TEXT(SalesDataTable[[#This Row],[Order Date]],"MMM")</f>
        <v>Apr</v>
      </c>
      <c r="G705" s="4" t="s">
        <v>0</v>
      </c>
      <c r="H705" s="4" t="s">
        <v>50</v>
      </c>
      <c r="I705" s="4" t="s">
        <v>2</v>
      </c>
      <c r="J705" s="4" t="s">
        <v>3</v>
      </c>
      <c r="K705" s="4" t="s">
        <v>23</v>
      </c>
      <c r="L705" s="4" t="s">
        <v>40</v>
      </c>
      <c r="M705" s="9">
        <v>4</v>
      </c>
      <c r="N705" s="6">
        <v>83.27</v>
      </c>
      <c r="O705" s="7">
        <v>0</v>
      </c>
      <c r="P705" s="6">
        <v>39.979999999999997</v>
      </c>
      <c r="Q705" s="6">
        <f t="shared" si="40"/>
        <v>333.08</v>
      </c>
      <c r="R705" s="6">
        <f t="shared" si="41"/>
        <v>159.91999999999999</v>
      </c>
      <c r="S705" s="6">
        <f t="shared" si="42"/>
        <v>173.16</v>
      </c>
      <c r="T705" s="8">
        <f t="shared" si="43"/>
        <v>0.51987510507986068</v>
      </c>
      <c r="U705" s="5">
        <f>YEAR(SalesDataTable[[#This Row],[Order Date]])</f>
        <v>2026</v>
      </c>
      <c r="V705" s="8" t="str">
        <f>"Q"&amp;ROUNDUP(MONTH(SalesDataTable[[#This Row],[Order Date]])/3,0)</f>
        <v>Q2</v>
      </c>
      <c r="W705" s="9">
        <f>MONTH(SalesDataTable[[#This Row],[Order Date]])</f>
        <v>4</v>
      </c>
      <c r="X705" s="8" t="str">
        <f>TEXT(SalesDataTable[[#This Row],[Order Date]],"mmm")</f>
        <v>Apr</v>
      </c>
    </row>
    <row r="706" spans="1:24" ht="15.75">
      <c r="A706" s="2">
        <v>3222</v>
      </c>
      <c r="B706" s="3">
        <v>46142</v>
      </c>
      <c r="C706" s="4">
        <f>YEAR(SalesDataTable[[#This Row],[Order Date]])</f>
        <v>2026</v>
      </c>
      <c r="D706" s="12" t="str">
        <f>"Q"&amp;ROUNDUP(MONTH(SalesDataTable[[#This Row],[Order Date]])/3,0)</f>
        <v>Q2</v>
      </c>
      <c r="E706" s="4">
        <f>MONTH(SalesDataTable[[#This Row],[Order Date]])</f>
        <v>4</v>
      </c>
      <c r="F706" s="4" t="str">
        <f>TEXT(SalesDataTable[[#This Row],[Order Date]],"MMM")</f>
        <v>Apr</v>
      </c>
      <c r="G706" s="4" t="s">
        <v>11</v>
      </c>
      <c r="H706" s="4" t="s">
        <v>52</v>
      </c>
      <c r="I706" s="4" t="s">
        <v>8</v>
      </c>
      <c r="J706" s="4" t="s">
        <v>16</v>
      </c>
      <c r="K706" s="4" t="s">
        <v>23</v>
      </c>
      <c r="L706" s="4" t="s">
        <v>51</v>
      </c>
      <c r="M706" s="9">
        <v>3</v>
      </c>
      <c r="N706" s="6">
        <v>126.03</v>
      </c>
      <c r="O706" s="7">
        <v>0.1</v>
      </c>
      <c r="P706" s="6">
        <v>61.75</v>
      </c>
      <c r="Q706" s="6">
        <f t="shared" ref="Q706:Q769" si="44">M706*N706*(1-O706)</f>
        <v>340.28100000000006</v>
      </c>
      <c r="R706" s="6">
        <f t="shared" ref="R706:R769" si="45">M706*P706</f>
        <v>185.25</v>
      </c>
      <c r="S706" s="6">
        <f t="shared" ref="S706:S769" si="46">Q706-R706</f>
        <v>155.03100000000006</v>
      </c>
      <c r="T706" s="8">
        <f t="shared" ref="T706:T769" si="47">IFERROR(S706/Q706,0)</f>
        <v>0.45559699189787273</v>
      </c>
      <c r="U706" s="5">
        <f>YEAR(SalesDataTable[[#This Row],[Order Date]])</f>
        <v>2026</v>
      </c>
      <c r="V706" s="8" t="str">
        <f>"Q"&amp;ROUNDUP(MONTH(SalesDataTable[[#This Row],[Order Date]])/3,0)</f>
        <v>Q2</v>
      </c>
      <c r="W706" s="9">
        <f>MONTH(SalesDataTable[[#This Row],[Order Date]])</f>
        <v>4</v>
      </c>
      <c r="X706" s="8" t="str">
        <f>TEXT(SalesDataTable[[#This Row],[Order Date]],"mmm")</f>
        <v>Apr</v>
      </c>
    </row>
    <row r="707" spans="1:24" ht="15.75">
      <c r="A707" s="2">
        <v>3237</v>
      </c>
      <c r="B707" s="3">
        <v>46142</v>
      </c>
      <c r="C707" s="4">
        <f>YEAR(SalesDataTable[[#This Row],[Order Date]])</f>
        <v>2026</v>
      </c>
      <c r="D707" s="12" t="str">
        <f>"Q"&amp;ROUNDUP(MONTH(SalesDataTable[[#This Row],[Order Date]])/3,0)</f>
        <v>Q2</v>
      </c>
      <c r="E707" s="4">
        <f>MONTH(SalesDataTable[[#This Row],[Order Date]])</f>
        <v>4</v>
      </c>
      <c r="F707" s="4" t="str">
        <f>TEXT(SalesDataTable[[#This Row],[Order Date]],"MMM")</f>
        <v>Apr</v>
      </c>
      <c r="G707" s="4" t="s">
        <v>6</v>
      </c>
      <c r="H707" s="4" t="s">
        <v>49</v>
      </c>
      <c r="I707" s="4" t="s">
        <v>2</v>
      </c>
      <c r="J707" s="4" t="s">
        <v>13</v>
      </c>
      <c r="K707" s="4" t="s">
        <v>23</v>
      </c>
      <c r="L707" s="4" t="s">
        <v>51</v>
      </c>
      <c r="M707" s="9">
        <v>1</v>
      </c>
      <c r="N707" s="6">
        <v>122.86</v>
      </c>
      <c r="O707" s="7">
        <v>0.05</v>
      </c>
      <c r="P707" s="6">
        <v>59.22</v>
      </c>
      <c r="Q707" s="6">
        <f t="shared" si="44"/>
        <v>116.717</v>
      </c>
      <c r="R707" s="6">
        <f t="shared" si="45"/>
        <v>59.22</v>
      </c>
      <c r="S707" s="6">
        <f t="shared" si="46"/>
        <v>57.497</v>
      </c>
      <c r="T707" s="8">
        <f t="shared" si="47"/>
        <v>0.49261889870370212</v>
      </c>
      <c r="U707" s="5">
        <f>YEAR(SalesDataTable[[#This Row],[Order Date]])</f>
        <v>2026</v>
      </c>
      <c r="V707" s="8" t="str">
        <f>"Q"&amp;ROUNDUP(MONTH(SalesDataTable[[#This Row],[Order Date]])/3,0)</f>
        <v>Q2</v>
      </c>
      <c r="W707" s="9">
        <f>MONTH(SalesDataTable[[#This Row],[Order Date]])</f>
        <v>4</v>
      </c>
      <c r="X707" s="8" t="str">
        <f>TEXT(SalesDataTable[[#This Row],[Order Date]],"mmm")</f>
        <v>Apr</v>
      </c>
    </row>
    <row r="708" spans="1:24" ht="15.75">
      <c r="A708" s="2">
        <v>3695</v>
      </c>
      <c r="B708" s="3">
        <v>46142</v>
      </c>
      <c r="C708" s="4">
        <f>YEAR(SalesDataTable[[#This Row],[Order Date]])</f>
        <v>2026</v>
      </c>
      <c r="D708" s="12" t="str">
        <f>"Q"&amp;ROUNDUP(MONTH(SalesDataTable[[#This Row],[Order Date]])/3,0)</f>
        <v>Q2</v>
      </c>
      <c r="E708" s="4">
        <f>MONTH(SalesDataTable[[#This Row],[Order Date]])</f>
        <v>4</v>
      </c>
      <c r="F708" s="4" t="str">
        <f>TEXT(SalesDataTable[[#This Row],[Order Date]],"MMM")</f>
        <v>Apr</v>
      </c>
      <c r="G708" s="4" t="s">
        <v>11</v>
      </c>
      <c r="H708" s="4" t="s">
        <v>12</v>
      </c>
      <c r="I708" s="4" t="s">
        <v>2</v>
      </c>
      <c r="J708" s="4" t="s">
        <v>13</v>
      </c>
      <c r="K708" s="4" t="s">
        <v>4</v>
      </c>
      <c r="L708" s="4" t="s">
        <v>26</v>
      </c>
      <c r="M708" s="9">
        <v>1</v>
      </c>
      <c r="N708" s="6">
        <v>39.44</v>
      </c>
      <c r="O708" s="7">
        <v>0.1</v>
      </c>
      <c r="P708" s="6">
        <v>16.63</v>
      </c>
      <c r="Q708" s="6">
        <f t="shared" si="44"/>
        <v>35.496000000000002</v>
      </c>
      <c r="R708" s="6">
        <f t="shared" si="45"/>
        <v>16.63</v>
      </c>
      <c r="S708" s="6">
        <f t="shared" si="46"/>
        <v>18.866000000000003</v>
      </c>
      <c r="T708" s="8">
        <f t="shared" si="47"/>
        <v>0.53149650664863657</v>
      </c>
      <c r="U708" s="5">
        <f>YEAR(SalesDataTable[[#This Row],[Order Date]])</f>
        <v>2026</v>
      </c>
      <c r="V708" s="8" t="str">
        <f>"Q"&amp;ROUNDUP(MONTH(SalesDataTable[[#This Row],[Order Date]])/3,0)</f>
        <v>Q2</v>
      </c>
      <c r="W708" s="9">
        <f>MONTH(SalesDataTable[[#This Row],[Order Date]])</f>
        <v>4</v>
      </c>
      <c r="X708" s="8" t="str">
        <f>TEXT(SalesDataTable[[#This Row],[Order Date]],"mmm")</f>
        <v>Apr</v>
      </c>
    </row>
    <row r="709" spans="1:24" ht="15.75">
      <c r="A709" s="2">
        <v>5148</v>
      </c>
      <c r="B709" s="3">
        <v>46142</v>
      </c>
      <c r="C709" s="4">
        <f>YEAR(SalesDataTable[[#This Row],[Order Date]])</f>
        <v>2026</v>
      </c>
      <c r="D709" s="12" t="str">
        <f>"Q"&amp;ROUNDUP(MONTH(SalesDataTable[[#This Row],[Order Date]])/3,0)</f>
        <v>Q2</v>
      </c>
      <c r="E709" s="4">
        <f>MONTH(SalesDataTable[[#This Row],[Order Date]])</f>
        <v>4</v>
      </c>
      <c r="F709" s="4" t="str">
        <f>TEXT(SalesDataTable[[#This Row],[Order Date]],"MMM")</f>
        <v>Apr</v>
      </c>
      <c r="G709" s="4" t="s">
        <v>11</v>
      </c>
      <c r="H709" s="4" t="s">
        <v>39</v>
      </c>
      <c r="I709" s="4" t="s">
        <v>2</v>
      </c>
      <c r="J709" s="4" t="s">
        <v>3</v>
      </c>
      <c r="K709" s="4" t="s">
        <v>14</v>
      </c>
      <c r="L709" s="4" t="s">
        <v>44</v>
      </c>
      <c r="M709" s="9">
        <v>1</v>
      </c>
      <c r="N709" s="6">
        <v>130.34</v>
      </c>
      <c r="O709" s="7">
        <v>0.1</v>
      </c>
      <c r="P709" s="6">
        <v>66.680000000000007</v>
      </c>
      <c r="Q709" s="6">
        <f t="shared" si="44"/>
        <v>117.30600000000001</v>
      </c>
      <c r="R709" s="6">
        <f t="shared" si="45"/>
        <v>66.680000000000007</v>
      </c>
      <c r="S709" s="6">
        <f t="shared" si="46"/>
        <v>50.626000000000005</v>
      </c>
      <c r="T709" s="8">
        <f t="shared" si="47"/>
        <v>0.43157212759790631</v>
      </c>
      <c r="U709" s="5">
        <f>YEAR(SalesDataTable[[#This Row],[Order Date]])</f>
        <v>2026</v>
      </c>
      <c r="V709" s="8" t="str">
        <f>"Q"&amp;ROUNDUP(MONTH(SalesDataTable[[#This Row],[Order Date]])/3,0)</f>
        <v>Q2</v>
      </c>
      <c r="W709" s="9">
        <f>MONTH(SalesDataTable[[#This Row],[Order Date]])</f>
        <v>4</v>
      </c>
      <c r="X709" s="8" t="str">
        <f>TEXT(SalesDataTable[[#This Row],[Order Date]],"mmm")</f>
        <v>Apr</v>
      </c>
    </row>
    <row r="710" spans="1:24" ht="15.75">
      <c r="A710" s="2">
        <v>534</v>
      </c>
      <c r="B710" s="3">
        <v>46143</v>
      </c>
      <c r="C710" s="4">
        <f>YEAR(SalesDataTable[[#This Row],[Order Date]])</f>
        <v>2026</v>
      </c>
      <c r="D710" s="12" t="str">
        <f>"Q"&amp;ROUNDUP(MONTH(SalesDataTable[[#This Row],[Order Date]])/3,0)</f>
        <v>Q2</v>
      </c>
      <c r="E710" s="4">
        <f>MONTH(SalesDataTable[[#This Row],[Order Date]])</f>
        <v>5</v>
      </c>
      <c r="F710" s="4" t="str">
        <f>TEXT(SalesDataTable[[#This Row],[Order Date]],"MMM")</f>
        <v>May</v>
      </c>
      <c r="G710" s="4" t="s">
        <v>6</v>
      </c>
      <c r="H710" s="4" t="s">
        <v>43</v>
      </c>
      <c r="I710" s="4" t="s">
        <v>2</v>
      </c>
      <c r="J710" s="4" t="s">
        <v>16</v>
      </c>
      <c r="K710" s="4" t="s">
        <v>9</v>
      </c>
      <c r="L710" s="4" t="s">
        <v>37</v>
      </c>
      <c r="M710" s="9">
        <v>1</v>
      </c>
      <c r="N710" s="6">
        <v>154.86000000000001</v>
      </c>
      <c r="O710" s="7">
        <v>0</v>
      </c>
      <c r="P710" s="6">
        <v>78.37</v>
      </c>
      <c r="Q710" s="6">
        <f t="shared" si="44"/>
        <v>154.86000000000001</v>
      </c>
      <c r="R710" s="6">
        <f t="shared" si="45"/>
        <v>78.37</v>
      </c>
      <c r="S710" s="6">
        <f t="shared" si="46"/>
        <v>76.490000000000009</v>
      </c>
      <c r="T710" s="8">
        <f t="shared" si="47"/>
        <v>0.49393000129148912</v>
      </c>
      <c r="U710" s="5">
        <f>YEAR(SalesDataTable[[#This Row],[Order Date]])</f>
        <v>2026</v>
      </c>
      <c r="V710" s="8" t="str">
        <f>"Q"&amp;ROUNDUP(MONTH(SalesDataTable[[#This Row],[Order Date]])/3,0)</f>
        <v>Q2</v>
      </c>
      <c r="W710" s="9">
        <f>MONTH(SalesDataTable[[#This Row],[Order Date]])</f>
        <v>5</v>
      </c>
      <c r="X710" s="8" t="str">
        <f>TEXT(SalesDataTable[[#This Row],[Order Date]],"mmm")</f>
        <v>May</v>
      </c>
    </row>
    <row r="711" spans="1:24" ht="15.75">
      <c r="A711" s="2">
        <v>551</v>
      </c>
      <c r="B711" s="3">
        <v>46143</v>
      </c>
      <c r="C711" s="4">
        <f>YEAR(SalesDataTable[[#This Row],[Order Date]])</f>
        <v>2026</v>
      </c>
      <c r="D711" s="12" t="str">
        <f>"Q"&amp;ROUNDUP(MONTH(SalesDataTable[[#This Row],[Order Date]])/3,0)</f>
        <v>Q2</v>
      </c>
      <c r="E711" s="4">
        <f>MONTH(SalesDataTable[[#This Row],[Order Date]])</f>
        <v>5</v>
      </c>
      <c r="F711" s="4" t="str">
        <f>TEXT(SalesDataTable[[#This Row],[Order Date]],"MMM")</f>
        <v>May</v>
      </c>
      <c r="G711" s="4" t="s">
        <v>20</v>
      </c>
      <c r="H711" s="4" t="s">
        <v>33</v>
      </c>
      <c r="I711" s="4" t="s">
        <v>19</v>
      </c>
      <c r="J711" s="4" t="s">
        <v>3</v>
      </c>
      <c r="K711" s="4" t="s">
        <v>4</v>
      </c>
      <c r="L711" s="4" t="s">
        <v>30</v>
      </c>
      <c r="M711" s="9">
        <v>4</v>
      </c>
      <c r="N711" s="6">
        <v>103.64</v>
      </c>
      <c r="O711" s="7">
        <v>0</v>
      </c>
      <c r="P711" s="6">
        <v>50.59</v>
      </c>
      <c r="Q711" s="6">
        <f t="shared" si="44"/>
        <v>414.56</v>
      </c>
      <c r="R711" s="6">
        <f t="shared" si="45"/>
        <v>202.36</v>
      </c>
      <c r="S711" s="6">
        <f t="shared" si="46"/>
        <v>212.2</v>
      </c>
      <c r="T711" s="8">
        <f t="shared" si="47"/>
        <v>0.51186800463141646</v>
      </c>
      <c r="U711" s="5">
        <f>YEAR(SalesDataTable[[#This Row],[Order Date]])</f>
        <v>2026</v>
      </c>
      <c r="V711" s="8" t="str">
        <f>"Q"&amp;ROUNDUP(MONTH(SalesDataTable[[#This Row],[Order Date]])/3,0)</f>
        <v>Q2</v>
      </c>
      <c r="W711" s="9">
        <f>MONTH(SalesDataTable[[#This Row],[Order Date]])</f>
        <v>5</v>
      </c>
      <c r="X711" s="8" t="str">
        <f>TEXT(SalesDataTable[[#This Row],[Order Date]],"mmm")</f>
        <v>May</v>
      </c>
    </row>
    <row r="712" spans="1:24" ht="15.75">
      <c r="A712" s="2">
        <v>2110</v>
      </c>
      <c r="B712" s="3">
        <v>46143</v>
      </c>
      <c r="C712" s="4">
        <f>YEAR(SalesDataTable[[#This Row],[Order Date]])</f>
        <v>2026</v>
      </c>
      <c r="D712" s="12" t="str">
        <f>"Q"&amp;ROUNDUP(MONTH(SalesDataTable[[#This Row],[Order Date]])/3,0)</f>
        <v>Q2</v>
      </c>
      <c r="E712" s="4">
        <f>MONTH(SalesDataTable[[#This Row],[Order Date]])</f>
        <v>5</v>
      </c>
      <c r="F712" s="4" t="str">
        <f>TEXT(SalesDataTable[[#This Row],[Order Date]],"MMM")</f>
        <v>May</v>
      </c>
      <c r="G712" s="4" t="s">
        <v>0</v>
      </c>
      <c r="H712" s="4" t="s">
        <v>50</v>
      </c>
      <c r="I712" s="4" t="s">
        <v>2</v>
      </c>
      <c r="J712" s="4" t="s">
        <v>3</v>
      </c>
      <c r="K712" s="4" t="s">
        <v>14</v>
      </c>
      <c r="L712" s="4" t="s">
        <v>48</v>
      </c>
      <c r="M712" s="9">
        <v>1</v>
      </c>
      <c r="N712" s="6">
        <v>164.49</v>
      </c>
      <c r="O712" s="7">
        <v>0.05</v>
      </c>
      <c r="P712" s="6">
        <v>87.81</v>
      </c>
      <c r="Q712" s="6">
        <f t="shared" si="44"/>
        <v>156.2655</v>
      </c>
      <c r="R712" s="6">
        <f t="shared" si="45"/>
        <v>87.81</v>
      </c>
      <c r="S712" s="6">
        <f t="shared" si="46"/>
        <v>68.455500000000001</v>
      </c>
      <c r="T712" s="8">
        <f t="shared" si="47"/>
        <v>0.43807174328306631</v>
      </c>
      <c r="U712" s="5">
        <f>YEAR(SalesDataTable[[#This Row],[Order Date]])</f>
        <v>2026</v>
      </c>
      <c r="V712" s="8" t="str">
        <f>"Q"&amp;ROUNDUP(MONTH(SalesDataTable[[#This Row],[Order Date]])/3,0)</f>
        <v>Q2</v>
      </c>
      <c r="W712" s="9">
        <f>MONTH(SalesDataTable[[#This Row],[Order Date]])</f>
        <v>5</v>
      </c>
      <c r="X712" s="8" t="str">
        <f>TEXT(SalesDataTable[[#This Row],[Order Date]],"mmm")</f>
        <v>May</v>
      </c>
    </row>
    <row r="713" spans="1:24" ht="15.75">
      <c r="A713" s="2">
        <v>2217</v>
      </c>
      <c r="B713" s="3">
        <v>46143</v>
      </c>
      <c r="C713" s="4">
        <f>YEAR(SalesDataTable[[#This Row],[Order Date]])</f>
        <v>2026</v>
      </c>
      <c r="D713" s="12" t="str">
        <f>"Q"&amp;ROUNDUP(MONTH(SalesDataTable[[#This Row],[Order Date]])/3,0)</f>
        <v>Q2</v>
      </c>
      <c r="E713" s="4">
        <f>MONTH(SalesDataTable[[#This Row],[Order Date]])</f>
        <v>5</v>
      </c>
      <c r="F713" s="4" t="str">
        <f>TEXT(SalesDataTable[[#This Row],[Order Date]],"MMM")</f>
        <v>May</v>
      </c>
      <c r="G713" s="4" t="s">
        <v>20</v>
      </c>
      <c r="H713" s="4" t="s">
        <v>33</v>
      </c>
      <c r="I713" s="4" t="s">
        <v>8</v>
      </c>
      <c r="J713" s="4" t="s">
        <v>3</v>
      </c>
      <c r="K713" s="4" t="s">
        <v>14</v>
      </c>
      <c r="L713" s="4" t="s">
        <v>48</v>
      </c>
      <c r="M713" s="9">
        <v>3</v>
      </c>
      <c r="N713" s="6">
        <v>163.44999999999999</v>
      </c>
      <c r="O713" s="7">
        <v>0.05</v>
      </c>
      <c r="P713" s="6">
        <v>87.54</v>
      </c>
      <c r="Q713" s="6">
        <f t="shared" si="44"/>
        <v>465.83249999999992</v>
      </c>
      <c r="R713" s="6">
        <f t="shared" si="45"/>
        <v>262.62</v>
      </c>
      <c r="S713" s="6">
        <f t="shared" si="46"/>
        <v>203.21249999999992</v>
      </c>
      <c r="T713" s="8">
        <f t="shared" si="47"/>
        <v>0.4362351274331438</v>
      </c>
      <c r="U713" s="5">
        <f>YEAR(SalesDataTable[[#This Row],[Order Date]])</f>
        <v>2026</v>
      </c>
      <c r="V713" s="8" t="str">
        <f>"Q"&amp;ROUNDUP(MONTH(SalesDataTable[[#This Row],[Order Date]])/3,0)</f>
        <v>Q2</v>
      </c>
      <c r="W713" s="9">
        <f>MONTH(SalesDataTable[[#This Row],[Order Date]])</f>
        <v>5</v>
      </c>
      <c r="X713" s="8" t="str">
        <f>TEXT(SalesDataTable[[#This Row],[Order Date]],"mmm")</f>
        <v>May</v>
      </c>
    </row>
    <row r="714" spans="1:24" ht="15.75">
      <c r="A714" s="2">
        <v>2544</v>
      </c>
      <c r="B714" s="3">
        <v>46143</v>
      </c>
      <c r="C714" s="4">
        <f>YEAR(SalesDataTable[[#This Row],[Order Date]])</f>
        <v>2026</v>
      </c>
      <c r="D714" s="12" t="str">
        <f>"Q"&amp;ROUNDUP(MONTH(SalesDataTable[[#This Row],[Order Date]])/3,0)</f>
        <v>Q2</v>
      </c>
      <c r="E714" s="4">
        <f>MONTH(SalesDataTable[[#This Row],[Order Date]])</f>
        <v>5</v>
      </c>
      <c r="F714" s="4" t="str">
        <f>TEXT(SalesDataTable[[#This Row],[Order Date]],"MMM")</f>
        <v>May</v>
      </c>
      <c r="G714" s="4" t="s">
        <v>20</v>
      </c>
      <c r="H714" s="4" t="s">
        <v>21</v>
      </c>
      <c r="I714" s="4" t="s">
        <v>2</v>
      </c>
      <c r="J714" s="4" t="s">
        <v>3</v>
      </c>
      <c r="K714" s="4" t="s">
        <v>9</v>
      </c>
      <c r="L714" s="4" t="s">
        <v>46</v>
      </c>
      <c r="M714" s="9">
        <v>1</v>
      </c>
      <c r="N714" s="6">
        <v>71.87</v>
      </c>
      <c r="O714" s="7">
        <v>0.05</v>
      </c>
      <c r="P714" s="6">
        <v>31.97</v>
      </c>
      <c r="Q714" s="6">
        <f t="shared" si="44"/>
        <v>68.276499999999999</v>
      </c>
      <c r="R714" s="6">
        <f t="shared" si="45"/>
        <v>31.97</v>
      </c>
      <c r="S714" s="6">
        <f t="shared" si="46"/>
        <v>36.3065</v>
      </c>
      <c r="T714" s="8">
        <f t="shared" si="47"/>
        <v>0.53175690025118449</v>
      </c>
      <c r="U714" s="5">
        <f>YEAR(SalesDataTable[[#This Row],[Order Date]])</f>
        <v>2026</v>
      </c>
      <c r="V714" s="8" t="str">
        <f>"Q"&amp;ROUNDUP(MONTH(SalesDataTable[[#This Row],[Order Date]])/3,0)</f>
        <v>Q2</v>
      </c>
      <c r="W714" s="9">
        <f>MONTH(SalesDataTable[[#This Row],[Order Date]])</f>
        <v>5</v>
      </c>
      <c r="X714" s="8" t="str">
        <f>TEXT(SalesDataTable[[#This Row],[Order Date]],"mmm")</f>
        <v>May</v>
      </c>
    </row>
    <row r="715" spans="1:24" ht="15.75">
      <c r="A715" s="2">
        <v>3678</v>
      </c>
      <c r="B715" s="3">
        <v>46143</v>
      </c>
      <c r="C715" s="4">
        <f>YEAR(SalesDataTable[[#This Row],[Order Date]])</f>
        <v>2026</v>
      </c>
      <c r="D715" s="12" t="str">
        <f>"Q"&amp;ROUNDUP(MONTH(SalesDataTable[[#This Row],[Order Date]])/3,0)</f>
        <v>Q2</v>
      </c>
      <c r="E715" s="4">
        <f>MONTH(SalesDataTable[[#This Row],[Order Date]])</f>
        <v>5</v>
      </c>
      <c r="F715" s="4" t="str">
        <f>TEXT(SalesDataTable[[#This Row],[Order Date]],"MMM")</f>
        <v>May</v>
      </c>
      <c r="G715" s="4" t="s">
        <v>6</v>
      </c>
      <c r="H715" s="4" t="s">
        <v>49</v>
      </c>
      <c r="I715" s="4" t="s">
        <v>28</v>
      </c>
      <c r="J715" s="4" t="s">
        <v>3</v>
      </c>
      <c r="K715" s="4" t="s">
        <v>23</v>
      </c>
      <c r="L715" s="4" t="s">
        <v>29</v>
      </c>
      <c r="M715" s="9">
        <v>2</v>
      </c>
      <c r="N715" s="6">
        <v>194.97</v>
      </c>
      <c r="O715" s="7">
        <v>0</v>
      </c>
      <c r="P715" s="6">
        <v>101.14</v>
      </c>
      <c r="Q715" s="6">
        <f t="shared" si="44"/>
        <v>389.94</v>
      </c>
      <c r="R715" s="6">
        <f t="shared" si="45"/>
        <v>202.28</v>
      </c>
      <c r="S715" s="6">
        <f t="shared" si="46"/>
        <v>187.66</v>
      </c>
      <c r="T715" s="8">
        <f t="shared" si="47"/>
        <v>0.48125352618351541</v>
      </c>
      <c r="U715" s="5">
        <f>YEAR(SalesDataTable[[#This Row],[Order Date]])</f>
        <v>2026</v>
      </c>
      <c r="V715" s="8" t="str">
        <f>"Q"&amp;ROUNDUP(MONTH(SalesDataTable[[#This Row],[Order Date]])/3,0)</f>
        <v>Q2</v>
      </c>
      <c r="W715" s="9">
        <f>MONTH(SalesDataTable[[#This Row],[Order Date]])</f>
        <v>5</v>
      </c>
      <c r="X715" s="8" t="str">
        <f>TEXT(SalesDataTable[[#This Row],[Order Date]],"mmm")</f>
        <v>May</v>
      </c>
    </row>
    <row r="716" spans="1:24" ht="15.75">
      <c r="A716" s="2">
        <v>3726</v>
      </c>
      <c r="B716" s="3">
        <v>46143</v>
      </c>
      <c r="C716" s="4">
        <f>YEAR(SalesDataTable[[#This Row],[Order Date]])</f>
        <v>2026</v>
      </c>
      <c r="D716" s="12" t="str">
        <f>"Q"&amp;ROUNDUP(MONTH(SalesDataTable[[#This Row],[Order Date]])/3,0)</f>
        <v>Q2</v>
      </c>
      <c r="E716" s="4">
        <f>MONTH(SalesDataTable[[#This Row],[Order Date]])</f>
        <v>5</v>
      </c>
      <c r="F716" s="4" t="str">
        <f>TEXT(SalesDataTable[[#This Row],[Order Date]],"MMM")</f>
        <v>May</v>
      </c>
      <c r="G716" s="4" t="s">
        <v>20</v>
      </c>
      <c r="H716" s="4" t="s">
        <v>33</v>
      </c>
      <c r="I716" s="4" t="s">
        <v>28</v>
      </c>
      <c r="J716" s="4" t="s">
        <v>3</v>
      </c>
      <c r="K716" s="4" t="s">
        <v>4</v>
      </c>
      <c r="L716" s="4" t="s">
        <v>22</v>
      </c>
      <c r="M716" s="9">
        <v>2</v>
      </c>
      <c r="N716" s="6">
        <v>49.53</v>
      </c>
      <c r="O716" s="7">
        <v>0</v>
      </c>
      <c r="P716" s="6">
        <v>22.91</v>
      </c>
      <c r="Q716" s="6">
        <f t="shared" si="44"/>
        <v>99.06</v>
      </c>
      <c r="R716" s="6">
        <f t="shared" si="45"/>
        <v>45.82</v>
      </c>
      <c r="S716" s="6">
        <f t="shared" si="46"/>
        <v>53.24</v>
      </c>
      <c r="T716" s="8">
        <f t="shared" si="47"/>
        <v>0.53745204926307288</v>
      </c>
      <c r="U716" s="5">
        <f>YEAR(SalesDataTable[[#This Row],[Order Date]])</f>
        <v>2026</v>
      </c>
      <c r="V716" s="8" t="str">
        <f>"Q"&amp;ROUNDUP(MONTH(SalesDataTable[[#This Row],[Order Date]])/3,0)</f>
        <v>Q2</v>
      </c>
      <c r="W716" s="9">
        <f>MONTH(SalesDataTable[[#This Row],[Order Date]])</f>
        <v>5</v>
      </c>
      <c r="X716" s="8" t="str">
        <f>TEXT(SalesDataTable[[#This Row],[Order Date]],"mmm")</f>
        <v>May</v>
      </c>
    </row>
    <row r="717" spans="1:24" ht="15.75">
      <c r="A717" s="2">
        <v>3897</v>
      </c>
      <c r="B717" s="3">
        <v>46143</v>
      </c>
      <c r="C717" s="4">
        <f>YEAR(SalesDataTable[[#This Row],[Order Date]])</f>
        <v>2026</v>
      </c>
      <c r="D717" s="12" t="str">
        <f>"Q"&amp;ROUNDUP(MONTH(SalesDataTable[[#This Row],[Order Date]])/3,0)</f>
        <v>Q2</v>
      </c>
      <c r="E717" s="4">
        <f>MONTH(SalesDataTable[[#This Row],[Order Date]])</f>
        <v>5</v>
      </c>
      <c r="F717" s="4" t="str">
        <f>TEXT(SalesDataTable[[#This Row],[Order Date]],"MMM")</f>
        <v>May</v>
      </c>
      <c r="G717" s="4" t="s">
        <v>20</v>
      </c>
      <c r="H717" s="4" t="s">
        <v>33</v>
      </c>
      <c r="I717" s="4" t="s">
        <v>8</v>
      </c>
      <c r="J717" s="4" t="s">
        <v>16</v>
      </c>
      <c r="K717" s="4" t="s">
        <v>34</v>
      </c>
      <c r="L717" s="4" t="s">
        <v>42</v>
      </c>
      <c r="M717" s="9">
        <v>4</v>
      </c>
      <c r="N717" s="6">
        <v>35.619999999999997</v>
      </c>
      <c r="O717" s="7">
        <v>0.15</v>
      </c>
      <c r="P717" s="6">
        <v>13.76</v>
      </c>
      <c r="Q717" s="6">
        <f t="shared" si="44"/>
        <v>121.10799999999999</v>
      </c>
      <c r="R717" s="6">
        <f t="shared" si="45"/>
        <v>55.04</v>
      </c>
      <c r="S717" s="6">
        <f t="shared" si="46"/>
        <v>66.067999999999984</v>
      </c>
      <c r="T717" s="8">
        <f t="shared" si="47"/>
        <v>0.54552960993493405</v>
      </c>
      <c r="U717" s="5">
        <f>YEAR(SalesDataTable[[#This Row],[Order Date]])</f>
        <v>2026</v>
      </c>
      <c r="V717" s="8" t="str">
        <f>"Q"&amp;ROUNDUP(MONTH(SalesDataTable[[#This Row],[Order Date]])/3,0)</f>
        <v>Q2</v>
      </c>
      <c r="W717" s="9">
        <f>MONTH(SalesDataTable[[#This Row],[Order Date]])</f>
        <v>5</v>
      </c>
      <c r="X717" s="8" t="str">
        <f>TEXT(SalesDataTable[[#This Row],[Order Date]],"mmm")</f>
        <v>May</v>
      </c>
    </row>
    <row r="718" spans="1:24" ht="15.75">
      <c r="A718" s="2">
        <v>1262</v>
      </c>
      <c r="B718" s="3">
        <v>46144</v>
      </c>
      <c r="C718" s="4">
        <f>YEAR(SalesDataTable[[#This Row],[Order Date]])</f>
        <v>2026</v>
      </c>
      <c r="D718" s="12" t="str">
        <f>"Q"&amp;ROUNDUP(MONTH(SalesDataTable[[#This Row],[Order Date]])/3,0)</f>
        <v>Q2</v>
      </c>
      <c r="E718" s="4">
        <f>MONTH(SalesDataTable[[#This Row],[Order Date]])</f>
        <v>5</v>
      </c>
      <c r="F718" s="4" t="str">
        <f>TEXT(SalesDataTable[[#This Row],[Order Date]],"MMM")</f>
        <v>May</v>
      </c>
      <c r="G718" s="4" t="s">
        <v>20</v>
      </c>
      <c r="H718" s="4" t="s">
        <v>31</v>
      </c>
      <c r="I718" s="4" t="s">
        <v>19</v>
      </c>
      <c r="J718" s="4" t="s">
        <v>3</v>
      </c>
      <c r="K718" s="4" t="s">
        <v>14</v>
      </c>
      <c r="L718" s="4" t="s">
        <v>32</v>
      </c>
      <c r="M718" s="9">
        <v>2</v>
      </c>
      <c r="N718" s="6">
        <v>45.47</v>
      </c>
      <c r="O718" s="7">
        <v>0</v>
      </c>
      <c r="P718" s="6">
        <v>18.37</v>
      </c>
      <c r="Q718" s="6">
        <f t="shared" si="44"/>
        <v>90.94</v>
      </c>
      <c r="R718" s="6">
        <f t="shared" si="45"/>
        <v>36.74</v>
      </c>
      <c r="S718" s="6">
        <f t="shared" si="46"/>
        <v>54.199999999999996</v>
      </c>
      <c r="T718" s="8">
        <f t="shared" si="47"/>
        <v>0.59599736089729494</v>
      </c>
      <c r="U718" s="5">
        <f>YEAR(SalesDataTable[[#This Row],[Order Date]])</f>
        <v>2026</v>
      </c>
      <c r="V718" s="8" t="str">
        <f>"Q"&amp;ROUNDUP(MONTH(SalesDataTable[[#This Row],[Order Date]])/3,0)</f>
        <v>Q2</v>
      </c>
      <c r="W718" s="9">
        <f>MONTH(SalesDataTable[[#This Row],[Order Date]])</f>
        <v>5</v>
      </c>
      <c r="X718" s="8" t="str">
        <f>TEXT(SalesDataTable[[#This Row],[Order Date]],"mmm")</f>
        <v>May</v>
      </c>
    </row>
    <row r="719" spans="1:24" ht="15.75">
      <c r="A719" s="2">
        <v>2657</v>
      </c>
      <c r="B719" s="3">
        <v>46144</v>
      </c>
      <c r="C719" s="4">
        <f>YEAR(SalesDataTable[[#This Row],[Order Date]])</f>
        <v>2026</v>
      </c>
      <c r="D719" s="12" t="str">
        <f>"Q"&amp;ROUNDUP(MONTH(SalesDataTable[[#This Row],[Order Date]])/3,0)</f>
        <v>Q2</v>
      </c>
      <c r="E719" s="4">
        <f>MONTH(SalesDataTable[[#This Row],[Order Date]])</f>
        <v>5</v>
      </c>
      <c r="F719" s="4" t="str">
        <f>TEXT(SalesDataTable[[#This Row],[Order Date]],"MMM")</f>
        <v>May</v>
      </c>
      <c r="G719" s="4" t="s">
        <v>0</v>
      </c>
      <c r="H719" s="4" t="s">
        <v>1</v>
      </c>
      <c r="I719" s="4" t="s">
        <v>19</v>
      </c>
      <c r="J719" s="4" t="s">
        <v>13</v>
      </c>
      <c r="K719" s="4" t="s">
        <v>9</v>
      </c>
      <c r="L719" s="4" t="s">
        <v>17</v>
      </c>
      <c r="M719" s="9">
        <v>1</v>
      </c>
      <c r="N719" s="6">
        <v>145.68</v>
      </c>
      <c r="O719" s="7">
        <v>0</v>
      </c>
      <c r="P719" s="6">
        <v>77.8</v>
      </c>
      <c r="Q719" s="6">
        <f t="shared" si="44"/>
        <v>145.68</v>
      </c>
      <c r="R719" s="6">
        <f t="shared" si="45"/>
        <v>77.8</v>
      </c>
      <c r="S719" s="6">
        <f t="shared" si="46"/>
        <v>67.88000000000001</v>
      </c>
      <c r="T719" s="8">
        <f t="shared" si="47"/>
        <v>0.46595277320153766</v>
      </c>
      <c r="U719" s="5">
        <f>YEAR(SalesDataTable[[#This Row],[Order Date]])</f>
        <v>2026</v>
      </c>
      <c r="V719" s="8" t="str">
        <f>"Q"&amp;ROUNDUP(MONTH(SalesDataTable[[#This Row],[Order Date]])/3,0)</f>
        <v>Q2</v>
      </c>
      <c r="W719" s="9">
        <f>MONTH(SalesDataTable[[#This Row],[Order Date]])</f>
        <v>5</v>
      </c>
      <c r="X719" s="8" t="str">
        <f>TEXT(SalesDataTable[[#This Row],[Order Date]],"mmm")</f>
        <v>May</v>
      </c>
    </row>
    <row r="720" spans="1:24" ht="15.75">
      <c r="A720" s="2">
        <v>3238</v>
      </c>
      <c r="B720" s="3">
        <v>46144</v>
      </c>
      <c r="C720" s="4">
        <f>YEAR(SalesDataTable[[#This Row],[Order Date]])</f>
        <v>2026</v>
      </c>
      <c r="D720" s="12" t="str">
        <f>"Q"&amp;ROUNDUP(MONTH(SalesDataTable[[#This Row],[Order Date]])/3,0)</f>
        <v>Q2</v>
      </c>
      <c r="E720" s="4">
        <f>MONTH(SalesDataTable[[#This Row],[Order Date]])</f>
        <v>5</v>
      </c>
      <c r="F720" s="4" t="str">
        <f>TEXT(SalesDataTable[[#This Row],[Order Date]],"MMM")</f>
        <v>May</v>
      </c>
      <c r="G720" s="4" t="s">
        <v>20</v>
      </c>
      <c r="H720" s="4" t="s">
        <v>33</v>
      </c>
      <c r="I720" s="4" t="s">
        <v>28</v>
      </c>
      <c r="J720" s="4" t="s">
        <v>3</v>
      </c>
      <c r="K720" s="4" t="s">
        <v>23</v>
      </c>
      <c r="L720" s="4" t="s">
        <v>40</v>
      </c>
      <c r="M720" s="9">
        <v>2</v>
      </c>
      <c r="N720" s="6">
        <v>82.65</v>
      </c>
      <c r="O720" s="7">
        <v>0.05</v>
      </c>
      <c r="P720" s="6">
        <v>40.46</v>
      </c>
      <c r="Q720" s="6">
        <f t="shared" si="44"/>
        <v>157.035</v>
      </c>
      <c r="R720" s="6">
        <f t="shared" si="45"/>
        <v>80.92</v>
      </c>
      <c r="S720" s="6">
        <f t="shared" si="46"/>
        <v>76.114999999999995</v>
      </c>
      <c r="T720" s="8">
        <f t="shared" si="47"/>
        <v>0.48470086286496639</v>
      </c>
      <c r="U720" s="5">
        <f>YEAR(SalesDataTable[[#This Row],[Order Date]])</f>
        <v>2026</v>
      </c>
      <c r="V720" s="8" t="str">
        <f>"Q"&amp;ROUNDUP(MONTH(SalesDataTable[[#This Row],[Order Date]])/3,0)</f>
        <v>Q2</v>
      </c>
      <c r="W720" s="9">
        <f>MONTH(SalesDataTable[[#This Row],[Order Date]])</f>
        <v>5</v>
      </c>
      <c r="X720" s="8" t="str">
        <f>TEXT(SalesDataTable[[#This Row],[Order Date]],"mmm")</f>
        <v>May</v>
      </c>
    </row>
    <row r="721" spans="1:24" ht="15.75">
      <c r="A721" s="2">
        <v>3607</v>
      </c>
      <c r="B721" s="3">
        <v>46144</v>
      </c>
      <c r="C721" s="4">
        <f>YEAR(SalesDataTable[[#This Row],[Order Date]])</f>
        <v>2026</v>
      </c>
      <c r="D721" s="12" t="str">
        <f>"Q"&amp;ROUNDUP(MONTH(SalesDataTable[[#This Row],[Order Date]])/3,0)</f>
        <v>Q2</v>
      </c>
      <c r="E721" s="4">
        <f>MONTH(SalesDataTable[[#This Row],[Order Date]])</f>
        <v>5</v>
      </c>
      <c r="F721" s="4" t="str">
        <f>TEXT(SalesDataTable[[#This Row],[Order Date]],"MMM")</f>
        <v>May</v>
      </c>
      <c r="G721" s="4" t="s">
        <v>6</v>
      </c>
      <c r="H721" s="4" t="s">
        <v>27</v>
      </c>
      <c r="I721" s="4" t="s">
        <v>2</v>
      </c>
      <c r="J721" s="4" t="s">
        <v>16</v>
      </c>
      <c r="K721" s="4" t="s">
        <v>14</v>
      </c>
      <c r="L721" s="4" t="s">
        <v>15</v>
      </c>
      <c r="M721" s="9">
        <v>1</v>
      </c>
      <c r="N721" s="6">
        <v>36.270000000000003</v>
      </c>
      <c r="O721" s="7">
        <v>0</v>
      </c>
      <c r="P721" s="6">
        <v>13.8</v>
      </c>
      <c r="Q721" s="6">
        <f t="shared" si="44"/>
        <v>36.270000000000003</v>
      </c>
      <c r="R721" s="6">
        <f t="shared" si="45"/>
        <v>13.8</v>
      </c>
      <c r="S721" s="6">
        <f t="shared" si="46"/>
        <v>22.470000000000002</v>
      </c>
      <c r="T721" s="8">
        <f t="shared" si="47"/>
        <v>0.61952026468155497</v>
      </c>
      <c r="U721" s="5">
        <f>YEAR(SalesDataTable[[#This Row],[Order Date]])</f>
        <v>2026</v>
      </c>
      <c r="V721" s="8" t="str">
        <f>"Q"&amp;ROUNDUP(MONTH(SalesDataTable[[#This Row],[Order Date]])/3,0)</f>
        <v>Q2</v>
      </c>
      <c r="W721" s="9">
        <f>MONTH(SalesDataTable[[#This Row],[Order Date]])</f>
        <v>5</v>
      </c>
      <c r="X721" s="8" t="str">
        <f>TEXT(SalesDataTable[[#This Row],[Order Date]],"mmm")</f>
        <v>May</v>
      </c>
    </row>
    <row r="722" spans="1:24" ht="15.75">
      <c r="A722" s="2">
        <v>5070</v>
      </c>
      <c r="B722" s="3">
        <v>46144</v>
      </c>
      <c r="C722" s="4">
        <f>YEAR(SalesDataTable[[#This Row],[Order Date]])</f>
        <v>2026</v>
      </c>
      <c r="D722" s="12" t="str">
        <f>"Q"&amp;ROUNDUP(MONTH(SalesDataTable[[#This Row],[Order Date]])/3,0)</f>
        <v>Q2</v>
      </c>
      <c r="E722" s="4">
        <f>MONTH(SalesDataTable[[#This Row],[Order Date]])</f>
        <v>5</v>
      </c>
      <c r="F722" s="4" t="str">
        <f>TEXT(SalesDataTable[[#This Row],[Order Date]],"MMM")</f>
        <v>May</v>
      </c>
      <c r="G722" s="4" t="s">
        <v>11</v>
      </c>
      <c r="H722" s="4" t="s">
        <v>52</v>
      </c>
      <c r="I722" s="4" t="s">
        <v>19</v>
      </c>
      <c r="J722" s="4" t="s">
        <v>13</v>
      </c>
      <c r="K722" s="4" t="s">
        <v>23</v>
      </c>
      <c r="L722" s="4" t="s">
        <v>40</v>
      </c>
      <c r="M722" s="9">
        <v>1</v>
      </c>
      <c r="N722" s="6">
        <v>80.819999999999993</v>
      </c>
      <c r="O722" s="7">
        <v>0</v>
      </c>
      <c r="P722" s="6">
        <v>39.950000000000003</v>
      </c>
      <c r="Q722" s="6">
        <f t="shared" si="44"/>
        <v>80.819999999999993</v>
      </c>
      <c r="R722" s="6">
        <f t="shared" si="45"/>
        <v>39.950000000000003</v>
      </c>
      <c r="S722" s="6">
        <f t="shared" si="46"/>
        <v>40.86999999999999</v>
      </c>
      <c r="T722" s="8">
        <f t="shared" si="47"/>
        <v>0.50569166048007907</v>
      </c>
      <c r="U722" s="5">
        <f>YEAR(SalesDataTable[[#This Row],[Order Date]])</f>
        <v>2026</v>
      </c>
      <c r="V722" s="8" t="str">
        <f>"Q"&amp;ROUNDUP(MONTH(SalesDataTable[[#This Row],[Order Date]])/3,0)</f>
        <v>Q2</v>
      </c>
      <c r="W722" s="9">
        <f>MONTH(SalesDataTable[[#This Row],[Order Date]])</f>
        <v>5</v>
      </c>
      <c r="X722" s="8" t="str">
        <f>TEXT(SalesDataTable[[#This Row],[Order Date]],"mmm")</f>
        <v>May</v>
      </c>
    </row>
    <row r="723" spans="1:24" ht="15.75">
      <c r="A723" s="2">
        <v>5171</v>
      </c>
      <c r="B723" s="3">
        <v>46144</v>
      </c>
      <c r="C723" s="4">
        <f>YEAR(SalesDataTable[[#This Row],[Order Date]])</f>
        <v>2026</v>
      </c>
      <c r="D723" s="12" t="str">
        <f>"Q"&amp;ROUNDUP(MONTH(SalesDataTable[[#This Row],[Order Date]])/3,0)</f>
        <v>Q2</v>
      </c>
      <c r="E723" s="4">
        <f>MONTH(SalesDataTable[[#This Row],[Order Date]])</f>
        <v>5</v>
      </c>
      <c r="F723" s="4" t="str">
        <f>TEXT(SalesDataTable[[#This Row],[Order Date]],"MMM")</f>
        <v>May</v>
      </c>
      <c r="G723" s="4" t="s">
        <v>6</v>
      </c>
      <c r="H723" s="4" t="s">
        <v>7</v>
      </c>
      <c r="I723" s="4" t="s">
        <v>19</v>
      </c>
      <c r="J723" s="4" t="s">
        <v>13</v>
      </c>
      <c r="K723" s="4" t="s">
        <v>9</v>
      </c>
      <c r="L723" s="4" t="s">
        <v>37</v>
      </c>
      <c r="M723" s="9">
        <v>2</v>
      </c>
      <c r="N723" s="6">
        <v>157.84</v>
      </c>
      <c r="O723" s="7">
        <v>0.1</v>
      </c>
      <c r="P723" s="6">
        <v>79.28</v>
      </c>
      <c r="Q723" s="6">
        <f t="shared" si="44"/>
        <v>284.11200000000002</v>
      </c>
      <c r="R723" s="6">
        <f t="shared" si="45"/>
        <v>158.56</v>
      </c>
      <c r="S723" s="6">
        <f t="shared" si="46"/>
        <v>125.55200000000002</v>
      </c>
      <c r="T723" s="8">
        <f t="shared" si="47"/>
        <v>0.44191023258433298</v>
      </c>
      <c r="U723" s="5">
        <f>YEAR(SalesDataTable[[#This Row],[Order Date]])</f>
        <v>2026</v>
      </c>
      <c r="V723" s="8" t="str">
        <f>"Q"&amp;ROUNDUP(MONTH(SalesDataTable[[#This Row],[Order Date]])/3,0)</f>
        <v>Q2</v>
      </c>
      <c r="W723" s="9">
        <f>MONTH(SalesDataTable[[#This Row],[Order Date]])</f>
        <v>5</v>
      </c>
      <c r="X723" s="8" t="str">
        <f>TEXT(SalesDataTable[[#This Row],[Order Date]],"mmm")</f>
        <v>May</v>
      </c>
    </row>
    <row r="724" spans="1:24" ht="15.75">
      <c r="A724" s="2">
        <v>617</v>
      </c>
      <c r="B724" s="3">
        <v>46145</v>
      </c>
      <c r="C724" s="4">
        <f>YEAR(SalesDataTable[[#This Row],[Order Date]])</f>
        <v>2026</v>
      </c>
      <c r="D724" s="12" t="str">
        <f>"Q"&amp;ROUNDUP(MONTH(SalesDataTable[[#This Row],[Order Date]])/3,0)</f>
        <v>Q2</v>
      </c>
      <c r="E724" s="4">
        <f>MONTH(SalesDataTable[[#This Row],[Order Date]])</f>
        <v>5</v>
      </c>
      <c r="F724" s="4" t="str">
        <f>TEXT(SalesDataTable[[#This Row],[Order Date]],"MMM")</f>
        <v>May</v>
      </c>
      <c r="G724" s="4" t="s">
        <v>6</v>
      </c>
      <c r="H724" s="4" t="s">
        <v>49</v>
      </c>
      <c r="I724" s="4" t="s">
        <v>28</v>
      </c>
      <c r="J724" s="4" t="s">
        <v>3</v>
      </c>
      <c r="K724" s="4" t="s">
        <v>34</v>
      </c>
      <c r="L724" s="4" t="s">
        <v>42</v>
      </c>
      <c r="M724" s="9">
        <v>4</v>
      </c>
      <c r="N724" s="6">
        <v>36.909999999999997</v>
      </c>
      <c r="O724" s="7">
        <v>0.1</v>
      </c>
      <c r="P724" s="6">
        <v>13.85</v>
      </c>
      <c r="Q724" s="6">
        <f t="shared" si="44"/>
        <v>132.876</v>
      </c>
      <c r="R724" s="6">
        <f t="shared" si="45"/>
        <v>55.4</v>
      </c>
      <c r="S724" s="6">
        <f t="shared" si="46"/>
        <v>77.475999999999999</v>
      </c>
      <c r="T724" s="8">
        <f t="shared" si="47"/>
        <v>0.58306992985941775</v>
      </c>
      <c r="U724" s="5">
        <f>YEAR(SalesDataTable[[#This Row],[Order Date]])</f>
        <v>2026</v>
      </c>
      <c r="V724" s="8" t="str">
        <f>"Q"&amp;ROUNDUP(MONTH(SalesDataTable[[#This Row],[Order Date]])/3,0)</f>
        <v>Q2</v>
      </c>
      <c r="W724" s="9">
        <f>MONTH(SalesDataTable[[#This Row],[Order Date]])</f>
        <v>5</v>
      </c>
      <c r="X724" s="8" t="str">
        <f>TEXT(SalesDataTable[[#This Row],[Order Date]],"mmm")</f>
        <v>May</v>
      </c>
    </row>
    <row r="725" spans="1:24" ht="15.75">
      <c r="A725" s="2">
        <v>849</v>
      </c>
      <c r="B725" s="3">
        <v>46145</v>
      </c>
      <c r="C725" s="4">
        <f>YEAR(SalesDataTable[[#This Row],[Order Date]])</f>
        <v>2026</v>
      </c>
      <c r="D725" s="12" t="str">
        <f>"Q"&amp;ROUNDUP(MONTH(SalesDataTable[[#This Row],[Order Date]])/3,0)</f>
        <v>Q2</v>
      </c>
      <c r="E725" s="4">
        <f>MONTH(SalesDataTable[[#This Row],[Order Date]])</f>
        <v>5</v>
      </c>
      <c r="F725" s="4" t="str">
        <f>TEXT(SalesDataTable[[#This Row],[Order Date]],"MMM")</f>
        <v>May</v>
      </c>
      <c r="G725" s="4" t="s">
        <v>6</v>
      </c>
      <c r="H725" s="4" t="s">
        <v>49</v>
      </c>
      <c r="I725" s="4" t="s">
        <v>8</v>
      </c>
      <c r="J725" s="4" t="s">
        <v>16</v>
      </c>
      <c r="K725" s="4" t="s">
        <v>23</v>
      </c>
      <c r="L725" s="4" t="s">
        <v>29</v>
      </c>
      <c r="M725" s="9">
        <v>3</v>
      </c>
      <c r="N725" s="6">
        <v>193.18</v>
      </c>
      <c r="O725" s="7">
        <v>0.1</v>
      </c>
      <c r="P725" s="6">
        <v>102.31</v>
      </c>
      <c r="Q725" s="6">
        <f t="shared" si="44"/>
        <v>521.58600000000001</v>
      </c>
      <c r="R725" s="6">
        <f t="shared" si="45"/>
        <v>306.93</v>
      </c>
      <c r="S725" s="6">
        <f t="shared" si="46"/>
        <v>214.65600000000001</v>
      </c>
      <c r="T725" s="8">
        <f t="shared" si="47"/>
        <v>0.41154478839539405</v>
      </c>
      <c r="U725" s="5">
        <f>YEAR(SalesDataTable[[#This Row],[Order Date]])</f>
        <v>2026</v>
      </c>
      <c r="V725" s="8" t="str">
        <f>"Q"&amp;ROUNDUP(MONTH(SalesDataTable[[#This Row],[Order Date]])/3,0)</f>
        <v>Q2</v>
      </c>
      <c r="W725" s="9">
        <f>MONTH(SalesDataTable[[#This Row],[Order Date]])</f>
        <v>5</v>
      </c>
      <c r="X725" s="8" t="str">
        <f>TEXT(SalesDataTable[[#This Row],[Order Date]],"mmm")</f>
        <v>May</v>
      </c>
    </row>
    <row r="726" spans="1:24" ht="15.75">
      <c r="A726" s="2">
        <v>956</v>
      </c>
      <c r="B726" s="3">
        <v>46145</v>
      </c>
      <c r="C726" s="4">
        <f>YEAR(SalesDataTable[[#This Row],[Order Date]])</f>
        <v>2026</v>
      </c>
      <c r="D726" s="12" t="str">
        <f>"Q"&amp;ROUNDUP(MONTH(SalesDataTable[[#This Row],[Order Date]])/3,0)</f>
        <v>Q2</v>
      </c>
      <c r="E726" s="4">
        <f>MONTH(SalesDataTable[[#This Row],[Order Date]])</f>
        <v>5</v>
      </c>
      <c r="F726" s="4" t="str">
        <f>TEXT(SalesDataTable[[#This Row],[Order Date]],"MMM")</f>
        <v>May</v>
      </c>
      <c r="G726" s="4" t="s">
        <v>0</v>
      </c>
      <c r="H726" s="4" t="s">
        <v>50</v>
      </c>
      <c r="I726" s="4" t="s">
        <v>2</v>
      </c>
      <c r="J726" s="4" t="s">
        <v>16</v>
      </c>
      <c r="K726" s="4" t="s">
        <v>9</v>
      </c>
      <c r="L726" s="4" t="s">
        <v>37</v>
      </c>
      <c r="M726" s="9">
        <v>1</v>
      </c>
      <c r="N726" s="6">
        <v>157.59</v>
      </c>
      <c r="O726" s="7">
        <v>0.05</v>
      </c>
      <c r="P726" s="6">
        <v>77.599999999999994</v>
      </c>
      <c r="Q726" s="6">
        <f t="shared" si="44"/>
        <v>149.7105</v>
      </c>
      <c r="R726" s="6">
        <f t="shared" si="45"/>
        <v>77.599999999999994</v>
      </c>
      <c r="S726" s="6">
        <f t="shared" si="46"/>
        <v>72.110500000000002</v>
      </c>
      <c r="T726" s="8">
        <f t="shared" si="47"/>
        <v>0.48166628259206939</v>
      </c>
      <c r="U726" s="5">
        <f>YEAR(SalesDataTable[[#This Row],[Order Date]])</f>
        <v>2026</v>
      </c>
      <c r="V726" s="8" t="str">
        <f>"Q"&amp;ROUNDUP(MONTH(SalesDataTable[[#This Row],[Order Date]])/3,0)</f>
        <v>Q2</v>
      </c>
      <c r="W726" s="9">
        <f>MONTH(SalesDataTable[[#This Row],[Order Date]])</f>
        <v>5</v>
      </c>
      <c r="X726" s="8" t="str">
        <f>TEXT(SalesDataTable[[#This Row],[Order Date]],"mmm")</f>
        <v>May</v>
      </c>
    </row>
    <row r="727" spans="1:24" ht="15.75">
      <c r="A727" s="2">
        <v>1896</v>
      </c>
      <c r="B727" s="3">
        <v>46145</v>
      </c>
      <c r="C727" s="4">
        <f>YEAR(SalesDataTable[[#This Row],[Order Date]])</f>
        <v>2026</v>
      </c>
      <c r="D727" s="12" t="str">
        <f>"Q"&amp;ROUNDUP(MONTH(SalesDataTable[[#This Row],[Order Date]])/3,0)</f>
        <v>Q2</v>
      </c>
      <c r="E727" s="4">
        <f>MONTH(SalesDataTable[[#This Row],[Order Date]])</f>
        <v>5</v>
      </c>
      <c r="F727" s="4" t="str">
        <f>TEXT(SalesDataTable[[#This Row],[Order Date]],"MMM")</f>
        <v>May</v>
      </c>
      <c r="G727" s="4" t="s">
        <v>6</v>
      </c>
      <c r="H727" s="4" t="s">
        <v>43</v>
      </c>
      <c r="I727" s="4" t="s">
        <v>28</v>
      </c>
      <c r="J727" s="4" t="s">
        <v>13</v>
      </c>
      <c r="K727" s="4" t="s">
        <v>34</v>
      </c>
      <c r="L727" s="4" t="s">
        <v>45</v>
      </c>
      <c r="M727" s="9">
        <v>2</v>
      </c>
      <c r="N727" s="6">
        <v>49.97</v>
      </c>
      <c r="O727" s="7">
        <v>0</v>
      </c>
      <c r="P727" s="6">
        <v>22.63</v>
      </c>
      <c r="Q727" s="6">
        <f t="shared" si="44"/>
        <v>99.94</v>
      </c>
      <c r="R727" s="6">
        <f t="shared" si="45"/>
        <v>45.26</v>
      </c>
      <c r="S727" s="6">
        <f t="shared" si="46"/>
        <v>54.68</v>
      </c>
      <c r="T727" s="8">
        <f t="shared" si="47"/>
        <v>0.54712827696617972</v>
      </c>
      <c r="U727" s="5">
        <f>YEAR(SalesDataTable[[#This Row],[Order Date]])</f>
        <v>2026</v>
      </c>
      <c r="V727" s="8" t="str">
        <f>"Q"&amp;ROUNDUP(MONTH(SalesDataTable[[#This Row],[Order Date]])/3,0)</f>
        <v>Q2</v>
      </c>
      <c r="W727" s="9">
        <f>MONTH(SalesDataTable[[#This Row],[Order Date]])</f>
        <v>5</v>
      </c>
      <c r="X727" s="8" t="str">
        <f>TEXT(SalesDataTable[[#This Row],[Order Date]],"mmm")</f>
        <v>May</v>
      </c>
    </row>
    <row r="728" spans="1:24" ht="15.75">
      <c r="A728" s="2">
        <v>2317</v>
      </c>
      <c r="B728" s="3">
        <v>46145</v>
      </c>
      <c r="C728" s="4">
        <f>YEAR(SalesDataTable[[#This Row],[Order Date]])</f>
        <v>2026</v>
      </c>
      <c r="D728" s="12" t="str">
        <f>"Q"&amp;ROUNDUP(MONTH(SalesDataTable[[#This Row],[Order Date]])/3,0)</f>
        <v>Q2</v>
      </c>
      <c r="E728" s="4">
        <f>MONTH(SalesDataTable[[#This Row],[Order Date]])</f>
        <v>5</v>
      </c>
      <c r="F728" s="4" t="str">
        <f>TEXT(SalesDataTable[[#This Row],[Order Date]],"MMM")</f>
        <v>May</v>
      </c>
      <c r="G728" s="4" t="s">
        <v>0</v>
      </c>
      <c r="H728" s="4" t="s">
        <v>50</v>
      </c>
      <c r="I728" s="4" t="s">
        <v>8</v>
      </c>
      <c r="J728" s="4" t="s">
        <v>16</v>
      </c>
      <c r="K728" s="4" t="s">
        <v>9</v>
      </c>
      <c r="L728" s="4" t="s">
        <v>37</v>
      </c>
      <c r="M728" s="9">
        <v>5</v>
      </c>
      <c r="N728" s="6">
        <v>155.54</v>
      </c>
      <c r="O728" s="7">
        <v>0.1</v>
      </c>
      <c r="P728" s="6">
        <v>78.02</v>
      </c>
      <c r="Q728" s="6">
        <f t="shared" si="44"/>
        <v>699.93</v>
      </c>
      <c r="R728" s="6">
        <f t="shared" si="45"/>
        <v>390.09999999999997</v>
      </c>
      <c r="S728" s="6">
        <f t="shared" si="46"/>
        <v>309.83</v>
      </c>
      <c r="T728" s="8">
        <f t="shared" si="47"/>
        <v>0.44265855156944267</v>
      </c>
      <c r="U728" s="5">
        <f>YEAR(SalesDataTable[[#This Row],[Order Date]])</f>
        <v>2026</v>
      </c>
      <c r="V728" s="8" t="str">
        <f>"Q"&amp;ROUNDUP(MONTH(SalesDataTable[[#This Row],[Order Date]])/3,0)</f>
        <v>Q2</v>
      </c>
      <c r="W728" s="9">
        <f>MONTH(SalesDataTable[[#This Row],[Order Date]])</f>
        <v>5</v>
      </c>
      <c r="X728" s="8" t="str">
        <f>TEXT(SalesDataTable[[#This Row],[Order Date]],"mmm")</f>
        <v>May</v>
      </c>
    </row>
    <row r="729" spans="1:24" ht="15.75">
      <c r="A729" s="2">
        <v>2542</v>
      </c>
      <c r="B729" s="3">
        <v>46145</v>
      </c>
      <c r="C729" s="4">
        <f>YEAR(SalesDataTable[[#This Row],[Order Date]])</f>
        <v>2026</v>
      </c>
      <c r="D729" s="12" t="str">
        <f>"Q"&amp;ROUNDUP(MONTH(SalesDataTable[[#This Row],[Order Date]])/3,0)</f>
        <v>Q2</v>
      </c>
      <c r="E729" s="4">
        <f>MONTH(SalesDataTable[[#This Row],[Order Date]])</f>
        <v>5</v>
      </c>
      <c r="F729" s="4" t="str">
        <f>TEXT(SalesDataTable[[#This Row],[Order Date]],"MMM")</f>
        <v>May</v>
      </c>
      <c r="G729" s="4" t="s">
        <v>20</v>
      </c>
      <c r="H729" s="4" t="s">
        <v>33</v>
      </c>
      <c r="I729" s="4" t="s">
        <v>19</v>
      </c>
      <c r="J729" s="4" t="s">
        <v>13</v>
      </c>
      <c r="K729" s="4" t="s">
        <v>14</v>
      </c>
      <c r="L729" s="4" t="s">
        <v>44</v>
      </c>
      <c r="M729" s="9">
        <v>1</v>
      </c>
      <c r="N729" s="6">
        <v>131.13</v>
      </c>
      <c r="O729" s="7">
        <v>0.05</v>
      </c>
      <c r="P729" s="6">
        <v>67.010000000000005</v>
      </c>
      <c r="Q729" s="6">
        <f t="shared" si="44"/>
        <v>124.5735</v>
      </c>
      <c r="R729" s="6">
        <f t="shared" si="45"/>
        <v>67.010000000000005</v>
      </c>
      <c r="S729" s="6">
        <f t="shared" si="46"/>
        <v>57.563499999999991</v>
      </c>
      <c r="T729" s="8">
        <f t="shared" si="47"/>
        <v>0.46208463276700096</v>
      </c>
      <c r="U729" s="5">
        <f>YEAR(SalesDataTable[[#This Row],[Order Date]])</f>
        <v>2026</v>
      </c>
      <c r="V729" s="8" t="str">
        <f>"Q"&amp;ROUNDUP(MONTH(SalesDataTable[[#This Row],[Order Date]])/3,0)</f>
        <v>Q2</v>
      </c>
      <c r="W729" s="9">
        <f>MONTH(SalesDataTable[[#This Row],[Order Date]])</f>
        <v>5</v>
      </c>
      <c r="X729" s="8" t="str">
        <f>TEXT(SalesDataTable[[#This Row],[Order Date]],"mmm")</f>
        <v>May</v>
      </c>
    </row>
    <row r="730" spans="1:24" ht="15.75">
      <c r="A730" s="2">
        <v>4535</v>
      </c>
      <c r="B730" s="3">
        <v>46145</v>
      </c>
      <c r="C730" s="4">
        <f>YEAR(SalesDataTable[[#This Row],[Order Date]])</f>
        <v>2026</v>
      </c>
      <c r="D730" s="12" t="str">
        <f>"Q"&amp;ROUNDUP(MONTH(SalesDataTable[[#This Row],[Order Date]])/3,0)</f>
        <v>Q2</v>
      </c>
      <c r="E730" s="4">
        <f>MONTH(SalesDataTable[[#This Row],[Order Date]])</f>
        <v>5</v>
      </c>
      <c r="F730" s="4" t="str">
        <f>TEXT(SalesDataTable[[#This Row],[Order Date]],"MMM")</f>
        <v>May</v>
      </c>
      <c r="G730" s="4" t="s">
        <v>11</v>
      </c>
      <c r="H730" s="4" t="s">
        <v>25</v>
      </c>
      <c r="I730" s="4" t="s">
        <v>2</v>
      </c>
      <c r="J730" s="4" t="s">
        <v>13</v>
      </c>
      <c r="K730" s="4" t="s">
        <v>14</v>
      </c>
      <c r="L730" s="4" t="s">
        <v>15</v>
      </c>
      <c r="M730" s="9">
        <v>1</v>
      </c>
      <c r="N730" s="6">
        <v>36.82</v>
      </c>
      <c r="O730" s="7">
        <v>0.1</v>
      </c>
      <c r="P730" s="6">
        <v>13.4</v>
      </c>
      <c r="Q730" s="6">
        <f t="shared" si="44"/>
        <v>33.137999999999998</v>
      </c>
      <c r="R730" s="6">
        <f t="shared" si="45"/>
        <v>13.4</v>
      </c>
      <c r="S730" s="6">
        <f t="shared" si="46"/>
        <v>19.738</v>
      </c>
      <c r="T730" s="8">
        <f t="shared" si="47"/>
        <v>0.5956303941094816</v>
      </c>
      <c r="U730" s="5">
        <f>YEAR(SalesDataTable[[#This Row],[Order Date]])</f>
        <v>2026</v>
      </c>
      <c r="V730" s="8" t="str">
        <f>"Q"&amp;ROUNDUP(MONTH(SalesDataTable[[#This Row],[Order Date]])/3,0)</f>
        <v>Q2</v>
      </c>
      <c r="W730" s="9">
        <f>MONTH(SalesDataTable[[#This Row],[Order Date]])</f>
        <v>5</v>
      </c>
      <c r="X730" s="8" t="str">
        <f>TEXT(SalesDataTable[[#This Row],[Order Date]],"mmm")</f>
        <v>May</v>
      </c>
    </row>
    <row r="731" spans="1:24" ht="15.75">
      <c r="A731" s="2">
        <v>4988</v>
      </c>
      <c r="B731" s="3">
        <v>46145</v>
      </c>
      <c r="C731" s="4">
        <f>YEAR(SalesDataTable[[#This Row],[Order Date]])</f>
        <v>2026</v>
      </c>
      <c r="D731" s="12" t="str">
        <f>"Q"&amp;ROUNDUP(MONTH(SalesDataTable[[#This Row],[Order Date]])/3,0)</f>
        <v>Q2</v>
      </c>
      <c r="E731" s="4">
        <f>MONTH(SalesDataTable[[#This Row],[Order Date]])</f>
        <v>5</v>
      </c>
      <c r="F731" s="4" t="str">
        <f>TEXT(SalesDataTable[[#This Row],[Order Date]],"MMM")</f>
        <v>May</v>
      </c>
      <c r="G731" s="4" t="s">
        <v>11</v>
      </c>
      <c r="H731" s="4" t="s">
        <v>39</v>
      </c>
      <c r="I731" s="4" t="s">
        <v>19</v>
      </c>
      <c r="J731" s="4" t="s">
        <v>13</v>
      </c>
      <c r="K731" s="4" t="s">
        <v>34</v>
      </c>
      <c r="L731" s="4" t="s">
        <v>38</v>
      </c>
      <c r="M731" s="9">
        <v>1</v>
      </c>
      <c r="N731" s="6">
        <v>122.28</v>
      </c>
      <c r="O731" s="7">
        <v>0</v>
      </c>
      <c r="P731" s="6">
        <v>67.28</v>
      </c>
      <c r="Q731" s="6">
        <f t="shared" si="44"/>
        <v>122.28</v>
      </c>
      <c r="R731" s="6">
        <f t="shared" si="45"/>
        <v>67.28</v>
      </c>
      <c r="S731" s="6">
        <f t="shared" si="46"/>
        <v>55</v>
      </c>
      <c r="T731" s="8">
        <f t="shared" si="47"/>
        <v>0.44978737324174028</v>
      </c>
      <c r="U731" s="5">
        <f>YEAR(SalesDataTable[[#This Row],[Order Date]])</f>
        <v>2026</v>
      </c>
      <c r="V731" s="8" t="str">
        <f>"Q"&amp;ROUNDUP(MONTH(SalesDataTable[[#This Row],[Order Date]])/3,0)</f>
        <v>Q2</v>
      </c>
      <c r="W731" s="9">
        <f>MONTH(SalesDataTable[[#This Row],[Order Date]])</f>
        <v>5</v>
      </c>
      <c r="X731" s="8" t="str">
        <f>TEXT(SalesDataTable[[#This Row],[Order Date]],"mmm")</f>
        <v>May</v>
      </c>
    </row>
    <row r="732" spans="1:24" ht="15.75">
      <c r="A732" s="2">
        <v>253</v>
      </c>
      <c r="B732" s="3">
        <v>46146</v>
      </c>
      <c r="C732" s="4">
        <f>YEAR(SalesDataTable[[#This Row],[Order Date]])</f>
        <v>2026</v>
      </c>
      <c r="D732" s="12" t="str">
        <f>"Q"&amp;ROUNDUP(MONTH(SalesDataTable[[#This Row],[Order Date]])/3,0)</f>
        <v>Q2</v>
      </c>
      <c r="E732" s="4">
        <f>MONTH(SalesDataTable[[#This Row],[Order Date]])</f>
        <v>5</v>
      </c>
      <c r="F732" s="4" t="str">
        <f>TEXT(SalesDataTable[[#This Row],[Order Date]],"MMM")</f>
        <v>May</v>
      </c>
      <c r="G732" s="4" t="s">
        <v>11</v>
      </c>
      <c r="H732" s="4" t="s">
        <v>39</v>
      </c>
      <c r="I732" s="4" t="s">
        <v>19</v>
      </c>
      <c r="J732" s="4" t="s">
        <v>16</v>
      </c>
      <c r="K732" s="4" t="s">
        <v>9</v>
      </c>
      <c r="L732" s="4" t="s">
        <v>10</v>
      </c>
      <c r="M732" s="9">
        <v>1</v>
      </c>
      <c r="N732" s="6">
        <v>90.92</v>
      </c>
      <c r="O732" s="7">
        <v>0.15</v>
      </c>
      <c r="P732" s="6">
        <v>44.93</v>
      </c>
      <c r="Q732" s="6">
        <f t="shared" si="44"/>
        <v>77.281999999999996</v>
      </c>
      <c r="R732" s="6">
        <f t="shared" si="45"/>
        <v>44.93</v>
      </c>
      <c r="S732" s="6">
        <f t="shared" si="46"/>
        <v>32.351999999999997</v>
      </c>
      <c r="T732" s="8">
        <f t="shared" si="47"/>
        <v>0.41862270645169636</v>
      </c>
      <c r="U732" s="5">
        <f>YEAR(SalesDataTable[[#This Row],[Order Date]])</f>
        <v>2026</v>
      </c>
      <c r="V732" s="8" t="str">
        <f>"Q"&amp;ROUNDUP(MONTH(SalesDataTable[[#This Row],[Order Date]])/3,0)</f>
        <v>Q2</v>
      </c>
      <c r="W732" s="9">
        <f>MONTH(SalesDataTable[[#This Row],[Order Date]])</f>
        <v>5</v>
      </c>
      <c r="X732" s="8" t="str">
        <f>TEXT(SalesDataTable[[#This Row],[Order Date]],"mmm")</f>
        <v>May</v>
      </c>
    </row>
    <row r="733" spans="1:24" ht="15.75">
      <c r="A733" s="2">
        <v>1743</v>
      </c>
      <c r="B733" s="3">
        <v>46146</v>
      </c>
      <c r="C733" s="4">
        <f>YEAR(SalesDataTable[[#This Row],[Order Date]])</f>
        <v>2026</v>
      </c>
      <c r="D733" s="12" t="str">
        <f>"Q"&amp;ROUNDUP(MONTH(SalesDataTable[[#This Row],[Order Date]])/3,0)</f>
        <v>Q2</v>
      </c>
      <c r="E733" s="4">
        <f>MONTH(SalesDataTable[[#This Row],[Order Date]])</f>
        <v>5</v>
      </c>
      <c r="F733" s="4" t="str">
        <f>TEXT(SalesDataTable[[#This Row],[Order Date]],"MMM")</f>
        <v>May</v>
      </c>
      <c r="G733" s="4" t="s">
        <v>6</v>
      </c>
      <c r="H733" s="4" t="s">
        <v>43</v>
      </c>
      <c r="I733" s="4" t="s">
        <v>2</v>
      </c>
      <c r="J733" s="4" t="s">
        <v>13</v>
      </c>
      <c r="K733" s="4" t="s">
        <v>34</v>
      </c>
      <c r="L733" s="4" t="s">
        <v>45</v>
      </c>
      <c r="M733" s="9">
        <v>1</v>
      </c>
      <c r="N733" s="6">
        <v>51.02</v>
      </c>
      <c r="O733" s="7">
        <v>0</v>
      </c>
      <c r="P733" s="6">
        <v>21.83</v>
      </c>
      <c r="Q733" s="6">
        <f t="shared" si="44"/>
        <v>51.02</v>
      </c>
      <c r="R733" s="6">
        <f t="shared" si="45"/>
        <v>21.83</v>
      </c>
      <c r="S733" s="6">
        <f t="shared" si="46"/>
        <v>29.190000000000005</v>
      </c>
      <c r="T733" s="8">
        <f t="shared" si="47"/>
        <v>0.5721285770286163</v>
      </c>
      <c r="U733" s="5">
        <f>YEAR(SalesDataTable[[#This Row],[Order Date]])</f>
        <v>2026</v>
      </c>
      <c r="V733" s="8" t="str">
        <f>"Q"&amp;ROUNDUP(MONTH(SalesDataTable[[#This Row],[Order Date]])/3,0)</f>
        <v>Q2</v>
      </c>
      <c r="W733" s="9">
        <f>MONTH(SalesDataTable[[#This Row],[Order Date]])</f>
        <v>5</v>
      </c>
      <c r="X733" s="8" t="str">
        <f>TEXT(SalesDataTable[[#This Row],[Order Date]],"mmm")</f>
        <v>May</v>
      </c>
    </row>
    <row r="734" spans="1:24" ht="15.75">
      <c r="A734" s="2">
        <v>1801</v>
      </c>
      <c r="B734" s="3">
        <v>46146</v>
      </c>
      <c r="C734" s="4">
        <f>YEAR(SalesDataTable[[#This Row],[Order Date]])</f>
        <v>2026</v>
      </c>
      <c r="D734" s="12" t="str">
        <f>"Q"&amp;ROUNDUP(MONTH(SalesDataTable[[#This Row],[Order Date]])/3,0)</f>
        <v>Q2</v>
      </c>
      <c r="E734" s="4">
        <f>MONTH(SalesDataTable[[#This Row],[Order Date]])</f>
        <v>5</v>
      </c>
      <c r="F734" s="4" t="str">
        <f>TEXT(SalesDataTable[[#This Row],[Order Date]],"MMM")</f>
        <v>May</v>
      </c>
      <c r="G734" s="4" t="s">
        <v>11</v>
      </c>
      <c r="H734" s="4" t="s">
        <v>12</v>
      </c>
      <c r="I734" s="4" t="s">
        <v>2</v>
      </c>
      <c r="J734" s="4" t="s">
        <v>16</v>
      </c>
      <c r="K734" s="4" t="s">
        <v>14</v>
      </c>
      <c r="L734" s="4" t="s">
        <v>15</v>
      </c>
      <c r="M734" s="9">
        <v>2</v>
      </c>
      <c r="N734" s="6">
        <v>36.299999999999997</v>
      </c>
      <c r="O734" s="7">
        <v>0.05</v>
      </c>
      <c r="P734" s="6">
        <v>13.9</v>
      </c>
      <c r="Q734" s="6">
        <f t="shared" si="44"/>
        <v>68.969999999999985</v>
      </c>
      <c r="R734" s="6">
        <f t="shared" si="45"/>
        <v>27.8</v>
      </c>
      <c r="S734" s="6">
        <f t="shared" si="46"/>
        <v>41.169999999999987</v>
      </c>
      <c r="T734" s="8">
        <f t="shared" si="47"/>
        <v>0.59692619979701311</v>
      </c>
      <c r="U734" s="5">
        <f>YEAR(SalesDataTable[[#This Row],[Order Date]])</f>
        <v>2026</v>
      </c>
      <c r="V734" s="8" t="str">
        <f>"Q"&amp;ROUNDUP(MONTH(SalesDataTable[[#This Row],[Order Date]])/3,0)</f>
        <v>Q2</v>
      </c>
      <c r="W734" s="9">
        <f>MONTH(SalesDataTable[[#This Row],[Order Date]])</f>
        <v>5</v>
      </c>
      <c r="X734" s="8" t="str">
        <f>TEXT(SalesDataTable[[#This Row],[Order Date]],"mmm")</f>
        <v>May</v>
      </c>
    </row>
    <row r="735" spans="1:24" ht="15.75">
      <c r="A735" s="2">
        <v>2511</v>
      </c>
      <c r="B735" s="3">
        <v>46146</v>
      </c>
      <c r="C735" s="4">
        <f>YEAR(SalesDataTable[[#This Row],[Order Date]])</f>
        <v>2026</v>
      </c>
      <c r="D735" s="12" t="str">
        <f>"Q"&amp;ROUNDUP(MONTH(SalesDataTable[[#This Row],[Order Date]])/3,0)</f>
        <v>Q2</v>
      </c>
      <c r="E735" s="4">
        <f>MONTH(SalesDataTable[[#This Row],[Order Date]])</f>
        <v>5</v>
      </c>
      <c r="F735" s="4" t="str">
        <f>TEXT(SalesDataTable[[#This Row],[Order Date]],"MMM")</f>
        <v>May</v>
      </c>
      <c r="G735" s="4" t="s">
        <v>11</v>
      </c>
      <c r="H735" s="4" t="s">
        <v>39</v>
      </c>
      <c r="I735" s="4" t="s">
        <v>8</v>
      </c>
      <c r="J735" s="4" t="s">
        <v>16</v>
      </c>
      <c r="K735" s="4" t="s">
        <v>23</v>
      </c>
      <c r="L735" s="4" t="s">
        <v>29</v>
      </c>
      <c r="M735" s="9">
        <v>8</v>
      </c>
      <c r="N735" s="6">
        <v>195.03</v>
      </c>
      <c r="O735" s="7">
        <v>0.15</v>
      </c>
      <c r="P735" s="6">
        <v>101.13</v>
      </c>
      <c r="Q735" s="6">
        <f t="shared" si="44"/>
        <v>1326.204</v>
      </c>
      <c r="R735" s="6">
        <f t="shared" si="45"/>
        <v>809.04</v>
      </c>
      <c r="S735" s="6">
        <f t="shared" si="46"/>
        <v>517.16399999999999</v>
      </c>
      <c r="T735" s="8">
        <f t="shared" si="47"/>
        <v>0.38995810599274322</v>
      </c>
      <c r="U735" s="5">
        <f>YEAR(SalesDataTable[[#This Row],[Order Date]])</f>
        <v>2026</v>
      </c>
      <c r="V735" s="8" t="str">
        <f>"Q"&amp;ROUNDUP(MONTH(SalesDataTable[[#This Row],[Order Date]])/3,0)</f>
        <v>Q2</v>
      </c>
      <c r="W735" s="9">
        <f>MONTH(SalesDataTable[[#This Row],[Order Date]])</f>
        <v>5</v>
      </c>
      <c r="X735" s="8" t="str">
        <f>TEXT(SalesDataTable[[#This Row],[Order Date]],"mmm")</f>
        <v>May</v>
      </c>
    </row>
    <row r="736" spans="1:24" ht="15.75">
      <c r="A736" s="2">
        <v>3186</v>
      </c>
      <c r="B736" s="3">
        <v>46146</v>
      </c>
      <c r="C736" s="4">
        <f>YEAR(SalesDataTable[[#This Row],[Order Date]])</f>
        <v>2026</v>
      </c>
      <c r="D736" s="12" t="str">
        <f>"Q"&amp;ROUNDUP(MONTH(SalesDataTable[[#This Row],[Order Date]])/3,0)</f>
        <v>Q2</v>
      </c>
      <c r="E736" s="4">
        <f>MONTH(SalesDataTable[[#This Row],[Order Date]])</f>
        <v>5</v>
      </c>
      <c r="F736" s="4" t="str">
        <f>TEXT(SalesDataTable[[#This Row],[Order Date]],"MMM")</f>
        <v>May</v>
      </c>
      <c r="G736" s="4" t="s">
        <v>6</v>
      </c>
      <c r="H736" s="4" t="s">
        <v>27</v>
      </c>
      <c r="I736" s="4" t="s">
        <v>2</v>
      </c>
      <c r="J736" s="4" t="s">
        <v>13</v>
      </c>
      <c r="K736" s="4" t="s">
        <v>9</v>
      </c>
      <c r="L736" s="4" t="s">
        <v>17</v>
      </c>
      <c r="M736" s="9">
        <v>1</v>
      </c>
      <c r="N736" s="6">
        <v>143.66</v>
      </c>
      <c r="O736" s="7">
        <v>0.1</v>
      </c>
      <c r="P736" s="6">
        <v>79.25</v>
      </c>
      <c r="Q736" s="6">
        <f t="shared" si="44"/>
        <v>129.29400000000001</v>
      </c>
      <c r="R736" s="6">
        <f t="shared" si="45"/>
        <v>79.25</v>
      </c>
      <c r="S736" s="6">
        <f t="shared" si="46"/>
        <v>50.044000000000011</v>
      </c>
      <c r="T736" s="8">
        <f t="shared" si="47"/>
        <v>0.38705585719368268</v>
      </c>
      <c r="U736" s="5">
        <f>YEAR(SalesDataTable[[#This Row],[Order Date]])</f>
        <v>2026</v>
      </c>
      <c r="V736" s="8" t="str">
        <f>"Q"&amp;ROUNDUP(MONTH(SalesDataTable[[#This Row],[Order Date]])/3,0)</f>
        <v>Q2</v>
      </c>
      <c r="W736" s="9">
        <f>MONTH(SalesDataTable[[#This Row],[Order Date]])</f>
        <v>5</v>
      </c>
      <c r="X736" s="8" t="str">
        <f>TEXT(SalesDataTable[[#This Row],[Order Date]],"mmm")</f>
        <v>May</v>
      </c>
    </row>
    <row r="737" spans="1:24" ht="15.75">
      <c r="A737" s="2">
        <v>3378</v>
      </c>
      <c r="B737" s="3">
        <v>46146</v>
      </c>
      <c r="C737" s="4">
        <f>YEAR(SalesDataTable[[#This Row],[Order Date]])</f>
        <v>2026</v>
      </c>
      <c r="D737" s="12" t="str">
        <f>"Q"&amp;ROUNDUP(MONTH(SalesDataTable[[#This Row],[Order Date]])/3,0)</f>
        <v>Q2</v>
      </c>
      <c r="E737" s="4">
        <f>MONTH(SalesDataTable[[#This Row],[Order Date]])</f>
        <v>5</v>
      </c>
      <c r="F737" s="4" t="str">
        <f>TEXT(SalesDataTable[[#This Row],[Order Date]],"MMM")</f>
        <v>May</v>
      </c>
      <c r="G737" s="4" t="s">
        <v>0</v>
      </c>
      <c r="H737" s="4" t="s">
        <v>1</v>
      </c>
      <c r="I737" s="4" t="s">
        <v>8</v>
      </c>
      <c r="J737" s="4" t="s">
        <v>16</v>
      </c>
      <c r="K737" s="4" t="s">
        <v>34</v>
      </c>
      <c r="L737" s="4" t="s">
        <v>38</v>
      </c>
      <c r="M737" s="9">
        <v>3</v>
      </c>
      <c r="N737" s="6">
        <v>120.28</v>
      </c>
      <c r="O737" s="7">
        <v>0.2</v>
      </c>
      <c r="P737" s="6">
        <v>69.23</v>
      </c>
      <c r="Q737" s="6">
        <f t="shared" si="44"/>
        <v>288.67200000000003</v>
      </c>
      <c r="R737" s="6">
        <f t="shared" si="45"/>
        <v>207.69</v>
      </c>
      <c r="S737" s="6">
        <f t="shared" si="46"/>
        <v>80.982000000000028</v>
      </c>
      <c r="T737" s="8">
        <f t="shared" si="47"/>
        <v>0.28053292317924849</v>
      </c>
      <c r="U737" s="5">
        <f>YEAR(SalesDataTable[[#This Row],[Order Date]])</f>
        <v>2026</v>
      </c>
      <c r="V737" s="8" t="str">
        <f>"Q"&amp;ROUNDUP(MONTH(SalesDataTable[[#This Row],[Order Date]])/3,0)</f>
        <v>Q2</v>
      </c>
      <c r="W737" s="9">
        <f>MONTH(SalesDataTable[[#This Row],[Order Date]])</f>
        <v>5</v>
      </c>
      <c r="X737" s="8" t="str">
        <f>TEXT(SalesDataTable[[#This Row],[Order Date]],"mmm")</f>
        <v>May</v>
      </c>
    </row>
    <row r="738" spans="1:24" ht="15.75">
      <c r="A738" s="2">
        <v>4255</v>
      </c>
      <c r="B738" s="3">
        <v>46146</v>
      </c>
      <c r="C738" s="4">
        <f>YEAR(SalesDataTable[[#This Row],[Order Date]])</f>
        <v>2026</v>
      </c>
      <c r="D738" s="12" t="str">
        <f>"Q"&amp;ROUNDUP(MONTH(SalesDataTable[[#This Row],[Order Date]])/3,0)</f>
        <v>Q2</v>
      </c>
      <c r="E738" s="4">
        <f>MONTH(SalesDataTable[[#This Row],[Order Date]])</f>
        <v>5</v>
      </c>
      <c r="F738" s="4" t="str">
        <f>TEXT(SalesDataTable[[#This Row],[Order Date]],"MMM")</f>
        <v>May</v>
      </c>
      <c r="G738" s="4" t="s">
        <v>20</v>
      </c>
      <c r="H738" s="4" t="s">
        <v>31</v>
      </c>
      <c r="I738" s="4" t="s">
        <v>28</v>
      </c>
      <c r="J738" s="4" t="s">
        <v>3</v>
      </c>
      <c r="K738" s="4" t="s">
        <v>14</v>
      </c>
      <c r="L738" s="4" t="s">
        <v>15</v>
      </c>
      <c r="M738" s="9">
        <v>6</v>
      </c>
      <c r="N738" s="6">
        <v>36.04</v>
      </c>
      <c r="O738" s="7">
        <v>0</v>
      </c>
      <c r="P738" s="6">
        <v>13.38</v>
      </c>
      <c r="Q738" s="6">
        <f t="shared" si="44"/>
        <v>216.24</v>
      </c>
      <c r="R738" s="6">
        <f t="shared" si="45"/>
        <v>80.28</v>
      </c>
      <c r="S738" s="6">
        <f t="shared" si="46"/>
        <v>135.96</v>
      </c>
      <c r="T738" s="8">
        <f t="shared" si="47"/>
        <v>0.62874583795782468</v>
      </c>
      <c r="U738" s="5">
        <f>YEAR(SalesDataTable[[#This Row],[Order Date]])</f>
        <v>2026</v>
      </c>
      <c r="V738" s="8" t="str">
        <f>"Q"&amp;ROUNDUP(MONTH(SalesDataTable[[#This Row],[Order Date]])/3,0)</f>
        <v>Q2</v>
      </c>
      <c r="W738" s="9">
        <f>MONTH(SalesDataTable[[#This Row],[Order Date]])</f>
        <v>5</v>
      </c>
      <c r="X738" s="8" t="str">
        <f>TEXT(SalesDataTable[[#This Row],[Order Date]],"mmm")</f>
        <v>May</v>
      </c>
    </row>
    <row r="739" spans="1:24" ht="15.75">
      <c r="A739" s="2">
        <v>4587</v>
      </c>
      <c r="B739" s="3">
        <v>46146</v>
      </c>
      <c r="C739" s="4">
        <f>YEAR(SalesDataTable[[#This Row],[Order Date]])</f>
        <v>2026</v>
      </c>
      <c r="D739" s="12" t="str">
        <f>"Q"&amp;ROUNDUP(MONTH(SalesDataTable[[#This Row],[Order Date]])/3,0)</f>
        <v>Q2</v>
      </c>
      <c r="E739" s="4">
        <f>MONTH(SalesDataTable[[#This Row],[Order Date]])</f>
        <v>5</v>
      </c>
      <c r="F739" s="4" t="str">
        <f>TEXT(SalesDataTable[[#This Row],[Order Date]],"MMM")</f>
        <v>May</v>
      </c>
      <c r="G739" s="4" t="s">
        <v>11</v>
      </c>
      <c r="H739" s="4" t="s">
        <v>12</v>
      </c>
      <c r="I739" s="4" t="s">
        <v>28</v>
      </c>
      <c r="J739" s="4" t="s">
        <v>3</v>
      </c>
      <c r="K739" s="4" t="s">
        <v>9</v>
      </c>
      <c r="L739" s="4" t="s">
        <v>10</v>
      </c>
      <c r="M739" s="9">
        <v>2</v>
      </c>
      <c r="N739" s="6">
        <v>91.72</v>
      </c>
      <c r="O739" s="7">
        <v>0</v>
      </c>
      <c r="P739" s="6">
        <v>45.67</v>
      </c>
      <c r="Q739" s="6">
        <f t="shared" si="44"/>
        <v>183.44</v>
      </c>
      <c r="R739" s="6">
        <f t="shared" si="45"/>
        <v>91.34</v>
      </c>
      <c r="S739" s="6">
        <f t="shared" si="46"/>
        <v>92.1</v>
      </c>
      <c r="T739" s="8">
        <f t="shared" si="47"/>
        <v>0.50207152202354988</v>
      </c>
      <c r="U739" s="5">
        <f>YEAR(SalesDataTable[[#This Row],[Order Date]])</f>
        <v>2026</v>
      </c>
      <c r="V739" s="8" t="str">
        <f>"Q"&amp;ROUNDUP(MONTH(SalesDataTable[[#This Row],[Order Date]])/3,0)</f>
        <v>Q2</v>
      </c>
      <c r="W739" s="9">
        <f>MONTH(SalesDataTable[[#This Row],[Order Date]])</f>
        <v>5</v>
      </c>
      <c r="X739" s="8" t="str">
        <f>TEXT(SalesDataTable[[#This Row],[Order Date]],"mmm")</f>
        <v>May</v>
      </c>
    </row>
    <row r="740" spans="1:24" ht="15.75">
      <c r="A740" s="2">
        <v>830</v>
      </c>
      <c r="B740" s="3">
        <v>46147</v>
      </c>
      <c r="C740" s="4">
        <f>YEAR(SalesDataTable[[#This Row],[Order Date]])</f>
        <v>2026</v>
      </c>
      <c r="D740" s="12" t="str">
        <f>"Q"&amp;ROUNDUP(MONTH(SalesDataTable[[#This Row],[Order Date]])/3,0)</f>
        <v>Q2</v>
      </c>
      <c r="E740" s="4">
        <f>MONTH(SalesDataTable[[#This Row],[Order Date]])</f>
        <v>5</v>
      </c>
      <c r="F740" s="4" t="str">
        <f>TEXT(SalesDataTable[[#This Row],[Order Date]],"MMM")</f>
        <v>May</v>
      </c>
      <c r="G740" s="4" t="s">
        <v>20</v>
      </c>
      <c r="H740" s="4" t="s">
        <v>33</v>
      </c>
      <c r="I740" s="4" t="s">
        <v>2</v>
      </c>
      <c r="J740" s="4" t="s">
        <v>16</v>
      </c>
      <c r="K740" s="4" t="s">
        <v>4</v>
      </c>
      <c r="L740" s="4" t="s">
        <v>22</v>
      </c>
      <c r="M740" s="9">
        <v>2</v>
      </c>
      <c r="N740" s="6">
        <v>50.4</v>
      </c>
      <c r="O740" s="7">
        <v>0</v>
      </c>
      <c r="P740" s="6">
        <v>22.21</v>
      </c>
      <c r="Q740" s="6">
        <f t="shared" si="44"/>
        <v>100.8</v>
      </c>
      <c r="R740" s="6">
        <f t="shared" si="45"/>
        <v>44.42</v>
      </c>
      <c r="S740" s="6">
        <f t="shared" si="46"/>
        <v>56.379999999999995</v>
      </c>
      <c r="T740" s="8">
        <f t="shared" si="47"/>
        <v>0.55932539682539684</v>
      </c>
      <c r="U740" s="5">
        <f>YEAR(SalesDataTable[[#This Row],[Order Date]])</f>
        <v>2026</v>
      </c>
      <c r="V740" s="8" t="str">
        <f>"Q"&amp;ROUNDUP(MONTH(SalesDataTable[[#This Row],[Order Date]])/3,0)</f>
        <v>Q2</v>
      </c>
      <c r="W740" s="9">
        <f>MONTH(SalesDataTable[[#This Row],[Order Date]])</f>
        <v>5</v>
      </c>
      <c r="X740" s="8" t="str">
        <f>TEXT(SalesDataTable[[#This Row],[Order Date]],"mmm")</f>
        <v>May</v>
      </c>
    </row>
    <row r="741" spans="1:24" ht="15.75">
      <c r="A741" s="2">
        <v>4320</v>
      </c>
      <c r="B741" s="3">
        <v>46147</v>
      </c>
      <c r="C741" s="4">
        <f>YEAR(SalesDataTable[[#This Row],[Order Date]])</f>
        <v>2026</v>
      </c>
      <c r="D741" s="12" t="str">
        <f>"Q"&amp;ROUNDUP(MONTH(SalesDataTable[[#This Row],[Order Date]])/3,0)</f>
        <v>Q2</v>
      </c>
      <c r="E741" s="4">
        <f>MONTH(SalesDataTable[[#This Row],[Order Date]])</f>
        <v>5</v>
      </c>
      <c r="F741" s="4" t="str">
        <f>TEXT(SalesDataTable[[#This Row],[Order Date]],"MMM")</f>
        <v>May</v>
      </c>
      <c r="G741" s="4" t="s">
        <v>6</v>
      </c>
      <c r="H741" s="4" t="s">
        <v>27</v>
      </c>
      <c r="I741" s="4" t="s">
        <v>2</v>
      </c>
      <c r="J741" s="4" t="s">
        <v>3</v>
      </c>
      <c r="K741" s="4" t="s">
        <v>14</v>
      </c>
      <c r="L741" s="4" t="s">
        <v>48</v>
      </c>
      <c r="M741" s="9">
        <v>2</v>
      </c>
      <c r="N741" s="6">
        <v>165.17</v>
      </c>
      <c r="O741" s="7">
        <v>0</v>
      </c>
      <c r="P741" s="6">
        <v>87.78</v>
      </c>
      <c r="Q741" s="6">
        <f t="shared" si="44"/>
        <v>330.34</v>
      </c>
      <c r="R741" s="6">
        <f t="shared" si="45"/>
        <v>175.56</v>
      </c>
      <c r="S741" s="6">
        <f t="shared" si="46"/>
        <v>154.77999999999997</v>
      </c>
      <c r="T741" s="8">
        <f t="shared" si="47"/>
        <v>0.46854755706242052</v>
      </c>
      <c r="U741" s="5">
        <f>YEAR(SalesDataTable[[#This Row],[Order Date]])</f>
        <v>2026</v>
      </c>
      <c r="V741" s="8" t="str">
        <f>"Q"&amp;ROUNDUP(MONTH(SalesDataTable[[#This Row],[Order Date]])/3,0)</f>
        <v>Q2</v>
      </c>
      <c r="W741" s="9">
        <f>MONTH(SalesDataTable[[#This Row],[Order Date]])</f>
        <v>5</v>
      </c>
      <c r="X741" s="8" t="str">
        <f>TEXT(SalesDataTable[[#This Row],[Order Date]],"mmm")</f>
        <v>May</v>
      </c>
    </row>
    <row r="742" spans="1:24" ht="15.75">
      <c r="A742" s="2">
        <v>4386</v>
      </c>
      <c r="B742" s="3">
        <v>46147</v>
      </c>
      <c r="C742" s="4">
        <f>YEAR(SalesDataTable[[#This Row],[Order Date]])</f>
        <v>2026</v>
      </c>
      <c r="D742" s="12" t="str">
        <f>"Q"&amp;ROUNDUP(MONTH(SalesDataTable[[#This Row],[Order Date]])/3,0)</f>
        <v>Q2</v>
      </c>
      <c r="E742" s="4">
        <f>MONTH(SalesDataTable[[#This Row],[Order Date]])</f>
        <v>5</v>
      </c>
      <c r="F742" s="4" t="str">
        <f>TEXT(SalesDataTable[[#This Row],[Order Date]],"MMM")</f>
        <v>May</v>
      </c>
      <c r="G742" s="4" t="s">
        <v>0</v>
      </c>
      <c r="H742" s="4" t="s">
        <v>50</v>
      </c>
      <c r="I742" s="4" t="s">
        <v>2</v>
      </c>
      <c r="J742" s="4" t="s">
        <v>3</v>
      </c>
      <c r="K742" s="4" t="s">
        <v>9</v>
      </c>
      <c r="L742" s="4" t="s">
        <v>46</v>
      </c>
      <c r="M742" s="9">
        <v>1</v>
      </c>
      <c r="N742" s="6">
        <v>69.819999999999993</v>
      </c>
      <c r="O742" s="7">
        <v>0.05</v>
      </c>
      <c r="P742" s="6">
        <v>33.29</v>
      </c>
      <c r="Q742" s="6">
        <f t="shared" si="44"/>
        <v>66.328999999999994</v>
      </c>
      <c r="R742" s="6">
        <f t="shared" si="45"/>
        <v>33.29</v>
      </c>
      <c r="S742" s="6">
        <f t="shared" si="46"/>
        <v>33.038999999999994</v>
      </c>
      <c r="T742" s="8">
        <f t="shared" si="47"/>
        <v>0.49810791659756665</v>
      </c>
      <c r="U742" s="5">
        <f>YEAR(SalesDataTable[[#This Row],[Order Date]])</f>
        <v>2026</v>
      </c>
      <c r="V742" s="8" t="str">
        <f>"Q"&amp;ROUNDUP(MONTH(SalesDataTable[[#This Row],[Order Date]])/3,0)</f>
        <v>Q2</v>
      </c>
      <c r="W742" s="9">
        <f>MONTH(SalesDataTable[[#This Row],[Order Date]])</f>
        <v>5</v>
      </c>
      <c r="X742" s="8" t="str">
        <f>TEXT(SalesDataTable[[#This Row],[Order Date]],"mmm")</f>
        <v>May</v>
      </c>
    </row>
    <row r="743" spans="1:24" ht="15.75">
      <c r="A743" s="2">
        <v>4602</v>
      </c>
      <c r="B743" s="3">
        <v>46147</v>
      </c>
      <c r="C743" s="4">
        <f>YEAR(SalesDataTable[[#This Row],[Order Date]])</f>
        <v>2026</v>
      </c>
      <c r="D743" s="12" t="str">
        <f>"Q"&amp;ROUNDUP(MONTH(SalesDataTable[[#This Row],[Order Date]])/3,0)</f>
        <v>Q2</v>
      </c>
      <c r="E743" s="4">
        <f>MONTH(SalesDataTable[[#This Row],[Order Date]])</f>
        <v>5</v>
      </c>
      <c r="F743" s="4" t="str">
        <f>TEXT(SalesDataTable[[#This Row],[Order Date]],"MMM")</f>
        <v>May</v>
      </c>
      <c r="G743" s="4" t="s">
        <v>6</v>
      </c>
      <c r="H743" s="4" t="s">
        <v>43</v>
      </c>
      <c r="I743" s="4" t="s">
        <v>28</v>
      </c>
      <c r="J743" s="4" t="s">
        <v>13</v>
      </c>
      <c r="K743" s="4" t="s">
        <v>14</v>
      </c>
      <c r="L743" s="4" t="s">
        <v>44</v>
      </c>
      <c r="M743" s="9">
        <v>2</v>
      </c>
      <c r="N743" s="6">
        <v>131.36000000000001</v>
      </c>
      <c r="O743" s="7">
        <v>0.1</v>
      </c>
      <c r="P743" s="6">
        <v>65.3</v>
      </c>
      <c r="Q743" s="6">
        <f t="shared" si="44"/>
        <v>236.44800000000004</v>
      </c>
      <c r="R743" s="6">
        <f t="shared" si="45"/>
        <v>130.6</v>
      </c>
      <c r="S743" s="6">
        <f t="shared" si="46"/>
        <v>105.84800000000004</v>
      </c>
      <c r="T743" s="8">
        <f t="shared" si="47"/>
        <v>0.4476586818243336</v>
      </c>
      <c r="U743" s="5">
        <f>YEAR(SalesDataTable[[#This Row],[Order Date]])</f>
        <v>2026</v>
      </c>
      <c r="V743" s="8" t="str">
        <f>"Q"&amp;ROUNDUP(MONTH(SalesDataTable[[#This Row],[Order Date]])/3,0)</f>
        <v>Q2</v>
      </c>
      <c r="W743" s="9">
        <f>MONTH(SalesDataTable[[#This Row],[Order Date]])</f>
        <v>5</v>
      </c>
      <c r="X743" s="8" t="str">
        <f>TEXT(SalesDataTable[[#This Row],[Order Date]],"mmm")</f>
        <v>May</v>
      </c>
    </row>
    <row r="744" spans="1:24" ht="15.75">
      <c r="A744" s="2">
        <v>5190</v>
      </c>
      <c r="B744" s="3">
        <v>46147</v>
      </c>
      <c r="C744" s="4">
        <f>YEAR(SalesDataTable[[#This Row],[Order Date]])</f>
        <v>2026</v>
      </c>
      <c r="D744" s="12" t="str">
        <f>"Q"&amp;ROUNDUP(MONTH(SalesDataTable[[#This Row],[Order Date]])/3,0)</f>
        <v>Q2</v>
      </c>
      <c r="E744" s="4">
        <f>MONTH(SalesDataTable[[#This Row],[Order Date]])</f>
        <v>5</v>
      </c>
      <c r="F744" s="4" t="str">
        <f>TEXT(SalesDataTable[[#This Row],[Order Date]],"MMM")</f>
        <v>May</v>
      </c>
      <c r="G744" s="4" t="s">
        <v>20</v>
      </c>
      <c r="H744" s="4" t="s">
        <v>33</v>
      </c>
      <c r="I744" s="4" t="s">
        <v>8</v>
      </c>
      <c r="J744" s="4" t="s">
        <v>3</v>
      </c>
      <c r="K744" s="4" t="s">
        <v>9</v>
      </c>
      <c r="L744" s="4" t="s">
        <v>10</v>
      </c>
      <c r="M744" s="9">
        <v>15</v>
      </c>
      <c r="N744" s="6">
        <v>93.65</v>
      </c>
      <c r="O744" s="7">
        <v>0.1</v>
      </c>
      <c r="P744" s="6">
        <v>44.89</v>
      </c>
      <c r="Q744" s="6">
        <f t="shared" si="44"/>
        <v>1264.2750000000001</v>
      </c>
      <c r="R744" s="6">
        <f t="shared" si="45"/>
        <v>673.35</v>
      </c>
      <c r="S744" s="6">
        <f t="shared" si="46"/>
        <v>590.92500000000007</v>
      </c>
      <c r="T744" s="8">
        <f t="shared" si="47"/>
        <v>0.46740226612089936</v>
      </c>
      <c r="U744" s="5">
        <f>YEAR(SalesDataTable[[#This Row],[Order Date]])</f>
        <v>2026</v>
      </c>
      <c r="V744" s="8" t="str">
        <f>"Q"&amp;ROUNDUP(MONTH(SalesDataTable[[#This Row],[Order Date]])/3,0)</f>
        <v>Q2</v>
      </c>
      <c r="W744" s="9">
        <f>MONTH(SalesDataTable[[#This Row],[Order Date]])</f>
        <v>5</v>
      </c>
      <c r="X744" s="8" t="str">
        <f>TEXT(SalesDataTable[[#This Row],[Order Date]],"mmm")</f>
        <v>May</v>
      </c>
    </row>
    <row r="745" spans="1:24" ht="15.75">
      <c r="A745" s="2">
        <v>393</v>
      </c>
      <c r="B745" s="3">
        <v>46148</v>
      </c>
      <c r="C745" s="4">
        <f>YEAR(SalesDataTable[[#This Row],[Order Date]])</f>
        <v>2026</v>
      </c>
      <c r="D745" s="12" t="str">
        <f>"Q"&amp;ROUNDUP(MONTH(SalesDataTable[[#This Row],[Order Date]])/3,0)</f>
        <v>Q2</v>
      </c>
      <c r="E745" s="4">
        <f>MONTH(SalesDataTable[[#This Row],[Order Date]])</f>
        <v>5</v>
      </c>
      <c r="F745" s="4" t="str">
        <f>TEXT(SalesDataTable[[#This Row],[Order Date]],"MMM")</f>
        <v>May</v>
      </c>
      <c r="G745" s="4" t="s">
        <v>6</v>
      </c>
      <c r="H745" s="4" t="s">
        <v>43</v>
      </c>
      <c r="I745" s="4" t="s">
        <v>28</v>
      </c>
      <c r="J745" s="4" t="s">
        <v>13</v>
      </c>
      <c r="K745" s="4" t="s">
        <v>23</v>
      </c>
      <c r="L745" s="4" t="s">
        <v>29</v>
      </c>
      <c r="M745" s="9">
        <v>3</v>
      </c>
      <c r="N745" s="6">
        <v>199.93</v>
      </c>
      <c r="O745" s="7">
        <v>0</v>
      </c>
      <c r="P745" s="6">
        <v>104.86</v>
      </c>
      <c r="Q745" s="6">
        <f t="shared" si="44"/>
        <v>599.79</v>
      </c>
      <c r="R745" s="6">
        <f t="shared" si="45"/>
        <v>314.58</v>
      </c>
      <c r="S745" s="6">
        <f t="shared" si="46"/>
        <v>285.20999999999998</v>
      </c>
      <c r="T745" s="8">
        <f t="shared" si="47"/>
        <v>0.47551643075076278</v>
      </c>
      <c r="U745" s="5">
        <f>YEAR(SalesDataTable[[#This Row],[Order Date]])</f>
        <v>2026</v>
      </c>
      <c r="V745" s="8" t="str">
        <f>"Q"&amp;ROUNDUP(MONTH(SalesDataTable[[#This Row],[Order Date]])/3,0)</f>
        <v>Q2</v>
      </c>
      <c r="W745" s="9">
        <f>MONTH(SalesDataTable[[#This Row],[Order Date]])</f>
        <v>5</v>
      </c>
      <c r="X745" s="8" t="str">
        <f>TEXT(SalesDataTable[[#This Row],[Order Date]],"mmm")</f>
        <v>May</v>
      </c>
    </row>
    <row r="746" spans="1:24" ht="15.75">
      <c r="A746" s="2">
        <v>812</v>
      </c>
      <c r="B746" s="3">
        <v>46148</v>
      </c>
      <c r="C746" s="4">
        <f>YEAR(SalesDataTable[[#This Row],[Order Date]])</f>
        <v>2026</v>
      </c>
      <c r="D746" s="12" t="str">
        <f>"Q"&amp;ROUNDUP(MONTH(SalesDataTable[[#This Row],[Order Date]])/3,0)</f>
        <v>Q2</v>
      </c>
      <c r="E746" s="4">
        <f>MONTH(SalesDataTable[[#This Row],[Order Date]])</f>
        <v>5</v>
      </c>
      <c r="F746" s="4" t="str">
        <f>TEXT(SalesDataTable[[#This Row],[Order Date]],"MMM")</f>
        <v>May</v>
      </c>
      <c r="G746" s="4" t="s">
        <v>0</v>
      </c>
      <c r="H746" s="4" t="s">
        <v>1</v>
      </c>
      <c r="I746" s="4" t="s">
        <v>2</v>
      </c>
      <c r="J746" s="4" t="s">
        <v>13</v>
      </c>
      <c r="K746" s="4" t="s">
        <v>9</v>
      </c>
      <c r="L746" s="4" t="s">
        <v>46</v>
      </c>
      <c r="M746" s="9">
        <v>5</v>
      </c>
      <c r="N746" s="6">
        <v>70.150000000000006</v>
      </c>
      <c r="O746" s="7">
        <v>0</v>
      </c>
      <c r="P746" s="6">
        <v>32.700000000000003</v>
      </c>
      <c r="Q746" s="6">
        <f t="shared" si="44"/>
        <v>350.75</v>
      </c>
      <c r="R746" s="6">
        <f t="shared" si="45"/>
        <v>163.5</v>
      </c>
      <c r="S746" s="6">
        <f t="shared" si="46"/>
        <v>187.25</v>
      </c>
      <c r="T746" s="8">
        <f t="shared" si="47"/>
        <v>0.53385602280826805</v>
      </c>
      <c r="U746" s="5">
        <f>YEAR(SalesDataTable[[#This Row],[Order Date]])</f>
        <v>2026</v>
      </c>
      <c r="V746" s="8" t="str">
        <f>"Q"&amp;ROUNDUP(MONTH(SalesDataTable[[#This Row],[Order Date]])/3,0)</f>
        <v>Q2</v>
      </c>
      <c r="W746" s="9">
        <f>MONTH(SalesDataTable[[#This Row],[Order Date]])</f>
        <v>5</v>
      </c>
      <c r="X746" s="8" t="str">
        <f>TEXT(SalesDataTable[[#This Row],[Order Date]],"mmm")</f>
        <v>May</v>
      </c>
    </row>
    <row r="747" spans="1:24" ht="15.75">
      <c r="A747" s="2">
        <v>1297</v>
      </c>
      <c r="B747" s="3">
        <v>46148</v>
      </c>
      <c r="C747" s="4">
        <f>YEAR(SalesDataTable[[#This Row],[Order Date]])</f>
        <v>2026</v>
      </c>
      <c r="D747" s="12" t="str">
        <f>"Q"&amp;ROUNDUP(MONTH(SalesDataTable[[#This Row],[Order Date]])/3,0)</f>
        <v>Q2</v>
      </c>
      <c r="E747" s="4">
        <f>MONTH(SalesDataTable[[#This Row],[Order Date]])</f>
        <v>5</v>
      </c>
      <c r="F747" s="4" t="str">
        <f>TEXT(SalesDataTable[[#This Row],[Order Date]],"MMM")</f>
        <v>May</v>
      </c>
      <c r="G747" s="4" t="s">
        <v>11</v>
      </c>
      <c r="H747" s="4" t="s">
        <v>12</v>
      </c>
      <c r="I747" s="4" t="s">
        <v>19</v>
      </c>
      <c r="J747" s="4" t="s">
        <v>13</v>
      </c>
      <c r="K747" s="4" t="s">
        <v>34</v>
      </c>
      <c r="L747" s="4" t="s">
        <v>42</v>
      </c>
      <c r="M747" s="9">
        <v>2</v>
      </c>
      <c r="N747" s="6">
        <v>35.86</v>
      </c>
      <c r="O747" s="7">
        <v>0</v>
      </c>
      <c r="P747" s="6">
        <v>13.9</v>
      </c>
      <c r="Q747" s="6">
        <f t="shared" si="44"/>
        <v>71.72</v>
      </c>
      <c r="R747" s="6">
        <f t="shared" si="45"/>
        <v>27.8</v>
      </c>
      <c r="S747" s="6">
        <f t="shared" si="46"/>
        <v>43.92</v>
      </c>
      <c r="T747" s="8">
        <f t="shared" si="47"/>
        <v>0.61238148354712774</v>
      </c>
      <c r="U747" s="5">
        <f>YEAR(SalesDataTable[[#This Row],[Order Date]])</f>
        <v>2026</v>
      </c>
      <c r="V747" s="8" t="str">
        <f>"Q"&amp;ROUNDUP(MONTH(SalesDataTable[[#This Row],[Order Date]])/3,0)</f>
        <v>Q2</v>
      </c>
      <c r="W747" s="9">
        <f>MONTH(SalesDataTable[[#This Row],[Order Date]])</f>
        <v>5</v>
      </c>
      <c r="X747" s="8" t="str">
        <f>TEXT(SalesDataTable[[#This Row],[Order Date]],"mmm")</f>
        <v>May</v>
      </c>
    </row>
    <row r="748" spans="1:24" ht="15.75">
      <c r="A748" s="2">
        <v>1574</v>
      </c>
      <c r="B748" s="3">
        <v>46148</v>
      </c>
      <c r="C748" s="4">
        <f>YEAR(SalesDataTable[[#This Row],[Order Date]])</f>
        <v>2026</v>
      </c>
      <c r="D748" s="12" t="str">
        <f>"Q"&amp;ROUNDUP(MONTH(SalesDataTable[[#This Row],[Order Date]])/3,0)</f>
        <v>Q2</v>
      </c>
      <c r="E748" s="4">
        <f>MONTH(SalesDataTable[[#This Row],[Order Date]])</f>
        <v>5</v>
      </c>
      <c r="F748" s="4" t="str">
        <f>TEXT(SalesDataTable[[#This Row],[Order Date]],"MMM")</f>
        <v>May</v>
      </c>
      <c r="G748" s="4" t="s">
        <v>6</v>
      </c>
      <c r="H748" s="4" t="s">
        <v>27</v>
      </c>
      <c r="I748" s="4" t="s">
        <v>2</v>
      </c>
      <c r="J748" s="4" t="s">
        <v>3</v>
      </c>
      <c r="K748" s="4" t="s">
        <v>9</v>
      </c>
      <c r="L748" s="4" t="s">
        <v>10</v>
      </c>
      <c r="M748" s="9">
        <v>1</v>
      </c>
      <c r="N748" s="6">
        <v>92.27</v>
      </c>
      <c r="O748" s="7">
        <v>0</v>
      </c>
      <c r="P748" s="6">
        <v>46.5</v>
      </c>
      <c r="Q748" s="6">
        <f t="shared" si="44"/>
        <v>92.27</v>
      </c>
      <c r="R748" s="6">
        <f t="shared" si="45"/>
        <v>46.5</v>
      </c>
      <c r="S748" s="6">
        <f t="shared" si="46"/>
        <v>45.769999999999996</v>
      </c>
      <c r="T748" s="8">
        <f t="shared" si="47"/>
        <v>0.49604421805570603</v>
      </c>
      <c r="U748" s="5">
        <f>YEAR(SalesDataTable[[#This Row],[Order Date]])</f>
        <v>2026</v>
      </c>
      <c r="V748" s="8" t="str">
        <f>"Q"&amp;ROUNDUP(MONTH(SalesDataTable[[#This Row],[Order Date]])/3,0)</f>
        <v>Q2</v>
      </c>
      <c r="W748" s="9">
        <f>MONTH(SalesDataTable[[#This Row],[Order Date]])</f>
        <v>5</v>
      </c>
      <c r="X748" s="8" t="str">
        <f>TEXT(SalesDataTable[[#This Row],[Order Date]],"mmm")</f>
        <v>May</v>
      </c>
    </row>
    <row r="749" spans="1:24" ht="15.75">
      <c r="A749" s="2">
        <v>3060</v>
      </c>
      <c r="B749" s="3">
        <v>46148</v>
      </c>
      <c r="C749" s="4">
        <f>YEAR(SalesDataTable[[#This Row],[Order Date]])</f>
        <v>2026</v>
      </c>
      <c r="D749" s="12" t="str">
        <f>"Q"&amp;ROUNDUP(MONTH(SalesDataTable[[#This Row],[Order Date]])/3,0)</f>
        <v>Q2</v>
      </c>
      <c r="E749" s="4">
        <f>MONTH(SalesDataTable[[#This Row],[Order Date]])</f>
        <v>5</v>
      </c>
      <c r="F749" s="4" t="str">
        <f>TEXT(SalesDataTable[[#This Row],[Order Date]],"MMM")</f>
        <v>May</v>
      </c>
      <c r="G749" s="4" t="s">
        <v>6</v>
      </c>
      <c r="H749" s="4" t="s">
        <v>27</v>
      </c>
      <c r="I749" s="4" t="s">
        <v>8</v>
      </c>
      <c r="J749" s="4" t="s">
        <v>16</v>
      </c>
      <c r="K749" s="4" t="s">
        <v>9</v>
      </c>
      <c r="L749" s="4" t="s">
        <v>37</v>
      </c>
      <c r="M749" s="9">
        <v>6</v>
      </c>
      <c r="N749" s="6">
        <v>157.31</v>
      </c>
      <c r="O749" s="7">
        <v>0.15</v>
      </c>
      <c r="P749" s="6">
        <v>80.34</v>
      </c>
      <c r="Q749" s="6">
        <f t="shared" si="44"/>
        <v>802.28099999999995</v>
      </c>
      <c r="R749" s="6">
        <f t="shared" si="45"/>
        <v>482.04</v>
      </c>
      <c r="S749" s="6">
        <f t="shared" si="46"/>
        <v>320.24099999999993</v>
      </c>
      <c r="T749" s="8">
        <f t="shared" si="47"/>
        <v>0.3991631361081715</v>
      </c>
      <c r="U749" s="5">
        <f>YEAR(SalesDataTable[[#This Row],[Order Date]])</f>
        <v>2026</v>
      </c>
      <c r="V749" s="8" t="str">
        <f>"Q"&amp;ROUNDUP(MONTH(SalesDataTable[[#This Row],[Order Date]])/3,0)</f>
        <v>Q2</v>
      </c>
      <c r="W749" s="9">
        <f>MONTH(SalesDataTable[[#This Row],[Order Date]])</f>
        <v>5</v>
      </c>
      <c r="X749" s="8" t="str">
        <f>TEXT(SalesDataTable[[#This Row],[Order Date]],"mmm")</f>
        <v>May</v>
      </c>
    </row>
    <row r="750" spans="1:24" ht="15.75">
      <c r="A750" s="2">
        <v>3490</v>
      </c>
      <c r="B750" s="3">
        <v>46148</v>
      </c>
      <c r="C750" s="4">
        <f>YEAR(SalesDataTable[[#This Row],[Order Date]])</f>
        <v>2026</v>
      </c>
      <c r="D750" s="12" t="str">
        <f>"Q"&amp;ROUNDUP(MONTH(SalesDataTable[[#This Row],[Order Date]])/3,0)</f>
        <v>Q2</v>
      </c>
      <c r="E750" s="4">
        <f>MONTH(SalesDataTable[[#This Row],[Order Date]])</f>
        <v>5</v>
      </c>
      <c r="F750" s="4" t="str">
        <f>TEXT(SalesDataTable[[#This Row],[Order Date]],"MMM")</f>
        <v>May</v>
      </c>
      <c r="G750" s="4" t="s">
        <v>6</v>
      </c>
      <c r="H750" s="4" t="s">
        <v>41</v>
      </c>
      <c r="I750" s="4" t="s">
        <v>2</v>
      </c>
      <c r="J750" s="4" t="s">
        <v>13</v>
      </c>
      <c r="K750" s="4" t="s">
        <v>14</v>
      </c>
      <c r="L750" s="4" t="s">
        <v>32</v>
      </c>
      <c r="M750" s="9">
        <v>2</v>
      </c>
      <c r="N750" s="6">
        <v>46.18</v>
      </c>
      <c r="O750" s="7">
        <v>0.05</v>
      </c>
      <c r="P750" s="6">
        <v>17.899999999999999</v>
      </c>
      <c r="Q750" s="6">
        <f t="shared" si="44"/>
        <v>87.74199999999999</v>
      </c>
      <c r="R750" s="6">
        <f t="shared" si="45"/>
        <v>35.799999999999997</v>
      </c>
      <c r="S750" s="6">
        <f t="shared" si="46"/>
        <v>51.941999999999993</v>
      </c>
      <c r="T750" s="8">
        <f t="shared" si="47"/>
        <v>0.59198559412823959</v>
      </c>
      <c r="U750" s="5">
        <f>YEAR(SalesDataTable[[#This Row],[Order Date]])</f>
        <v>2026</v>
      </c>
      <c r="V750" s="8" t="str">
        <f>"Q"&amp;ROUNDUP(MONTH(SalesDataTable[[#This Row],[Order Date]])/3,0)</f>
        <v>Q2</v>
      </c>
      <c r="W750" s="9">
        <f>MONTH(SalesDataTable[[#This Row],[Order Date]])</f>
        <v>5</v>
      </c>
      <c r="X750" s="8" t="str">
        <f>TEXT(SalesDataTable[[#This Row],[Order Date]],"mmm")</f>
        <v>May</v>
      </c>
    </row>
    <row r="751" spans="1:24" ht="15.75">
      <c r="A751" s="2">
        <v>3654</v>
      </c>
      <c r="B751" s="3">
        <v>46148</v>
      </c>
      <c r="C751" s="4">
        <f>YEAR(SalesDataTable[[#This Row],[Order Date]])</f>
        <v>2026</v>
      </c>
      <c r="D751" s="12" t="str">
        <f>"Q"&amp;ROUNDUP(MONTH(SalesDataTable[[#This Row],[Order Date]])/3,0)</f>
        <v>Q2</v>
      </c>
      <c r="E751" s="4">
        <f>MONTH(SalesDataTable[[#This Row],[Order Date]])</f>
        <v>5</v>
      </c>
      <c r="F751" s="4" t="str">
        <f>TEXT(SalesDataTable[[#This Row],[Order Date]],"MMM")</f>
        <v>May</v>
      </c>
      <c r="G751" s="4" t="s">
        <v>11</v>
      </c>
      <c r="H751" s="4" t="s">
        <v>39</v>
      </c>
      <c r="I751" s="4" t="s">
        <v>2</v>
      </c>
      <c r="J751" s="4" t="s">
        <v>16</v>
      </c>
      <c r="K751" s="4" t="s">
        <v>4</v>
      </c>
      <c r="L751" s="4" t="s">
        <v>22</v>
      </c>
      <c r="M751" s="9">
        <v>1</v>
      </c>
      <c r="N751" s="6">
        <v>51.44</v>
      </c>
      <c r="O751" s="7">
        <v>0.1</v>
      </c>
      <c r="P751" s="6">
        <v>22.88</v>
      </c>
      <c r="Q751" s="6">
        <f t="shared" si="44"/>
        <v>46.295999999999999</v>
      </c>
      <c r="R751" s="6">
        <f t="shared" si="45"/>
        <v>22.88</v>
      </c>
      <c r="S751" s="6">
        <f t="shared" si="46"/>
        <v>23.416</v>
      </c>
      <c r="T751" s="8">
        <f t="shared" si="47"/>
        <v>0.50578883704855715</v>
      </c>
      <c r="U751" s="5">
        <f>YEAR(SalesDataTable[[#This Row],[Order Date]])</f>
        <v>2026</v>
      </c>
      <c r="V751" s="8" t="str">
        <f>"Q"&amp;ROUNDUP(MONTH(SalesDataTable[[#This Row],[Order Date]])/3,0)</f>
        <v>Q2</v>
      </c>
      <c r="W751" s="9">
        <f>MONTH(SalesDataTable[[#This Row],[Order Date]])</f>
        <v>5</v>
      </c>
      <c r="X751" s="8" t="str">
        <f>TEXT(SalesDataTable[[#This Row],[Order Date]],"mmm")</f>
        <v>May</v>
      </c>
    </row>
    <row r="752" spans="1:24" ht="15.75">
      <c r="A752" s="2">
        <v>4209</v>
      </c>
      <c r="B752" s="3">
        <v>46148</v>
      </c>
      <c r="C752" s="4">
        <f>YEAR(SalesDataTable[[#This Row],[Order Date]])</f>
        <v>2026</v>
      </c>
      <c r="D752" s="12" t="str">
        <f>"Q"&amp;ROUNDUP(MONTH(SalesDataTable[[#This Row],[Order Date]])/3,0)</f>
        <v>Q2</v>
      </c>
      <c r="E752" s="4">
        <f>MONTH(SalesDataTable[[#This Row],[Order Date]])</f>
        <v>5</v>
      </c>
      <c r="F752" s="4" t="str">
        <f>TEXT(SalesDataTable[[#This Row],[Order Date]],"MMM")</f>
        <v>May</v>
      </c>
      <c r="G752" s="4" t="s">
        <v>6</v>
      </c>
      <c r="H752" s="4" t="s">
        <v>7</v>
      </c>
      <c r="I752" s="4" t="s">
        <v>2</v>
      </c>
      <c r="J752" s="4" t="s">
        <v>13</v>
      </c>
      <c r="K752" s="4" t="s">
        <v>34</v>
      </c>
      <c r="L752" s="4" t="s">
        <v>45</v>
      </c>
      <c r="M752" s="9">
        <v>2</v>
      </c>
      <c r="N752" s="6">
        <v>50.97</v>
      </c>
      <c r="O752" s="7">
        <v>0.05</v>
      </c>
      <c r="P752" s="6">
        <v>21.67</v>
      </c>
      <c r="Q752" s="6">
        <f t="shared" si="44"/>
        <v>96.842999999999989</v>
      </c>
      <c r="R752" s="6">
        <f t="shared" si="45"/>
        <v>43.34</v>
      </c>
      <c r="S752" s="6">
        <f t="shared" si="46"/>
        <v>53.502999999999986</v>
      </c>
      <c r="T752" s="8">
        <f t="shared" si="47"/>
        <v>0.55247152607829153</v>
      </c>
      <c r="U752" s="5">
        <f>YEAR(SalesDataTable[[#This Row],[Order Date]])</f>
        <v>2026</v>
      </c>
      <c r="V752" s="8" t="str">
        <f>"Q"&amp;ROUNDUP(MONTH(SalesDataTable[[#This Row],[Order Date]])/3,0)</f>
        <v>Q2</v>
      </c>
      <c r="W752" s="9">
        <f>MONTH(SalesDataTable[[#This Row],[Order Date]])</f>
        <v>5</v>
      </c>
      <c r="X752" s="8" t="str">
        <f>TEXT(SalesDataTable[[#This Row],[Order Date]],"mmm")</f>
        <v>May</v>
      </c>
    </row>
    <row r="753" spans="1:24" ht="15.75">
      <c r="A753" s="2">
        <v>4227</v>
      </c>
      <c r="B753" s="3">
        <v>46148</v>
      </c>
      <c r="C753" s="4">
        <f>YEAR(SalesDataTable[[#This Row],[Order Date]])</f>
        <v>2026</v>
      </c>
      <c r="D753" s="12" t="str">
        <f>"Q"&amp;ROUNDUP(MONTH(SalesDataTable[[#This Row],[Order Date]])/3,0)</f>
        <v>Q2</v>
      </c>
      <c r="E753" s="4">
        <f>MONTH(SalesDataTable[[#This Row],[Order Date]])</f>
        <v>5</v>
      </c>
      <c r="F753" s="4" t="str">
        <f>TEXT(SalesDataTable[[#This Row],[Order Date]],"MMM")</f>
        <v>May</v>
      </c>
      <c r="G753" s="4" t="s">
        <v>6</v>
      </c>
      <c r="H753" s="4" t="s">
        <v>7</v>
      </c>
      <c r="I753" s="4" t="s">
        <v>2</v>
      </c>
      <c r="J753" s="4" t="s">
        <v>13</v>
      </c>
      <c r="K753" s="4" t="s">
        <v>4</v>
      </c>
      <c r="L753" s="4" t="s">
        <v>26</v>
      </c>
      <c r="M753" s="9">
        <v>2</v>
      </c>
      <c r="N753" s="6">
        <v>40.549999999999997</v>
      </c>
      <c r="O753" s="7">
        <v>0</v>
      </c>
      <c r="P753" s="6">
        <v>16.52</v>
      </c>
      <c r="Q753" s="6">
        <f t="shared" si="44"/>
        <v>81.099999999999994</v>
      </c>
      <c r="R753" s="6">
        <f t="shared" si="45"/>
        <v>33.04</v>
      </c>
      <c r="S753" s="6">
        <f t="shared" si="46"/>
        <v>48.059999999999995</v>
      </c>
      <c r="T753" s="8">
        <f t="shared" si="47"/>
        <v>0.59260172626387175</v>
      </c>
      <c r="U753" s="5">
        <f>YEAR(SalesDataTable[[#This Row],[Order Date]])</f>
        <v>2026</v>
      </c>
      <c r="V753" s="8" t="str">
        <f>"Q"&amp;ROUNDUP(MONTH(SalesDataTable[[#This Row],[Order Date]])/3,0)</f>
        <v>Q2</v>
      </c>
      <c r="W753" s="9">
        <f>MONTH(SalesDataTable[[#This Row],[Order Date]])</f>
        <v>5</v>
      </c>
      <c r="X753" s="8" t="str">
        <f>TEXT(SalesDataTable[[#This Row],[Order Date]],"mmm")</f>
        <v>May</v>
      </c>
    </row>
    <row r="754" spans="1:24" ht="15.75">
      <c r="A754" s="2">
        <v>4247</v>
      </c>
      <c r="B754" s="3">
        <v>46148</v>
      </c>
      <c r="C754" s="4">
        <f>YEAR(SalesDataTable[[#This Row],[Order Date]])</f>
        <v>2026</v>
      </c>
      <c r="D754" s="12" t="str">
        <f>"Q"&amp;ROUNDUP(MONTH(SalesDataTable[[#This Row],[Order Date]])/3,0)</f>
        <v>Q2</v>
      </c>
      <c r="E754" s="4">
        <f>MONTH(SalesDataTable[[#This Row],[Order Date]])</f>
        <v>5</v>
      </c>
      <c r="F754" s="4" t="str">
        <f>TEXT(SalesDataTable[[#This Row],[Order Date]],"MMM")</f>
        <v>May</v>
      </c>
      <c r="G754" s="4" t="s">
        <v>11</v>
      </c>
      <c r="H754" s="4" t="s">
        <v>52</v>
      </c>
      <c r="I754" s="4" t="s">
        <v>2</v>
      </c>
      <c r="J754" s="4" t="s">
        <v>13</v>
      </c>
      <c r="K754" s="4" t="s">
        <v>4</v>
      </c>
      <c r="L754" s="4" t="s">
        <v>22</v>
      </c>
      <c r="M754" s="9">
        <v>2</v>
      </c>
      <c r="N754" s="6">
        <v>51.3</v>
      </c>
      <c r="O754" s="7">
        <v>0</v>
      </c>
      <c r="P754" s="6">
        <v>23.12</v>
      </c>
      <c r="Q754" s="6">
        <f t="shared" si="44"/>
        <v>102.6</v>
      </c>
      <c r="R754" s="6">
        <f t="shared" si="45"/>
        <v>46.24</v>
      </c>
      <c r="S754" s="6">
        <f t="shared" si="46"/>
        <v>56.359999999999992</v>
      </c>
      <c r="T754" s="8">
        <f t="shared" si="47"/>
        <v>0.54931773879142298</v>
      </c>
      <c r="U754" s="5">
        <f>YEAR(SalesDataTable[[#This Row],[Order Date]])</f>
        <v>2026</v>
      </c>
      <c r="V754" s="8" t="str">
        <f>"Q"&amp;ROUNDUP(MONTH(SalesDataTable[[#This Row],[Order Date]])/3,0)</f>
        <v>Q2</v>
      </c>
      <c r="W754" s="9">
        <f>MONTH(SalesDataTable[[#This Row],[Order Date]])</f>
        <v>5</v>
      </c>
      <c r="X754" s="8" t="str">
        <f>TEXT(SalesDataTable[[#This Row],[Order Date]],"mmm")</f>
        <v>May</v>
      </c>
    </row>
    <row r="755" spans="1:24" ht="15.75">
      <c r="A755" s="2">
        <v>5196</v>
      </c>
      <c r="B755" s="3">
        <v>46148</v>
      </c>
      <c r="C755" s="4">
        <f>YEAR(SalesDataTable[[#This Row],[Order Date]])</f>
        <v>2026</v>
      </c>
      <c r="D755" s="12" t="str">
        <f>"Q"&amp;ROUNDUP(MONTH(SalesDataTable[[#This Row],[Order Date]])/3,0)</f>
        <v>Q2</v>
      </c>
      <c r="E755" s="4">
        <f>MONTH(SalesDataTable[[#This Row],[Order Date]])</f>
        <v>5</v>
      </c>
      <c r="F755" s="4" t="str">
        <f>TEXT(SalesDataTable[[#This Row],[Order Date]],"MMM")</f>
        <v>May</v>
      </c>
      <c r="G755" s="4" t="s">
        <v>20</v>
      </c>
      <c r="H755" s="4" t="s">
        <v>33</v>
      </c>
      <c r="I755" s="4" t="s">
        <v>2</v>
      </c>
      <c r="J755" s="4" t="s">
        <v>13</v>
      </c>
      <c r="K755" s="4" t="s">
        <v>23</v>
      </c>
      <c r="L755" s="4" t="s">
        <v>40</v>
      </c>
      <c r="M755" s="9">
        <v>3</v>
      </c>
      <c r="N755" s="6">
        <v>82.56</v>
      </c>
      <c r="O755" s="7">
        <v>0</v>
      </c>
      <c r="P755" s="6">
        <v>39.99</v>
      </c>
      <c r="Q755" s="6">
        <f t="shared" si="44"/>
        <v>247.68</v>
      </c>
      <c r="R755" s="6">
        <f t="shared" si="45"/>
        <v>119.97</v>
      </c>
      <c r="S755" s="6">
        <f t="shared" si="46"/>
        <v>127.71000000000001</v>
      </c>
      <c r="T755" s="8">
        <f t="shared" si="47"/>
        <v>0.515625</v>
      </c>
      <c r="U755" s="5">
        <f>YEAR(SalesDataTable[[#This Row],[Order Date]])</f>
        <v>2026</v>
      </c>
      <c r="V755" s="8" t="str">
        <f>"Q"&amp;ROUNDUP(MONTH(SalesDataTable[[#This Row],[Order Date]])/3,0)</f>
        <v>Q2</v>
      </c>
      <c r="W755" s="9">
        <f>MONTH(SalesDataTable[[#This Row],[Order Date]])</f>
        <v>5</v>
      </c>
      <c r="X755" s="8" t="str">
        <f>TEXT(SalesDataTable[[#This Row],[Order Date]],"mmm")</f>
        <v>May</v>
      </c>
    </row>
    <row r="756" spans="1:24" ht="15.75">
      <c r="A756" s="2">
        <v>400</v>
      </c>
      <c r="B756" s="3">
        <v>46149</v>
      </c>
      <c r="C756" s="4">
        <f>YEAR(SalesDataTable[[#This Row],[Order Date]])</f>
        <v>2026</v>
      </c>
      <c r="D756" s="12" t="str">
        <f>"Q"&amp;ROUNDUP(MONTH(SalesDataTable[[#This Row],[Order Date]])/3,0)</f>
        <v>Q2</v>
      </c>
      <c r="E756" s="4">
        <f>MONTH(SalesDataTable[[#This Row],[Order Date]])</f>
        <v>5</v>
      </c>
      <c r="F756" s="4" t="str">
        <f>TEXT(SalesDataTable[[#This Row],[Order Date]],"MMM")</f>
        <v>May</v>
      </c>
      <c r="G756" s="4" t="s">
        <v>6</v>
      </c>
      <c r="H756" s="4" t="s">
        <v>43</v>
      </c>
      <c r="I756" s="4" t="s">
        <v>8</v>
      </c>
      <c r="J756" s="4" t="s">
        <v>16</v>
      </c>
      <c r="K756" s="4" t="s">
        <v>9</v>
      </c>
      <c r="L756" s="4" t="s">
        <v>10</v>
      </c>
      <c r="M756" s="9">
        <v>6</v>
      </c>
      <c r="N756" s="6">
        <v>92.66</v>
      </c>
      <c r="O756" s="7">
        <v>0.15</v>
      </c>
      <c r="P756" s="6">
        <v>44.71</v>
      </c>
      <c r="Q756" s="6">
        <f t="shared" si="44"/>
        <v>472.56600000000003</v>
      </c>
      <c r="R756" s="6">
        <f t="shared" si="45"/>
        <v>268.26</v>
      </c>
      <c r="S756" s="6">
        <f t="shared" si="46"/>
        <v>204.30600000000004</v>
      </c>
      <c r="T756" s="8">
        <f t="shared" si="47"/>
        <v>0.43233326138571126</v>
      </c>
      <c r="U756" s="5">
        <f>YEAR(SalesDataTable[[#This Row],[Order Date]])</f>
        <v>2026</v>
      </c>
      <c r="V756" s="8" t="str">
        <f>"Q"&amp;ROUNDUP(MONTH(SalesDataTable[[#This Row],[Order Date]])/3,0)</f>
        <v>Q2</v>
      </c>
      <c r="W756" s="9">
        <f>MONTH(SalesDataTable[[#This Row],[Order Date]])</f>
        <v>5</v>
      </c>
      <c r="X756" s="8" t="str">
        <f>TEXT(SalesDataTable[[#This Row],[Order Date]],"mmm")</f>
        <v>May</v>
      </c>
    </row>
    <row r="757" spans="1:24" ht="15.75">
      <c r="A757" s="2">
        <v>829</v>
      </c>
      <c r="B757" s="3">
        <v>46149</v>
      </c>
      <c r="C757" s="4">
        <f>YEAR(SalesDataTable[[#This Row],[Order Date]])</f>
        <v>2026</v>
      </c>
      <c r="D757" s="12" t="str">
        <f>"Q"&amp;ROUNDUP(MONTH(SalesDataTable[[#This Row],[Order Date]])/3,0)</f>
        <v>Q2</v>
      </c>
      <c r="E757" s="4">
        <f>MONTH(SalesDataTable[[#This Row],[Order Date]])</f>
        <v>5</v>
      </c>
      <c r="F757" s="4" t="str">
        <f>TEXT(SalesDataTable[[#This Row],[Order Date]],"MMM")</f>
        <v>May</v>
      </c>
      <c r="G757" s="4" t="s">
        <v>11</v>
      </c>
      <c r="H757" s="4" t="s">
        <v>52</v>
      </c>
      <c r="I757" s="4" t="s">
        <v>28</v>
      </c>
      <c r="J757" s="4" t="s">
        <v>13</v>
      </c>
      <c r="K757" s="4" t="s">
        <v>34</v>
      </c>
      <c r="L757" s="4" t="s">
        <v>35</v>
      </c>
      <c r="M757" s="9">
        <v>1</v>
      </c>
      <c r="N757" s="6">
        <v>39.42</v>
      </c>
      <c r="O757" s="7">
        <v>0</v>
      </c>
      <c r="P757" s="6">
        <v>14.86</v>
      </c>
      <c r="Q757" s="6">
        <f t="shared" si="44"/>
        <v>39.42</v>
      </c>
      <c r="R757" s="6">
        <f t="shared" si="45"/>
        <v>14.86</v>
      </c>
      <c r="S757" s="6">
        <f t="shared" si="46"/>
        <v>24.560000000000002</v>
      </c>
      <c r="T757" s="8">
        <f t="shared" si="47"/>
        <v>0.62303399289700667</v>
      </c>
      <c r="U757" s="5">
        <f>YEAR(SalesDataTable[[#This Row],[Order Date]])</f>
        <v>2026</v>
      </c>
      <c r="V757" s="8" t="str">
        <f>"Q"&amp;ROUNDUP(MONTH(SalesDataTable[[#This Row],[Order Date]])/3,0)</f>
        <v>Q2</v>
      </c>
      <c r="W757" s="9">
        <f>MONTH(SalesDataTable[[#This Row],[Order Date]])</f>
        <v>5</v>
      </c>
      <c r="X757" s="8" t="str">
        <f>TEXT(SalesDataTable[[#This Row],[Order Date]],"mmm")</f>
        <v>May</v>
      </c>
    </row>
    <row r="758" spans="1:24" ht="15.75">
      <c r="A758" s="2">
        <v>1236</v>
      </c>
      <c r="B758" s="3">
        <v>46149</v>
      </c>
      <c r="C758" s="4">
        <f>YEAR(SalesDataTable[[#This Row],[Order Date]])</f>
        <v>2026</v>
      </c>
      <c r="D758" s="12" t="str">
        <f>"Q"&amp;ROUNDUP(MONTH(SalesDataTable[[#This Row],[Order Date]])/3,0)</f>
        <v>Q2</v>
      </c>
      <c r="E758" s="4">
        <f>MONTH(SalesDataTable[[#This Row],[Order Date]])</f>
        <v>5</v>
      </c>
      <c r="F758" s="4" t="str">
        <f>TEXT(SalesDataTable[[#This Row],[Order Date]],"MMM")</f>
        <v>May</v>
      </c>
      <c r="G758" s="4" t="s">
        <v>0</v>
      </c>
      <c r="H758" s="4" t="s">
        <v>36</v>
      </c>
      <c r="I758" s="4" t="s">
        <v>19</v>
      </c>
      <c r="J758" s="4" t="s">
        <v>3</v>
      </c>
      <c r="K758" s="4" t="s">
        <v>34</v>
      </c>
      <c r="L758" s="4" t="s">
        <v>38</v>
      </c>
      <c r="M758" s="9">
        <v>2</v>
      </c>
      <c r="N758" s="6">
        <v>124.25</v>
      </c>
      <c r="O758" s="7">
        <v>0</v>
      </c>
      <c r="P758" s="6">
        <v>69.510000000000005</v>
      </c>
      <c r="Q758" s="6">
        <f t="shared" si="44"/>
        <v>248.5</v>
      </c>
      <c r="R758" s="6">
        <f t="shared" si="45"/>
        <v>139.02000000000001</v>
      </c>
      <c r="S758" s="6">
        <f t="shared" si="46"/>
        <v>109.47999999999999</v>
      </c>
      <c r="T758" s="8">
        <f t="shared" si="47"/>
        <v>0.44056338028169012</v>
      </c>
      <c r="U758" s="5">
        <f>YEAR(SalesDataTable[[#This Row],[Order Date]])</f>
        <v>2026</v>
      </c>
      <c r="V758" s="8" t="str">
        <f>"Q"&amp;ROUNDUP(MONTH(SalesDataTable[[#This Row],[Order Date]])/3,0)</f>
        <v>Q2</v>
      </c>
      <c r="W758" s="9">
        <f>MONTH(SalesDataTable[[#This Row],[Order Date]])</f>
        <v>5</v>
      </c>
      <c r="X758" s="8" t="str">
        <f>TEXT(SalesDataTable[[#This Row],[Order Date]],"mmm")</f>
        <v>May</v>
      </c>
    </row>
    <row r="759" spans="1:24" ht="15.75">
      <c r="A759" s="2">
        <v>1364</v>
      </c>
      <c r="B759" s="3">
        <v>46149</v>
      </c>
      <c r="C759" s="4">
        <f>YEAR(SalesDataTable[[#This Row],[Order Date]])</f>
        <v>2026</v>
      </c>
      <c r="D759" s="12" t="str">
        <f>"Q"&amp;ROUNDUP(MONTH(SalesDataTable[[#This Row],[Order Date]])/3,0)</f>
        <v>Q2</v>
      </c>
      <c r="E759" s="4">
        <f>MONTH(SalesDataTable[[#This Row],[Order Date]])</f>
        <v>5</v>
      </c>
      <c r="F759" s="4" t="str">
        <f>TEXT(SalesDataTable[[#This Row],[Order Date]],"MMM")</f>
        <v>May</v>
      </c>
      <c r="G759" s="4" t="s">
        <v>6</v>
      </c>
      <c r="H759" s="4" t="s">
        <v>49</v>
      </c>
      <c r="I759" s="4" t="s">
        <v>2</v>
      </c>
      <c r="J759" s="4" t="s">
        <v>13</v>
      </c>
      <c r="K759" s="4" t="s">
        <v>9</v>
      </c>
      <c r="L759" s="4" t="s">
        <v>37</v>
      </c>
      <c r="M759" s="9">
        <v>2</v>
      </c>
      <c r="N759" s="6">
        <v>156.43</v>
      </c>
      <c r="O759" s="7">
        <v>0</v>
      </c>
      <c r="P759" s="6">
        <v>78.569999999999993</v>
      </c>
      <c r="Q759" s="6">
        <f t="shared" si="44"/>
        <v>312.86</v>
      </c>
      <c r="R759" s="6">
        <f t="shared" si="45"/>
        <v>157.13999999999999</v>
      </c>
      <c r="S759" s="6">
        <f t="shared" si="46"/>
        <v>155.72000000000003</v>
      </c>
      <c r="T759" s="8">
        <f t="shared" si="47"/>
        <v>0.49773061433228927</v>
      </c>
      <c r="U759" s="5">
        <f>YEAR(SalesDataTable[[#This Row],[Order Date]])</f>
        <v>2026</v>
      </c>
      <c r="V759" s="8" t="str">
        <f>"Q"&amp;ROUNDUP(MONTH(SalesDataTable[[#This Row],[Order Date]])/3,0)</f>
        <v>Q2</v>
      </c>
      <c r="W759" s="9">
        <f>MONTH(SalesDataTable[[#This Row],[Order Date]])</f>
        <v>5</v>
      </c>
      <c r="X759" s="8" t="str">
        <f>TEXT(SalesDataTable[[#This Row],[Order Date]],"mmm")</f>
        <v>May</v>
      </c>
    </row>
    <row r="760" spans="1:24" ht="15.75">
      <c r="A760" s="2">
        <v>2105</v>
      </c>
      <c r="B760" s="3">
        <v>46149</v>
      </c>
      <c r="C760" s="4">
        <f>YEAR(SalesDataTable[[#This Row],[Order Date]])</f>
        <v>2026</v>
      </c>
      <c r="D760" s="12" t="str">
        <f>"Q"&amp;ROUNDUP(MONTH(SalesDataTable[[#This Row],[Order Date]])/3,0)</f>
        <v>Q2</v>
      </c>
      <c r="E760" s="4">
        <f>MONTH(SalesDataTable[[#This Row],[Order Date]])</f>
        <v>5</v>
      </c>
      <c r="F760" s="4" t="str">
        <f>TEXT(SalesDataTable[[#This Row],[Order Date]],"MMM")</f>
        <v>May</v>
      </c>
      <c r="G760" s="4" t="s">
        <v>6</v>
      </c>
      <c r="H760" s="4" t="s">
        <v>49</v>
      </c>
      <c r="I760" s="4" t="s">
        <v>19</v>
      </c>
      <c r="J760" s="4" t="s">
        <v>13</v>
      </c>
      <c r="K760" s="4" t="s">
        <v>23</v>
      </c>
      <c r="L760" s="4" t="s">
        <v>40</v>
      </c>
      <c r="M760" s="9">
        <v>1</v>
      </c>
      <c r="N760" s="6">
        <v>80.3</v>
      </c>
      <c r="O760" s="7">
        <v>0</v>
      </c>
      <c r="P760" s="6">
        <v>40.020000000000003</v>
      </c>
      <c r="Q760" s="6">
        <f t="shared" si="44"/>
        <v>80.3</v>
      </c>
      <c r="R760" s="6">
        <f t="shared" si="45"/>
        <v>40.020000000000003</v>
      </c>
      <c r="S760" s="6">
        <f t="shared" si="46"/>
        <v>40.279999999999994</v>
      </c>
      <c r="T760" s="8">
        <f t="shared" si="47"/>
        <v>0.50161892901618921</v>
      </c>
      <c r="U760" s="5">
        <f>YEAR(SalesDataTable[[#This Row],[Order Date]])</f>
        <v>2026</v>
      </c>
      <c r="V760" s="8" t="str">
        <f>"Q"&amp;ROUNDUP(MONTH(SalesDataTable[[#This Row],[Order Date]])/3,0)</f>
        <v>Q2</v>
      </c>
      <c r="W760" s="9">
        <f>MONTH(SalesDataTable[[#This Row],[Order Date]])</f>
        <v>5</v>
      </c>
      <c r="X760" s="8" t="str">
        <f>TEXT(SalesDataTable[[#This Row],[Order Date]],"mmm")</f>
        <v>May</v>
      </c>
    </row>
    <row r="761" spans="1:24" ht="15.75">
      <c r="A761" s="2">
        <v>4706</v>
      </c>
      <c r="B761" s="3">
        <v>46149</v>
      </c>
      <c r="C761" s="4">
        <f>YEAR(SalesDataTable[[#This Row],[Order Date]])</f>
        <v>2026</v>
      </c>
      <c r="D761" s="12" t="str">
        <f>"Q"&amp;ROUNDUP(MONTH(SalesDataTable[[#This Row],[Order Date]])/3,0)</f>
        <v>Q2</v>
      </c>
      <c r="E761" s="4">
        <f>MONTH(SalesDataTable[[#This Row],[Order Date]])</f>
        <v>5</v>
      </c>
      <c r="F761" s="4" t="str">
        <f>TEXT(SalesDataTable[[#This Row],[Order Date]],"MMM")</f>
        <v>May</v>
      </c>
      <c r="G761" s="4" t="s">
        <v>20</v>
      </c>
      <c r="H761" s="4" t="s">
        <v>47</v>
      </c>
      <c r="I761" s="4" t="s">
        <v>19</v>
      </c>
      <c r="J761" s="4" t="s">
        <v>13</v>
      </c>
      <c r="K761" s="4" t="s">
        <v>23</v>
      </c>
      <c r="L761" s="4" t="s">
        <v>40</v>
      </c>
      <c r="M761" s="9">
        <v>1</v>
      </c>
      <c r="N761" s="6">
        <v>79.89</v>
      </c>
      <c r="O761" s="7">
        <v>0</v>
      </c>
      <c r="P761" s="6">
        <v>39.549999999999997</v>
      </c>
      <c r="Q761" s="6">
        <f t="shared" si="44"/>
        <v>79.89</v>
      </c>
      <c r="R761" s="6">
        <f t="shared" si="45"/>
        <v>39.549999999999997</v>
      </c>
      <c r="S761" s="6">
        <f t="shared" si="46"/>
        <v>40.340000000000003</v>
      </c>
      <c r="T761" s="8">
        <f t="shared" si="47"/>
        <v>0.50494429841031419</v>
      </c>
      <c r="U761" s="5">
        <f>YEAR(SalesDataTable[[#This Row],[Order Date]])</f>
        <v>2026</v>
      </c>
      <c r="V761" s="8" t="str">
        <f>"Q"&amp;ROUNDUP(MONTH(SalesDataTable[[#This Row],[Order Date]])/3,0)</f>
        <v>Q2</v>
      </c>
      <c r="W761" s="9">
        <f>MONTH(SalesDataTable[[#This Row],[Order Date]])</f>
        <v>5</v>
      </c>
      <c r="X761" s="8" t="str">
        <f>TEXT(SalesDataTable[[#This Row],[Order Date]],"mmm")</f>
        <v>May</v>
      </c>
    </row>
    <row r="762" spans="1:24" ht="15.75">
      <c r="A762" s="2">
        <v>68</v>
      </c>
      <c r="B762" s="3">
        <v>46150</v>
      </c>
      <c r="C762" s="4">
        <f>YEAR(SalesDataTable[[#This Row],[Order Date]])</f>
        <v>2026</v>
      </c>
      <c r="D762" s="12" t="str">
        <f>"Q"&amp;ROUNDUP(MONTH(SalesDataTable[[#This Row],[Order Date]])/3,0)</f>
        <v>Q2</v>
      </c>
      <c r="E762" s="4">
        <f>MONTH(SalesDataTable[[#This Row],[Order Date]])</f>
        <v>5</v>
      </c>
      <c r="F762" s="4" t="str">
        <f>TEXT(SalesDataTable[[#This Row],[Order Date]],"MMM")</f>
        <v>May</v>
      </c>
      <c r="G762" s="4" t="s">
        <v>20</v>
      </c>
      <c r="H762" s="4" t="s">
        <v>31</v>
      </c>
      <c r="I762" s="4" t="s">
        <v>19</v>
      </c>
      <c r="J762" s="4" t="s">
        <v>13</v>
      </c>
      <c r="K762" s="4" t="s">
        <v>34</v>
      </c>
      <c r="L762" s="4" t="s">
        <v>35</v>
      </c>
      <c r="M762" s="9">
        <v>1</v>
      </c>
      <c r="N762" s="6">
        <v>39.5</v>
      </c>
      <c r="O762" s="7">
        <v>0</v>
      </c>
      <c r="P762" s="6">
        <v>14.68</v>
      </c>
      <c r="Q762" s="6">
        <f t="shared" si="44"/>
        <v>39.5</v>
      </c>
      <c r="R762" s="6">
        <f t="shared" si="45"/>
        <v>14.68</v>
      </c>
      <c r="S762" s="6">
        <f t="shared" si="46"/>
        <v>24.82</v>
      </c>
      <c r="T762" s="8">
        <f t="shared" si="47"/>
        <v>0.62835443037974681</v>
      </c>
      <c r="U762" s="5">
        <f>YEAR(SalesDataTable[[#This Row],[Order Date]])</f>
        <v>2026</v>
      </c>
      <c r="V762" s="8" t="str">
        <f>"Q"&amp;ROUNDUP(MONTH(SalesDataTable[[#This Row],[Order Date]])/3,0)</f>
        <v>Q2</v>
      </c>
      <c r="W762" s="9">
        <f>MONTH(SalesDataTable[[#This Row],[Order Date]])</f>
        <v>5</v>
      </c>
      <c r="X762" s="8" t="str">
        <f>TEXT(SalesDataTable[[#This Row],[Order Date]],"mmm")</f>
        <v>May</v>
      </c>
    </row>
    <row r="763" spans="1:24" ht="15.75">
      <c r="A763" s="2">
        <v>1352</v>
      </c>
      <c r="B763" s="3">
        <v>46150</v>
      </c>
      <c r="C763" s="4">
        <f>YEAR(SalesDataTable[[#This Row],[Order Date]])</f>
        <v>2026</v>
      </c>
      <c r="D763" s="12" t="str">
        <f>"Q"&amp;ROUNDUP(MONTH(SalesDataTable[[#This Row],[Order Date]])/3,0)</f>
        <v>Q2</v>
      </c>
      <c r="E763" s="4">
        <f>MONTH(SalesDataTable[[#This Row],[Order Date]])</f>
        <v>5</v>
      </c>
      <c r="F763" s="4" t="str">
        <f>TEXT(SalesDataTable[[#This Row],[Order Date]],"MMM")</f>
        <v>May</v>
      </c>
      <c r="G763" s="4" t="s">
        <v>20</v>
      </c>
      <c r="H763" s="4" t="s">
        <v>31</v>
      </c>
      <c r="I763" s="4" t="s">
        <v>2</v>
      </c>
      <c r="J763" s="4" t="s">
        <v>3</v>
      </c>
      <c r="K763" s="4" t="s">
        <v>4</v>
      </c>
      <c r="L763" s="4" t="s">
        <v>5</v>
      </c>
      <c r="M763" s="9">
        <v>1</v>
      </c>
      <c r="N763" s="6">
        <v>80.7</v>
      </c>
      <c r="O763" s="7">
        <v>0</v>
      </c>
      <c r="P763" s="6">
        <v>41.88</v>
      </c>
      <c r="Q763" s="6">
        <f t="shared" si="44"/>
        <v>80.7</v>
      </c>
      <c r="R763" s="6">
        <f t="shared" si="45"/>
        <v>41.88</v>
      </c>
      <c r="S763" s="6">
        <f t="shared" si="46"/>
        <v>38.82</v>
      </c>
      <c r="T763" s="8">
        <f t="shared" si="47"/>
        <v>0.48104089219330853</v>
      </c>
      <c r="U763" s="5">
        <f>YEAR(SalesDataTable[[#This Row],[Order Date]])</f>
        <v>2026</v>
      </c>
      <c r="V763" s="8" t="str">
        <f>"Q"&amp;ROUNDUP(MONTH(SalesDataTable[[#This Row],[Order Date]])/3,0)</f>
        <v>Q2</v>
      </c>
      <c r="W763" s="9">
        <f>MONTH(SalesDataTable[[#This Row],[Order Date]])</f>
        <v>5</v>
      </c>
      <c r="X763" s="8" t="str">
        <f>TEXT(SalesDataTable[[#This Row],[Order Date]],"mmm")</f>
        <v>May</v>
      </c>
    </row>
    <row r="764" spans="1:24" ht="15.75">
      <c r="A764" s="2">
        <v>2526</v>
      </c>
      <c r="B764" s="3">
        <v>46150</v>
      </c>
      <c r="C764" s="4">
        <f>YEAR(SalesDataTable[[#This Row],[Order Date]])</f>
        <v>2026</v>
      </c>
      <c r="D764" s="12" t="str">
        <f>"Q"&amp;ROUNDUP(MONTH(SalesDataTable[[#This Row],[Order Date]])/3,0)</f>
        <v>Q2</v>
      </c>
      <c r="E764" s="4">
        <f>MONTH(SalesDataTable[[#This Row],[Order Date]])</f>
        <v>5</v>
      </c>
      <c r="F764" s="4" t="str">
        <f>TEXT(SalesDataTable[[#This Row],[Order Date]],"MMM")</f>
        <v>May</v>
      </c>
      <c r="G764" s="4" t="s">
        <v>6</v>
      </c>
      <c r="H764" s="4" t="s">
        <v>49</v>
      </c>
      <c r="I764" s="4" t="s">
        <v>2</v>
      </c>
      <c r="J764" s="4" t="s">
        <v>13</v>
      </c>
      <c r="K764" s="4" t="s">
        <v>23</v>
      </c>
      <c r="L764" s="4" t="s">
        <v>40</v>
      </c>
      <c r="M764" s="9">
        <v>1</v>
      </c>
      <c r="N764" s="6">
        <v>80.86</v>
      </c>
      <c r="O764" s="7">
        <v>0</v>
      </c>
      <c r="P764" s="6">
        <v>38.44</v>
      </c>
      <c r="Q764" s="6">
        <f t="shared" si="44"/>
        <v>80.86</v>
      </c>
      <c r="R764" s="6">
        <f t="shared" si="45"/>
        <v>38.44</v>
      </c>
      <c r="S764" s="6">
        <f t="shared" si="46"/>
        <v>42.42</v>
      </c>
      <c r="T764" s="8">
        <f t="shared" si="47"/>
        <v>0.52461043779371752</v>
      </c>
      <c r="U764" s="5">
        <f>YEAR(SalesDataTable[[#This Row],[Order Date]])</f>
        <v>2026</v>
      </c>
      <c r="V764" s="8" t="str">
        <f>"Q"&amp;ROUNDUP(MONTH(SalesDataTable[[#This Row],[Order Date]])/3,0)</f>
        <v>Q2</v>
      </c>
      <c r="W764" s="9">
        <f>MONTH(SalesDataTable[[#This Row],[Order Date]])</f>
        <v>5</v>
      </c>
      <c r="X764" s="8" t="str">
        <f>TEXT(SalesDataTable[[#This Row],[Order Date]],"mmm")</f>
        <v>May</v>
      </c>
    </row>
    <row r="765" spans="1:24" ht="15.75">
      <c r="A765" s="2">
        <v>3298</v>
      </c>
      <c r="B765" s="3">
        <v>46150</v>
      </c>
      <c r="C765" s="4">
        <f>YEAR(SalesDataTable[[#This Row],[Order Date]])</f>
        <v>2026</v>
      </c>
      <c r="D765" s="12" t="str">
        <f>"Q"&amp;ROUNDUP(MONTH(SalesDataTable[[#This Row],[Order Date]])/3,0)</f>
        <v>Q2</v>
      </c>
      <c r="E765" s="4">
        <f>MONTH(SalesDataTable[[#This Row],[Order Date]])</f>
        <v>5</v>
      </c>
      <c r="F765" s="4" t="str">
        <f>TEXT(SalesDataTable[[#This Row],[Order Date]],"MMM")</f>
        <v>May</v>
      </c>
      <c r="G765" s="4" t="s">
        <v>6</v>
      </c>
      <c r="H765" s="4" t="s">
        <v>49</v>
      </c>
      <c r="I765" s="4" t="s">
        <v>28</v>
      </c>
      <c r="J765" s="4" t="s">
        <v>13</v>
      </c>
      <c r="K765" s="4" t="s">
        <v>23</v>
      </c>
      <c r="L765" s="4" t="s">
        <v>24</v>
      </c>
      <c r="M765" s="9">
        <v>2</v>
      </c>
      <c r="N765" s="6">
        <v>337.7</v>
      </c>
      <c r="O765" s="7">
        <v>0.1</v>
      </c>
      <c r="P765" s="6">
        <v>192.16</v>
      </c>
      <c r="Q765" s="6">
        <f t="shared" si="44"/>
        <v>607.86</v>
      </c>
      <c r="R765" s="6">
        <f t="shared" si="45"/>
        <v>384.32</v>
      </c>
      <c r="S765" s="6">
        <f t="shared" si="46"/>
        <v>223.54000000000002</v>
      </c>
      <c r="T765" s="8">
        <f t="shared" si="47"/>
        <v>0.36774915276543946</v>
      </c>
      <c r="U765" s="5">
        <f>YEAR(SalesDataTable[[#This Row],[Order Date]])</f>
        <v>2026</v>
      </c>
      <c r="V765" s="8" t="str">
        <f>"Q"&amp;ROUNDUP(MONTH(SalesDataTable[[#This Row],[Order Date]])/3,0)</f>
        <v>Q2</v>
      </c>
      <c r="W765" s="9">
        <f>MONTH(SalesDataTable[[#This Row],[Order Date]])</f>
        <v>5</v>
      </c>
      <c r="X765" s="8" t="str">
        <f>TEXT(SalesDataTable[[#This Row],[Order Date]],"mmm")</f>
        <v>May</v>
      </c>
    </row>
    <row r="766" spans="1:24" ht="15.75">
      <c r="A766" s="2">
        <v>3510</v>
      </c>
      <c r="B766" s="3">
        <v>46150</v>
      </c>
      <c r="C766" s="4">
        <f>YEAR(SalesDataTable[[#This Row],[Order Date]])</f>
        <v>2026</v>
      </c>
      <c r="D766" s="12" t="str">
        <f>"Q"&amp;ROUNDUP(MONTH(SalesDataTable[[#This Row],[Order Date]])/3,0)</f>
        <v>Q2</v>
      </c>
      <c r="E766" s="4">
        <f>MONTH(SalesDataTable[[#This Row],[Order Date]])</f>
        <v>5</v>
      </c>
      <c r="F766" s="4" t="str">
        <f>TEXT(SalesDataTable[[#This Row],[Order Date]],"MMM")</f>
        <v>May</v>
      </c>
      <c r="G766" s="4" t="s">
        <v>11</v>
      </c>
      <c r="H766" s="4" t="s">
        <v>12</v>
      </c>
      <c r="I766" s="4" t="s">
        <v>2</v>
      </c>
      <c r="J766" s="4" t="s">
        <v>3</v>
      </c>
      <c r="K766" s="4" t="s">
        <v>23</v>
      </c>
      <c r="L766" s="4" t="s">
        <v>51</v>
      </c>
      <c r="M766" s="9">
        <v>4</v>
      </c>
      <c r="N766" s="6">
        <v>121.81</v>
      </c>
      <c r="O766" s="7">
        <v>0</v>
      </c>
      <c r="P766" s="6">
        <v>58.95</v>
      </c>
      <c r="Q766" s="6">
        <f t="shared" si="44"/>
        <v>487.24</v>
      </c>
      <c r="R766" s="6">
        <f t="shared" si="45"/>
        <v>235.8</v>
      </c>
      <c r="S766" s="6">
        <f t="shared" si="46"/>
        <v>251.44</v>
      </c>
      <c r="T766" s="8">
        <f t="shared" si="47"/>
        <v>0.5160495854199163</v>
      </c>
      <c r="U766" s="5">
        <f>YEAR(SalesDataTable[[#This Row],[Order Date]])</f>
        <v>2026</v>
      </c>
      <c r="V766" s="8" t="str">
        <f>"Q"&amp;ROUNDUP(MONTH(SalesDataTable[[#This Row],[Order Date]])/3,0)</f>
        <v>Q2</v>
      </c>
      <c r="W766" s="9">
        <f>MONTH(SalesDataTable[[#This Row],[Order Date]])</f>
        <v>5</v>
      </c>
      <c r="X766" s="8" t="str">
        <f>TEXT(SalesDataTable[[#This Row],[Order Date]],"mmm")</f>
        <v>May</v>
      </c>
    </row>
    <row r="767" spans="1:24" ht="15.75">
      <c r="A767" s="2">
        <v>3638</v>
      </c>
      <c r="B767" s="3">
        <v>46150</v>
      </c>
      <c r="C767" s="4">
        <f>YEAR(SalesDataTable[[#This Row],[Order Date]])</f>
        <v>2026</v>
      </c>
      <c r="D767" s="12" t="str">
        <f>"Q"&amp;ROUNDUP(MONTH(SalesDataTable[[#This Row],[Order Date]])/3,0)</f>
        <v>Q2</v>
      </c>
      <c r="E767" s="4">
        <f>MONTH(SalesDataTable[[#This Row],[Order Date]])</f>
        <v>5</v>
      </c>
      <c r="F767" s="4" t="str">
        <f>TEXT(SalesDataTable[[#This Row],[Order Date]],"MMM")</f>
        <v>May</v>
      </c>
      <c r="G767" s="4" t="s">
        <v>20</v>
      </c>
      <c r="H767" s="4" t="s">
        <v>31</v>
      </c>
      <c r="I767" s="4" t="s">
        <v>8</v>
      </c>
      <c r="J767" s="4" t="s">
        <v>16</v>
      </c>
      <c r="K767" s="4" t="s">
        <v>14</v>
      </c>
      <c r="L767" s="4" t="s">
        <v>48</v>
      </c>
      <c r="M767" s="9">
        <v>10</v>
      </c>
      <c r="N767" s="6">
        <v>168.55</v>
      </c>
      <c r="O767" s="7">
        <v>0.1</v>
      </c>
      <c r="P767" s="6">
        <v>88.85</v>
      </c>
      <c r="Q767" s="6">
        <f t="shared" si="44"/>
        <v>1516.95</v>
      </c>
      <c r="R767" s="6">
        <f t="shared" si="45"/>
        <v>888.5</v>
      </c>
      <c r="S767" s="6">
        <f t="shared" si="46"/>
        <v>628.45000000000005</v>
      </c>
      <c r="T767" s="8">
        <f t="shared" si="47"/>
        <v>0.41428524341606515</v>
      </c>
      <c r="U767" s="5">
        <f>YEAR(SalesDataTable[[#This Row],[Order Date]])</f>
        <v>2026</v>
      </c>
      <c r="V767" s="8" t="str">
        <f>"Q"&amp;ROUNDUP(MONTH(SalesDataTable[[#This Row],[Order Date]])/3,0)</f>
        <v>Q2</v>
      </c>
      <c r="W767" s="9">
        <f>MONTH(SalesDataTable[[#This Row],[Order Date]])</f>
        <v>5</v>
      </c>
      <c r="X767" s="8" t="str">
        <f>TEXT(SalesDataTable[[#This Row],[Order Date]],"mmm")</f>
        <v>May</v>
      </c>
    </row>
    <row r="768" spans="1:24" ht="15.75">
      <c r="A768" s="2">
        <v>3754</v>
      </c>
      <c r="B768" s="3">
        <v>46150</v>
      </c>
      <c r="C768" s="4">
        <f>YEAR(SalesDataTable[[#This Row],[Order Date]])</f>
        <v>2026</v>
      </c>
      <c r="D768" s="12" t="str">
        <f>"Q"&amp;ROUNDUP(MONTH(SalesDataTable[[#This Row],[Order Date]])/3,0)</f>
        <v>Q2</v>
      </c>
      <c r="E768" s="4">
        <f>MONTH(SalesDataTable[[#This Row],[Order Date]])</f>
        <v>5</v>
      </c>
      <c r="F768" s="4" t="str">
        <f>TEXT(SalesDataTable[[#This Row],[Order Date]],"MMM")</f>
        <v>May</v>
      </c>
      <c r="G768" s="4" t="s">
        <v>6</v>
      </c>
      <c r="H768" s="4" t="s">
        <v>43</v>
      </c>
      <c r="I768" s="4" t="s">
        <v>2</v>
      </c>
      <c r="J768" s="4" t="s">
        <v>3</v>
      </c>
      <c r="K768" s="4" t="s">
        <v>4</v>
      </c>
      <c r="L768" s="4" t="s">
        <v>26</v>
      </c>
      <c r="M768" s="9">
        <v>1</v>
      </c>
      <c r="N768" s="6">
        <v>39.42</v>
      </c>
      <c r="O768" s="7">
        <v>0.05</v>
      </c>
      <c r="P768" s="6">
        <v>16.77</v>
      </c>
      <c r="Q768" s="6">
        <f t="shared" si="44"/>
        <v>37.448999999999998</v>
      </c>
      <c r="R768" s="6">
        <f t="shared" si="45"/>
        <v>16.77</v>
      </c>
      <c r="S768" s="6">
        <f t="shared" si="46"/>
        <v>20.678999999999998</v>
      </c>
      <c r="T768" s="8">
        <f t="shared" si="47"/>
        <v>0.55219097973243614</v>
      </c>
      <c r="U768" s="5">
        <f>YEAR(SalesDataTable[[#This Row],[Order Date]])</f>
        <v>2026</v>
      </c>
      <c r="V768" s="8" t="str">
        <f>"Q"&amp;ROUNDUP(MONTH(SalesDataTable[[#This Row],[Order Date]])/3,0)</f>
        <v>Q2</v>
      </c>
      <c r="W768" s="9">
        <f>MONTH(SalesDataTable[[#This Row],[Order Date]])</f>
        <v>5</v>
      </c>
      <c r="X768" s="8" t="str">
        <f>TEXT(SalesDataTable[[#This Row],[Order Date]],"mmm")</f>
        <v>May</v>
      </c>
    </row>
    <row r="769" spans="1:24" ht="15.75">
      <c r="A769" s="2">
        <v>4029</v>
      </c>
      <c r="B769" s="3">
        <v>46150</v>
      </c>
      <c r="C769" s="4">
        <f>YEAR(SalesDataTable[[#This Row],[Order Date]])</f>
        <v>2026</v>
      </c>
      <c r="D769" s="12" t="str">
        <f>"Q"&amp;ROUNDUP(MONTH(SalesDataTable[[#This Row],[Order Date]])/3,0)</f>
        <v>Q2</v>
      </c>
      <c r="E769" s="4">
        <f>MONTH(SalesDataTable[[#This Row],[Order Date]])</f>
        <v>5</v>
      </c>
      <c r="F769" s="4" t="str">
        <f>TEXT(SalesDataTable[[#This Row],[Order Date]],"MMM")</f>
        <v>May</v>
      </c>
      <c r="G769" s="4" t="s">
        <v>20</v>
      </c>
      <c r="H769" s="4" t="s">
        <v>47</v>
      </c>
      <c r="I769" s="4" t="s">
        <v>19</v>
      </c>
      <c r="J769" s="4" t="s">
        <v>13</v>
      </c>
      <c r="K769" s="4" t="s">
        <v>14</v>
      </c>
      <c r="L769" s="4" t="s">
        <v>48</v>
      </c>
      <c r="M769" s="9">
        <v>1</v>
      </c>
      <c r="N769" s="6">
        <v>161.36000000000001</v>
      </c>
      <c r="O769" s="7">
        <v>0</v>
      </c>
      <c r="P769" s="6">
        <v>87</v>
      </c>
      <c r="Q769" s="6">
        <f t="shared" si="44"/>
        <v>161.36000000000001</v>
      </c>
      <c r="R769" s="6">
        <f t="shared" si="45"/>
        <v>87</v>
      </c>
      <c r="S769" s="6">
        <f t="shared" si="46"/>
        <v>74.360000000000014</v>
      </c>
      <c r="T769" s="8">
        <f t="shared" si="47"/>
        <v>0.46083292017848293</v>
      </c>
      <c r="U769" s="5">
        <f>YEAR(SalesDataTable[[#This Row],[Order Date]])</f>
        <v>2026</v>
      </c>
      <c r="V769" s="8" t="str">
        <f>"Q"&amp;ROUNDUP(MONTH(SalesDataTable[[#This Row],[Order Date]])/3,0)</f>
        <v>Q2</v>
      </c>
      <c r="W769" s="9">
        <f>MONTH(SalesDataTable[[#This Row],[Order Date]])</f>
        <v>5</v>
      </c>
      <c r="X769" s="8" t="str">
        <f>TEXT(SalesDataTable[[#This Row],[Order Date]],"mmm")</f>
        <v>May</v>
      </c>
    </row>
    <row r="770" spans="1:24" ht="15.75">
      <c r="A770" s="2">
        <v>4651</v>
      </c>
      <c r="B770" s="3">
        <v>46150</v>
      </c>
      <c r="C770" s="4">
        <f>YEAR(SalesDataTable[[#This Row],[Order Date]])</f>
        <v>2026</v>
      </c>
      <c r="D770" s="12" t="str">
        <f>"Q"&amp;ROUNDUP(MONTH(SalesDataTable[[#This Row],[Order Date]])/3,0)</f>
        <v>Q2</v>
      </c>
      <c r="E770" s="4">
        <f>MONTH(SalesDataTable[[#This Row],[Order Date]])</f>
        <v>5</v>
      </c>
      <c r="F770" s="4" t="str">
        <f>TEXT(SalesDataTable[[#This Row],[Order Date]],"MMM")</f>
        <v>May</v>
      </c>
      <c r="G770" s="4" t="s">
        <v>6</v>
      </c>
      <c r="H770" s="4" t="s">
        <v>41</v>
      </c>
      <c r="I770" s="4" t="s">
        <v>2</v>
      </c>
      <c r="J770" s="4" t="s">
        <v>16</v>
      </c>
      <c r="K770" s="4" t="s">
        <v>23</v>
      </c>
      <c r="L770" s="4" t="s">
        <v>51</v>
      </c>
      <c r="M770" s="9">
        <v>1</v>
      </c>
      <c r="N770" s="6">
        <v>123.68</v>
      </c>
      <c r="O770" s="7">
        <v>0</v>
      </c>
      <c r="P770" s="6">
        <v>59.26</v>
      </c>
      <c r="Q770" s="6">
        <f t="shared" ref="Q770:Q833" si="48">M770*N770*(1-O770)</f>
        <v>123.68</v>
      </c>
      <c r="R770" s="6">
        <f t="shared" ref="R770:R833" si="49">M770*P770</f>
        <v>59.26</v>
      </c>
      <c r="S770" s="6">
        <f t="shared" ref="S770:S833" si="50">Q770-R770</f>
        <v>64.420000000000016</v>
      </c>
      <c r="T770" s="8">
        <f t="shared" ref="T770:T833" si="51">IFERROR(S770/Q770,0)</f>
        <v>0.52086028460543343</v>
      </c>
      <c r="U770" s="5">
        <f>YEAR(SalesDataTable[[#This Row],[Order Date]])</f>
        <v>2026</v>
      </c>
      <c r="V770" s="8" t="str">
        <f>"Q"&amp;ROUNDUP(MONTH(SalesDataTable[[#This Row],[Order Date]])/3,0)</f>
        <v>Q2</v>
      </c>
      <c r="W770" s="9">
        <f>MONTH(SalesDataTable[[#This Row],[Order Date]])</f>
        <v>5</v>
      </c>
      <c r="X770" s="8" t="str">
        <f>TEXT(SalesDataTable[[#This Row],[Order Date]],"mmm")</f>
        <v>May</v>
      </c>
    </row>
    <row r="771" spans="1:24" ht="15.75">
      <c r="A771" s="2">
        <v>4886</v>
      </c>
      <c r="B771" s="3">
        <v>46150</v>
      </c>
      <c r="C771" s="4">
        <f>YEAR(SalesDataTable[[#This Row],[Order Date]])</f>
        <v>2026</v>
      </c>
      <c r="D771" s="12" t="str">
        <f>"Q"&amp;ROUNDUP(MONTH(SalesDataTable[[#This Row],[Order Date]])/3,0)</f>
        <v>Q2</v>
      </c>
      <c r="E771" s="4">
        <f>MONTH(SalesDataTable[[#This Row],[Order Date]])</f>
        <v>5</v>
      </c>
      <c r="F771" s="4" t="str">
        <f>TEXT(SalesDataTable[[#This Row],[Order Date]],"MMM")</f>
        <v>May</v>
      </c>
      <c r="G771" s="4" t="s">
        <v>20</v>
      </c>
      <c r="H771" s="4" t="s">
        <v>33</v>
      </c>
      <c r="I771" s="4" t="s">
        <v>28</v>
      </c>
      <c r="J771" s="4" t="s">
        <v>3</v>
      </c>
      <c r="K771" s="4" t="s">
        <v>9</v>
      </c>
      <c r="L771" s="4" t="s">
        <v>17</v>
      </c>
      <c r="M771" s="9">
        <v>1</v>
      </c>
      <c r="N771" s="6">
        <v>146.29</v>
      </c>
      <c r="O771" s="7">
        <v>0</v>
      </c>
      <c r="P771" s="6">
        <v>81.16</v>
      </c>
      <c r="Q771" s="6">
        <f t="shared" si="48"/>
        <v>146.29</v>
      </c>
      <c r="R771" s="6">
        <f t="shared" si="49"/>
        <v>81.16</v>
      </c>
      <c r="S771" s="6">
        <f t="shared" si="50"/>
        <v>65.13</v>
      </c>
      <c r="T771" s="8">
        <f t="shared" si="51"/>
        <v>0.44521156606740037</v>
      </c>
      <c r="U771" s="5">
        <f>YEAR(SalesDataTable[[#This Row],[Order Date]])</f>
        <v>2026</v>
      </c>
      <c r="V771" s="8" t="str">
        <f>"Q"&amp;ROUNDUP(MONTH(SalesDataTable[[#This Row],[Order Date]])/3,0)</f>
        <v>Q2</v>
      </c>
      <c r="W771" s="9">
        <f>MONTH(SalesDataTable[[#This Row],[Order Date]])</f>
        <v>5</v>
      </c>
      <c r="X771" s="8" t="str">
        <f>TEXT(SalesDataTable[[#This Row],[Order Date]],"mmm")</f>
        <v>May</v>
      </c>
    </row>
    <row r="772" spans="1:24" ht="15.75">
      <c r="A772" s="2">
        <v>162</v>
      </c>
      <c r="B772" s="3">
        <v>46151</v>
      </c>
      <c r="C772" s="4">
        <f>YEAR(SalesDataTable[[#This Row],[Order Date]])</f>
        <v>2026</v>
      </c>
      <c r="D772" s="12" t="str">
        <f>"Q"&amp;ROUNDUP(MONTH(SalesDataTable[[#This Row],[Order Date]])/3,0)</f>
        <v>Q2</v>
      </c>
      <c r="E772" s="4">
        <f>MONTH(SalesDataTable[[#This Row],[Order Date]])</f>
        <v>5</v>
      </c>
      <c r="F772" s="4" t="str">
        <f>TEXT(SalesDataTable[[#This Row],[Order Date]],"MMM")</f>
        <v>May</v>
      </c>
      <c r="G772" s="4" t="s">
        <v>0</v>
      </c>
      <c r="H772" s="4" t="s">
        <v>1</v>
      </c>
      <c r="I772" s="4" t="s">
        <v>2</v>
      </c>
      <c r="J772" s="4" t="s">
        <v>13</v>
      </c>
      <c r="K772" s="4" t="s">
        <v>14</v>
      </c>
      <c r="L772" s="4" t="s">
        <v>48</v>
      </c>
      <c r="M772" s="9">
        <v>2</v>
      </c>
      <c r="N772" s="6">
        <v>164.95</v>
      </c>
      <c r="O772" s="7">
        <v>0.1</v>
      </c>
      <c r="P772" s="6">
        <v>86.27</v>
      </c>
      <c r="Q772" s="6">
        <f t="shared" si="48"/>
        <v>296.90999999999997</v>
      </c>
      <c r="R772" s="6">
        <f t="shared" si="49"/>
        <v>172.54</v>
      </c>
      <c r="S772" s="6">
        <f t="shared" si="50"/>
        <v>124.36999999999998</v>
      </c>
      <c r="T772" s="8">
        <f t="shared" si="51"/>
        <v>0.41888114243373409</v>
      </c>
      <c r="U772" s="5">
        <f>YEAR(SalesDataTable[[#This Row],[Order Date]])</f>
        <v>2026</v>
      </c>
      <c r="V772" s="8" t="str">
        <f>"Q"&amp;ROUNDUP(MONTH(SalesDataTable[[#This Row],[Order Date]])/3,0)</f>
        <v>Q2</v>
      </c>
      <c r="W772" s="9">
        <f>MONTH(SalesDataTable[[#This Row],[Order Date]])</f>
        <v>5</v>
      </c>
      <c r="X772" s="8" t="str">
        <f>TEXT(SalesDataTable[[#This Row],[Order Date]],"mmm")</f>
        <v>May</v>
      </c>
    </row>
    <row r="773" spans="1:24" ht="15.75">
      <c r="A773" s="2">
        <v>184</v>
      </c>
      <c r="B773" s="3">
        <v>46151</v>
      </c>
      <c r="C773" s="4">
        <f>YEAR(SalesDataTable[[#This Row],[Order Date]])</f>
        <v>2026</v>
      </c>
      <c r="D773" s="12" t="str">
        <f>"Q"&amp;ROUNDUP(MONTH(SalesDataTable[[#This Row],[Order Date]])/3,0)</f>
        <v>Q2</v>
      </c>
      <c r="E773" s="4">
        <f>MONTH(SalesDataTable[[#This Row],[Order Date]])</f>
        <v>5</v>
      </c>
      <c r="F773" s="4" t="str">
        <f>TEXT(SalesDataTable[[#This Row],[Order Date]],"MMM")</f>
        <v>May</v>
      </c>
      <c r="G773" s="4" t="s">
        <v>0</v>
      </c>
      <c r="H773" s="4" t="s">
        <v>50</v>
      </c>
      <c r="I773" s="4" t="s">
        <v>19</v>
      </c>
      <c r="J773" s="4" t="s">
        <v>16</v>
      </c>
      <c r="K773" s="4" t="s">
        <v>9</v>
      </c>
      <c r="L773" s="4" t="s">
        <v>10</v>
      </c>
      <c r="M773" s="9">
        <v>2</v>
      </c>
      <c r="N773" s="6">
        <v>91.59</v>
      </c>
      <c r="O773" s="7">
        <v>0</v>
      </c>
      <c r="P773" s="6">
        <v>44.97</v>
      </c>
      <c r="Q773" s="6">
        <f t="shared" si="48"/>
        <v>183.18</v>
      </c>
      <c r="R773" s="6">
        <f t="shared" si="49"/>
        <v>89.94</v>
      </c>
      <c r="S773" s="6">
        <f t="shared" si="50"/>
        <v>93.240000000000009</v>
      </c>
      <c r="T773" s="8">
        <f t="shared" si="51"/>
        <v>0.50900753357353423</v>
      </c>
      <c r="U773" s="5">
        <f>YEAR(SalesDataTable[[#This Row],[Order Date]])</f>
        <v>2026</v>
      </c>
      <c r="V773" s="8" t="str">
        <f>"Q"&amp;ROUNDUP(MONTH(SalesDataTable[[#This Row],[Order Date]])/3,0)</f>
        <v>Q2</v>
      </c>
      <c r="W773" s="9">
        <f>MONTH(SalesDataTable[[#This Row],[Order Date]])</f>
        <v>5</v>
      </c>
      <c r="X773" s="8" t="str">
        <f>TEXT(SalesDataTable[[#This Row],[Order Date]],"mmm")</f>
        <v>May</v>
      </c>
    </row>
    <row r="774" spans="1:24" ht="15.75">
      <c r="A774" s="2">
        <v>328</v>
      </c>
      <c r="B774" s="3">
        <v>46151</v>
      </c>
      <c r="C774" s="4">
        <f>YEAR(SalesDataTable[[#This Row],[Order Date]])</f>
        <v>2026</v>
      </c>
      <c r="D774" s="12" t="str">
        <f>"Q"&amp;ROUNDUP(MONTH(SalesDataTable[[#This Row],[Order Date]])/3,0)</f>
        <v>Q2</v>
      </c>
      <c r="E774" s="4">
        <f>MONTH(SalesDataTable[[#This Row],[Order Date]])</f>
        <v>5</v>
      </c>
      <c r="F774" s="4" t="str">
        <f>TEXT(SalesDataTable[[#This Row],[Order Date]],"MMM")</f>
        <v>May</v>
      </c>
      <c r="G774" s="4" t="s">
        <v>20</v>
      </c>
      <c r="H774" s="4" t="s">
        <v>47</v>
      </c>
      <c r="I774" s="4" t="s">
        <v>2</v>
      </c>
      <c r="J774" s="4" t="s">
        <v>3</v>
      </c>
      <c r="K774" s="4" t="s">
        <v>34</v>
      </c>
      <c r="L774" s="4" t="s">
        <v>45</v>
      </c>
      <c r="M774" s="9">
        <v>1</v>
      </c>
      <c r="N774" s="6">
        <v>51.78</v>
      </c>
      <c r="O774" s="7">
        <v>0.1</v>
      </c>
      <c r="P774" s="6">
        <v>21.63</v>
      </c>
      <c r="Q774" s="6">
        <f t="shared" si="48"/>
        <v>46.602000000000004</v>
      </c>
      <c r="R774" s="6">
        <f t="shared" si="49"/>
        <v>21.63</v>
      </c>
      <c r="S774" s="6">
        <f t="shared" si="50"/>
        <v>24.972000000000005</v>
      </c>
      <c r="T774" s="8">
        <f t="shared" si="51"/>
        <v>0.53585683017896235</v>
      </c>
      <c r="U774" s="5">
        <f>YEAR(SalesDataTable[[#This Row],[Order Date]])</f>
        <v>2026</v>
      </c>
      <c r="V774" s="8" t="str">
        <f>"Q"&amp;ROUNDUP(MONTH(SalesDataTable[[#This Row],[Order Date]])/3,0)</f>
        <v>Q2</v>
      </c>
      <c r="W774" s="9">
        <f>MONTH(SalesDataTable[[#This Row],[Order Date]])</f>
        <v>5</v>
      </c>
      <c r="X774" s="8" t="str">
        <f>TEXT(SalesDataTable[[#This Row],[Order Date]],"mmm")</f>
        <v>May</v>
      </c>
    </row>
    <row r="775" spans="1:24" ht="15.75">
      <c r="A775" s="2">
        <v>908</v>
      </c>
      <c r="B775" s="3">
        <v>46151</v>
      </c>
      <c r="C775" s="4">
        <f>YEAR(SalesDataTable[[#This Row],[Order Date]])</f>
        <v>2026</v>
      </c>
      <c r="D775" s="12" t="str">
        <f>"Q"&amp;ROUNDUP(MONTH(SalesDataTable[[#This Row],[Order Date]])/3,0)</f>
        <v>Q2</v>
      </c>
      <c r="E775" s="4">
        <f>MONTH(SalesDataTable[[#This Row],[Order Date]])</f>
        <v>5</v>
      </c>
      <c r="F775" s="4" t="str">
        <f>TEXT(SalesDataTable[[#This Row],[Order Date]],"MMM")</f>
        <v>May</v>
      </c>
      <c r="G775" s="4" t="s">
        <v>20</v>
      </c>
      <c r="H775" s="4" t="s">
        <v>33</v>
      </c>
      <c r="I775" s="4" t="s">
        <v>19</v>
      </c>
      <c r="J775" s="4" t="s">
        <v>3</v>
      </c>
      <c r="K775" s="4" t="s">
        <v>14</v>
      </c>
      <c r="L775" s="4" t="s">
        <v>32</v>
      </c>
      <c r="M775" s="9">
        <v>2</v>
      </c>
      <c r="N775" s="6">
        <v>46.25</v>
      </c>
      <c r="O775" s="7">
        <v>0</v>
      </c>
      <c r="P775" s="6">
        <v>18.12</v>
      </c>
      <c r="Q775" s="6">
        <f t="shared" si="48"/>
        <v>92.5</v>
      </c>
      <c r="R775" s="6">
        <f t="shared" si="49"/>
        <v>36.24</v>
      </c>
      <c r="S775" s="6">
        <f t="shared" si="50"/>
        <v>56.26</v>
      </c>
      <c r="T775" s="8">
        <f t="shared" si="51"/>
        <v>0.60821621621621624</v>
      </c>
      <c r="U775" s="5">
        <f>YEAR(SalesDataTable[[#This Row],[Order Date]])</f>
        <v>2026</v>
      </c>
      <c r="V775" s="8" t="str">
        <f>"Q"&amp;ROUNDUP(MONTH(SalesDataTable[[#This Row],[Order Date]])/3,0)</f>
        <v>Q2</v>
      </c>
      <c r="W775" s="9">
        <f>MONTH(SalesDataTable[[#This Row],[Order Date]])</f>
        <v>5</v>
      </c>
      <c r="X775" s="8" t="str">
        <f>TEXT(SalesDataTable[[#This Row],[Order Date]],"mmm")</f>
        <v>May</v>
      </c>
    </row>
    <row r="776" spans="1:24" ht="15.75">
      <c r="A776" s="2">
        <v>3159</v>
      </c>
      <c r="B776" s="3">
        <v>46151</v>
      </c>
      <c r="C776" s="4">
        <f>YEAR(SalesDataTable[[#This Row],[Order Date]])</f>
        <v>2026</v>
      </c>
      <c r="D776" s="12" t="str">
        <f>"Q"&amp;ROUNDUP(MONTH(SalesDataTable[[#This Row],[Order Date]])/3,0)</f>
        <v>Q2</v>
      </c>
      <c r="E776" s="4">
        <f>MONTH(SalesDataTable[[#This Row],[Order Date]])</f>
        <v>5</v>
      </c>
      <c r="F776" s="4" t="str">
        <f>TEXT(SalesDataTable[[#This Row],[Order Date]],"MMM")</f>
        <v>May</v>
      </c>
      <c r="G776" s="4" t="s">
        <v>0</v>
      </c>
      <c r="H776" s="4" t="s">
        <v>1</v>
      </c>
      <c r="I776" s="4" t="s">
        <v>2</v>
      </c>
      <c r="J776" s="4" t="s">
        <v>3</v>
      </c>
      <c r="K776" s="4" t="s">
        <v>23</v>
      </c>
      <c r="L776" s="4" t="s">
        <v>29</v>
      </c>
      <c r="M776" s="9">
        <v>3</v>
      </c>
      <c r="N776" s="6">
        <v>198.5</v>
      </c>
      <c r="O776" s="7">
        <v>0</v>
      </c>
      <c r="P776" s="6">
        <v>102.23</v>
      </c>
      <c r="Q776" s="6">
        <f t="shared" si="48"/>
        <v>595.5</v>
      </c>
      <c r="R776" s="6">
        <f t="shared" si="49"/>
        <v>306.69</v>
      </c>
      <c r="S776" s="6">
        <f t="shared" si="50"/>
        <v>288.81</v>
      </c>
      <c r="T776" s="8">
        <f t="shared" si="51"/>
        <v>0.48498740554156172</v>
      </c>
      <c r="U776" s="5">
        <f>YEAR(SalesDataTable[[#This Row],[Order Date]])</f>
        <v>2026</v>
      </c>
      <c r="V776" s="8" t="str">
        <f>"Q"&amp;ROUNDUP(MONTH(SalesDataTable[[#This Row],[Order Date]])/3,0)</f>
        <v>Q2</v>
      </c>
      <c r="W776" s="9">
        <f>MONTH(SalesDataTable[[#This Row],[Order Date]])</f>
        <v>5</v>
      </c>
      <c r="X776" s="8" t="str">
        <f>TEXT(SalesDataTable[[#This Row],[Order Date]],"mmm")</f>
        <v>May</v>
      </c>
    </row>
    <row r="777" spans="1:24" ht="15.75">
      <c r="A777" s="2">
        <v>4509</v>
      </c>
      <c r="B777" s="3">
        <v>46151</v>
      </c>
      <c r="C777" s="4">
        <f>YEAR(SalesDataTable[[#This Row],[Order Date]])</f>
        <v>2026</v>
      </c>
      <c r="D777" s="12" t="str">
        <f>"Q"&amp;ROUNDUP(MONTH(SalesDataTable[[#This Row],[Order Date]])/3,0)</f>
        <v>Q2</v>
      </c>
      <c r="E777" s="4">
        <f>MONTH(SalesDataTable[[#This Row],[Order Date]])</f>
        <v>5</v>
      </c>
      <c r="F777" s="4" t="str">
        <f>TEXT(SalesDataTable[[#This Row],[Order Date]],"MMM")</f>
        <v>May</v>
      </c>
      <c r="G777" s="4" t="s">
        <v>20</v>
      </c>
      <c r="H777" s="4" t="s">
        <v>33</v>
      </c>
      <c r="I777" s="4" t="s">
        <v>2</v>
      </c>
      <c r="J777" s="4" t="s">
        <v>13</v>
      </c>
      <c r="K777" s="4" t="s">
        <v>9</v>
      </c>
      <c r="L777" s="4" t="s">
        <v>37</v>
      </c>
      <c r="M777" s="9">
        <v>1</v>
      </c>
      <c r="N777" s="6">
        <v>152.80000000000001</v>
      </c>
      <c r="O777" s="7">
        <v>0.1</v>
      </c>
      <c r="P777" s="6">
        <v>77.67</v>
      </c>
      <c r="Q777" s="6">
        <f t="shared" si="48"/>
        <v>137.52000000000001</v>
      </c>
      <c r="R777" s="6">
        <f t="shared" si="49"/>
        <v>77.67</v>
      </c>
      <c r="S777" s="6">
        <f t="shared" si="50"/>
        <v>59.850000000000009</v>
      </c>
      <c r="T777" s="8">
        <f t="shared" si="51"/>
        <v>0.43520942408376967</v>
      </c>
      <c r="U777" s="5">
        <f>YEAR(SalesDataTable[[#This Row],[Order Date]])</f>
        <v>2026</v>
      </c>
      <c r="V777" s="8" t="str">
        <f>"Q"&amp;ROUNDUP(MONTH(SalesDataTable[[#This Row],[Order Date]])/3,0)</f>
        <v>Q2</v>
      </c>
      <c r="W777" s="9">
        <f>MONTH(SalesDataTable[[#This Row],[Order Date]])</f>
        <v>5</v>
      </c>
      <c r="X777" s="8" t="str">
        <f>TEXT(SalesDataTable[[#This Row],[Order Date]],"mmm")</f>
        <v>May</v>
      </c>
    </row>
    <row r="778" spans="1:24" ht="15.75">
      <c r="A778" s="2">
        <v>4677</v>
      </c>
      <c r="B778" s="3">
        <v>46151</v>
      </c>
      <c r="C778" s="4">
        <f>YEAR(SalesDataTable[[#This Row],[Order Date]])</f>
        <v>2026</v>
      </c>
      <c r="D778" s="12" t="str">
        <f>"Q"&amp;ROUNDUP(MONTH(SalesDataTable[[#This Row],[Order Date]])/3,0)</f>
        <v>Q2</v>
      </c>
      <c r="E778" s="4">
        <f>MONTH(SalesDataTable[[#This Row],[Order Date]])</f>
        <v>5</v>
      </c>
      <c r="F778" s="4" t="str">
        <f>TEXT(SalesDataTable[[#This Row],[Order Date]],"MMM")</f>
        <v>May</v>
      </c>
      <c r="G778" s="4" t="s">
        <v>6</v>
      </c>
      <c r="H778" s="4" t="s">
        <v>49</v>
      </c>
      <c r="I778" s="4" t="s">
        <v>2</v>
      </c>
      <c r="J778" s="4" t="s">
        <v>16</v>
      </c>
      <c r="K778" s="4" t="s">
        <v>14</v>
      </c>
      <c r="L778" s="4" t="s">
        <v>48</v>
      </c>
      <c r="M778" s="9">
        <v>2</v>
      </c>
      <c r="N778" s="6">
        <v>161.47999999999999</v>
      </c>
      <c r="O778" s="7">
        <v>0</v>
      </c>
      <c r="P778" s="6">
        <v>85.03</v>
      </c>
      <c r="Q778" s="6">
        <f t="shared" si="48"/>
        <v>322.95999999999998</v>
      </c>
      <c r="R778" s="6">
        <f t="shared" si="49"/>
        <v>170.06</v>
      </c>
      <c r="S778" s="6">
        <f t="shared" si="50"/>
        <v>152.89999999999998</v>
      </c>
      <c r="T778" s="8">
        <f t="shared" si="51"/>
        <v>0.47343324250681196</v>
      </c>
      <c r="U778" s="5">
        <f>YEAR(SalesDataTable[[#This Row],[Order Date]])</f>
        <v>2026</v>
      </c>
      <c r="V778" s="8" t="str">
        <f>"Q"&amp;ROUNDUP(MONTH(SalesDataTable[[#This Row],[Order Date]])/3,0)</f>
        <v>Q2</v>
      </c>
      <c r="W778" s="9">
        <f>MONTH(SalesDataTable[[#This Row],[Order Date]])</f>
        <v>5</v>
      </c>
      <c r="X778" s="8" t="str">
        <f>TEXT(SalesDataTable[[#This Row],[Order Date]],"mmm")</f>
        <v>May</v>
      </c>
    </row>
    <row r="779" spans="1:24" ht="15.75">
      <c r="A779" s="2">
        <v>4867</v>
      </c>
      <c r="B779" s="3">
        <v>46151</v>
      </c>
      <c r="C779" s="4">
        <f>YEAR(SalesDataTable[[#This Row],[Order Date]])</f>
        <v>2026</v>
      </c>
      <c r="D779" s="12" t="str">
        <f>"Q"&amp;ROUNDUP(MONTH(SalesDataTable[[#This Row],[Order Date]])/3,0)</f>
        <v>Q2</v>
      </c>
      <c r="E779" s="4">
        <f>MONTH(SalesDataTable[[#This Row],[Order Date]])</f>
        <v>5</v>
      </c>
      <c r="F779" s="4" t="str">
        <f>TEXT(SalesDataTable[[#This Row],[Order Date]],"MMM")</f>
        <v>May</v>
      </c>
      <c r="G779" s="4" t="s">
        <v>6</v>
      </c>
      <c r="H779" s="4" t="s">
        <v>27</v>
      </c>
      <c r="I779" s="4" t="s">
        <v>19</v>
      </c>
      <c r="J779" s="4" t="s">
        <v>3</v>
      </c>
      <c r="K779" s="4" t="s">
        <v>4</v>
      </c>
      <c r="L779" s="4" t="s">
        <v>5</v>
      </c>
      <c r="M779" s="9">
        <v>1</v>
      </c>
      <c r="N779" s="6">
        <v>82.86</v>
      </c>
      <c r="O779" s="7">
        <v>0</v>
      </c>
      <c r="P779" s="6">
        <v>42.67</v>
      </c>
      <c r="Q779" s="6">
        <f t="shared" si="48"/>
        <v>82.86</v>
      </c>
      <c r="R779" s="6">
        <f t="shared" si="49"/>
        <v>42.67</v>
      </c>
      <c r="S779" s="6">
        <f t="shared" si="50"/>
        <v>40.19</v>
      </c>
      <c r="T779" s="8">
        <f t="shared" si="51"/>
        <v>0.48503499879314504</v>
      </c>
      <c r="U779" s="5">
        <f>YEAR(SalesDataTable[[#This Row],[Order Date]])</f>
        <v>2026</v>
      </c>
      <c r="V779" s="8" t="str">
        <f>"Q"&amp;ROUNDUP(MONTH(SalesDataTable[[#This Row],[Order Date]])/3,0)</f>
        <v>Q2</v>
      </c>
      <c r="W779" s="9">
        <f>MONTH(SalesDataTable[[#This Row],[Order Date]])</f>
        <v>5</v>
      </c>
      <c r="X779" s="8" t="str">
        <f>TEXT(SalesDataTable[[#This Row],[Order Date]],"mmm")</f>
        <v>May</v>
      </c>
    </row>
    <row r="780" spans="1:24" ht="15.75">
      <c r="A780" s="2">
        <v>1615</v>
      </c>
      <c r="B780" s="3">
        <v>46152</v>
      </c>
      <c r="C780" s="4">
        <f>YEAR(SalesDataTable[[#This Row],[Order Date]])</f>
        <v>2026</v>
      </c>
      <c r="D780" s="12" t="str">
        <f>"Q"&amp;ROUNDUP(MONTH(SalesDataTable[[#This Row],[Order Date]])/3,0)</f>
        <v>Q2</v>
      </c>
      <c r="E780" s="4">
        <f>MONTH(SalesDataTable[[#This Row],[Order Date]])</f>
        <v>5</v>
      </c>
      <c r="F780" s="4" t="str">
        <f>TEXT(SalesDataTable[[#This Row],[Order Date]],"MMM")</f>
        <v>May</v>
      </c>
      <c r="G780" s="4" t="s">
        <v>20</v>
      </c>
      <c r="H780" s="4" t="s">
        <v>21</v>
      </c>
      <c r="I780" s="4" t="s">
        <v>2</v>
      </c>
      <c r="J780" s="4" t="s">
        <v>13</v>
      </c>
      <c r="K780" s="4" t="s">
        <v>34</v>
      </c>
      <c r="L780" s="4" t="s">
        <v>45</v>
      </c>
      <c r="M780" s="9">
        <v>1</v>
      </c>
      <c r="N780" s="6">
        <v>51.15</v>
      </c>
      <c r="O780" s="7">
        <v>0</v>
      </c>
      <c r="P780" s="6">
        <v>21.39</v>
      </c>
      <c r="Q780" s="6">
        <f t="shared" si="48"/>
        <v>51.15</v>
      </c>
      <c r="R780" s="6">
        <f t="shared" si="49"/>
        <v>21.39</v>
      </c>
      <c r="S780" s="6">
        <f t="shared" si="50"/>
        <v>29.759999999999998</v>
      </c>
      <c r="T780" s="8">
        <f t="shared" si="51"/>
        <v>0.58181818181818179</v>
      </c>
      <c r="U780" s="5">
        <f>YEAR(SalesDataTable[[#This Row],[Order Date]])</f>
        <v>2026</v>
      </c>
      <c r="V780" s="8" t="str">
        <f>"Q"&amp;ROUNDUP(MONTH(SalesDataTable[[#This Row],[Order Date]])/3,0)</f>
        <v>Q2</v>
      </c>
      <c r="W780" s="9">
        <f>MONTH(SalesDataTable[[#This Row],[Order Date]])</f>
        <v>5</v>
      </c>
      <c r="X780" s="8" t="str">
        <f>TEXT(SalesDataTable[[#This Row],[Order Date]],"mmm")</f>
        <v>May</v>
      </c>
    </row>
    <row r="781" spans="1:24" ht="15.75">
      <c r="A781" s="2">
        <v>1812</v>
      </c>
      <c r="B781" s="3">
        <v>46152</v>
      </c>
      <c r="C781" s="4">
        <f>YEAR(SalesDataTable[[#This Row],[Order Date]])</f>
        <v>2026</v>
      </c>
      <c r="D781" s="12" t="str">
        <f>"Q"&amp;ROUNDUP(MONTH(SalesDataTable[[#This Row],[Order Date]])/3,0)</f>
        <v>Q2</v>
      </c>
      <c r="E781" s="4">
        <f>MONTH(SalesDataTable[[#This Row],[Order Date]])</f>
        <v>5</v>
      </c>
      <c r="F781" s="4" t="str">
        <f>TEXT(SalesDataTable[[#This Row],[Order Date]],"MMM")</f>
        <v>May</v>
      </c>
      <c r="G781" s="4" t="s">
        <v>11</v>
      </c>
      <c r="H781" s="4" t="s">
        <v>12</v>
      </c>
      <c r="I781" s="4" t="s">
        <v>8</v>
      </c>
      <c r="J781" s="4" t="s">
        <v>16</v>
      </c>
      <c r="K781" s="4" t="s">
        <v>34</v>
      </c>
      <c r="L781" s="4" t="s">
        <v>45</v>
      </c>
      <c r="M781" s="9">
        <v>12</v>
      </c>
      <c r="N781" s="6">
        <v>50.53</v>
      </c>
      <c r="O781" s="7">
        <v>0.1</v>
      </c>
      <c r="P781" s="6">
        <v>22.09</v>
      </c>
      <c r="Q781" s="6">
        <f t="shared" si="48"/>
        <v>545.72400000000005</v>
      </c>
      <c r="R781" s="6">
        <f t="shared" si="49"/>
        <v>265.08</v>
      </c>
      <c r="S781" s="6">
        <f t="shared" si="50"/>
        <v>280.64400000000006</v>
      </c>
      <c r="T781" s="8">
        <f t="shared" si="51"/>
        <v>0.5142599555819426</v>
      </c>
      <c r="U781" s="5">
        <f>YEAR(SalesDataTable[[#This Row],[Order Date]])</f>
        <v>2026</v>
      </c>
      <c r="V781" s="8" t="str">
        <f>"Q"&amp;ROUNDUP(MONTH(SalesDataTable[[#This Row],[Order Date]])/3,0)</f>
        <v>Q2</v>
      </c>
      <c r="W781" s="9">
        <f>MONTH(SalesDataTable[[#This Row],[Order Date]])</f>
        <v>5</v>
      </c>
      <c r="X781" s="8" t="str">
        <f>TEXT(SalesDataTable[[#This Row],[Order Date]],"mmm")</f>
        <v>May</v>
      </c>
    </row>
    <row r="782" spans="1:24" ht="15.75">
      <c r="A782" s="2">
        <v>3645</v>
      </c>
      <c r="B782" s="3">
        <v>46152</v>
      </c>
      <c r="C782" s="4">
        <f>YEAR(SalesDataTable[[#This Row],[Order Date]])</f>
        <v>2026</v>
      </c>
      <c r="D782" s="12" t="str">
        <f>"Q"&amp;ROUNDUP(MONTH(SalesDataTable[[#This Row],[Order Date]])/3,0)</f>
        <v>Q2</v>
      </c>
      <c r="E782" s="4">
        <f>MONTH(SalesDataTable[[#This Row],[Order Date]])</f>
        <v>5</v>
      </c>
      <c r="F782" s="4" t="str">
        <f>TEXT(SalesDataTable[[#This Row],[Order Date]],"MMM")</f>
        <v>May</v>
      </c>
      <c r="G782" s="4" t="s">
        <v>6</v>
      </c>
      <c r="H782" s="4" t="s">
        <v>7</v>
      </c>
      <c r="I782" s="4" t="s">
        <v>28</v>
      </c>
      <c r="J782" s="4" t="s">
        <v>3</v>
      </c>
      <c r="K782" s="4" t="s">
        <v>4</v>
      </c>
      <c r="L782" s="4" t="s">
        <v>22</v>
      </c>
      <c r="M782" s="9">
        <v>2</v>
      </c>
      <c r="N782" s="6">
        <v>50.93</v>
      </c>
      <c r="O782" s="7">
        <v>0</v>
      </c>
      <c r="P782" s="6">
        <v>22.91</v>
      </c>
      <c r="Q782" s="6">
        <f t="shared" si="48"/>
        <v>101.86</v>
      </c>
      <c r="R782" s="6">
        <f t="shared" si="49"/>
        <v>45.82</v>
      </c>
      <c r="S782" s="6">
        <f t="shared" si="50"/>
        <v>56.04</v>
      </c>
      <c r="T782" s="8">
        <f t="shared" si="51"/>
        <v>0.55016689573924993</v>
      </c>
      <c r="U782" s="5">
        <f>YEAR(SalesDataTable[[#This Row],[Order Date]])</f>
        <v>2026</v>
      </c>
      <c r="V782" s="8" t="str">
        <f>"Q"&amp;ROUNDUP(MONTH(SalesDataTable[[#This Row],[Order Date]])/3,0)</f>
        <v>Q2</v>
      </c>
      <c r="W782" s="9">
        <f>MONTH(SalesDataTable[[#This Row],[Order Date]])</f>
        <v>5</v>
      </c>
      <c r="X782" s="8" t="str">
        <f>TEXT(SalesDataTable[[#This Row],[Order Date]],"mmm")</f>
        <v>May</v>
      </c>
    </row>
    <row r="783" spans="1:24" ht="15.75">
      <c r="A783" s="2">
        <v>3804</v>
      </c>
      <c r="B783" s="3">
        <v>46152</v>
      </c>
      <c r="C783" s="4">
        <f>YEAR(SalesDataTable[[#This Row],[Order Date]])</f>
        <v>2026</v>
      </c>
      <c r="D783" s="12" t="str">
        <f>"Q"&amp;ROUNDUP(MONTH(SalesDataTable[[#This Row],[Order Date]])/3,0)</f>
        <v>Q2</v>
      </c>
      <c r="E783" s="4">
        <f>MONTH(SalesDataTable[[#This Row],[Order Date]])</f>
        <v>5</v>
      </c>
      <c r="F783" s="4" t="str">
        <f>TEXT(SalesDataTable[[#This Row],[Order Date]],"MMM")</f>
        <v>May</v>
      </c>
      <c r="G783" s="4" t="s">
        <v>11</v>
      </c>
      <c r="H783" s="4" t="s">
        <v>25</v>
      </c>
      <c r="I783" s="4" t="s">
        <v>2</v>
      </c>
      <c r="J783" s="4" t="s">
        <v>3</v>
      </c>
      <c r="K783" s="4" t="s">
        <v>34</v>
      </c>
      <c r="L783" s="4" t="s">
        <v>45</v>
      </c>
      <c r="M783" s="9">
        <v>2</v>
      </c>
      <c r="N783" s="6">
        <v>50.79</v>
      </c>
      <c r="O783" s="7">
        <v>0.05</v>
      </c>
      <c r="P783" s="6">
        <v>21.83</v>
      </c>
      <c r="Q783" s="6">
        <f t="shared" si="48"/>
        <v>96.500999999999991</v>
      </c>
      <c r="R783" s="6">
        <f t="shared" si="49"/>
        <v>43.66</v>
      </c>
      <c r="S783" s="6">
        <f t="shared" si="50"/>
        <v>52.840999999999994</v>
      </c>
      <c r="T783" s="8">
        <f t="shared" si="51"/>
        <v>0.54756945523880585</v>
      </c>
      <c r="U783" s="5">
        <f>YEAR(SalesDataTable[[#This Row],[Order Date]])</f>
        <v>2026</v>
      </c>
      <c r="V783" s="8" t="str">
        <f>"Q"&amp;ROUNDUP(MONTH(SalesDataTable[[#This Row],[Order Date]])/3,0)</f>
        <v>Q2</v>
      </c>
      <c r="W783" s="9">
        <f>MONTH(SalesDataTable[[#This Row],[Order Date]])</f>
        <v>5</v>
      </c>
      <c r="X783" s="8" t="str">
        <f>TEXT(SalesDataTable[[#This Row],[Order Date]],"mmm")</f>
        <v>May</v>
      </c>
    </row>
    <row r="784" spans="1:24" ht="15.75">
      <c r="A784" s="2">
        <v>4367</v>
      </c>
      <c r="B784" s="3">
        <v>46152</v>
      </c>
      <c r="C784" s="4">
        <f>YEAR(SalesDataTable[[#This Row],[Order Date]])</f>
        <v>2026</v>
      </c>
      <c r="D784" s="12" t="str">
        <f>"Q"&amp;ROUNDUP(MONTH(SalesDataTable[[#This Row],[Order Date]])/3,0)</f>
        <v>Q2</v>
      </c>
      <c r="E784" s="4">
        <f>MONTH(SalesDataTable[[#This Row],[Order Date]])</f>
        <v>5</v>
      </c>
      <c r="F784" s="4" t="str">
        <f>TEXT(SalesDataTable[[#This Row],[Order Date]],"MMM")</f>
        <v>May</v>
      </c>
      <c r="G784" s="4" t="s">
        <v>20</v>
      </c>
      <c r="H784" s="4" t="s">
        <v>33</v>
      </c>
      <c r="I784" s="4" t="s">
        <v>2</v>
      </c>
      <c r="J784" s="4" t="s">
        <v>16</v>
      </c>
      <c r="K784" s="4" t="s">
        <v>14</v>
      </c>
      <c r="L784" s="4" t="s">
        <v>48</v>
      </c>
      <c r="M784" s="9">
        <v>5</v>
      </c>
      <c r="N784" s="6">
        <v>160.94</v>
      </c>
      <c r="O784" s="7">
        <v>0.1</v>
      </c>
      <c r="P784" s="6">
        <v>88.89</v>
      </c>
      <c r="Q784" s="6">
        <f t="shared" si="48"/>
        <v>724.23</v>
      </c>
      <c r="R784" s="6">
        <f t="shared" si="49"/>
        <v>444.45</v>
      </c>
      <c r="S784" s="6">
        <f t="shared" si="50"/>
        <v>279.78000000000003</v>
      </c>
      <c r="T784" s="8">
        <f t="shared" si="51"/>
        <v>0.38631374011018604</v>
      </c>
      <c r="U784" s="5">
        <f>YEAR(SalesDataTable[[#This Row],[Order Date]])</f>
        <v>2026</v>
      </c>
      <c r="V784" s="8" t="str">
        <f>"Q"&amp;ROUNDUP(MONTH(SalesDataTable[[#This Row],[Order Date]])/3,0)</f>
        <v>Q2</v>
      </c>
      <c r="W784" s="9">
        <f>MONTH(SalesDataTable[[#This Row],[Order Date]])</f>
        <v>5</v>
      </c>
      <c r="X784" s="8" t="str">
        <f>TEXT(SalesDataTable[[#This Row],[Order Date]],"mmm")</f>
        <v>May</v>
      </c>
    </row>
    <row r="785" spans="1:24" ht="15.75">
      <c r="A785" s="2">
        <v>4746</v>
      </c>
      <c r="B785" s="3">
        <v>46152</v>
      </c>
      <c r="C785" s="4">
        <f>YEAR(SalesDataTable[[#This Row],[Order Date]])</f>
        <v>2026</v>
      </c>
      <c r="D785" s="12" t="str">
        <f>"Q"&amp;ROUNDUP(MONTH(SalesDataTable[[#This Row],[Order Date]])/3,0)</f>
        <v>Q2</v>
      </c>
      <c r="E785" s="4">
        <f>MONTH(SalesDataTable[[#This Row],[Order Date]])</f>
        <v>5</v>
      </c>
      <c r="F785" s="4" t="str">
        <f>TEXT(SalesDataTable[[#This Row],[Order Date]],"MMM")</f>
        <v>May</v>
      </c>
      <c r="G785" s="4" t="s">
        <v>6</v>
      </c>
      <c r="H785" s="4" t="s">
        <v>7</v>
      </c>
      <c r="I785" s="4" t="s">
        <v>2</v>
      </c>
      <c r="J785" s="4" t="s">
        <v>3</v>
      </c>
      <c r="K785" s="4" t="s">
        <v>34</v>
      </c>
      <c r="L785" s="4" t="s">
        <v>42</v>
      </c>
      <c r="M785" s="9">
        <v>2</v>
      </c>
      <c r="N785" s="6">
        <v>36.409999999999997</v>
      </c>
      <c r="O785" s="7">
        <v>0</v>
      </c>
      <c r="P785" s="6">
        <v>13.92</v>
      </c>
      <c r="Q785" s="6">
        <f t="shared" si="48"/>
        <v>72.819999999999993</v>
      </c>
      <c r="R785" s="6">
        <f t="shared" si="49"/>
        <v>27.84</v>
      </c>
      <c r="S785" s="6">
        <f t="shared" si="50"/>
        <v>44.97999999999999</v>
      </c>
      <c r="T785" s="8">
        <f t="shared" si="51"/>
        <v>0.61768744850315838</v>
      </c>
      <c r="U785" s="5">
        <f>YEAR(SalesDataTable[[#This Row],[Order Date]])</f>
        <v>2026</v>
      </c>
      <c r="V785" s="8" t="str">
        <f>"Q"&amp;ROUNDUP(MONTH(SalesDataTable[[#This Row],[Order Date]])/3,0)</f>
        <v>Q2</v>
      </c>
      <c r="W785" s="9">
        <f>MONTH(SalesDataTable[[#This Row],[Order Date]])</f>
        <v>5</v>
      </c>
      <c r="X785" s="8" t="str">
        <f>TEXT(SalesDataTable[[#This Row],[Order Date]],"mmm")</f>
        <v>May</v>
      </c>
    </row>
    <row r="786" spans="1:24" ht="15.75">
      <c r="A786" s="2">
        <v>4795</v>
      </c>
      <c r="B786" s="3">
        <v>46152</v>
      </c>
      <c r="C786" s="4">
        <f>YEAR(SalesDataTable[[#This Row],[Order Date]])</f>
        <v>2026</v>
      </c>
      <c r="D786" s="12" t="str">
        <f>"Q"&amp;ROUNDUP(MONTH(SalesDataTable[[#This Row],[Order Date]])/3,0)</f>
        <v>Q2</v>
      </c>
      <c r="E786" s="4">
        <f>MONTH(SalesDataTable[[#This Row],[Order Date]])</f>
        <v>5</v>
      </c>
      <c r="F786" s="4" t="str">
        <f>TEXT(SalesDataTable[[#This Row],[Order Date]],"MMM")</f>
        <v>May</v>
      </c>
      <c r="G786" s="4" t="s">
        <v>20</v>
      </c>
      <c r="H786" s="4" t="s">
        <v>21</v>
      </c>
      <c r="I786" s="4" t="s">
        <v>28</v>
      </c>
      <c r="J786" s="4" t="s">
        <v>3</v>
      </c>
      <c r="K786" s="4" t="s">
        <v>9</v>
      </c>
      <c r="L786" s="4" t="s">
        <v>46</v>
      </c>
      <c r="M786" s="9">
        <v>2</v>
      </c>
      <c r="N786" s="6">
        <v>72.25</v>
      </c>
      <c r="O786" s="7">
        <v>0</v>
      </c>
      <c r="P786" s="6">
        <v>32.25</v>
      </c>
      <c r="Q786" s="6">
        <f t="shared" si="48"/>
        <v>144.5</v>
      </c>
      <c r="R786" s="6">
        <f t="shared" si="49"/>
        <v>64.5</v>
      </c>
      <c r="S786" s="6">
        <f t="shared" si="50"/>
        <v>80</v>
      </c>
      <c r="T786" s="8">
        <f t="shared" si="51"/>
        <v>0.55363321799307963</v>
      </c>
      <c r="U786" s="5">
        <f>YEAR(SalesDataTable[[#This Row],[Order Date]])</f>
        <v>2026</v>
      </c>
      <c r="V786" s="8" t="str">
        <f>"Q"&amp;ROUNDUP(MONTH(SalesDataTable[[#This Row],[Order Date]])/3,0)</f>
        <v>Q2</v>
      </c>
      <c r="W786" s="9">
        <f>MONTH(SalesDataTable[[#This Row],[Order Date]])</f>
        <v>5</v>
      </c>
      <c r="X786" s="8" t="str">
        <f>TEXT(SalesDataTable[[#This Row],[Order Date]],"mmm")</f>
        <v>May</v>
      </c>
    </row>
    <row r="787" spans="1:24" ht="15.75">
      <c r="A787" s="2">
        <v>4800</v>
      </c>
      <c r="B787" s="3">
        <v>46152</v>
      </c>
      <c r="C787" s="4">
        <f>YEAR(SalesDataTable[[#This Row],[Order Date]])</f>
        <v>2026</v>
      </c>
      <c r="D787" s="12" t="str">
        <f>"Q"&amp;ROUNDUP(MONTH(SalesDataTable[[#This Row],[Order Date]])/3,0)</f>
        <v>Q2</v>
      </c>
      <c r="E787" s="4">
        <f>MONTH(SalesDataTable[[#This Row],[Order Date]])</f>
        <v>5</v>
      </c>
      <c r="F787" s="4" t="str">
        <f>TEXT(SalesDataTable[[#This Row],[Order Date]],"MMM")</f>
        <v>May</v>
      </c>
      <c r="G787" s="4" t="s">
        <v>20</v>
      </c>
      <c r="H787" s="4" t="s">
        <v>33</v>
      </c>
      <c r="I787" s="4" t="s">
        <v>19</v>
      </c>
      <c r="J787" s="4" t="s">
        <v>13</v>
      </c>
      <c r="K787" s="4" t="s">
        <v>4</v>
      </c>
      <c r="L787" s="4" t="s">
        <v>30</v>
      </c>
      <c r="M787" s="9">
        <v>4</v>
      </c>
      <c r="N787" s="6">
        <v>103.36</v>
      </c>
      <c r="O787" s="7">
        <v>0</v>
      </c>
      <c r="P787" s="6">
        <v>51.59</v>
      </c>
      <c r="Q787" s="6">
        <f t="shared" si="48"/>
        <v>413.44</v>
      </c>
      <c r="R787" s="6">
        <f t="shared" si="49"/>
        <v>206.36</v>
      </c>
      <c r="S787" s="6">
        <f t="shared" si="50"/>
        <v>207.07999999999998</v>
      </c>
      <c r="T787" s="8">
        <f t="shared" si="51"/>
        <v>0.50087074303405565</v>
      </c>
      <c r="U787" s="5">
        <f>YEAR(SalesDataTable[[#This Row],[Order Date]])</f>
        <v>2026</v>
      </c>
      <c r="V787" s="8" t="str">
        <f>"Q"&amp;ROUNDUP(MONTH(SalesDataTable[[#This Row],[Order Date]])/3,0)</f>
        <v>Q2</v>
      </c>
      <c r="W787" s="9">
        <f>MONTH(SalesDataTable[[#This Row],[Order Date]])</f>
        <v>5</v>
      </c>
      <c r="X787" s="8" t="str">
        <f>TEXT(SalesDataTable[[#This Row],[Order Date]],"mmm")</f>
        <v>May</v>
      </c>
    </row>
    <row r="788" spans="1:24" ht="15.75">
      <c r="A788" s="2">
        <v>5018</v>
      </c>
      <c r="B788" s="3">
        <v>46152</v>
      </c>
      <c r="C788" s="4">
        <f>YEAR(SalesDataTable[[#This Row],[Order Date]])</f>
        <v>2026</v>
      </c>
      <c r="D788" s="12" t="str">
        <f>"Q"&amp;ROUNDUP(MONTH(SalesDataTable[[#This Row],[Order Date]])/3,0)</f>
        <v>Q2</v>
      </c>
      <c r="E788" s="4">
        <f>MONTH(SalesDataTable[[#This Row],[Order Date]])</f>
        <v>5</v>
      </c>
      <c r="F788" s="4" t="str">
        <f>TEXT(SalesDataTable[[#This Row],[Order Date]],"MMM")</f>
        <v>May</v>
      </c>
      <c r="G788" s="4" t="s">
        <v>11</v>
      </c>
      <c r="H788" s="4" t="s">
        <v>12</v>
      </c>
      <c r="I788" s="4" t="s">
        <v>8</v>
      </c>
      <c r="J788" s="4" t="s">
        <v>16</v>
      </c>
      <c r="K788" s="4" t="s">
        <v>9</v>
      </c>
      <c r="L788" s="4" t="s">
        <v>17</v>
      </c>
      <c r="M788" s="9">
        <v>4</v>
      </c>
      <c r="N788" s="6">
        <v>145.85</v>
      </c>
      <c r="O788" s="7">
        <v>0.15</v>
      </c>
      <c r="P788" s="6">
        <v>79.69</v>
      </c>
      <c r="Q788" s="6">
        <f t="shared" si="48"/>
        <v>495.89</v>
      </c>
      <c r="R788" s="6">
        <f t="shared" si="49"/>
        <v>318.76</v>
      </c>
      <c r="S788" s="6">
        <f t="shared" si="50"/>
        <v>177.13</v>
      </c>
      <c r="T788" s="8">
        <f t="shared" si="51"/>
        <v>0.35719615237250196</v>
      </c>
      <c r="U788" s="5">
        <f>YEAR(SalesDataTable[[#This Row],[Order Date]])</f>
        <v>2026</v>
      </c>
      <c r="V788" s="8" t="str">
        <f>"Q"&amp;ROUNDUP(MONTH(SalesDataTable[[#This Row],[Order Date]])/3,0)</f>
        <v>Q2</v>
      </c>
      <c r="W788" s="9">
        <f>MONTH(SalesDataTable[[#This Row],[Order Date]])</f>
        <v>5</v>
      </c>
      <c r="X788" s="8" t="str">
        <f>TEXT(SalesDataTable[[#This Row],[Order Date]],"mmm")</f>
        <v>May</v>
      </c>
    </row>
    <row r="789" spans="1:24" ht="15.75">
      <c r="A789" s="2">
        <v>474</v>
      </c>
      <c r="B789" s="3">
        <v>46153</v>
      </c>
      <c r="C789" s="4">
        <f>YEAR(SalesDataTable[[#This Row],[Order Date]])</f>
        <v>2026</v>
      </c>
      <c r="D789" s="12" t="str">
        <f>"Q"&amp;ROUNDUP(MONTH(SalesDataTable[[#This Row],[Order Date]])/3,0)</f>
        <v>Q2</v>
      </c>
      <c r="E789" s="4">
        <f>MONTH(SalesDataTable[[#This Row],[Order Date]])</f>
        <v>5</v>
      </c>
      <c r="F789" s="4" t="str">
        <f>TEXT(SalesDataTable[[#This Row],[Order Date]],"MMM")</f>
        <v>May</v>
      </c>
      <c r="G789" s="4" t="s">
        <v>6</v>
      </c>
      <c r="H789" s="4" t="s">
        <v>43</v>
      </c>
      <c r="I789" s="4" t="s">
        <v>2</v>
      </c>
      <c r="J789" s="4" t="s">
        <v>3</v>
      </c>
      <c r="K789" s="4" t="s">
        <v>4</v>
      </c>
      <c r="L789" s="4" t="s">
        <v>30</v>
      </c>
      <c r="M789" s="9">
        <v>2</v>
      </c>
      <c r="N789" s="6">
        <v>100.49</v>
      </c>
      <c r="O789" s="7">
        <v>0.1</v>
      </c>
      <c r="P789" s="6">
        <v>50.11</v>
      </c>
      <c r="Q789" s="6">
        <f t="shared" si="48"/>
        <v>180.88200000000001</v>
      </c>
      <c r="R789" s="6">
        <f t="shared" si="49"/>
        <v>100.22</v>
      </c>
      <c r="S789" s="6">
        <f t="shared" si="50"/>
        <v>80.662000000000006</v>
      </c>
      <c r="T789" s="8">
        <f t="shared" si="51"/>
        <v>0.44593713028383147</v>
      </c>
      <c r="U789" s="5">
        <f>YEAR(SalesDataTable[[#This Row],[Order Date]])</f>
        <v>2026</v>
      </c>
      <c r="V789" s="8" t="str">
        <f>"Q"&amp;ROUNDUP(MONTH(SalesDataTable[[#This Row],[Order Date]])/3,0)</f>
        <v>Q2</v>
      </c>
      <c r="W789" s="9">
        <f>MONTH(SalesDataTable[[#This Row],[Order Date]])</f>
        <v>5</v>
      </c>
      <c r="X789" s="8" t="str">
        <f>TEXT(SalesDataTable[[#This Row],[Order Date]],"mmm")</f>
        <v>May</v>
      </c>
    </row>
    <row r="790" spans="1:24" ht="15.75">
      <c r="A790" s="2">
        <v>1175</v>
      </c>
      <c r="B790" s="3">
        <v>46153</v>
      </c>
      <c r="C790" s="4">
        <f>YEAR(SalesDataTable[[#This Row],[Order Date]])</f>
        <v>2026</v>
      </c>
      <c r="D790" s="12" t="str">
        <f>"Q"&amp;ROUNDUP(MONTH(SalesDataTable[[#This Row],[Order Date]])/3,0)</f>
        <v>Q2</v>
      </c>
      <c r="E790" s="4">
        <f>MONTH(SalesDataTable[[#This Row],[Order Date]])</f>
        <v>5</v>
      </c>
      <c r="F790" s="4" t="str">
        <f>TEXT(SalesDataTable[[#This Row],[Order Date]],"MMM")</f>
        <v>May</v>
      </c>
      <c r="G790" s="4" t="s">
        <v>11</v>
      </c>
      <c r="H790" s="4" t="s">
        <v>52</v>
      </c>
      <c r="I790" s="4" t="s">
        <v>8</v>
      </c>
      <c r="J790" s="4" t="s">
        <v>3</v>
      </c>
      <c r="K790" s="4" t="s">
        <v>23</v>
      </c>
      <c r="L790" s="4" t="s">
        <v>24</v>
      </c>
      <c r="M790" s="9">
        <v>4</v>
      </c>
      <c r="N790" s="6">
        <v>332.89</v>
      </c>
      <c r="O790" s="7">
        <v>0.1</v>
      </c>
      <c r="P790" s="6">
        <v>198.06</v>
      </c>
      <c r="Q790" s="6">
        <f t="shared" si="48"/>
        <v>1198.404</v>
      </c>
      <c r="R790" s="6">
        <f t="shared" si="49"/>
        <v>792.24</v>
      </c>
      <c r="S790" s="6">
        <f t="shared" si="50"/>
        <v>406.16399999999999</v>
      </c>
      <c r="T790" s="8">
        <f t="shared" si="51"/>
        <v>0.33892076461694054</v>
      </c>
      <c r="U790" s="5">
        <f>YEAR(SalesDataTable[[#This Row],[Order Date]])</f>
        <v>2026</v>
      </c>
      <c r="V790" s="8" t="str">
        <f>"Q"&amp;ROUNDUP(MONTH(SalesDataTable[[#This Row],[Order Date]])/3,0)</f>
        <v>Q2</v>
      </c>
      <c r="W790" s="9">
        <f>MONTH(SalesDataTable[[#This Row],[Order Date]])</f>
        <v>5</v>
      </c>
      <c r="X790" s="8" t="str">
        <f>TEXT(SalesDataTable[[#This Row],[Order Date]],"mmm")</f>
        <v>May</v>
      </c>
    </row>
    <row r="791" spans="1:24" ht="15.75">
      <c r="A791" s="2">
        <v>2015</v>
      </c>
      <c r="B791" s="3">
        <v>46153</v>
      </c>
      <c r="C791" s="4">
        <f>YEAR(SalesDataTable[[#This Row],[Order Date]])</f>
        <v>2026</v>
      </c>
      <c r="D791" s="12" t="str">
        <f>"Q"&amp;ROUNDUP(MONTH(SalesDataTable[[#This Row],[Order Date]])/3,0)</f>
        <v>Q2</v>
      </c>
      <c r="E791" s="4">
        <f>MONTH(SalesDataTable[[#This Row],[Order Date]])</f>
        <v>5</v>
      </c>
      <c r="F791" s="4" t="str">
        <f>TEXT(SalesDataTable[[#This Row],[Order Date]],"MMM")</f>
        <v>May</v>
      </c>
      <c r="G791" s="4" t="s">
        <v>6</v>
      </c>
      <c r="H791" s="4" t="s">
        <v>43</v>
      </c>
      <c r="I791" s="4" t="s">
        <v>2</v>
      </c>
      <c r="J791" s="4" t="s">
        <v>13</v>
      </c>
      <c r="K791" s="4" t="s">
        <v>9</v>
      </c>
      <c r="L791" s="4" t="s">
        <v>37</v>
      </c>
      <c r="M791" s="9">
        <v>1</v>
      </c>
      <c r="N791" s="6">
        <v>154.6</v>
      </c>
      <c r="O791" s="7">
        <v>0</v>
      </c>
      <c r="P791" s="6">
        <v>80.05</v>
      </c>
      <c r="Q791" s="6">
        <f t="shared" si="48"/>
        <v>154.6</v>
      </c>
      <c r="R791" s="6">
        <f t="shared" si="49"/>
        <v>80.05</v>
      </c>
      <c r="S791" s="6">
        <f t="shared" si="50"/>
        <v>74.55</v>
      </c>
      <c r="T791" s="8">
        <f t="shared" si="51"/>
        <v>0.48221216041397152</v>
      </c>
      <c r="U791" s="5">
        <f>YEAR(SalesDataTable[[#This Row],[Order Date]])</f>
        <v>2026</v>
      </c>
      <c r="V791" s="8" t="str">
        <f>"Q"&amp;ROUNDUP(MONTH(SalesDataTable[[#This Row],[Order Date]])/3,0)</f>
        <v>Q2</v>
      </c>
      <c r="W791" s="9">
        <f>MONTH(SalesDataTable[[#This Row],[Order Date]])</f>
        <v>5</v>
      </c>
      <c r="X791" s="8" t="str">
        <f>TEXT(SalesDataTable[[#This Row],[Order Date]],"mmm")</f>
        <v>May</v>
      </c>
    </row>
    <row r="792" spans="1:24" ht="15.75">
      <c r="A792" s="2">
        <v>2196</v>
      </c>
      <c r="B792" s="3">
        <v>46153</v>
      </c>
      <c r="C792" s="4">
        <f>YEAR(SalesDataTable[[#This Row],[Order Date]])</f>
        <v>2026</v>
      </c>
      <c r="D792" s="12" t="str">
        <f>"Q"&amp;ROUNDUP(MONTH(SalesDataTable[[#This Row],[Order Date]])/3,0)</f>
        <v>Q2</v>
      </c>
      <c r="E792" s="4">
        <f>MONTH(SalesDataTable[[#This Row],[Order Date]])</f>
        <v>5</v>
      </c>
      <c r="F792" s="4" t="str">
        <f>TEXT(SalesDataTable[[#This Row],[Order Date]],"MMM")</f>
        <v>May</v>
      </c>
      <c r="G792" s="4" t="s">
        <v>20</v>
      </c>
      <c r="H792" s="4" t="s">
        <v>21</v>
      </c>
      <c r="I792" s="4" t="s">
        <v>28</v>
      </c>
      <c r="J792" s="4" t="s">
        <v>3</v>
      </c>
      <c r="K792" s="4" t="s">
        <v>4</v>
      </c>
      <c r="L792" s="4" t="s">
        <v>5</v>
      </c>
      <c r="M792" s="9">
        <v>1</v>
      </c>
      <c r="N792" s="6">
        <v>83.23</v>
      </c>
      <c r="O792" s="7">
        <v>0.05</v>
      </c>
      <c r="P792" s="6">
        <v>43.82</v>
      </c>
      <c r="Q792" s="6">
        <f t="shared" si="48"/>
        <v>79.0685</v>
      </c>
      <c r="R792" s="6">
        <f t="shared" si="49"/>
        <v>43.82</v>
      </c>
      <c r="S792" s="6">
        <f t="shared" si="50"/>
        <v>35.2485</v>
      </c>
      <c r="T792" s="8">
        <f t="shared" si="51"/>
        <v>0.44579699880483376</v>
      </c>
      <c r="U792" s="5">
        <f>YEAR(SalesDataTable[[#This Row],[Order Date]])</f>
        <v>2026</v>
      </c>
      <c r="V792" s="8" t="str">
        <f>"Q"&amp;ROUNDUP(MONTH(SalesDataTable[[#This Row],[Order Date]])/3,0)</f>
        <v>Q2</v>
      </c>
      <c r="W792" s="9">
        <f>MONTH(SalesDataTable[[#This Row],[Order Date]])</f>
        <v>5</v>
      </c>
      <c r="X792" s="8" t="str">
        <f>TEXT(SalesDataTable[[#This Row],[Order Date]],"mmm")</f>
        <v>May</v>
      </c>
    </row>
    <row r="793" spans="1:24" ht="15.75">
      <c r="A793" s="2">
        <v>3508</v>
      </c>
      <c r="B793" s="3">
        <v>46153</v>
      </c>
      <c r="C793" s="4">
        <f>YEAR(SalesDataTable[[#This Row],[Order Date]])</f>
        <v>2026</v>
      </c>
      <c r="D793" s="12" t="str">
        <f>"Q"&amp;ROUNDUP(MONTH(SalesDataTable[[#This Row],[Order Date]])/3,0)</f>
        <v>Q2</v>
      </c>
      <c r="E793" s="4">
        <f>MONTH(SalesDataTable[[#This Row],[Order Date]])</f>
        <v>5</v>
      </c>
      <c r="F793" s="4" t="str">
        <f>TEXT(SalesDataTable[[#This Row],[Order Date]],"MMM")</f>
        <v>May</v>
      </c>
      <c r="G793" s="4" t="s">
        <v>6</v>
      </c>
      <c r="H793" s="4" t="s">
        <v>43</v>
      </c>
      <c r="I793" s="4" t="s">
        <v>28</v>
      </c>
      <c r="J793" s="4" t="s">
        <v>3</v>
      </c>
      <c r="K793" s="4" t="s">
        <v>14</v>
      </c>
      <c r="L793" s="4" t="s">
        <v>32</v>
      </c>
      <c r="M793" s="9">
        <v>3</v>
      </c>
      <c r="N793" s="6">
        <v>46.23</v>
      </c>
      <c r="O793" s="7">
        <v>0</v>
      </c>
      <c r="P793" s="6">
        <v>18.47</v>
      </c>
      <c r="Q793" s="6">
        <f t="shared" si="48"/>
        <v>138.69</v>
      </c>
      <c r="R793" s="6">
        <f t="shared" si="49"/>
        <v>55.41</v>
      </c>
      <c r="S793" s="6">
        <f t="shared" si="50"/>
        <v>83.28</v>
      </c>
      <c r="T793" s="8">
        <f t="shared" si="51"/>
        <v>0.60047588146225395</v>
      </c>
      <c r="U793" s="5">
        <f>YEAR(SalesDataTable[[#This Row],[Order Date]])</f>
        <v>2026</v>
      </c>
      <c r="V793" s="8" t="str">
        <f>"Q"&amp;ROUNDUP(MONTH(SalesDataTable[[#This Row],[Order Date]])/3,0)</f>
        <v>Q2</v>
      </c>
      <c r="W793" s="9">
        <f>MONTH(SalesDataTable[[#This Row],[Order Date]])</f>
        <v>5</v>
      </c>
      <c r="X793" s="8" t="str">
        <f>TEXT(SalesDataTable[[#This Row],[Order Date]],"mmm")</f>
        <v>May</v>
      </c>
    </row>
    <row r="794" spans="1:24" ht="15.75">
      <c r="A794" s="2">
        <v>3516</v>
      </c>
      <c r="B794" s="3">
        <v>46153</v>
      </c>
      <c r="C794" s="4">
        <f>YEAR(SalesDataTable[[#This Row],[Order Date]])</f>
        <v>2026</v>
      </c>
      <c r="D794" s="12" t="str">
        <f>"Q"&amp;ROUNDUP(MONTH(SalesDataTable[[#This Row],[Order Date]])/3,0)</f>
        <v>Q2</v>
      </c>
      <c r="E794" s="4">
        <f>MONTH(SalesDataTable[[#This Row],[Order Date]])</f>
        <v>5</v>
      </c>
      <c r="F794" s="4" t="str">
        <f>TEXT(SalesDataTable[[#This Row],[Order Date]],"MMM")</f>
        <v>May</v>
      </c>
      <c r="G794" s="4" t="s">
        <v>20</v>
      </c>
      <c r="H794" s="4" t="s">
        <v>31</v>
      </c>
      <c r="I794" s="4" t="s">
        <v>28</v>
      </c>
      <c r="J794" s="4" t="s">
        <v>3</v>
      </c>
      <c r="K794" s="4" t="s">
        <v>23</v>
      </c>
      <c r="L794" s="4" t="s">
        <v>51</v>
      </c>
      <c r="M794" s="9">
        <v>1</v>
      </c>
      <c r="N794" s="6">
        <v>125.3</v>
      </c>
      <c r="O794" s="7">
        <v>0.05</v>
      </c>
      <c r="P794" s="6">
        <v>59.62</v>
      </c>
      <c r="Q794" s="6">
        <f t="shared" si="48"/>
        <v>119.035</v>
      </c>
      <c r="R794" s="6">
        <f t="shared" si="49"/>
        <v>59.62</v>
      </c>
      <c r="S794" s="6">
        <f t="shared" si="50"/>
        <v>59.414999999999999</v>
      </c>
      <c r="T794" s="8">
        <f t="shared" si="51"/>
        <v>0.49913890872432476</v>
      </c>
      <c r="U794" s="5">
        <f>YEAR(SalesDataTable[[#This Row],[Order Date]])</f>
        <v>2026</v>
      </c>
      <c r="V794" s="8" t="str">
        <f>"Q"&amp;ROUNDUP(MONTH(SalesDataTable[[#This Row],[Order Date]])/3,0)</f>
        <v>Q2</v>
      </c>
      <c r="W794" s="9">
        <f>MONTH(SalesDataTable[[#This Row],[Order Date]])</f>
        <v>5</v>
      </c>
      <c r="X794" s="8" t="str">
        <f>TEXT(SalesDataTable[[#This Row],[Order Date]],"mmm")</f>
        <v>May</v>
      </c>
    </row>
    <row r="795" spans="1:24" ht="15.75">
      <c r="A795" s="2">
        <v>3570</v>
      </c>
      <c r="B795" s="3">
        <v>46153</v>
      </c>
      <c r="C795" s="4">
        <f>YEAR(SalesDataTable[[#This Row],[Order Date]])</f>
        <v>2026</v>
      </c>
      <c r="D795" s="12" t="str">
        <f>"Q"&amp;ROUNDUP(MONTH(SalesDataTable[[#This Row],[Order Date]])/3,0)</f>
        <v>Q2</v>
      </c>
      <c r="E795" s="4">
        <f>MONTH(SalesDataTable[[#This Row],[Order Date]])</f>
        <v>5</v>
      </c>
      <c r="F795" s="4" t="str">
        <f>TEXT(SalesDataTable[[#This Row],[Order Date]],"MMM")</f>
        <v>May</v>
      </c>
      <c r="G795" s="4" t="s">
        <v>6</v>
      </c>
      <c r="H795" s="4" t="s">
        <v>43</v>
      </c>
      <c r="I795" s="4" t="s">
        <v>2</v>
      </c>
      <c r="J795" s="4" t="s">
        <v>16</v>
      </c>
      <c r="K795" s="4" t="s">
        <v>14</v>
      </c>
      <c r="L795" s="4" t="s">
        <v>15</v>
      </c>
      <c r="M795" s="9">
        <v>1</v>
      </c>
      <c r="N795" s="6">
        <v>36.159999999999997</v>
      </c>
      <c r="O795" s="7">
        <v>0.1</v>
      </c>
      <c r="P795" s="6">
        <v>13.38</v>
      </c>
      <c r="Q795" s="6">
        <f t="shared" si="48"/>
        <v>32.543999999999997</v>
      </c>
      <c r="R795" s="6">
        <f t="shared" si="49"/>
        <v>13.38</v>
      </c>
      <c r="S795" s="6">
        <f t="shared" si="50"/>
        <v>19.163999999999994</v>
      </c>
      <c r="T795" s="8">
        <f t="shared" si="51"/>
        <v>0.58886430678466062</v>
      </c>
      <c r="U795" s="5">
        <f>YEAR(SalesDataTable[[#This Row],[Order Date]])</f>
        <v>2026</v>
      </c>
      <c r="V795" s="8" t="str">
        <f>"Q"&amp;ROUNDUP(MONTH(SalesDataTable[[#This Row],[Order Date]])/3,0)</f>
        <v>Q2</v>
      </c>
      <c r="W795" s="9">
        <f>MONTH(SalesDataTable[[#This Row],[Order Date]])</f>
        <v>5</v>
      </c>
      <c r="X795" s="8" t="str">
        <f>TEXT(SalesDataTable[[#This Row],[Order Date]],"mmm")</f>
        <v>May</v>
      </c>
    </row>
    <row r="796" spans="1:24" ht="15.75">
      <c r="A796" s="2">
        <v>4799</v>
      </c>
      <c r="B796" s="3">
        <v>46153</v>
      </c>
      <c r="C796" s="4">
        <f>YEAR(SalesDataTable[[#This Row],[Order Date]])</f>
        <v>2026</v>
      </c>
      <c r="D796" s="12" t="str">
        <f>"Q"&amp;ROUNDUP(MONTH(SalesDataTable[[#This Row],[Order Date]])/3,0)</f>
        <v>Q2</v>
      </c>
      <c r="E796" s="4">
        <f>MONTH(SalesDataTable[[#This Row],[Order Date]])</f>
        <v>5</v>
      </c>
      <c r="F796" s="4" t="str">
        <f>TEXT(SalesDataTable[[#This Row],[Order Date]],"MMM")</f>
        <v>May</v>
      </c>
      <c r="G796" s="4" t="s">
        <v>20</v>
      </c>
      <c r="H796" s="4" t="s">
        <v>47</v>
      </c>
      <c r="I796" s="4" t="s">
        <v>2</v>
      </c>
      <c r="J796" s="4" t="s">
        <v>3</v>
      </c>
      <c r="K796" s="4" t="s">
        <v>23</v>
      </c>
      <c r="L796" s="4" t="s">
        <v>51</v>
      </c>
      <c r="M796" s="9">
        <v>1</v>
      </c>
      <c r="N796" s="6">
        <v>121.41</v>
      </c>
      <c r="O796" s="7">
        <v>0.05</v>
      </c>
      <c r="P796" s="6">
        <v>60.75</v>
      </c>
      <c r="Q796" s="6">
        <f t="shared" si="48"/>
        <v>115.33949999999999</v>
      </c>
      <c r="R796" s="6">
        <f t="shared" si="49"/>
        <v>60.75</v>
      </c>
      <c r="S796" s="6">
        <f t="shared" si="50"/>
        <v>54.589499999999987</v>
      </c>
      <c r="T796" s="8">
        <f t="shared" si="51"/>
        <v>0.47329405797666879</v>
      </c>
      <c r="U796" s="5">
        <f>YEAR(SalesDataTable[[#This Row],[Order Date]])</f>
        <v>2026</v>
      </c>
      <c r="V796" s="8" t="str">
        <f>"Q"&amp;ROUNDUP(MONTH(SalesDataTable[[#This Row],[Order Date]])/3,0)</f>
        <v>Q2</v>
      </c>
      <c r="W796" s="9">
        <f>MONTH(SalesDataTable[[#This Row],[Order Date]])</f>
        <v>5</v>
      </c>
      <c r="X796" s="8" t="str">
        <f>TEXT(SalesDataTable[[#This Row],[Order Date]],"mmm")</f>
        <v>May</v>
      </c>
    </row>
    <row r="797" spans="1:24" ht="15.75">
      <c r="A797" s="2">
        <v>5156</v>
      </c>
      <c r="B797" s="3">
        <v>46153</v>
      </c>
      <c r="C797" s="4">
        <f>YEAR(SalesDataTable[[#This Row],[Order Date]])</f>
        <v>2026</v>
      </c>
      <c r="D797" s="12" t="str">
        <f>"Q"&amp;ROUNDUP(MONTH(SalesDataTable[[#This Row],[Order Date]])/3,0)</f>
        <v>Q2</v>
      </c>
      <c r="E797" s="4">
        <f>MONTH(SalesDataTable[[#This Row],[Order Date]])</f>
        <v>5</v>
      </c>
      <c r="F797" s="4" t="str">
        <f>TEXT(SalesDataTable[[#This Row],[Order Date]],"MMM")</f>
        <v>May</v>
      </c>
      <c r="G797" s="4" t="s">
        <v>0</v>
      </c>
      <c r="H797" s="4" t="s">
        <v>1</v>
      </c>
      <c r="I797" s="4" t="s">
        <v>19</v>
      </c>
      <c r="J797" s="4" t="s">
        <v>13</v>
      </c>
      <c r="K797" s="4" t="s">
        <v>14</v>
      </c>
      <c r="L797" s="4" t="s">
        <v>44</v>
      </c>
      <c r="M797" s="9">
        <v>3</v>
      </c>
      <c r="N797" s="6">
        <v>132.58000000000001</v>
      </c>
      <c r="O797" s="7">
        <v>0.1</v>
      </c>
      <c r="P797" s="6">
        <v>67.88</v>
      </c>
      <c r="Q797" s="6">
        <f t="shared" si="48"/>
        <v>357.96600000000001</v>
      </c>
      <c r="R797" s="6">
        <f t="shared" si="49"/>
        <v>203.64</v>
      </c>
      <c r="S797" s="6">
        <f t="shared" si="50"/>
        <v>154.32600000000002</v>
      </c>
      <c r="T797" s="8">
        <f t="shared" si="51"/>
        <v>0.43111915656794225</v>
      </c>
      <c r="U797" s="5">
        <f>YEAR(SalesDataTable[[#This Row],[Order Date]])</f>
        <v>2026</v>
      </c>
      <c r="V797" s="8" t="str">
        <f>"Q"&amp;ROUNDUP(MONTH(SalesDataTable[[#This Row],[Order Date]])/3,0)</f>
        <v>Q2</v>
      </c>
      <c r="W797" s="9">
        <f>MONTH(SalesDataTable[[#This Row],[Order Date]])</f>
        <v>5</v>
      </c>
      <c r="X797" s="8" t="str">
        <f>TEXT(SalesDataTable[[#This Row],[Order Date]],"mmm")</f>
        <v>May</v>
      </c>
    </row>
    <row r="798" spans="1:24" ht="15.75">
      <c r="A798" s="2">
        <v>526</v>
      </c>
      <c r="B798" s="3">
        <v>46154</v>
      </c>
      <c r="C798" s="4">
        <f>YEAR(SalesDataTable[[#This Row],[Order Date]])</f>
        <v>2026</v>
      </c>
      <c r="D798" s="12" t="str">
        <f>"Q"&amp;ROUNDUP(MONTH(SalesDataTable[[#This Row],[Order Date]])/3,0)</f>
        <v>Q2</v>
      </c>
      <c r="E798" s="4">
        <f>MONTH(SalesDataTable[[#This Row],[Order Date]])</f>
        <v>5</v>
      </c>
      <c r="F798" s="4" t="str">
        <f>TEXT(SalesDataTable[[#This Row],[Order Date]],"MMM")</f>
        <v>May</v>
      </c>
      <c r="G798" s="4" t="s">
        <v>6</v>
      </c>
      <c r="H798" s="4" t="s">
        <v>7</v>
      </c>
      <c r="I798" s="4" t="s">
        <v>19</v>
      </c>
      <c r="J798" s="4" t="s">
        <v>3</v>
      </c>
      <c r="K798" s="4" t="s">
        <v>23</v>
      </c>
      <c r="L798" s="4" t="s">
        <v>40</v>
      </c>
      <c r="M798" s="9">
        <v>2</v>
      </c>
      <c r="N798" s="6">
        <v>81.11</v>
      </c>
      <c r="O798" s="7">
        <v>0.05</v>
      </c>
      <c r="P798" s="6">
        <v>40.049999999999997</v>
      </c>
      <c r="Q798" s="6">
        <f t="shared" si="48"/>
        <v>154.10899999999998</v>
      </c>
      <c r="R798" s="6">
        <f t="shared" si="49"/>
        <v>80.099999999999994</v>
      </c>
      <c r="S798" s="6">
        <f t="shared" si="50"/>
        <v>74.008999999999986</v>
      </c>
      <c r="T798" s="8">
        <f t="shared" si="51"/>
        <v>0.48023801335418437</v>
      </c>
      <c r="U798" s="5">
        <f>YEAR(SalesDataTable[[#This Row],[Order Date]])</f>
        <v>2026</v>
      </c>
      <c r="V798" s="8" t="str">
        <f>"Q"&amp;ROUNDUP(MONTH(SalesDataTable[[#This Row],[Order Date]])/3,0)</f>
        <v>Q2</v>
      </c>
      <c r="W798" s="9">
        <f>MONTH(SalesDataTable[[#This Row],[Order Date]])</f>
        <v>5</v>
      </c>
      <c r="X798" s="8" t="str">
        <f>TEXT(SalesDataTable[[#This Row],[Order Date]],"mmm")</f>
        <v>May</v>
      </c>
    </row>
    <row r="799" spans="1:24" ht="15.75">
      <c r="A799" s="2">
        <v>712</v>
      </c>
      <c r="B799" s="3">
        <v>46154</v>
      </c>
      <c r="C799" s="4">
        <f>YEAR(SalesDataTable[[#This Row],[Order Date]])</f>
        <v>2026</v>
      </c>
      <c r="D799" s="12" t="str">
        <f>"Q"&amp;ROUNDUP(MONTH(SalesDataTable[[#This Row],[Order Date]])/3,0)</f>
        <v>Q2</v>
      </c>
      <c r="E799" s="4">
        <f>MONTH(SalesDataTable[[#This Row],[Order Date]])</f>
        <v>5</v>
      </c>
      <c r="F799" s="4" t="str">
        <f>TEXT(SalesDataTable[[#This Row],[Order Date]],"MMM")</f>
        <v>May</v>
      </c>
      <c r="G799" s="4" t="s">
        <v>6</v>
      </c>
      <c r="H799" s="4" t="s">
        <v>49</v>
      </c>
      <c r="I799" s="4" t="s">
        <v>28</v>
      </c>
      <c r="J799" s="4" t="s">
        <v>16</v>
      </c>
      <c r="K799" s="4" t="s">
        <v>4</v>
      </c>
      <c r="L799" s="4" t="s">
        <v>30</v>
      </c>
      <c r="M799" s="9">
        <v>3</v>
      </c>
      <c r="N799" s="6">
        <v>104.54</v>
      </c>
      <c r="O799" s="7">
        <v>0</v>
      </c>
      <c r="P799" s="6">
        <v>51.45</v>
      </c>
      <c r="Q799" s="6">
        <f t="shared" si="48"/>
        <v>313.62</v>
      </c>
      <c r="R799" s="6">
        <f t="shared" si="49"/>
        <v>154.35000000000002</v>
      </c>
      <c r="S799" s="6">
        <f t="shared" si="50"/>
        <v>159.26999999999998</v>
      </c>
      <c r="T799" s="8">
        <f t="shared" si="51"/>
        <v>0.50784388750717424</v>
      </c>
      <c r="U799" s="5">
        <f>YEAR(SalesDataTable[[#This Row],[Order Date]])</f>
        <v>2026</v>
      </c>
      <c r="V799" s="8" t="str">
        <f>"Q"&amp;ROUNDUP(MONTH(SalesDataTable[[#This Row],[Order Date]])/3,0)</f>
        <v>Q2</v>
      </c>
      <c r="W799" s="9">
        <f>MONTH(SalesDataTable[[#This Row],[Order Date]])</f>
        <v>5</v>
      </c>
      <c r="X799" s="8" t="str">
        <f>TEXT(SalesDataTable[[#This Row],[Order Date]],"mmm")</f>
        <v>May</v>
      </c>
    </row>
    <row r="800" spans="1:24" ht="15.75">
      <c r="A800" s="2">
        <v>1533</v>
      </c>
      <c r="B800" s="3">
        <v>46154</v>
      </c>
      <c r="C800" s="4">
        <f>YEAR(SalesDataTable[[#This Row],[Order Date]])</f>
        <v>2026</v>
      </c>
      <c r="D800" s="12" t="str">
        <f>"Q"&amp;ROUNDUP(MONTH(SalesDataTable[[#This Row],[Order Date]])/3,0)</f>
        <v>Q2</v>
      </c>
      <c r="E800" s="4">
        <f>MONTH(SalesDataTable[[#This Row],[Order Date]])</f>
        <v>5</v>
      </c>
      <c r="F800" s="4" t="str">
        <f>TEXT(SalesDataTable[[#This Row],[Order Date]],"MMM")</f>
        <v>May</v>
      </c>
      <c r="G800" s="4" t="s">
        <v>11</v>
      </c>
      <c r="H800" s="4" t="s">
        <v>52</v>
      </c>
      <c r="I800" s="4" t="s">
        <v>19</v>
      </c>
      <c r="J800" s="4" t="s">
        <v>13</v>
      </c>
      <c r="K800" s="4" t="s">
        <v>9</v>
      </c>
      <c r="L800" s="4" t="s">
        <v>17</v>
      </c>
      <c r="M800" s="9">
        <v>3</v>
      </c>
      <c r="N800" s="6">
        <v>143.87</v>
      </c>
      <c r="O800" s="7">
        <v>0</v>
      </c>
      <c r="P800" s="6">
        <v>79.2</v>
      </c>
      <c r="Q800" s="6">
        <f t="shared" si="48"/>
        <v>431.61</v>
      </c>
      <c r="R800" s="6">
        <f t="shared" si="49"/>
        <v>237.60000000000002</v>
      </c>
      <c r="S800" s="6">
        <f t="shared" si="50"/>
        <v>194.01</v>
      </c>
      <c r="T800" s="8">
        <f t="shared" si="51"/>
        <v>0.44950302356293875</v>
      </c>
      <c r="U800" s="5">
        <f>YEAR(SalesDataTable[[#This Row],[Order Date]])</f>
        <v>2026</v>
      </c>
      <c r="V800" s="8" t="str">
        <f>"Q"&amp;ROUNDUP(MONTH(SalesDataTable[[#This Row],[Order Date]])/3,0)</f>
        <v>Q2</v>
      </c>
      <c r="W800" s="9">
        <f>MONTH(SalesDataTable[[#This Row],[Order Date]])</f>
        <v>5</v>
      </c>
      <c r="X800" s="8" t="str">
        <f>TEXT(SalesDataTable[[#This Row],[Order Date]],"mmm")</f>
        <v>May</v>
      </c>
    </row>
    <row r="801" spans="1:24" ht="15.75">
      <c r="A801" s="2">
        <v>1933</v>
      </c>
      <c r="B801" s="3">
        <v>46154</v>
      </c>
      <c r="C801" s="4">
        <f>YEAR(SalesDataTable[[#This Row],[Order Date]])</f>
        <v>2026</v>
      </c>
      <c r="D801" s="12" t="str">
        <f>"Q"&amp;ROUNDUP(MONTH(SalesDataTable[[#This Row],[Order Date]])/3,0)</f>
        <v>Q2</v>
      </c>
      <c r="E801" s="4">
        <f>MONTH(SalesDataTable[[#This Row],[Order Date]])</f>
        <v>5</v>
      </c>
      <c r="F801" s="4" t="str">
        <f>TEXT(SalesDataTable[[#This Row],[Order Date]],"MMM")</f>
        <v>May</v>
      </c>
      <c r="G801" s="4" t="s">
        <v>20</v>
      </c>
      <c r="H801" s="4" t="s">
        <v>47</v>
      </c>
      <c r="I801" s="4" t="s">
        <v>2</v>
      </c>
      <c r="J801" s="4" t="s">
        <v>3</v>
      </c>
      <c r="K801" s="4" t="s">
        <v>14</v>
      </c>
      <c r="L801" s="4" t="s">
        <v>15</v>
      </c>
      <c r="M801" s="9">
        <v>1</v>
      </c>
      <c r="N801" s="6">
        <v>36.950000000000003</v>
      </c>
      <c r="O801" s="7">
        <v>0.1</v>
      </c>
      <c r="P801" s="6">
        <v>13.26</v>
      </c>
      <c r="Q801" s="6">
        <f t="shared" si="48"/>
        <v>33.255000000000003</v>
      </c>
      <c r="R801" s="6">
        <f t="shared" si="49"/>
        <v>13.26</v>
      </c>
      <c r="S801" s="6">
        <f t="shared" si="50"/>
        <v>19.995000000000005</v>
      </c>
      <c r="T801" s="8">
        <f t="shared" si="51"/>
        <v>0.60126296797474077</v>
      </c>
      <c r="U801" s="5">
        <f>YEAR(SalesDataTable[[#This Row],[Order Date]])</f>
        <v>2026</v>
      </c>
      <c r="V801" s="8" t="str">
        <f>"Q"&amp;ROUNDUP(MONTH(SalesDataTable[[#This Row],[Order Date]])/3,0)</f>
        <v>Q2</v>
      </c>
      <c r="W801" s="9">
        <f>MONTH(SalesDataTable[[#This Row],[Order Date]])</f>
        <v>5</v>
      </c>
      <c r="X801" s="8" t="str">
        <f>TEXT(SalesDataTable[[#This Row],[Order Date]],"mmm")</f>
        <v>May</v>
      </c>
    </row>
    <row r="802" spans="1:24" ht="15.75">
      <c r="A802" s="2">
        <v>3128</v>
      </c>
      <c r="B802" s="3">
        <v>46154</v>
      </c>
      <c r="C802" s="4">
        <f>YEAR(SalesDataTable[[#This Row],[Order Date]])</f>
        <v>2026</v>
      </c>
      <c r="D802" s="12" t="str">
        <f>"Q"&amp;ROUNDUP(MONTH(SalesDataTable[[#This Row],[Order Date]])/3,0)</f>
        <v>Q2</v>
      </c>
      <c r="E802" s="4">
        <f>MONTH(SalesDataTable[[#This Row],[Order Date]])</f>
        <v>5</v>
      </c>
      <c r="F802" s="4" t="str">
        <f>TEXT(SalesDataTable[[#This Row],[Order Date]],"MMM")</f>
        <v>May</v>
      </c>
      <c r="G802" s="4" t="s">
        <v>11</v>
      </c>
      <c r="H802" s="4" t="s">
        <v>25</v>
      </c>
      <c r="I802" s="4" t="s">
        <v>2</v>
      </c>
      <c r="J802" s="4" t="s">
        <v>13</v>
      </c>
      <c r="K802" s="4" t="s">
        <v>23</v>
      </c>
      <c r="L802" s="4" t="s">
        <v>51</v>
      </c>
      <c r="M802" s="9">
        <v>1</v>
      </c>
      <c r="N802" s="6">
        <v>121.38</v>
      </c>
      <c r="O802" s="7">
        <v>0</v>
      </c>
      <c r="P802" s="6">
        <v>59.68</v>
      </c>
      <c r="Q802" s="6">
        <f t="shared" si="48"/>
        <v>121.38</v>
      </c>
      <c r="R802" s="6">
        <f t="shared" si="49"/>
        <v>59.68</v>
      </c>
      <c r="S802" s="6">
        <f t="shared" si="50"/>
        <v>61.699999999999996</v>
      </c>
      <c r="T802" s="8">
        <f t="shared" si="51"/>
        <v>0.50832097544900312</v>
      </c>
      <c r="U802" s="5">
        <f>YEAR(SalesDataTable[[#This Row],[Order Date]])</f>
        <v>2026</v>
      </c>
      <c r="V802" s="8" t="str">
        <f>"Q"&amp;ROUNDUP(MONTH(SalesDataTable[[#This Row],[Order Date]])/3,0)</f>
        <v>Q2</v>
      </c>
      <c r="W802" s="9">
        <f>MONTH(SalesDataTable[[#This Row],[Order Date]])</f>
        <v>5</v>
      </c>
      <c r="X802" s="8" t="str">
        <f>TEXT(SalesDataTable[[#This Row],[Order Date]],"mmm")</f>
        <v>May</v>
      </c>
    </row>
    <row r="803" spans="1:24" ht="15.75">
      <c r="A803" s="2">
        <v>4922</v>
      </c>
      <c r="B803" s="3">
        <v>46154</v>
      </c>
      <c r="C803" s="4">
        <f>YEAR(SalesDataTable[[#This Row],[Order Date]])</f>
        <v>2026</v>
      </c>
      <c r="D803" s="12" t="str">
        <f>"Q"&amp;ROUNDUP(MONTH(SalesDataTable[[#This Row],[Order Date]])/3,0)</f>
        <v>Q2</v>
      </c>
      <c r="E803" s="4">
        <f>MONTH(SalesDataTable[[#This Row],[Order Date]])</f>
        <v>5</v>
      </c>
      <c r="F803" s="4" t="str">
        <f>TEXT(SalesDataTable[[#This Row],[Order Date]],"MMM")</f>
        <v>May</v>
      </c>
      <c r="G803" s="4" t="s">
        <v>20</v>
      </c>
      <c r="H803" s="4" t="s">
        <v>33</v>
      </c>
      <c r="I803" s="4" t="s">
        <v>2</v>
      </c>
      <c r="J803" s="4" t="s">
        <v>3</v>
      </c>
      <c r="K803" s="4" t="s">
        <v>34</v>
      </c>
      <c r="L803" s="4" t="s">
        <v>35</v>
      </c>
      <c r="M803" s="9">
        <v>2</v>
      </c>
      <c r="N803" s="6">
        <v>39.79</v>
      </c>
      <c r="O803" s="7">
        <v>0.1</v>
      </c>
      <c r="P803" s="6">
        <v>14.33</v>
      </c>
      <c r="Q803" s="6">
        <f t="shared" si="48"/>
        <v>71.622</v>
      </c>
      <c r="R803" s="6">
        <f t="shared" si="49"/>
        <v>28.66</v>
      </c>
      <c r="S803" s="6">
        <f t="shared" si="50"/>
        <v>42.962000000000003</v>
      </c>
      <c r="T803" s="8">
        <f t="shared" si="51"/>
        <v>0.59984362346764963</v>
      </c>
      <c r="U803" s="5">
        <f>YEAR(SalesDataTable[[#This Row],[Order Date]])</f>
        <v>2026</v>
      </c>
      <c r="V803" s="8" t="str">
        <f>"Q"&amp;ROUNDUP(MONTH(SalesDataTable[[#This Row],[Order Date]])/3,0)</f>
        <v>Q2</v>
      </c>
      <c r="W803" s="9">
        <f>MONTH(SalesDataTable[[#This Row],[Order Date]])</f>
        <v>5</v>
      </c>
      <c r="X803" s="8" t="str">
        <f>TEXT(SalesDataTable[[#This Row],[Order Date]],"mmm")</f>
        <v>May</v>
      </c>
    </row>
    <row r="804" spans="1:24" ht="15.75">
      <c r="A804" s="2">
        <v>5051</v>
      </c>
      <c r="B804" s="3">
        <v>46154</v>
      </c>
      <c r="C804" s="4">
        <f>YEAR(SalesDataTable[[#This Row],[Order Date]])</f>
        <v>2026</v>
      </c>
      <c r="D804" s="12" t="str">
        <f>"Q"&amp;ROUNDUP(MONTH(SalesDataTable[[#This Row],[Order Date]])/3,0)</f>
        <v>Q2</v>
      </c>
      <c r="E804" s="4">
        <f>MONTH(SalesDataTable[[#This Row],[Order Date]])</f>
        <v>5</v>
      </c>
      <c r="F804" s="4" t="str">
        <f>TEXT(SalesDataTable[[#This Row],[Order Date]],"MMM")</f>
        <v>May</v>
      </c>
      <c r="G804" s="4" t="s">
        <v>0</v>
      </c>
      <c r="H804" s="4" t="s">
        <v>50</v>
      </c>
      <c r="I804" s="4" t="s">
        <v>19</v>
      </c>
      <c r="J804" s="4" t="s">
        <v>3</v>
      </c>
      <c r="K804" s="4" t="s">
        <v>4</v>
      </c>
      <c r="L804" s="4" t="s">
        <v>22</v>
      </c>
      <c r="M804" s="9">
        <v>4</v>
      </c>
      <c r="N804" s="6">
        <v>51.31</v>
      </c>
      <c r="O804" s="7">
        <v>0</v>
      </c>
      <c r="P804" s="6">
        <v>22.19</v>
      </c>
      <c r="Q804" s="6">
        <f t="shared" si="48"/>
        <v>205.24</v>
      </c>
      <c r="R804" s="6">
        <f t="shared" si="49"/>
        <v>88.76</v>
      </c>
      <c r="S804" s="6">
        <f t="shared" si="50"/>
        <v>116.48</v>
      </c>
      <c r="T804" s="8">
        <f t="shared" si="51"/>
        <v>0.56753069577080495</v>
      </c>
      <c r="U804" s="5">
        <f>YEAR(SalesDataTable[[#This Row],[Order Date]])</f>
        <v>2026</v>
      </c>
      <c r="V804" s="8" t="str">
        <f>"Q"&amp;ROUNDUP(MONTH(SalesDataTable[[#This Row],[Order Date]])/3,0)</f>
        <v>Q2</v>
      </c>
      <c r="W804" s="9">
        <f>MONTH(SalesDataTable[[#This Row],[Order Date]])</f>
        <v>5</v>
      </c>
      <c r="X804" s="8" t="str">
        <f>TEXT(SalesDataTable[[#This Row],[Order Date]],"mmm")</f>
        <v>May</v>
      </c>
    </row>
    <row r="805" spans="1:24" ht="15.75">
      <c r="A805" s="2">
        <v>5182</v>
      </c>
      <c r="B805" s="3">
        <v>46154</v>
      </c>
      <c r="C805" s="4">
        <f>YEAR(SalesDataTable[[#This Row],[Order Date]])</f>
        <v>2026</v>
      </c>
      <c r="D805" s="12" t="str">
        <f>"Q"&amp;ROUNDUP(MONTH(SalesDataTable[[#This Row],[Order Date]])/3,0)</f>
        <v>Q2</v>
      </c>
      <c r="E805" s="4">
        <f>MONTH(SalesDataTable[[#This Row],[Order Date]])</f>
        <v>5</v>
      </c>
      <c r="F805" s="4" t="str">
        <f>TEXT(SalesDataTable[[#This Row],[Order Date]],"MMM")</f>
        <v>May</v>
      </c>
      <c r="G805" s="4" t="s">
        <v>20</v>
      </c>
      <c r="H805" s="4" t="s">
        <v>31</v>
      </c>
      <c r="I805" s="4" t="s">
        <v>2</v>
      </c>
      <c r="J805" s="4" t="s">
        <v>3</v>
      </c>
      <c r="K805" s="4" t="s">
        <v>34</v>
      </c>
      <c r="L805" s="4" t="s">
        <v>45</v>
      </c>
      <c r="M805" s="9">
        <v>2</v>
      </c>
      <c r="N805" s="6">
        <v>51.15</v>
      </c>
      <c r="O805" s="7">
        <v>0</v>
      </c>
      <c r="P805" s="6">
        <v>22.53</v>
      </c>
      <c r="Q805" s="6">
        <f t="shared" si="48"/>
        <v>102.3</v>
      </c>
      <c r="R805" s="6">
        <f t="shared" si="49"/>
        <v>45.06</v>
      </c>
      <c r="S805" s="6">
        <f t="shared" si="50"/>
        <v>57.239999999999995</v>
      </c>
      <c r="T805" s="8">
        <f t="shared" si="51"/>
        <v>0.55953079178885623</v>
      </c>
      <c r="U805" s="5">
        <f>YEAR(SalesDataTable[[#This Row],[Order Date]])</f>
        <v>2026</v>
      </c>
      <c r="V805" s="8" t="str">
        <f>"Q"&amp;ROUNDUP(MONTH(SalesDataTable[[#This Row],[Order Date]])/3,0)</f>
        <v>Q2</v>
      </c>
      <c r="W805" s="9">
        <f>MONTH(SalesDataTable[[#This Row],[Order Date]])</f>
        <v>5</v>
      </c>
      <c r="X805" s="8" t="str">
        <f>TEXT(SalesDataTable[[#This Row],[Order Date]],"mmm")</f>
        <v>May</v>
      </c>
    </row>
    <row r="806" spans="1:24" ht="15.75">
      <c r="A806" s="2">
        <v>1071</v>
      </c>
      <c r="B806" s="3">
        <v>46155</v>
      </c>
      <c r="C806" s="4">
        <f>YEAR(SalesDataTable[[#This Row],[Order Date]])</f>
        <v>2026</v>
      </c>
      <c r="D806" s="12" t="str">
        <f>"Q"&amp;ROUNDUP(MONTH(SalesDataTable[[#This Row],[Order Date]])/3,0)</f>
        <v>Q2</v>
      </c>
      <c r="E806" s="4">
        <f>MONTH(SalesDataTable[[#This Row],[Order Date]])</f>
        <v>5</v>
      </c>
      <c r="F806" s="4" t="str">
        <f>TEXT(SalesDataTable[[#This Row],[Order Date]],"MMM")</f>
        <v>May</v>
      </c>
      <c r="G806" s="4" t="s">
        <v>6</v>
      </c>
      <c r="H806" s="4" t="s">
        <v>43</v>
      </c>
      <c r="I806" s="4" t="s">
        <v>19</v>
      </c>
      <c r="J806" s="4" t="s">
        <v>16</v>
      </c>
      <c r="K806" s="4" t="s">
        <v>34</v>
      </c>
      <c r="L806" s="4" t="s">
        <v>45</v>
      </c>
      <c r="M806" s="9">
        <v>1</v>
      </c>
      <c r="N806" s="6">
        <v>50.83</v>
      </c>
      <c r="O806" s="7">
        <v>0.1</v>
      </c>
      <c r="P806" s="6">
        <v>21.82</v>
      </c>
      <c r="Q806" s="6">
        <f t="shared" si="48"/>
        <v>45.747</v>
      </c>
      <c r="R806" s="6">
        <f t="shared" si="49"/>
        <v>21.82</v>
      </c>
      <c r="S806" s="6">
        <f t="shared" si="50"/>
        <v>23.927</v>
      </c>
      <c r="T806" s="8">
        <f t="shared" si="51"/>
        <v>0.52302883249174803</v>
      </c>
      <c r="U806" s="5">
        <f>YEAR(SalesDataTable[[#This Row],[Order Date]])</f>
        <v>2026</v>
      </c>
      <c r="V806" s="8" t="str">
        <f>"Q"&amp;ROUNDUP(MONTH(SalesDataTable[[#This Row],[Order Date]])/3,0)</f>
        <v>Q2</v>
      </c>
      <c r="W806" s="9">
        <f>MONTH(SalesDataTable[[#This Row],[Order Date]])</f>
        <v>5</v>
      </c>
      <c r="X806" s="8" t="str">
        <f>TEXT(SalesDataTable[[#This Row],[Order Date]],"mmm")</f>
        <v>May</v>
      </c>
    </row>
    <row r="807" spans="1:24" ht="15.75">
      <c r="A807" s="2">
        <v>1210</v>
      </c>
      <c r="B807" s="3">
        <v>46155</v>
      </c>
      <c r="C807" s="4">
        <f>YEAR(SalesDataTable[[#This Row],[Order Date]])</f>
        <v>2026</v>
      </c>
      <c r="D807" s="12" t="str">
        <f>"Q"&amp;ROUNDUP(MONTH(SalesDataTable[[#This Row],[Order Date]])/3,0)</f>
        <v>Q2</v>
      </c>
      <c r="E807" s="4">
        <f>MONTH(SalesDataTable[[#This Row],[Order Date]])</f>
        <v>5</v>
      </c>
      <c r="F807" s="4" t="str">
        <f>TEXT(SalesDataTable[[#This Row],[Order Date]],"MMM")</f>
        <v>May</v>
      </c>
      <c r="G807" s="4" t="s">
        <v>11</v>
      </c>
      <c r="H807" s="4" t="s">
        <v>12</v>
      </c>
      <c r="I807" s="4" t="s">
        <v>8</v>
      </c>
      <c r="J807" s="4" t="s">
        <v>16</v>
      </c>
      <c r="K807" s="4" t="s">
        <v>9</v>
      </c>
      <c r="L807" s="4" t="s">
        <v>17</v>
      </c>
      <c r="M807" s="9">
        <v>6</v>
      </c>
      <c r="N807" s="6">
        <v>141.9</v>
      </c>
      <c r="O807" s="7">
        <v>0.1</v>
      </c>
      <c r="P807" s="6">
        <v>79.64</v>
      </c>
      <c r="Q807" s="6">
        <f t="shared" si="48"/>
        <v>766.2600000000001</v>
      </c>
      <c r="R807" s="6">
        <f t="shared" si="49"/>
        <v>477.84000000000003</v>
      </c>
      <c r="S807" s="6">
        <f t="shared" si="50"/>
        <v>288.42000000000007</v>
      </c>
      <c r="T807" s="8">
        <f t="shared" si="51"/>
        <v>0.37639965546942294</v>
      </c>
      <c r="U807" s="5">
        <f>YEAR(SalesDataTable[[#This Row],[Order Date]])</f>
        <v>2026</v>
      </c>
      <c r="V807" s="8" t="str">
        <f>"Q"&amp;ROUNDUP(MONTH(SalesDataTable[[#This Row],[Order Date]])/3,0)</f>
        <v>Q2</v>
      </c>
      <c r="W807" s="9">
        <f>MONTH(SalesDataTable[[#This Row],[Order Date]])</f>
        <v>5</v>
      </c>
      <c r="X807" s="8" t="str">
        <f>TEXT(SalesDataTable[[#This Row],[Order Date]],"mmm")</f>
        <v>May</v>
      </c>
    </row>
    <row r="808" spans="1:24" ht="15.75">
      <c r="A808" s="2">
        <v>1244</v>
      </c>
      <c r="B808" s="3">
        <v>46155</v>
      </c>
      <c r="C808" s="4">
        <f>YEAR(SalesDataTable[[#This Row],[Order Date]])</f>
        <v>2026</v>
      </c>
      <c r="D808" s="12" t="str">
        <f>"Q"&amp;ROUNDUP(MONTH(SalesDataTable[[#This Row],[Order Date]])/3,0)</f>
        <v>Q2</v>
      </c>
      <c r="E808" s="4">
        <f>MONTH(SalesDataTable[[#This Row],[Order Date]])</f>
        <v>5</v>
      </c>
      <c r="F808" s="4" t="str">
        <f>TEXT(SalesDataTable[[#This Row],[Order Date]],"MMM")</f>
        <v>May</v>
      </c>
      <c r="G808" s="4" t="s">
        <v>20</v>
      </c>
      <c r="H808" s="4" t="s">
        <v>33</v>
      </c>
      <c r="I808" s="4" t="s">
        <v>2</v>
      </c>
      <c r="J808" s="4" t="s">
        <v>3</v>
      </c>
      <c r="K808" s="4" t="s">
        <v>23</v>
      </c>
      <c r="L808" s="4" t="s">
        <v>51</v>
      </c>
      <c r="M808" s="9">
        <v>1</v>
      </c>
      <c r="N808" s="6">
        <v>122.11</v>
      </c>
      <c r="O808" s="7">
        <v>0</v>
      </c>
      <c r="P808" s="6">
        <v>59.86</v>
      </c>
      <c r="Q808" s="6">
        <f t="shared" si="48"/>
        <v>122.11</v>
      </c>
      <c r="R808" s="6">
        <f t="shared" si="49"/>
        <v>59.86</v>
      </c>
      <c r="S808" s="6">
        <f t="shared" si="50"/>
        <v>62.25</v>
      </c>
      <c r="T808" s="8">
        <f t="shared" si="51"/>
        <v>0.50978625829170421</v>
      </c>
      <c r="U808" s="5">
        <f>YEAR(SalesDataTable[[#This Row],[Order Date]])</f>
        <v>2026</v>
      </c>
      <c r="V808" s="8" t="str">
        <f>"Q"&amp;ROUNDUP(MONTH(SalesDataTable[[#This Row],[Order Date]])/3,0)</f>
        <v>Q2</v>
      </c>
      <c r="W808" s="9">
        <f>MONTH(SalesDataTable[[#This Row],[Order Date]])</f>
        <v>5</v>
      </c>
      <c r="X808" s="8" t="str">
        <f>TEXT(SalesDataTable[[#This Row],[Order Date]],"mmm")</f>
        <v>May</v>
      </c>
    </row>
    <row r="809" spans="1:24" ht="15.75">
      <c r="A809" s="2">
        <v>1403</v>
      </c>
      <c r="B809" s="3">
        <v>46155</v>
      </c>
      <c r="C809" s="4">
        <f>YEAR(SalesDataTable[[#This Row],[Order Date]])</f>
        <v>2026</v>
      </c>
      <c r="D809" s="12" t="str">
        <f>"Q"&amp;ROUNDUP(MONTH(SalesDataTable[[#This Row],[Order Date]])/3,0)</f>
        <v>Q2</v>
      </c>
      <c r="E809" s="4">
        <f>MONTH(SalesDataTable[[#This Row],[Order Date]])</f>
        <v>5</v>
      </c>
      <c r="F809" s="4" t="str">
        <f>TEXT(SalesDataTable[[#This Row],[Order Date]],"MMM")</f>
        <v>May</v>
      </c>
      <c r="G809" s="4" t="s">
        <v>6</v>
      </c>
      <c r="H809" s="4" t="s">
        <v>41</v>
      </c>
      <c r="I809" s="4" t="s">
        <v>2</v>
      </c>
      <c r="J809" s="4" t="s">
        <v>3</v>
      </c>
      <c r="K809" s="4" t="s">
        <v>4</v>
      </c>
      <c r="L809" s="4" t="s">
        <v>30</v>
      </c>
      <c r="M809" s="9">
        <v>1</v>
      </c>
      <c r="N809" s="6">
        <v>102.38</v>
      </c>
      <c r="O809" s="7">
        <v>0</v>
      </c>
      <c r="P809" s="6">
        <v>50.82</v>
      </c>
      <c r="Q809" s="6">
        <f t="shared" si="48"/>
        <v>102.38</v>
      </c>
      <c r="R809" s="6">
        <f t="shared" si="49"/>
        <v>50.82</v>
      </c>
      <c r="S809" s="6">
        <f t="shared" si="50"/>
        <v>51.559999999999995</v>
      </c>
      <c r="T809" s="8">
        <f t="shared" si="51"/>
        <v>0.50361398710685679</v>
      </c>
      <c r="U809" s="5">
        <f>YEAR(SalesDataTable[[#This Row],[Order Date]])</f>
        <v>2026</v>
      </c>
      <c r="V809" s="8" t="str">
        <f>"Q"&amp;ROUNDUP(MONTH(SalesDataTable[[#This Row],[Order Date]])/3,0)</f>
        <v>Q2</v>
      </c>
      <c r="W809" s="9">
        <f>MONTH(SalesDataTable[[#This Row],[Order Date]])</f>
        <v>5</v>
      </c>
      <c r="X809" s="8" t="str">
        <f>TEXT(SalesDataTable[[#This Row],[Order Date]],"mmm")</f>
        <v>May</v>
      </c>
    </row>
    <row r="810" spans="1:24" ht="15.75">
      <c r="A810" s="2">
        <v>1592</v>
      </c>
      <c r="B810" s="3">
        <v>46155</v>
      </c>
      <c r="C810" s="4">
        <f>YEAR(SalesDataTable[[#This Row],[Order Date]])</f>
        <v>2026</v>
      </c>
      <c r="D810" s="12" t="str">
        <f>"Q"&amp;ROUNDUP(MONTH(SalesDataTable[[#This Row],[Order Date]])/3,0)</f>
        <v>Q2</v>
      </c>
      <c r="E810" s="4">
        <f>MONTH(SalesDataTable[[#This Row],[Order Date]])</f>
        <v>5</v>
      </c>
      <c r="F810" s="4" t="str">
        <f>TEXT(SalesDataTable[[#This Row],[Order Date]],"MMM")</f>
        <v>May</v>
      </c>
      <c r="G810" s="4" t="s">
        <v>11</v>
      </c>
      <c r="H810" s="4" t="s">
        <v>52</v>
      </c>
      <c r="I810" s="4" t="s">
        <v>19</v>
      </c>
      <c r="J810" s="4" t="s">
        <v>3</v>
      </c>
      <c r="K810" s="4" t="s">
        <v>34</v>
      </c>
      <c r="L810" s="4" t="s">
        <v>42</v>
      </c>
      <c r="M810" s="9">
        <v>5</v>
      </c>
      <c r="N810" s="6">
        <v>37.119999999999997</v>
      </c>
      <c r="O810" s="7">
        <v>0.1</v>
      </c>
      <c r="P810" s="6">
        <v>13.96</v>
      </c>
      <c r="Q810" s="6">
        <f t="shared" si="48"/>
        <v>167.04</v>
      </c>
      <c r="R810" s="6">
        <f t="shared" si="49"/>
        <v>69.800000000000011</v>
      </c>
      <c r="S810" s="6">
        <f t="shared" si="50"/>
        <v>97.239999999999981</v>
      </c>
      <c r="T810" s="8">
        <f t="shared" si="51"/>
        <v>0.58213601532567039</v>
      </c>
      <c r="U810" s="5">
        <f>YEAR(SalesDataTable[[#This Row],[Order Date]])</f>
        <v>2026</v>
      </c>
      <c r="V810" s="8" t="str">
        <f>"Q"&amp;ROUNDUP(MONTH(SalesDataTable[[#This Row],[Order Date]])/3,0)</f>
        <v>Q2</v>
      </c>
      <c r="W810" s="9">
        <f>MONTH(SalesDataTable[[#This Row],[Order Date]])</f>
        <v>5</v>
      </c>
      <c r="X810" s="8" t="str">
        <f>TEXT(SalesDataTable[[#This Row],[Order Date]],"mmm")</f>
        <v>May</v>
      </c>
    </row>
    <row r="811" spans="1:24" ht="15.75">
      <c r="A811" s="2">
        <v>2581</v>
      </c>
      <c r="B811" s="3">
        <v>46155</v>
      </c>
      <c r="C811" s="4">
        <f>YEAR(SalesDataTable[[#This Row],[Order Date]])</f>
        <v>2026</v>
      </c>
      <c r="D811" s="12" t="str">
        <f>"Q"&amp;ROUNDUP(MONTH(SalesDataTable[[#This Row],[Order Date]])/3,0)</f>
        <v>Q2</v>
      </c>
      <c r="E811" s="4">
        <f>MONTH(SalesDataTable[[#This Row],[Order Date]])</f>
        <v>5</v>
      </c>
      <c r="F811" s="4" t="str">
        <f>TEXT(SalesDataTable[[#This Row],[Order Date]],"MMM")</f>
        <v>May</v>
      </c>
      <c r="G811" s="4" t="s">
        <v>6</v>
      </c>
      <c r="H811" s="4" t="s">
        <v>43</v>
      </c>
      <c r="I811" s="4" t="s">
        <v>2</v>
      </c>
      <c r="J811" s="4" t="s">
        <v>13</v>
      </c>
      <c r="K811" s="4" t="s">
        <v>9</v>
      </c>
      <c r="L811" s="4" t="s">
        <v>10</v>
      </c>
      <c r="M811" s="9">
        <v>2</v>
      </c>
      <c r="N811" s="6">
        <v>91.76</v>
      </c>
      <c r="O811" s="7">
        <v>0.05</v>
      </c>
      <c r="P811" s="6">
        <v>46.31</v>
      </c>
      <c r="Q811" s="6">
        <f t="shared" si="48"/>
        <v>174.34399999999999</v>
      </c>
      <c r="R811" s="6">
        <f t="shared" si="49"/>
        <v>92.62</v>
      </c>
      <c r="S811" s="6">
        <f t="shared" si="50"/>
        <v>81.72399999999999</v>
      </c>
      <c r="T811" s="8">
        <f t="shared" si="51"/>
        <v>0.46875143394668006</v>
      </c>
      <c r="U811" s="5">
        <f>YEAR(SalesDataTable[[#This Row],[Order Date]])</f>
        <v>2026</v>
      </c>
      <c r="V811" s="8" t="str">
        <f>"Q"&amp;ROUNDUP(MONTH(SalesDataTable[[#This Row],[Order Date]])/3,0)</f>
        <v>Q2</v>
      </c>
      <c r="W811" s="9">
        <f>MONTH(SalesDataTable[[#This Row],[Order Date]])</f>
        <v>5</v>
      </c>
      <c r="X811" s="8" t="str">
        <f>TEXT(SalesDataTable[[#This Row],[Order Date]],"mmm")</f>
        <v>May</v>
      </c>
    </row>
    <row r="812" spans="1:24" ht="15.75">
      <c r="A812" s="2">
        <v>3428</v>
      </c>
      <c r="B812" s="3">
        <v>46155</v>
      </c>
      <c r="C812" s="4">
        <f>YEAR(SalesDataTable[[#This Row],[Order Date]])</f>
        <v>2026</v>
      </c>
      <c r="D812" s="12" t="str">
        <f>"Q"&amp;ROUNDUP(MONTH(SalesDataTable[[#This Row],[Order Date]])/3,0)</f>
        <v>Q2</v>
      </c>
      <c r="E812" s="4">
        <f>MONTH(SalesDataTable[[#This Row],[Order Date]])</f>
        <v>5</v>
      </c>
      <c r="F812" s="4" t="str">
        <f>TEXT(SalesDataTable[[#This Row],[Order Date]],"MMM")</f>
        <v>May</v>
      </c>
      <c r="G812" s="4" t="s">
        <v>20</v>
      </c>
      <c r="H812" s="4" t="s">
        <v>21</v>
      </c>
      <c r="I812" s="4" t="s">
        <v>2</v>
      </c>
      <c r="J812" s="4" t="s">
        <v>3</v>
      </c>
      <c r="K812" s="4" t="s">
        <v>9</v>
      </c>
      <c r="L812" s="4" t="s">
        <v>17</v>
      </c>
      <c r="M812" s="9">
        <v>1</v>
      </c>
      <c r="N812" s="6">
        <v>144.51</v>
      </c>
      <c r="O812" s="7">
        <v>0</v>
      </c>
      <c r="P812" s="6">
        <v>79.22</v>
      </c>
      <c r="Q812" s="6">
        <f t="shared" si="48"/>
        <v>144.51</v>
      </c>
      <c r="R812" s="6">
        <f t="shared" si="49"/>
        <v>79.22</v>
      </c>
      <c r="S812" s="6">
        <f t="shared" si="50"/>
        <v>65.289999999999992</v>
      </c>
      <c r="T812" s="8">
        <f t="shared" si="51"/>
        <v>0.45180264341568055</v>
      </c>
      <c r="U812" s="5">
        <f>YEAR(SalesDataTable[[#This Row],[Order Date]])</f>
        <v>2026</v>
      </c>
      <c r="V812" s="8" t="str">
        <f>"Q"&amp;ROUNDUP(MONTH(SalesDataTable[[#This Row],[Order Date]])/3,0)</f>
        <v>Q2</v>
      </c>
      <c r="W812" s="9">
        <f>MONTH(SalesDataTable[[#This Row],[Order Date]])</f>
        <v>5</v>
      </c>
      <c r="X812" s="8" t="str">
        <f>TEXT(SalesDataTable[[#This Row],[Order Date]],"mmm")</f>
        <v>May</v>
      </c>
    </row>
    <row r="813" spans="1:24" ht="15.75">
      <c r="A813" s="2">
        <v>765</v>
      </c>
      <c r="B813" s="3">
        <v>46156</v>
      </c>
      <c r="C813" s="4">
        <f>YEAR(SalesDataTable[[#This Row],[Order Date]])</f>
        <v>2026</v>
      </c>
      <c r="D813" s="12" t="str">
        <f>"Q"&amp;ROUNDUP(MONTH(SalesDataTable[[#This Row],[Order Date]])/3,0)</f>
        <v>Q2</v>
      </c>
      <c r="E813" s="4">
        <f>MONTH(SalesDataTable[[#This Row],[Order Date]])</f>
        <v>5</v>
      </c>
      <c r="F813" s="4" t="str">
        <f>TEXT(SalesDataTable[[#This Row],[Order Date]],"MMM")</f>
        <v>May</v>
      </c>
      <c r="G813" s="4" t="s">
        <v>6</v>
      </c>
      <c r="H813" s="4" t="s">
        <v>27</v>
      </c>
      <c r="I813" s="4" t="s">
        <v>8</v>
      </c>
      <c r="J813" s="4" t="s">
        <v>16</v>
      </c>
      <c r="K813" s="4" t="s">
        <v>34</v>
      </c>
      <c r="L813" s="4" t="s">
        <v>45</v>
      </c>
      <c r="M813" s="9">
        <v>3</v>
      </c>
      <c r="N813" s="6">
        <v>49.7</v>
      </c>
      <c r="O813" s="7">
        <v>0.1</v>
      </c>
      <c r="P813" s="6">
        <v>21.84</v>
      </c>
      <c r="Q813" s="6">
        <f t="shared" si="48"/>
        <v>134.19000000000003</v>
      </c>
      <c r="R813" s="6">
        <f t="shared" si="49"/>
        <v>65.52</v>
      </c>
      <c r="S813" s="6">
        <f t="shared" si="50"/>
        <v>68.67000000000003</v>
      </c>
      <c r="T813" s="8">
        <f t="shared" si="51"/>
        <v>0.5117370892018781</v>
      </c>
      <c r="U813" s="5">
        <f>YEAR(SalesDataTable[[#This Row],[Order Date]])</f>
        <v>2026</v>
      </c>
      <c r="V813" s="8" t="str">
        <f>"Q"&amp;ROUNDUP(MONTH(SalesDataTable[[#This Row],[Order Date]])/3,0)</f>
        <v>Q2</v>
      </c>
      <c r="W813" s="9">
        <f>MONTH(SalesDataTable[[#This Row],[Order Date]])</f>
        <v>5</v>
      </c>
      <c r="X813" s="8" t="str">
        <f>TEXT(SalesDataTable[[#This Row],[Order Date]],"mmm")</f>
        <v>May</v>
      </c>
    </row>
    <row r="814" spans="1:24" ht="15.75">
      <c r="A814" s="2">
        <v>854</v>
      </c>
      <c r="B814" s="3">
        <v>46156</v>
      </c>
      <c r="C814" s="4">
        <f>YEAR(SalesDataTable[[#This Row],[Order Date]])</f>
        <v>2026</v>
      </c>
      <c r="D814" s="12" t="str">
        <f>"Q"&amp;ROUNDUP(MONTH(SalesDataTable[[#This Row],[Order Date]])/3,0)</f>
        <v>Q2</v>
      </c>
      <c r="E814" s="4">
        <f>MONTH(SalesDataTable[[#This Row],[Order Date]])</f>
        <v>5</v>
      </c>
      <c r="F814" s="4" t="str">
        <f>TEXT(SalesDataTable[[#This Row],[Order Date]],"MMM")</f>
        <v>May</v>
      </c>
      <c r="G814" s="4" t="s">
        <v>0</v>
      </c>
      <c r="H814" s="4" t="s">
        <v>1</v>
      </c>
      <c r="I814" s="4" t="s">
        <v>2</v>
      </c>
      <c r="J814" s="4" t="s">
        <v>3</v>
      </c>
      <c r="K814" s="4" t="s">
        <v>23</v>
      </c>
      <c r="L814" s="4" t="s">
        <v>51</v>
      </c>
      <c r="M814" s="9">
        <v>1</v>
      </c>
      <c r="N814" s="6">
        <v>120.9</v>
      </c>
      <c r="O814" s="7">
        <v>0</v>
      </c>
      <c r="P814" s="6">
        <v>59.31</v>
      </c>
      <c r="Q814" s="6">
        <f t="shared" si="48"/>
        <v>120.9</v>
      </c>
      <c r="R814" s="6">
        <f t="shared" si="49"/>
        <v>59.31</v>
      </c>
      <c r="S814" s="6">
        <f t="shared" si="50"/>
        <v>61.59</v>
      </c>
      <c r="T814" s="8">
        <f t="shared" si="51"/>
        <v>0.50942928039702229</v>
      </c>
      <c r="U814" s="5">
        <f>YEAR(SalesDataTable[[#This Row],[Order Date]])</f>
        <v>2026</v>
      </c>
      <c r="V814" s="8" t="str">
        <f>"Q"&amp;ROUNDUP(MONTH(SalesDataTable[[#This Row],[Order Date]])/3,0)</f>
        <v>Q2</v>
      </c>
      <c r="W814" s="9">
        <f>MONTH(SalesDataTable[[#This Row],[Order Date]])</f>
        <v>5</v>
      </c>
      <c r="X814" s="8" t="str">
        <f>TEXT(SalesDataTable[[#This Row],[Order Date]],"mmm")</f>
        <v>May</v>
      </c>
    </row>
    <row r="815" spans="1:24" ht="15.75">
      <c r="A815" s="2">
        <v>1087</v>
      </c>
      <c r="B815" s="3">
        <v>46156</v>
      </c>
      <c r="C815" s="4">
        <f>YEAR(SalesDataTable[[#This Row],[Order Date]])</f>
        <v>2026</v>
      </c>
      <c r="D815" s="12" t="str">
        <f>"Q"&amp;ROUNDUP(MONTH(SalesDataTable[[#This Row],[Order Date]])/3,0)</f>
        <v>Q2</v>
      </c>
      <c r="E815" s="4">
        <f>MONTH(SalesDataTable[[#This Row],[Order Date]])</f>
        <v>5</v>
      </c>
      <c r="F815" s="4" t="str">
        <f>TEXT(SalesDataTable[[#This Row],[Order Date]],"MMM")</f>
        <v>May</v>
      </c>
      <c r="G815" s="4" t="s">
        <v>11</v>
      </c>
      <c r="H815" s="4" t="s">
        <v>39</v>
      </c>
      <c r="I815" s="4" t="s">
        <v>2</v>
      </c>
      <c r="J815" s="4" t="s">
        <v>3</v>
      </c>
      <c r="K815" s="4" t="s">
        <v>23</v>
      </c>
      <c r="L815" s="4" t="s">
        <v>29</v>
      </c>
      <c r="M815" s="9">
        <v>1</v>
      </c>
      <c r="N815" s="6">
        <v>195.72</v>
      </c>
      <c r="O815" s="7">
        <v>0.05</v>
      </c>
      <c r="P815" s="6">
        <v>105.73</v>
      </c>
      <c r="Q815" s="6">
        <f t="shared" si="48"/>
        <v>185.934</v>
      </c>
      <c r="R815" s="6">
        <f t="shared" si="49"/>
        <v>105.73</v>
      </c>
      <c r="S815" s="6">
        <f t="shared" si="50"/>
        <v>80.203999999999994</v>
      </c>
      <c r="T815" s="8">
        <f t="shared" si="51"/>
        <v>0.43135736336549524</v>
      </c>
      <c r="U815" s="5">
        <f>YEAR(SalesDataTable[[#This Row],[Order Date]])</f>
        <v>2026</v>
      </c>
      <c r="V815" s="8" t="str">
        <f>"Q"&amp;ROUNDUP(MONTH(SalesDataTable[[#This Row],[Order Date]])/3,0)</f>
        <v>Q2</v>
      </c>
      <c r="W815" s="9">
        <f>MONTH(SalesDataTable[[#This Row],[Order Date]])</f>
        <v>5</v>
      </c>
      <c r="X815" s="8" t="str">
        <f>TEXT(SalesDataTable[[#This Row],[Order Date]],"mmm")</f>
        <v>May</v>
      </c>
    </row>
    <row r="816" spans="1:24" ht="15.75">
      <c r="A816" s="2">
        <v>1150</v>
      </c>
      <c r="B816" s="3">
        <v>46156</v>
      </c>
      <c r="C816" s="4">
        <f>YEAR(SalesDataTable[[#This Row],[Order Date]])</f>
        <v>2026</v>
      </c>
      <c r="D816" s="12" t="str">
        <f>"Q"&amp;ROUNDUP(MONTH(SalesDataTable[[#This Row],[Order Date]])/3,0)</f>
        <v>Q2</v>
      </c>
      <c r="E816" s="4">
        <f>MONTH(SalesDataTable[[#This Row],[Order Date]])</f>
        <v>5</v>
      </c>
      <c r="F816" s="4" t="str">
        <f>TEXT(SalesDataTable[[#This Row],[Order Date]],"MMM")</f>
        <v>May</v>
      </c>
      <c r="G816" s="4" t="s">
        <v>0</v>
      </c>
      <c r="H816" s="4" t="s">
        <v>1</v>
      </c>
      <c r="I816" s="4" t="s">
        <v>8</v>
      </c>
      <c r="J816" s="4" t="s">
        <v>3</v>
      </c>
      <c r="K816" s="4" t="s">
        <v>4</v>
      </c>
      <c r="L816" s="4" t="s">
        <v>26</v>
      </c>
      <c r="M816" s="9">
        <v>8</v>
      </c>
      <c r="N816" s="6">
        <v>40.15</v>
      </c>
      <c r="O816" s="7">
        <v>0.15</v>
      </c>
      <c r="P816" s="6">
        <v>16.91</v>
      </c>
      <c r="Q816" s="6">
        <f t="shared" si="48"/>
        <v>273.02</v>
      </c>
      <c r="R816" s="6">
        <f t="shared" si="49"/>
        <v>135.28</v>
      </c>
      <c r="S816" s="6">
        <f t="shared" si="50"/>
        <v>137.73999999999998</v>
      </c>
      <c r="T816" s="8">
        <f t="shared" si="51"/>
        <v>0.50450516445681637</v>
      </c>
      <c r="U816" s="5">
        <f>YEAR(SalesDataTable[[#This Row],[Order Date]])</f>
        <v>2026</v>
      </c>
      <c r="V816" s="8" t="str">
        <f>"Q"&amp;ROUNDUP(MONTH(SalesDataTable[[#This Row],[Order Date]])/3,0)</f>
        <v>Q2</v>
      </c>
      <c r="W816" s="9">
        <f>MONTH(SalesDataTable[[#This Row],[Order Date]])</f>
        <v>5</v>
      </c>
      <c r="X816" s="8" t="str">
        <f>TEXT(SalesDataTable[[#This Row],[Order Date]],"mmm")</f>
        <v>May</v>
      </c>
    </row>
    <row r="817" spans="1:24" ht="15.75">
      <c r="A817" s="2">
        <v>1902</v>
      </c>
      <c r="B817" s="3">
        <v>46156</v>
      </c>
      <c r="C817" s="4">
        <f>YEAR(SalesDataTable[[#This Row],[Order Date]])</f>
        <v>2026</v>
      </c>
      <c r="D817" s="12" t="str">
        <f>"Q"&amp;ROUNDUP(MONTH(SalesDataTable[[#This Row],[Order Date]])/3,0)</f>
        <v>Q2</v>
      </c>
      <c r="E817" s="4">
        <f>MONTH(SalesDataTable[[#This Row],[Order Date]])</f>
        <v>5</v>
      </c>
      <c r="F817" s="4" t="str">
        <f>TEXT(SalesDataTable[[#This Row],[Order Date]],"MMM")</f>
        <v>May</v>
      </c>
      <c r="G817" s="4" t="s">
        <v>6</v>
      </c>
      <c r="H817" s="4" t="s">
        <v>49</v>
      </c>
      <c r="I817" s="4" t="s">
        <v>19</v>
      </c>
      <c r="J817" s="4" t="s">
        <v>16</v>
      </c>
      <c r="K817" s="4" t="s">
        <v>14</v>
      </c>
      <c r="L817" s="4" t="s">
        <v>44</v>
      </c>
      <c r="M817" s="9">
        <v>4</v>
      </c>
      <c r="N817" s="6">
        <v>130.83000000000001</v>
      </c>
      <c r="O817" s="7">
        <v>0</v>
      </c>
      <c r="P817" s="6">
        <v>66.959999999999994</v>
      </c>
      <c r="Q817" s="6">
        <f t="shared" si="48"/>
        <v>523.32000000000005</v>
      </c>
      <c r="R817" s="6">
        <f t="shared" si="49"/>
        <v>267.83999999999997</v>
      </c>
      <c r="S817" s="6">
        <f t="shared" si="50"/>
        <v>255.48000000000008</v>
      </c>
      <c r="T817" s="8">
        <f t="shared" si="51"/>
        <v>0.48819078193074994</v>
      </c>
      <c r="U817" s="5">
        <f>YEAR(SalesDataTable[[#This Row],[Order Date]])</f>
        <v>2026</v>
      </c>
      <c r="V817" s="8" t="str">
        <f>"Q"&amp;ROUNDUP(MONTH(SalesDataTable[[#This Row],[Order Date]])/3,0)</f>
        <v>Q2</v>
      </c>
      <c r="W817" s="9">
        <f>MONTH(SalesDataTable[[#This Row],[Order Date]])</f>
        <v>5</v>
      </c>
      <c r="X817" s="8" t="str">
        <f>TEXT(SalesDataTable[[#This Row],[Order Date]],"mmm")</f>
        <v>May</v>
      </c>
    </row>
    <row r="818" spans="1:24" ht="15.75">
      <c r="A818" s="2">
        <v>3913</v>
      </c>
      <c r="B818" s="3">
        <v>46156</v>
      </c>
      <c r="C818" s="4">
        <f>YEAR(SalesDataTable[[#This Row],[Order Date]])</f>
        <v>2026</v>
      </c>
      <c r="D818" s="12" t="str">
        <f>"Q"&amp;ROUNDUP(MONTH(SalesDataTable[[#This Row],[Order Date]])/3,0)</f>
        <v>Q2</v>
      </c>
      <c r="E818" s="4">
        <f>MONTH(SalesDataTable[[#This Row],[Order Date]])</f>
        <v>5</v>
      </c>
      <c r="F818" s="4" t="str">
        <f>TEXT(SalesDataTable[[#This Row],[Order Date]],"MMM")</f>
        <v>May</v>
      </c>
      <c r="G818" s="4" t="s">
        <v>6</v>
      </c>
      <c r="H818" s="4" t="s">
        <v>43</v>
      </c>
      <c r="I818" s="4" t="s">
        <v>2</v>
      </c>
      <c r="J818" s="4" t="s">
        <v>13</v>
      </c>
      <c r="K818" s="4" t="s">
        <v>4</v>
      </c>
      <c r="L818" s="4" t="s">
        <v>22</v>
      </c>
      <c r="M818" s="9">
        <v>1</v>
      </c>
      <c r="N818" s="6">
        <v>50.34</v>
      </c>
      <c r="O818" s="7">
        <v>0.05</v>
      </c>
      <c r="P818" s="6">
        <v>22.23</v>
      </c>
      <c r="Q818" s="6">
        <f t="shared" si="48"/>
        <v>47.823</v>
      </c>
      <c r="R818" s="6">
        <f t="shared" si="49"/>
        <v>22.23</v>
      </c>
      <c r="S818" s="6">
        <f t="shared" si="50"/>
        <v>25.593</v>
      </c>
      <c r="T818" s="8">
        <f t="shared" si="51"/>
        <v>0.53516090584028608</v>
      </c>
      <c r="U818" s="5">
        <f>YEAR(SalesDataTable[[#This Row],[Order Date]])</f>
        <v>2026</v>
      </c>
      <c r="V818" s="8" t="str">
        <f>"Q"&amp;ROUNDUP(MONTH(SalesDataTable[[#This Row],[Order Date]])/3,0)</f>
        <v>Q2</v>
      </c>
      <c r="W818" s="9">
        <f>MONTH(SalesDataTable[[#This Row],[Order Date]])</f>
        <v>5</v>
      </c>
      <c r="X818" s="8" t="str">
        <f>TEXT(SalesDataTable[[#This Row],[Order Date]],"mmm")</f>
        <v>May</v>
      </c>
    </row>
    <row r="819" spans="1:24" ht="15.75">
      <c r="A819" s="2">
        <v>4378</v>
      </c>
      <c r="B819" s="3">
        <v>46156</v>
      </c>
      <c r="C819" s="4">
        <f>YEAR(SalesDataTable[[#This Row],[Order Date]])</f>
        <v>2026</v>
      </c>
      <c r="D819" s="12" t="str">
        <f>"Q"&amp;ROUNDUP(MONTH(SalesDataTable[[#This Row],[Order Date]])/3,0)</f>
        <v>Q2</v>
      </c>
      <c r="E819" s="4">
        <f>MONTH(SalesDataTable[[#This Row],[Order Date]])</f>
        <v>5</v>
      </c>
      <c r="F819" s="4" t="str">
        <f>TEXT(SalesDataTable[[#This Row],[Order Date]],"MMM")</f>
        <v>May</v>
      </c>
      <c r="G819" s="4" t="s">
        <v>11</v>
      </c>
      <c r="H819" s="4" t="s">
        <v>39</v>
      </c>
      <c r="I819" s="4" t="s">
        <v>2</v>
      </c>
      <c r="J819" s="4" t="s">
        <v>3</v>
      </c>
      <c r="K819" s="4" t="s">
        <v>4</v>
      </c>
      <c r="L819" s="4" t="s">
        <v>30</v>
      </c>
      <c r="M819" s="9">
        <v>2</v>
      </c>
      <c r="N819" s="6">
        <v>103.37</v>
      </c>
      <c r="O819" s="7">
        <v>0</v>
      </c>
      <c r="P819" s="6">
        <v>50.49</v>
      </c>
      <c r="Q819" s="6">
        <f t="shared" si="48"/>
        <v>206.74</v>
      </c>
      <c r="R819" s="6">
        <f t="shared" si="49"/>
        <v>100.98</v>
      </c>
      <c r="S819" s="6">
        <f t="shared" si="50"/>
        <v>105.76</v>
      </c>
      <c r="T819" s="8">
        <f t="shared" si="51"/>
        <v>0.51156041404662866</v>
      </c>
      <c r="U819" s="5">
        <f>YEAR(SalesDataTable[[#This Row],[Order Date]])</f>
        <v>2026</v>
      </c>
      <c r="V819" s="8" t="str">
        <f>"Q"&amp;ROUNDUP(MONTH(SalesDataTable[[#This Row],[Order Date]])/3,0)</f>
        <v>Q2</v>
      </c>
      <c r="W819" s="9">
        <f>MONTH(SalesDataTable[[#This Row],[Order Date]])</f>
        <v>5</v>
      </c>
      <c r="X819" s="8" t="str">
        <f>TEXT(SalesDataTable[[#This Row],[Order Date]],"mmm")</f>
        <v>May</v>
      </c>
    </row>
    <row r="820" spans="1:24" ht="15.75">
      <c r="A820" s="2">
        <v>4551</v>
      </c>
      <c r="B820" s="3">
        <v>46156</v>
      </c>
      <c r="C820" s="4">
        <f>YEAR(SalesDataTable[[#This Row],[Order Date]])</f>
        <v>2026</v>
      </c>
      <c r="D820" s="12" t="str">
        <f>"Q"&amp;ROUNDUP(MONTH(SalesDataTable[[#This Row],[Order Date]])/3,0)</f>
        <v>Q2</v>
      </c>
      <c r="E820" s="4">
        <f>MONTH(SalesDataTable[[#This Row],[Order Date]])</f>
        <v>5</v>
      </c>
      <c r="F820" s="4" t="str">
        <f>TEXT(SalesDataTable[[#This Row],[Order Date]],"MMM")</f>
        <v>May</v>
      </c>
      <c r="G820" s="4" t="s">
        <v>6</v>
      </c>
      <c r="H820" s="4" t="s">
        <v>49</v>
      </c>
      <c r="I820" s="4" t="s">
        <v>19</v>
      </c>
      <c r="J820" s="4" t="s">
        <v>16</v>
      </c>
      <c r="K820" s="4" t="s">
        <v>34</v>
      </c>
      <c r="L820" s="4" t="s">
        <v>38</v>
      </c>
      <c r="M820" s="9">
        <v>3</v>
      </c>
      <c r="N820" s="6">
        <v>122.31</v>
      </c>
      <c r="O820" s="7">
        <v>0.05</v>
      </c>
      <c r="P820" s="6">
        <v>71.11</v>
      </c>
      <c r="Q820" s="6">
        <f t="shared" si="48"/>
        <v>348.58350000000002</v>
      </c>
      <c r="R820" s="6">
        <f t="shared" si="49"/>
        <v>213.32999999999998</v>
      </c>
      <c r="S820" s="6">
        <f t="shared" si="50"/>
        <v>135.25350000000003</v>
      </c>
      <c r="T820" s="8">
        <f t="shared" si="51"/>
        <v>0.38800889887214979</v>
      </c>
      <c r="U820" s="5">
        <f>YEAR(SalesDataTable[[#This Row],[Order Date]])</f>
        <v>2026</v>
      </c>
      <c r="V820" s="8" t="str">
        <f>"Q"&amp;ROUNDUP(MONTH(SalesDataTable[[#This Row],[Order Date]])/3,0)</f>
        <v>Q2</v>
      </c>
      <c r="W820" s="9">
        <f>MONTH(SalesDataTable[[#This Row],[Order Date]])</f>
        <v>5</v>
      </c>
      <c r="X820" s="8" t="str">
        <f>TEXT(SalesDataTable[[#This Row],[Order Date]],"mmm")</f>
        <v>May</v>
      </c>
    </row>
    <row r="821" spans="1:24" ht="15.75">
      <c r="A821" s="2">
        <v>787</v>
      </c>
      <c r="B821" s="3">
        <v>46157</v>
      </c>
      <c r="C821" s="4">
        <f>YEAR(SalesDataTable[[#This Row],[Order Date]])</f>
        <v>2026</v>
      </c>
      <c r="D821" s="12" t="str">
        <f>"Q"&amp;ROUNDUP(MONTH(SalesDataTable[[#This Row],[Order Date]])/3,0)</f>
        <v>Q2</v>
      </c>
      <c r="E821" s="4">
        <f>MONTH(SalesDataTable[[#This Row],[Order Date]])</f>
        <v>5</v>
      </c>
      <c r="F821" s="4" t="str">
        <f>TEXT(SalesDataTable[[#This Row],[Order Date]],"MMM")</f>
        <v>May</v>
      </c>
      <c r="G821" s="4" t="s">
        <v>0</v>
      </c>
      <c r="H821" s="4" t="s">
        <v>36</v>
      </c>
      <c r="I821" s="4" t="s">
        <v>2</v>
      </c>
      <c r="J821" s="4" t="s">
        <v>16</v>
      </c>
      <c r="K821" s="4" t="s">
        <v>14</v>
      </c>
      <c r="L821" s="4" t="s">
        <v>48</v>
      </c>
      <c r="M821" s="9">
        <v>1</v>
      </c>
      <c r="N821" s="6">
        <v>166.48</v>
      </c>
      <c r="O821" s="7">
        <v>0</v>
      </c>
      <c r="P821" s="6">
        <v>89.42</v>
      </c>
      <c r="Q821" s="6">
        <f t="shared" si="48"/>
        <v>166.48</v>
      </c>
      <c r="R821" s="6">
        <f t="shared" si="49"/>
        <v>89.42</v>
      </c>
      <c r="S821" s="6">
        <f t="shared" si="50"/>
        <v>77.059999999999988</v>
      </c>
      <c r="T821" s="8">
        <f t="shared" si="51"/>
        <v>0.4628784238346948</v>
      </c>
      <c r="U821" s="5">
        <f>YEAR(SalesDataTable[[#This Row],[Order Date]])</f>
        <v>2026</v>
      </c>
      <c r="V821" s="8" t="str">
        <f>"Q"&amp;ROUNDUP(MONTH(SalesDataTable[[#This Row],[Order Date]])/3,0)</f>
        <v>Q2</v>
      </c>
      <c r="W821" s="9">
        <f>MONTH(SalesDataTable[[#This Row],[Order Date]])</f>
        <v>5</v>
      </c>
      <c r="X821" s="8" t="str">
        <f>TEXT(SalesDataTable[[#This Row],[Order Date]],"mmm")</f>
        <v>May</v>
      </c>
    </row>
    <row r="822" spans="1:24" ht="15.75">
      <c r="A822" s="2">
        <v>1133</v>
      </c>
      <c r="B822" s="3">
        <v>46157</v>
      </c>
      <c r="C822" s="4">
        <f>YEAR(SalesDataTable[[#This Row],[Order Date]])</f>
        <v>2026</v>
      </c>
      <c r="D822" s="12" t="str">
        <f>"Q"&amp;ROUNDUP(MONTH(SalesDataTable[[#This Row],[Order Date]])/3,0)</f>
        <v>Q2</v>
      </c>
      <c r="E822" s="4">
        <f>MONTH(SalesDataTable[[#This Row],[Order Date]])</f>
        <v>5</v>
      </c>
      <c r="F822" s="4" t="str">
        <f>TEXT(SalesDataTable[[#This Row],[Order Date]],"MMM")</f>
        <v>May</v>
      </c>
      <c r="G822" s="4" t="s">
        <v>0</v>
      </c>
      <c r="H822" s="4" t="s">
        <v>50</v>
      </c>
      <c r="I822" s="4" t="s">
        <v>19</v>
      </c>
      <c r="J822" s="4" t="s">
        <v>13</v>
      </c>
      <c r="K822" s="4" t="s">
        <v>23</v>
      </c>
      <c r="L822" s="4" t="s">
        <v>29</v>
      </c>
      <c r="M822" s="9">
        <v>3</v>
      </c>
      <c r="N822" s="6">
        <v>192.21</v>
      </c>
      <c r="O822" s="7">
        <v>0</v>
      </c>
      <c r="P822" s="6">
        <v>103.51</v>
      </c>
      <c r="Q822" s="6">
        <f t="shared" si="48"/>
        <v>576.63</v>
      </c>
      <c r="R822" s="6">
        <f t="shared" si="49"/>
        <v>310.53000000000003</v>
      </c>
      <c r="S822" s="6">
        <f t="shared" si="50"/>
        <v>266.09999999999997</v>
      </c>
      <c r="T822" s="8">
        <f t="shared" si="51"/>
        <v>0.46147442900993701</v>
      </c>
      <c r="U822" s="5">
        <f>YEAR(SalesDataTable[[#This Row],[Order Date]])</f>
        <v>2026</v>
      </c>
      <c r="V822" s="8" t="str">
        <f>"Q"&amp;ROUNDUP(MONTH(SalesDataTable[[#This Row],[Order Date]])/3,0)</f>
        <v>Q2</v>
      </c>
      <c r="W822" s="9">
        <f>MONTH(SalesDataTable[[#This Row],[Order Date]])</f>
        <v>5</v>
      </c>
      <c r="X822" s="8" t="str">
        <f>TEXT(SalesDataTable[[#This Row],[Order Date]],"mmm")</f>
        <v>May</v>
      </c>
    </row>
    <row r="823" spans="1:24" ht="15.75">
      <c r="A823" s="2">
        <v>2075</v>
      </c>
      <c r="B823" s="3">
        <v>46157</v>
      </c>
      <c r="C823" s="4">
        <f>YEAR(SalesDataTable[[#This Row],[Order Date]])</f>
        <v>2026</v>
      </c>
      <c r="D823" s="12" t="str">
        <f>"Q"&amp;ROUNDUP(MONTH(SalesDataTable[[#This Row],[Order Date]])/3,0)</f>
        <v>Q2</v>
      </c>
      <c r="E823" s="4">
        <f>MONTH(SalesDataTable[[#This Row],[Order Date]])</f>
        <v>5</v>
      </c>
      <c r="F823" s="4" t="str">
        <f>TEXT(SalesDataTable[[#This Row],[Order Date]],"MMM")</f>
        <v>May</v>
      </c>
      <c r="G823" s="4" t="s">
        <v>0</v>
      </c>
      <c r="H823" s="4" t="s">
        <v>36</v>
      </c>
      <c r="I823" s="4" t="s">
        <v>8</v>
      </c>
      <c r="J823" s="4" t="s">
        <v>16</v>
      </c>
      <c r="K823" s="4" t="s">
        <v>23</v>
      </c>
      <c r="L823" s="4" t="s">
        <v>40</v>
      </c>
      <c r="M823" s="9">
        <v>6</v>
      </c>
      <c r="N823" s="6">
        <v>81.13</v>
      </c>
      <c r="O823" s="7">
        <v>0.05</v>
      </c>
      <c r="P823" s="6">
        <v>39.409999999999997</v>
      </c>
      <c r="Q823" s="6">
        <f t="shared" si="48"/>
        <v>462.44099999999997</v>
      </c>
      <c r="R823" s="6">
        <f t="shared" si="49"/>
        <v>236.45999999999998</v>
      </c>
      <c r="S823" s="6">
        <f t="shared" si="50"/>
        <v>225.98099999999999</v>
      </c>
      <c r="T823" s="8">
        <f t="shared" si="51"/>
        <v>0.48866990599881932</v>
      </c>
      <c r="U823" s="5">
        <f>YEAR(SalesDataTable[[#This Row],[Order Date]])</f>
        <v>2026</v>
      </c>
      <c r="V823" s="8" t="str">
        <f>"Q"&amp;ROUNDUP(MONTH(SalesDataTable[[#This Row],[Order Date]])/3,0)</f>
        <v>Q2</v>
      </c>
      <c r="W823" s="9">
        <f>MONTH(SalesDataTable[[#This Row],[Order Date]])</f>
        <v>5</v>
      </c>
      <c r="X823" s="8" t="str">
        <f>TEXT(SalesDataTable[[#This Row],[Order Date]],"mmm")</f>
        <v>May</v>
      </c>
    </row>
    <row r="824" spans="1:24" ht="15.75">
      <c r="A824" s="2">
        <v>2172</v>
      </c>
      <c r="B824" s="3">
        <v>46157</v>
      </c>
      <c r="C824" s="4">
        <f>YEAR(SalesDataTable[[#This Row],[Order Date]])</f>
        <v>2026</v>
      </c>
      <c r="D824" s="12" t="str">
        <f>"Q"&amp;ROUNDUP(MONTH(SalesDataTable[[#This Row],[Order Date]])/3,0)</f>
        <v>Q2</v>
      </c>
      <c r="E824" s="4">
        <f>MONTH(SalesDataTable[[#This Row],[Order Date]])</f>
        <v>5</v>
      </c>
      <c r="F824" s="4" t="str">
        <f>TEXT(SalesDataTable[[#This Row],[Order Date]],"MMM")</f>
        <v>May</v>
      </c>
      <c r="G824" s="4" t="s">
        <v>11</v>
      </c>
      <c r="H824" s="4" t="s">
        <v>39</v>
      </c>
      <c r="I824" s="4" t="s">
        <v>8</v>
      </c>
      <c r="J824" s="4" t="s">
        <v>16</v>
      </c>
      <c r="K824" s="4" t="s">
        <v>14</v>
      </c>
      <c r="L824" s="4" t="s">
        <v>15</v>
      </c>
      <c r="M824" s="9">
        <v>6</v>
      </c>
      <c r="N824" s="6">
        <v>37.1</v>
      </c>
      <c r="O824" s="7">
        <v>0.1</v>
      </c>
      <c r="P824" s="6">
        <v>13.63</v>
      </c>
      <c r="Q824" s="6">
        <f t="shared" si="48"/>
        <v>200.34000000000003</v>
      </c>
      <c r="R824" s="6">
        <f t="shared" si="49"/>
        <v>81.78</v>
      </c>
      <c r="S824" s="6">
        <f t="shared" si="50"/>
        <v>118.56000000000003</v>
      </c>
      <c r="T824" s="8">
        <f t="shared" si="51"/>
        <v>0.59179395028451642</v>
      </c>
      <c r="U824" s="5">
        <f>YEAR(SalesDataTable[[#This Row],[Order Date]])</f>
        <v>2026</v>
      </c>
      <c r="V824" s="8" t="str">
        <f>"Q"&amp;ROUNDUP(MONTH(SalesDataTable[[#This Row],[Order Date]])/3,0)</f>
        <v>Q2</v>
      </c>
      <c r="W824" s="9">
        <f>MONTH(SalesDataTable[[#This Row],[Order Date]])</f>
        <v>5</v>
      </c>
      <c r="X824" s="8" t="str">
        <f>TEXT(SalesDataTable[[#This Row],[Order Date]],"mmm")</f>
        <v>May</v>
      </c>
    </row>
    <row r="825" spans="1:24" ht="15.75">
      <c r="A825" s="2">
        <v>2977</v>
      </c>
      <c r="B825" s="3">
        <v>46157</v>
      </c>
      <c r="C825" s="4">
        <f>YEAR(SalesDataTable[[#This Row],[Order Date]])</f>
        <v>2026</v>
      </c>
      <c r="D825" s="12" t="str">
        <f>"Q"&amp;ROUNDUP(MONTH(SalesDataTable[[#This Row],[Order Date]])/3,0)</f>
        <v>Q2</v>
      </c>
      <c r="E825" s="4">
        <f>MONTH(SalesDataTable[[#This Row],[Order Date]])</f>
        <v>5</v>
      </c>
      <c r="F825" s="4" t="str">
        <f>TEXT(SalesDataTable[[#This Row],[Order Date]],"MMM")</f>
        <v>May</v>
      </c>
      <c r="G825" s="4" t="s">
        <v>6</v>
      </c>
      <c r="H825" s="4" t="s">
        <v>49</v>
      </c>
      <c r="I825" s="4" t="s">
        <v>8</v>
      </c>
      <c r="J825" s="4" t="s">
        <v>16</v>
      </c>
      <c r="K825" s="4" t="s">
        <v>14</v>
      </c>
      <c r="L825" s="4" t="s">
        <v>15</v>
      </c>
      <c r="M825" s="9">
        <v>6</v>
      </c>
      <c r="N825" s="6">
        <v>35.92</v>
      </c>
      <c r="O825" s="7">
        <v>0.15</v>
      </c>
      <c r="P825" s="6">
        <v>13.3</v>
      </c>
      <c r="Q825" s="6">
        <f t="shared" si="48"/>
        <v>183.19200000000001</v>
      </c>
      <c r="R825" s="6">
        <f t="shared" si="49"/>
        <v>79.800000000000011</v>
      </c>
      <c r="S825" s="6">
        <f t="shared" si="50"/>
        <v>103.392</v>
      </c>
      <c r="T825" s="8">
        <f t="shared" si="51"/>
        <v>0.56439145814227687</v>
      </c>
      <c r="U825" s="5">
        <f>YEAR(SalesDataTable[[#This Row],[Order Date]])</f>
        <v>2026</v>
      </c>
      <c r="V825" s="8" t="str">
        <f>"Q"&amp;ROUNDUP(MONTH(SalesDataTable[[#This Row],[Order Date]])/3,0)</f>
        <v>Q2</v>
      </c>
      <c r="W825" s="9">
        <f>MONTH(SalesDataTable[[#This Row],[Order Date]])</f>
        <v>5</v>
      </c>
      <c r="X825" s="8" t="str">
        <f>TEXT(SalesDataTable[[#This Row],[Order Date]],"mmm")</f>
        <v>May</v>
      </c>
    </row>
    <row r="826" spans="1:24" ht="15.75">
      <c r="A826" s="2">
        <v>3531</v>
      </c>
      <c r="B826" s="3">
        <v>46157</v>
      </c>
      <c r="C826" s="4">
        <f>YEAR(SalesDataTable[[#This Row],[Order Date]])</f>
        <v>2026</v>
      </c>
      <c r="D826" s="12" t="str">
        <f>"Q"&amp;ROUNDUP(MONTH(SalesDataTable[[#This Row],[Order Date]])/3,0)</f>
        <v>Q2</v>
      </c>
      <c r="E826" s="4">
        <f>MONTH(SalesDataTable[[#This Row],[Order Date]])</f>
        <v>5</v>
      </c>
      <c r="F826" s="4" t="str">
        <f>TEXT(SalesDataTable[[#This Row],[Order Date]],"MMM")</f>
        <v>May</v>
      </c>
      <c r="G826" s="4" t="s">
        <v>20</v>
      </c>
      <c r="H826" s="4" t="s">
        <v>47</v>
      </c>
      <c r="I826" s="4" t="s">
        <v>19</v>
      </c>
      <c r="J826" s="4" t="s">
        <v>16</v>
      </c>
      <c r="K826" s="4" t="s">
        <v>34</v>
      </c>
      <c r="L826" s="4" t="s">
        <v>42</v>
      </c>
      <c r="M826" s="9">
        <v>4</v>
      </c>
      <c r="N826" s="6">
        <v>36.21</v>
      </c>
      <c r="O826" s="7">
        <v>0</v>
      </c>
      <c r="P826" s="6">
        <v>14.3</v>
      </c>
      <c r="Q826" s="6">
        <f t="shared" si="48"/>
        <v>144.84</v>
      </c>
      <c r="R826" s="6">
        <f t="shared" si="49"/>
        <v>57.2</v>
      </c>
      <c r="S826" s="6">
        <f t="shared" si="50"/>
        <v>87.64</v>
      </c>
      <c r="T826" s="8">
        <f t="shared" si="51"/>
        <v>0.60508146920740125</v>
      </c>
      <c r="U826" s="5">
        <f>YEAR(SalesDataTable[[#This Row],[Order Date]])</f>
        <v>2026</v>
      </c>
      <c r="V826" s="8" t="str">
        <f>"Q"&amp;ROUNDUP(MONTH(SalesDataTable[[#This Row],[Order Date]])/3,0)</f>
        <v>Q2</v>
      </c>
      <c r="W826" s="9">
        <f>MONTH(SalesDataTable[[#This Row],[Order Date]])</f>
        <v>5</v>
      </c>
      <c r="X826" s="8" t="str">
        <f>TEXT(SalesDataTable[[#This Row],[Order Date]],"mmm")</f>
        <v>May</v>
      </c>
    </row>
    <row r="827" spans="1:24" ht="15.75">
      <c r="A827" s="2">
        <v>3881</v>
      </c>
      <c r="B827" s="3">
        <v>46157</v>
      </c>
      <c r="C827" s="4">
        <f>YEAR(SalesDataTable[[#This Row],[Order Date]])</f>
        <v>2026</v>
      </c>
      <c r="D827" s="12" t="str">
        <f>"Q"&amp;ROUNDUP(MONTH(SalesDataTable[[#This Row],[Order Date]])/3,0)</f>
        <v>Q2</v>
      </c>
      <c r="E827" s="4">
        <f>MONTH(SalesDataTable[[#This Row],[Order Date]])</f>
        <v>5</v>
      </c>
      <c r="F827" s="4" t="str">
        <f>TEXT(SalesDataTable[[#This Row],[Order Date]],"MMM")</f>
        <v>May</v>
      </c>
      <c r="G827" s="4" t="s">
        <v>11</v>
      </c>
      <c r="H827" s="4" t="s">
        <v>39</v>
      </c>
      <c r="I827" s="4" t="s">
        <v>2</v>
      </c>
      <c r="J827" s="4" t="s">
        <v>16</v>
      </c>
      <c r="K827" s="4" t="s">
        <v>9</v>
      </c>
      <c r="L827" s="4" t="s">
        <v>46</v>
      </c>
      <c r="M827" s="9">
        <v>3</v>
      </c>
      <c r="N827" s="6">
        <v>73.03</v>
      </c>
      <c r="O827" s="7">
        <v>0.05</v>
      </c>
      <c r="P827" s="6">
        <v>33.200000000000003</v>
      </c>
      <c r="Q827" s="6">
        <f t="shared" si="48"/>
        <v>208.13550000000001</v>
      </c>
      <c r="R827" s="6">
        <f t="shared" si="49"/>
        <v>99.600000000000009</v>
      </c>
      <c r="S827" s="6">
        <f t="shared" si="50"/>
        <v>108.5355</v>
      </c>
      <c r="T827" s="8">
        <f t="shared" si="51"/>
        <v>0.52146558371829888</v>
      </c>
      <c r="U827" s="5">
        <f>YEAR(SalesDataTable[[#This Row],[Order Date]])</f>
        <v>2026</v>
      </c>
      <c r="V827" s="8" t="str">
        <f>"Q"&amp;ROUNDUP(MONTH(SalesDataTable[[#This Row],[Order Date]])/3,0)</f>
        <v>Q2</v>
      </c>
      <c r="W827" s="9">
        <f>MONTH(SalesDataTable[[#This Row],[Order Date]])</f>
        <v>5</v>
      </c>
      <c r="X827" s="8" t="str">
        <f>TEXT(SalesDataTable[[#This Row],[Order Date]],"mmm")</f>
        <v>May</v>
      </c>
    </row>
    <row r="828" spans="1:24" ht="15.75">
      <c r="A828" s="2">
        <v>4469</v>
      </c>
      <c r="B828" s="3">
        <v>46157</v>
      </c>
      <c r="C828" s="4">
        <f>YEAR(SalesDataTable[[#This Row],[Order Date]])</f>
        <v>2026</v>
      </c>
      <c r="D828" s="12" t="str">
        <f>"Q"&amp;ROUNDUP(MONTH(SalesDataTable[[#This Row],[Order Date]])/3,0)</f>
        <v>Q2</v>
      </c>
      <c r="E828" s="4">
        <f>MONTH(SalesDataTable[[#This Row],[Order Date]])</f>
        <v>5</v>
      </c>
      <c r="F828" s="4" t="str">
        <f>TEXT(SalesDataTable[[#This Row],[Order Date]],"MMM")</f>
        <v>May</v>
      </c>
      <c r="G828" s="4" t="s">
        <v>11</v>
      </c>
      <c r="H828" s="4" t="s">
        <v>25</v>
      </c>
      <c r="I828" s="4" t="s">
        <v>19</v>
      </c>
      <c r="J828" s="4" t="s">
        <v>3</v>
      </c>
      <c r="K828" s="4" t="s">
        <v>4</v>
      </c>
      <c r="L828" s="4" t="s">
        <v>5</v>
      </c>
      <c r="M828" s="9">
        <v>2</v>
      </c>
      <c r="N828" s="6">
        <v>80.81</v>
      </c>
      <c r="O828" s="7">
        <v>0</v>
      </c>
      <c r="P828" s="6">
        <v>42.53</v>
      </c>
      <c r="Q828" s="6">
        <f t="shared" si="48"/>
        <v>161.62</v>
      </c>
      <c r="R828" s="6">
        <f t="shared" si="49"/>
        <v>85.06</v>
      </c>
      <c r="S828" s="6">
        <f t="shared" si="50"/>
        <v>76.56</v>
      </c>
      <c r="T828" s="8">
        <f t="shared" si="51"/>
        <v>0.47370374953594852</v>
      </c>
      <c r="U828" s="5">
        <f>YEAR(SalesDataTable[[#This Row],[Order Date]])</f>
        <v>2026</v>
      </c>
      <c r="V828" s="8" t="str">
        <f>"Q"&amp;ROUNDUP(MONTH(SalesDataTable[[#This Row],[Order Date]])/3,0)</f>
        <v>Q2</v>
      </c>
      <c r="W828" s="9">
        <f>MONTH(SalesDataTable[[#This Row],[Order Date]])</f>
        <v>5</v>
      </c>
      <c r="X828" s="8" t="str">
        <f>TEXT(SalesDataTable[[#This Row],[Order Date]],"mmm")</f>
        <v>May</v>
      </c>
    </row>
    <row r="829" spans="1:24" ht="15.75">
      <c r="A829" s="2">
        <v>5037</v>
      </c>
      <c r="B829" s="3">
        <v>46157</v>
      </c>
      <c r="C829" s="4">
        <f>YEAR(SalesDataTable[[#This Row],[Order Date]])</f>
        <v>2026</v>
      </c>
      <c r="D829" s="12" t="str">
        <f>"Q"&amp;ROUNDUP(MONTH(SalesDataTable[[#This Row],[Order Date]])/3,0)</f>
        <v>Q2</v>
      </c>
      <c r="E829" s="4">
        <f>MONTH(SalesDataTable[[#This Row],[Order Date]])</f>
        <v>5</v>
      </c>
      <c r="F829" s="4" t="str">
        <f>TEXT(SalesDataTable[[#This Row],[Order Date]],"MMM")</f>
        <v>May</v>
      </c>
      <c r="G829" s="4" t="s">
        <v>6</v>
      </c>
      <c r="H829" s="4" t="s">
        <v>41</v>
      </c>
      <c r="I829" s="4" t="s">
        <v>2</v>
      </c>
      <c r="J829" s="4" t="s">
        <v>13</v>
      </c>
      <c r="K829" s="4" t="s">
        <v>4</v>
      </c>
      <c r="L829" s="4" t="s">
        <v>22</v>
      </c>
      <c r="M829" s="9">
        <v>1</v>
      </c>
      <c r="N829" s="6">
        <v>51.53</v>
      </c>
      <c r="O829" s="7">
        <v>0.1</v>
      </c>
      <c r="P829" s="6">
        <v>23.06</v>
      </c>
      <c r="Q829" s="6">
        <f t="shared" si="48"/>
        <v>46.377000000000002</v>
      </c>
      <c r="R829" s="6">
        <f t="shared" si="49"/>
        <v>23.06</v>
      </c>
      <c r="S829" s="6">
        <f t="shared" si="50"/>
        <v>23.317000000000004</v>
      </c>
      <c r="T829" s="8">
        <f t="shared" si="51"/>
        <v>0.50277076999374692</v>
      </c>
      <c r="U829" s="5">
        <f>YEAR(SalesDataTable[[#This Row],[Order Date]])</f>
        <v>2026</v>
      </c>
      <c r="V829" s="8" t="str">
        <f>"Q"&amp;ROUNDUP(MONTH(SalesDataTable[[#This Row],[Order Date]])/3,0)</f>
        <v>Q2</v>
      </c>
      <c r="W829" s="9">
        <f>MONTH(SalesDataTable[[#This Row],[Order Date]])</f>
        <v>5</v>
      </c>
      <c r="X829" s="8" t="str">
        <f>TEXT(SalesDataTable[[#This Row],[Order Date]],"mmm")</f>
        <v>May</v>
      </c>
    </row>
    <row r="830" spans="1:24" ht="15.75">
      <c r="A830" s="2">
        <v>35</v>
      </c>
      <c r="B830" s="3">
        <v>46158</v>
      </c>
      <c r="C830" s="4">
        <f>YEAR(SalesDataTable[[#This Row],[Order Date]])</f>
        <v>2026</v>
      </c>
      <c r="D830" s="12" t="str">
        <f>"Q"&amp;ROUNDUP(MONTH(SalesDataTable[[#This Row],[Order Date]])/3,0)</f>
        <v>Q2</v>
      </c>
      <c r="E830" s="4">
        <f>MONTH(SalesDataTable[[#This Row],[Order Date]])</f>
        <v>5</v>
      </c>
      <c r="F830" s="4" t="str">
        <f>TEXT(SalesDataTable[[#This Row],[Order Date]],"MMM")</f>
        <v>May</v>
      </c>
      <c r="G830" s="4" t="s">
        <v>20</v>
      </c>
      <c r="H830" s="4" t="s">
        <v>47</v>
      </c>
      <c r="I830" s="4" t="s">
        <v>8</v>
      </c>
      <c r="J830" s="4" t="s">
        <v>16</v>
      </c>
      <c r="K830" s="4" t="s">
        <v>23</v>
      </c>
      <c r="L830" s="4" t="s">
        <v>40</v>
      </c>
      <c r="M830" s="9">
        <v>5</v>
      </c>
      <c r="N830" s="6">
        <v>81.75</v>
      </c>
      <c r="O830" s="7">
        <v>0.05</v>
      </c>
      <c r="P830" s="6">
        <v>39.159999999999997</v>
      </c>
      <c r="Q830" s="6">
        <f t="shared" si="48"/>
        <v>388.3125</v>
      </c>
      <c r="R830" s="6">
        <f t="shared" si="49"/>
        <v>195.79999999999998</v>
      </c>
      <c r="S830" s="6">
        <f t="shared" si="50"/>
        <v>192.51250000000002</v>
      </c>
      <c r="T830" s="8">
        <f t="shared" si="51"/>
        <v>0.49576694028649609</v>
      </c>
      <c r="U830" s="5">
        <f>YEAR(SalesDataTable[[#This Row],[Order Date]])</f>
        <v>2026</v>
      </c>
      <c r="V830" s="8" t="str">
        <f>"Q"&amp;ROUNDUP(MONTH(SalesDataTable[[#This Row],[Order Date]])/3,0)</f>
        <v>Q2</v>
      </c>
      <c r="W830" s="9">
        <f>MONTH(SalesDataTable[[#This Row],[Order Date]])</f>
        <v>5</v>
      </c>
      <c r="X830" s="8" t="str">
        <f>TEXT(SalesDataTable[[#This Row],[Order Date]],"mmm")</f>
        <v>May</v>
      </c>
    </row>
    <row r="831" spans="1:24" ht="15.75">
      <c r="A831" s="2">
        <v>226</v>
      </c>
      <c r="B831" s="3">
        <v>46158</v>
      </c>
      <c r="C831" s="4">
        <f>YEAR(SalesDataTable[[#This Row],[Order Date]])</f>
        <v>2026</v>
      </c>
      <c r="D831" s="12" t="str">
        <f>"Q"&amp;ROUNDUP(MONTH(SalesDataTable[[#This Row],[Order Date]])/3,0)</f>
        <v>Q2</v>
      </c>
      <c r="E831" s="4">
        <f>MONTH(SalesDataTable[[#This Row],[Order Date]])</f>
        <v>5</v>
      </c>
      <c r="F831" s="4" t="str">
        <f>TEXT(SalesDataTable[[#This Row],[Order Date]],"MMM")</f>
        <v>May</v>
      </c>
      <c r="G831" s="4" t="s">
        <v>11</v>
      </c>
      <c r="H831" s="4" t="s">
        <v>39</v>
      </c>
      <c r="I831" s="4" t="s">
        <v>2</v>
      </c>
      <c r="J831" s="4" t="s">
        <v>13</v>
      </c>
      <c r="K831" s="4" t="s">
        <v>14</v>
      </c>
      <c r="L831" s="4" t="s">
        <v>48</v>
      </c>
      <c r="M831" s="9">
        <v>1</v>
      </c>
      <c r="N831" s="6">
        <v>165.99</v>
      </c>
      <c r="O831" s="7">
        <v>0.1</v>
      </c>
      <c r="P831" s="6">
        <v>89.9</v>
      </c>
      <c r="Q831" s="6">
        <f t="shared" si="48"/>
        <v>149.39100000000002</v>
      </c>
      <c r="R831" s="6">
        <f t="shared" si="49"/>
        <v>89.9</v>
      </c>
      <c r="S831" s="6">
        <f t="shared" si="50"/>
        <v>59.491000000000014</v>
      </c>
      <c r="T831" s="8">
        <f t="shared" si="51"/>
        <v>0.3982234538894579</v>
      </c>
      <c r="U831" s="5">
        <f>YEAR(SalesDataTable[[#This Row],[Order Date]])</f>
        <v>2026</v>
      </c>
      <c r="V831" s="8" t="str">
        <f>"Q"&amp;ROUNDUP(MONTH(SalesDataTable[[#This Row],[Order Date]])/3,0)</f>
        <v>Q2</v>
      </c>
      <c r="W831" s="9">
        <f>MONTH(SalesDataTable[[#This Row],[Order Date]])</f>
        <v>5</v>
      </c>
      <c r="X831" s="8" t="str">
        <f>TEXT(SalesDataTable[[#This Row],[Order Date]],"mmm")</f>
        <v>May</v>
      </c>
    </row>
    <row r="832" spans="1:24" ht="15.75">
      <c r="A832" s="2">
        <v>1713</v>
      </c>
      <c r="B832" s="3">
        <v>46158</v>
      </c>
      <c r="C832" s="4">
        <f>YEAR(SalesDataTable[[#This Row],[Order Date]])</f>
        <v>2026</v>
      </c>
      <c r="D832" s="12" t="str">
        <f>"Q"&amp;ROUNDUP(MONTH(SalesDataTable[[#This Row],[Order Date]])/3,0)</f>
        <v>Q2</v>
      </c>
      <c r="E832" s="4">
        <f>MONTH(SalesDataTable[[#This Row],[Order Date]])</f>
        <v>5</v>
      </c>
      <c r="F832" s="4" t="str">
        <f>TEXT(SalesDataTable[[#This Row],[Order Date]],"MMM")</f>
        <v>May</v>
      </c>
      <c r="G832" s="4" t="s">
        <v>0</v>
      </c>
      <c r="H832" s="4" t="s">
        <v>50</v>
      </c>
      <c r="I832" s="4" t="s">
        <v>19</v>
      </c>
      <c r="J832" s="4" t="s">
        <v>13</v>
      </c>
      <c r="K832" s="4" t="s">
        <v>23</v>
      </c>
      <c r="L832" s="4" t="s">
        <v>51</v>
      </c>
      <c r="M832" s="9">
        <v>2</v>
      </c>
      <c r="N832" s="6">
        <v>121.22</v>
      </c>
      <c r="O832" s="7">
        <v>0</v>
      </c>
      <c r="P832" s="6">
        <v>60.38</v>
      </c>
      <c r="Q832" s="6">
        <f t="shared" si="48"/>
        <v>242.44</v>
      </c>
      <c r="R832" s="6">
        <f t="shared" si="49"/>
        <v>120.76</v>
      </c>
      <c r="S832" s="6">
        <f t="shared" si="50"/>
        <v>121.67999999999999</v>
      </c>
      <c r="T832" s="8">
        <f t="shared" si="51"/>
        <v>0.50189737667051637</v>
      </c>
      <c r="U832" s="5">
        <f>YEAR(SalesDataTable[[#This Row],[Order Date]])</f>
        <v>2026</v>
      </c>
      <c r="V832" s="8" t="str">
        <f>"Q"&amp;ROUNDUP(MONTH(SalesDataTable[[#This Row],[Order Date]])/3,0)</f>
        <v>Q2</v>
      </c>
      <c r="W832" s="9">
        <f>MONTH(SalesDataTable[[#This Row],[Order Date]])</f>
        <v>5</v>
      </c>
      <c r="X832" s="8" t="str">
        <f>TEXT(SalesDataTable[[#This Row],[Order Date]],"mmm")</f>
        <v>May</v>
      </c>
    </row>
    <row r="833" spans="1:24" ht="15.75">
      <c r="A833" s="2">
        <v>2320</v>
      </c>
      <c r="B833" s="3">
        <v>46158</v>
      </c>
      <c r="C833" s="4">
        <f>YEAR(SalesDataTable[[#This Row],[Order Date]])</f>
        <v>2026</v>
      </c>
      <c r="D833" s="12" t="str">
        <f>"Q"&amp;ROUNDUP(MONTH(SalesDataTable[[#This Row],[Order Date]])/3,0)</f>
        <v>Q2</v>
      </c>
      <c r="E833" s="4">
        <f>MONTH(SalesDataTable[[#This Row],[Order Date]])</f>
        <v>5</v>
      </c>
      <c r="F833" s="4" t="str">
        <f>TEXT(SalesDataTable[[#This Row],[Order Date]],"MMM")</f>
        <v>May</v>
      </c>
      <c r="G833" s="4" t="s">
        <v>6</v>
      </c>
      <c r="H833" s="4" t="s">
        <v>43</v>
      </c>
      <c r="I833" s="4" t="s">
        <v>19</v>
      </c>
      <c r="J833" s="4" t="s">
        <v>16</v>
      </c>
      <c r="K833" s="4" t="s">
        <v>14</v>
      </c>
      <c r="L833" s="4" t="s">
        <v>44</v>
      </c>
      <c r="M833" s="9">
        <v>2</v>
      </c>
      <c r="N833" s="6">
        <v>131.1</v>
      </c>
      <c r="O833" s="7">
        <v>0</v>
      </c>
      <c r="P833" s="6">
        <v>65.55</v>
      </c>
      <c r="Q833" s="6">
        <f t="shared" si="48"/>
        <v>262.2</v>
      </c>
      <c r="R833" s="6">
        <f t="shared" si="49"/>
        <v>131.1</v>
      </c>
      <c r="S833" s="6">
        <f t="shared" si="50"/>
        <v>131.1</v>
      </c>
      <c r="T833" s="8">
        <f t="shared" si="51"/>
        <v>0.5</v>
      </c>
      <c r="U833" s="5">
        <f>YEAR(SalesDataTable[[#This Row],[Order Date]])</f>
        <v>2026</v>
      </c>
      <c r="V833" s="8" t="str">
        <f>"Q"&amp;ROUNDUP(MONTH(SalesDataTable[[#This Row],[Order Date]])/3,0)</f>
        <v>Q2</v>
      </c>
      <c r="W833" s="9">
        <f>MONTH(SalesDataTable[[#This Row],[Order Date]])</f>
        <v>5</v>
      </c>
      <c r="X833" s="8" t="str">
        <f>TEXT(SalesDataTable[[#This Row],[Order Date]],"mmm")</f>
        <v>May</v>
      </c>
    </row>
    <row r="834" spans="1:24" ht="15.75">
      <c r="A834" s="2">
        <v>2496</v>
      </c>
      <c r="B834" s="3">
        <v>46158</v>
      </c>
      <c r="C834" s="4">
        <f>YEAR(SalesDataTable[[#This Row],[Order Date]])</f>
        <v>2026</v>
      </c>
      <c r="D834" s="12" t="str">
        <f>"Q"&amp;ROUNDUP(MONTH(SalesDataTable[[#This Row],[Order Date]])/3,0)</f>
        <v>Q2</v>
      </c>
      <c r="E834" s="4">
        <f>MONTH(SalesDataTable[[#This Row],[Order Date]])</f>
        <v>5</v>
      </c>
      <c r="F834" s="4" t="str">
        <f>TEXT(SalesDataTable[[#This Row],[Order Date]],"MMM")</f>
        <v>May</v>
      </c>
      <c r="G834" s="4" t="s">
        <v>6</v>
      </c>
      <c r="H834" s="4" t="s">
        <v>27</v>
      </c>
      <c r="I834" s="4" t="s">
        <v>2</v>
      </c>
      <c r="J834" s="4" t="s">
        <v>3</v>
      </c>
      <c r="K834" s="4" t="s">
        <v>14</v>
      </c>
      <c r="L834" s="4" t="s">
        <v>32</v>
      </c>
      <c r="M834" s="9">
        <v>2</v>
      </c>
      <c r="N834" s="6">
        <v>46.44</v>
      </c>
      <c r="O834" s="7">
        <v>0</v>
      </c>
      <c r="P834" s="6">
        <v>18.63</v>
      </c>
      <c r="Q834" s="6">
        <f t="shared" ref="Q834:Q897" si="52">M834*N834*(1-O834)</f>
        <v>92.88</v>
      </c>
      <c r="R834" s="6">
        <f t="shared" ref="R834:R897" si="53">M834*P834</f>
        <v>37.26</v>
      </c>
      <c r="S834" s="6">
        <f t="shared" ref="S834:S897" si="54">Q834-R834</f>
        <v>55.62</v>
      </c>
      <c r="T834" s="8">
        <f t="shared" ref="T834:T897" si="55">IFERROR(S834/Q834,0)</f>
        <v>0.59883720930232553</v>
      </c>
      <c r="U834" s="5">
        <f>YEAR(SalesDataTable[[#This Row],[Order Date]])</f>
        <v>2026</v>
      </c>
      <c r="V834" s="8" t="str">
        <f>"Q"&amp;ROUNDUP(MONTH(SalesDataTable[[#This Row],[Order Date]])/3,0)</f>
        <v>Q2</v>
      </c>
      <c r="W834" s="9">
        <f>MONTH(SalesDataTable[[#This Row],[Order Date]])</f>
        <v>5</v>
      </c>
      <c r="X834" s="8" t="str">
        <f>TEXT(SalesDataTable[[#This Row],[Order Date]],"mmm")</f>
        <v>May</v>
      </c>
    </row>
    <row r="835" spans="1:24" ht="15.75">
      <c r="A835" s="2">
        <v>2504</v>
      </c>
      <c r="B835" s="3">
        <v>46158</v>
      </c>
      <c r="C835" s="4">
        <f>YEAR(SalesDataTable[[#This Row],[Order Date]])</f>
        <v>2026</v>
      </c>
      <c r="D835" s="12" t="str">
        <f>"Q"&amp;ROUNDUP(MONTH(SalesDataTable[[#This Row],[Order Date]])/3,0)</f>
        <v>Q2</v>
      </c>
      <c r="E835" s="4">
        <f>MONTH(SalesDataTable[[#This Row],[Order Date]])</f>
        <v>5</v>
      </c>
      <c r="F835" s="4" t="str">
        <f>TEXT(SalesDataTable[[#This Row],[Order Date]],"MMM")</f>
        <v>May</v>
      </c>
      <c r="G835" s="4" t="s">
        <v>20</v>
      </c>
      <c r="H835" s="4" t="s">
        <v>31</v>
      </c>
      <c r="I835" s="4" t="s">
        <v>2</v>
      </c>
      <c r="J835" s="4" t="s">
        <v>13</v>
      </c>
      <c r="K835" s="4" t="s">
        <v>14</v>
      </c>
      <c r="L835" s="4" t="s">
        <v>15</v>
      </c>
      <c r="M835" s="9">
        <v>1</v>
      </c>
      <c r="N835" s="6">
        <v>36.659999999999997</v>
      </c>
      <c r="O835" s="7">
        <v>0</v>
      </c>
      <c r="P835" s="6">
        <v>13.61</v>
      </c>
      <c r="Q835" s="6">
        <f t="shared" si="52"/>
        <v>36.659999999999997</v>
      </c>
      <c r="R835" s="6">
        <f t="shared" si="53"/>
        <v>13.61</v>
      </c>
      <c r="S835" s="6">
        <f t="shared" si="54"/>
        <v>23.049999999999997</v>
      </c>
      <c r="T835" s="8">
        <f t="shared" si="55"/>
        <v>0.62875068194217132</v>
      </c>
      <c r="U835" s="5">
        <f>YEAR(SalesDataTable[[#This Row],[Order Date]])</f>
        <v>2026</v>
      </c>
      <c r="V835" s="8" t="str">
        <f>"Q"&amp;ROUNDUP(MONTH(SalesDataTable[[#This Row],[Order Date]])/3,0)</f>
        <v>Q2</v>
      </c>
      <c r="W835" s="9">
        <f>MONTH(SalesDataTable[[#This Row],[Order Date]])</f>
        <v>5</v>
      </c>
      <c r="X835" s="8" t="str">
        <f>TEXT(SalesDataTable[[#This Row],[Order Date]],"mmm")</f>
        <v>May</v>
      </c>
    </row>
    <row r="836" spans="1:24" ht="15.75">
      <c r="A836" s="2">
        <v>2598</v>
      </c>
      <c r="B836" s="3">
        <v>46158</v>
      </c>
      <c r="C836" s="4">
        <f>YEAR(SalesDataTable[[#This Row],[Order Date]])</f>
        <v>2026</v>
      </c>
      <c r="D836" s="12" t="str">
        <f>"Q"&amp;ROUNDUP(MONTH(SalesDataTable[[#This Row],[Order Date]])/3,0)</f>
        <v>Q2</v>
      </c>
      <c r="E836" s="4">
        <f>MONTH(SalesDataTable[[#This Row],[Order Date]])</f>
        <v>5</v>
      </c>
      <c r="F836" s="4" t="str">
        <f>TEXT(SalesDataTable[[#This Row],[Order Date]],"MMM")</f>
        <v>May</v>
      </c>
      <c r="G836" s="4" t="s">
        <v>20</v>
      </c>
      <c r="H836" s="4" t="s">
        <v>33</v>
      </c>
      <c r="I836" s="4" t="s">
        <v>2</v>
      </c>
      <c r="J836" s="4" t="s">
        <v>13</v>
      </c>
      <c r="K836" s="4" t="s">
        <v>9</v>
      </c>
      <c r="L836" s="4" t="s">
        <v>37</v>
      </c>
      <c r="M836" s="9">
        <v>5</v>
      </c>
      <c r="N836" s="6">
        <v>156.16999999999999</v>
      </c>
      <c r="O836" s="7">
        <v>0.1</v>
      </c>
      <c r="P836" s="6">
        <v>80.59</v>
      </c>
      <c r="Q836" s="6">
        <f t="shared" si="52"/>
        <v>702.76499999999999</v>
      </c>
      <c r="R836" s="6">
        <f t="shared" si="53"/>
        <v>402.95000000000005</v>
      </c>
      <c r="S836" s="6">
        <f t="shared" si="54"/>
        <v>299.81499999999994</v>
      </c>
      <c r="T836" s="8">
        <f t="shared" si="55"/>
        <v>0.42662198601239382</v>
      </c>
      <c r="U836" s="5">
        <f>YEAR(SalesDataTable[[#This Row],[Order Date]])</f>
        <v>2026</v>
      </c>
      <c r="V836" s="8" t="str">
        <f>"Q"&amp;ROUNDUP(MONTH(SalesDataTable[[#This Row],[Order Date]])/3,0)</f>
        <v>Q2</v>
      </c>
      <c r="W836" s="9">
        <f>MONTH(SalesDataTable[[#This Row],[Order Date]])</f>
        <v>5</v>
      </c>
      <c r="X836" s="8" t="str">
        <f>TEXT(SalesDataTable[[#This Row],[Order Date]],"mmm")</f>
        <v>May</v>
      </c>
    </row>
    <row r="837" spans="1:24" ht="15.75">
      <c r="A837" s="2">
        <v>2600</v>
      </c>
      <c r="B837" s="3">
        <v>46158</v>
      </c>
      <c r="C837" s="4">
        <f>YEAR(SalesDataTable[[#This Row],[Order Date]])</f>
        <v>2026</v>
      </c>
      <c r="D837" s="12" t="str">
        <f>"Q"&amp;ROUNDUP(MONTH(SalesDataTable[[#This Row],[Order Date]])/3,0)</f>
        <v>Q2</v>
      </c>
      <c r="E837" s="4">
        <f>MONTH(SalesDataTable[[#This Row],[Order Date]])</f>
        <v>5</v>
      </c>
      <c r="F837" s="4" t="str">
        <f>TEXT(SalesDataTable[[#This Row],[Order Date]],"MMM")</f>
        <v>May</v>
      </c>
      <c r="G837" s="4" t="s">
        <v>6</v>
      </c>
      <c r="H837" s="4" t="s">
        <v>43</v>
      </c>
      <c r="I837" s="4" t="s">
        <v>19</v>
      </c>
      <c r="J837" s="4" t="s">
        <v>13</v>
      </c>
      <c r="K837" s="4" t="s">
        <v>14</v>
      </c>
      <c r="L837" s="4" t="s">
        <v>15</v>
      </c>
      <c r="M837" s="9">
        <v>1</v>
      </c>
      <c r="N837" s="6">
        <v>35.97</v>
      </c>
      <c r="O837" s="7">
        <v>0.1</v>
      </c>
      <c r="P837" s="6">
        <v>13.54</v>
      </c>
      <c r="Q837" s="6">
        <f t="shared" si="52"/>
        <v>32.372999999999998</v>
      </c>
      <c r="R837" s="6">
        <f t="shared" si="53"/>
        <v>13.54</v>
      </c>
      <c r="S837" s="6">
        <f t="shared" si="54"/>
        <v>18.832999999999998</v>
      </c>
      <c r="T837" s="8">
        <f t="shared" si="55"/>
        <v>0.58175022395205878</v>
      </c>
      <c r="U837" s="5">
        <f>YEAR(SalesDataTable[[#This Row],[Order Date]])</f>
        <v>2026</v>
      </c>
      <c r="V837" s="8" t="str">
        <f>"Q"&amp;ROUNDUP(MONTH(SalesDataTable[[#This Row],[Order Date]])/3,0)</f>
        <v>Q2</v>
      </c>
      <c r="W837" s="9">
        <f>MONTH(SalesDataTable[[#This Row],[Order Date]])</f>
        <v>5</v>
      </c>
      <c r="X837" s="8" t="str">
        <f>TEXT(SalesDataTable[[#This Row],[Order Date]],"mmm")</f>
        <v>May</v>
      </c>
    </row>
    <row r="838" spans="1:24" ht="15.75">
      <c r="A838" s="2">
        <v>2856</v>
      </c>
      <c r="B838" s="3">
        <v>46158</v>
      </c>
      <c r="C838" s="4">
        <f>YEAR(SalesDataTable[[#This Row],[Order Date]])</f>
        <v>2026</v>
      </c>
      <c r="D838" s="12" t="str">
        <f>"Q"&amp;ROUNDUP(MONTH(SalesDataTable[[#This Row],[Order Date]])/3,0)</f>
        <v>Q2</v>
      </c>
      <c r="E838" s="4">
        <f>MONTH(SalesDataTable[[#This Row],[Order Date]])</f>
        <v>5</v>
      </c>
      <c r="F838" s="4" t="str">
        <f>TEXT(SalesDataTable[[#This Row],[Order Date]],"MMM")</f>
        <v>May</v>
      </c>
      <c r="G838" s="4" t="s">
        <v>6</v>
      </c>
      <c r="H838" s="4" t="s">
        <v>41</v>
      </c>
      <c r="I838" s="4" t="s">
        <v>8</v>
      </c>
      <c r="J838" s="4" t="s">
        <v>16</v>
      </c>
      <c r="K838" s="4" t="s">
        <v>34</v>
      </c>
      <c r="L838" s="4" t="s">
        <v>38</v>
      </c>
      <c r="M838" s="9">
        <v>4</v>
      </c>
      <c r="N838" s="6">
        <v>125.11</v>
      </c>
      <c r="O838" s="7">
        <v>0.15</v>
      </c>
      <c r="P838" s="6">
        <v>70.010000000000005</v>
      </c>
      <c r="Q838" s="6">
        <f t="shared" si="52"/>
        <v>425.37399999999997</v>
      </c>
      <c r="R838" s="6">
        <f t="shared" si="53"/>
        <v>280.04000000000002</v>
      </c>
      <c r="S838" s="6">
        <f t="shared" si="54"/>
        <v>145.33399999999995</v>
      </c>
      <c r="T838" s="8">
        <f t="shared" si="55"/>
        <v>0.34166169065340135</v>
      </c>
      <c r="U838" s="5">
        <f>YEAR(SalesDataTable[[#This Row],[Order Date]])</f>
        <v>2026</v>
      </c>
      <c r="V838" s="8" t="str">
        <f>"Q"&amp;ROUNDUP(MONTH(SalesDataTable[[#This Row],[Order Date]])/3,0)</f>
        <v>Q2</v>
      </c>
      <c r="W838" s="9">
        <f>MONTH(SalesDataTable[[#This Row],[Order Date]])</f>
        <v>5</v>
      </c>
      <c r="X838" s="8" t="str">
        <f>TEXT(SalesDataTable[[#This Row],[Order Date]],"mmm")</f>
        <v>May</v>
      </c>
    </row>
    <row r="839" spans="1:24" ht="15.75">
      <c r="A839" s="2">
        <v>3478</v>
      </c>
      <c r="B839" s="3">
        <v>46158</v>
      </c>
      <c r="C839" s="4">
        <f>YEAR(SalesDataTable[[#This Row],[Order Date]])</f>
        <v>2026</v>
      </c>
      <c r="D839" s="12" t="str">
        <f>"Q"&amp;ROUNDUP(MONTH(SalesDataTable[[#This Row],[Order Date]])/3,0)</f>
        <v>Q2</v>
      </c>
      <c r="E839" s="4">
        <f>MONTH(SalesDataTable[[#This Row],[Order Date]])</f>
        <v>5</v>
      </c>
      <c r="F839" s="4" t="str">
        <f>TEXT(SalesDataTable[[#This Row],[Order Date]],"MMM")</f>
        <v>May</v>
      </c>
      <c r="G839" s="4" t="s">
        <v>20</v>
      </c>
      <c r="H839" s="4" t="s">
        <v>33</v>
      </c>
      <c r="I839" s="4" t="s">
        <v>2</v>
      </c>
      <c r="J839" s="4" t="s">
        <v>13</v>
      </c>
      <c r="K839" s="4" t="s">
        <v>34</v>
      </c>
      <c r="L839" s="4" t="s">
        <v>42</v>
      </c>
      <c r="M839" s="9">
        <v>4</v>
      </c>
      <c r="N839" s="6">
        <v>36.29</v>
      </c>
      <c r="O839" s="7">
        <v>0.1</v>
      </c>
      <c r="P839" s="6">
        <v>13.77</v>
      </c>
      <c r="Q839" s="6">
        <f t="shared" si="52"/>
        <v>130.64400000000001</v>
      </c>
      <c r="R839" s="6">
        <f t="shared" si="53"/>
        <v>55.08</v>
      </c>
      <c r="S839" s="6">
        <f t="shared" si="54"/>
        <v>75.564000000000007</v>
      </c>
      <c r="T839" s="8">
        <f t="shared" si="55"/>
        <v>0.57839625241113257</v>
      </c>
      <c r="U839" s="5">
        <f>YEAR(SalesDataTable[[#This Row],[Order Date]])</f>
        <v>2026</v>
      </c>
      <c r="V839" s="8" t="str">
        <f>"Q"&amp;ROUNDUP(MONTH(SalesDataTable[[#This Row],[Order Date]])/3,0)</f>
        <v>Q2</v>
      </c>
      <c r="W839" s="9">
        <f>MONTH(SalesDataTable[[#This Row],[Order Date]])</f>
        <v>5</v>
      </c>
      <c r="X839" s="8" t="str">
        <f>TEXT(SalesDataTable[[#This Row],[Order Date]],"mmm")</f>
        <v>May</v>
      </c>
    </row>
    <row r="840" spans="1:24" ht="15.75">
      <c r="A840" s="2">
        <v>3599</v>
      </c>
      <c r="B840" s="3">
        <v>46158</v>
      </c>
      <c r="C840" s="4">
        <f>YEAR(SalesDataTable[[#This Row],[Order Date]])</f>
        <v>2026</v>
      </c>
      <c r="D840" s="12" t="str">
        <f>"Q"&amp;ROUNDUP(MONTH(SalesDataTable[[#This Row],[Order Date]])/3,0)</f>
        <v>Q2</v>
      </c>
      <c r="E840" s="4">
        <f>MONTH(SalesDataTable[[#This Row],[Order Date]])</f>
        <v>5</v>
      </c>
      <c r="F840" s="4" t="str">
        <f>TEXT(SalesDataTable[[#This Row],[Order Date]],"MMM")</f>
        <v>May</v>
      </c>
      <c r="G840" s="4" t="s">
        <v>6</v>
      </c>
      <c r="H840" s="4" t="s">
        <v>27</v>
      </c>
      <c r="I840" s="4" t="s">
        <v>2</v>
      </c>
      <c r="J840" s="4" t="s">
        <v>13</v>
      </c>
      <c r="K840" s="4" t="s">
        <v>9</v>
      </c>
      <c r="L840" s="4" t="s">
        <v>17</v>
      </c>
      <c r="M840" s="9">
        <v>4</v>
      </c>
      <c r="N840" s="6">
        <v>143.34</v>
      </c>
      <c r="O840" s="7">
        <v>0</v>
      </c>
      <c r="P840" s="6">
        <v>80.55</v>
      </c>
      <c r="Q840" s="6">
        <f t="shared" si="52"/>
        <v>573.36</v>
      </c>
      <c r="R840" s="6">
        <f t="shared" si="53"/>
        <v>322.2</v>
      </c>
      <c r="S840" s="6">
        <f t="shared" si="54"/>
        <v>251.16000000000003</v>
      </c>
      <c r="T840" s="8">
        <f t="shared" si="55"/>
        <v>0.43804939305148599</v>
      </c>
      <c r="U840" s="5">
        <f>YEAR(SalesDataTable[[#This Row],[Order Date]])</f>
        <v>2026</v>
      </c>
      <c r="V840" s="8" t="str">
        <f>"Q"&amp;ROUNDUP(MONTH(SalesDataTable[[#This Row],[Order Date]])/3,0)</f>
        <v>Q2</v>
      </c>
      <c r="W840" s="9">
        <f>MONTH(SalesDataTable[[#This Row],[Order Date]])</f>
        <v>5</v>
      </c>
      <c r="X840" s="8" t="str">
        <f>TEXT(SalesDataTable[[#This Row],[Order Date]],"mmm")</f>
        <v>May</v>
      </c>
    </row>
    <row r="841" spans="1:24" ht="15.75">
      <c r="A841" s="2">
        <v>282</v>
      </c>
      <c r="B841" s="3">
        <v>46159</v>
      </c>
      <c r="C841" s="4">
        <f>YEAR(SalesDataTable[[#This Row],[Order Date]])</f>
        <v>2026</v>
      </c>
      <c r="D841" s="12" t="str">
        <f>"Q"&amp;ROUNDUP(MONTH(SalesDataTable[[#This Row],[Order Date]])/3,0)</f>
        <v>Q2</v>
      </c>
      <c r="E841" s="4">
        <f>MONTH(SalesDataTable[[#This Row],[Order Date]])</f>
        <v>5</v>
      </c>
      <c r="F841" s="4" t="str">
        <f>TEXT(SalesDataTable[[#This Row],[Order Date]],"MMM")</f>
        <v>May</v>
      </c>
      <c r="G841" s="4" t="s">
        <v>6</v>
      </c>
      <c r="H841" s="4" t="s">
        <v>43</v>
      </c>
      <c r="I841" s="4" t="s">
        <v>28</v>
      </c>
      <c r="J841" s="4" t="s">
        <v>13</v>
      </c>
      <c r="K841" s="4" t="s">
        <v>4</v>
      </c>
      <c r="L841" s="4" t="s">
        <v>22</v>
      </c>
      <c r="M841" s="9">
        <v>3</v>
      </c>
      <c r="N841" s="6">
        <v>51.68</v>
      </c>
      <c r="O841" s="7">
        <v>0</v>
      </c>
      <c r="P841" s="6">
        <v>22.4</v>
      </c>
      <c r="Q841" s="6">
        <f t="shared" si="52"/>
        <v>155.04</v>
      </c>
      <c r="R841" s="6">
        <f t="shared" si="53"/>
        <v>67.199999999999989</v>
      </c>
      <c r="S841" s="6">
        <f t="shared" si="54"/>
        <v>87.84</v>
      </c>
      <c r="T841" s="8">
        <f t="shared" si="55"/>
        <v>0.56656346749226016</v>
      </c>
      <c r="U841" s="5">
        <f>YEAR(SalesDataTable[[#This Row],[Order Date]])</f>
        <v>2026</v>
      </c>
      <c r="V841" s="8" t="str">
        <f>"Q"&amp;ROUNDUP(MONTH(SalesDataTable[[#This Row],[Order Date]])/3,0)</f>
        <v>Q2</v>
      </c>
      <c r="W841" s="9">
        <f>MONTH(SalesDataTable[[#This Row],[Order Date]])</f>
        <v>5</v>
      </c>
      <c r="X841" s="8" t="str">
        <f>TEXT(SalesDataTable[[#This Row],[Order Date]],"mmm")</f>
        <v>May</v>
      </c>
    </row>
    <row r="842" spans="1:24" ht="15.75">
      <c r="A842" s="2">
        <v>980</v>
      </c>
      <c r="B842" s="3">
        <v>46159</v>
      </c>
      <c r="C842" s="4">
        <f>YEAR(SalesDataTable[[#This Row],[Order Date]])</f>
        <v>2026</v>
      </c>
      <c r="D842" s="12" t="str">
        <f>"Q"&amp;ROUNDUP(MONTH(SalesDataTable[[#This Row],[Order Date]])/3,0)</f>
        <v>Q2</v>
      </c>
      <c r="E842" s="4">
        <f>MONTH(SalesDataTable[[#This Row],[Order Date]])</f>
        <v>5</v>
      </c>
      <c r="F842" s="4" t="str">
        <f>TEXT(SalesDataTable[[#This Row],[Order Date]],"MMM")</f>
        <v>May</v>
      </c>
      <c r="G842" s="4" t="s">
        <v>20</v>
      </c>
      <c r="H842" s="4" t="s">
        <v>31</v>
      </c>
      <c r="I842" s="4" t="s">
        <v>2</v>
      </c>
      <c r="J842" s="4" t="s">
        <v>3</v>
      </c>
      <c r="K842" s="4" t="s">
        <v>14</v>
      </c>
      <c r="L842" s="4" t="s">
        <v>32</v>
      </c>
      <c r="M842" s="9">
        <v>1</v>
      </c>
      <c r="N842" s="6">
        <v>46.84</v>
      </c>
      <c r="O842" s="7">
        <v>0</v>
      </c>
      <c r="P842" s="6">
        <v>17.93</v>
      </c>
      <c r="Q842" s="6">
        <f t="shared" si="52"/>
        <v>46.84</v>
      </c>
      <c r="R842" s="6">
        <f t="shared" si="53"/>
        <v>17.93</v>
      </c>
      <c r="S842" s="6">
        <f t="shared" si="54"/>
        <v>28.910000000000004</v>
      </c>
      <c r="T842" s="8">
        <f t="shared" si="55"/>
        <v>0.61720751494449189</v>
      </c>
      <c r="U842" s="5">
        <f>YEAR(SalesDataTable[[#This Row],[Order Date]])</f>
        <v>2026</v>
      </c>
      <c r="V842" s="8" t="str">
        <f>"Q"&amp;ROUNDUP(MONTH(SalesDataTable[[#This Row],[Order Date]])/3,0)</f>
        <v>Q2</v>
      </c>
      <c r="W842" s="9">
        <f>MONTH(SalesDataTable[[#This Row],[Order Date]])</f>
        <v>5</v>
      </c>
      <c r="X842" s="8" t="str">
        <f>TEXT(SalesDataTable[[#This Row],[Order Date]],"mmm")</f>
        <v>May</v>
      </c>
    </row>
    <row r="843" spans="1:24" ht="15.75">
      <c r="A843" s="2">
        <v>1155</v>
      </c>
      <c r="B843" s="3">
        <v>46159</v>
      </c>
      <c r="C843" s="4">
        <f>YEAR(SalesDataTable[[#This Row],[Order Date]])</f>
        <v>2026</v>
      </c>
      <c r="D843" s="12" t="str">
        <f>"Q"&amp;ROUNDUP(MONTH(SalesDataTable[[#This Row],[Order Date]])/3,0)</f>
        <v>Q2</v>
      </c>
      <c r="E843" s="4">
        <f>MONTH(SalesDataTable[[#This Row],[Order Date]])</f>
        <v>5</v>
      </c>
      <c r="F843" s="4" t="str">
        <f>TEXT(SalesDataTable[[#This Row],[Order Date]],"MMM")</f>
        <v>May</v>
      </c>
      <c r="G843" s="4" t="s">
        <v>11</v>
      </c>
      <c r="H843" s="4" t="s">
        <v>12</v>
      </c>
      <c r="I843" s="4" t="s">
        <v>28</v>
      </c>
      <c r="J843" s="4" t="s">
        <v>13</v>
      </c>
      <c r="K843" s="4" t="s">
        <v>9</v>
      </c>
      <c r="L843" s="4" t="s">
        <v>46</v>
      </c>
      <c r="M843" s="9">
        <v>5</v>
      </c>
      <c r="N843" s="6">
        <v>72.900000000000006</v>
      </c>
      <c r="O843" s="7">
        <v>0.05</v>
      </c>
      <c r="P843" s="6">
        <v>31.57</v>
      </c>
      <c r="Q843" s="6">
        <f t="shared" si="52"/>
        <v>346.27499999999998</v>
      </c>
      <c r="R843" s="6">
        <f t="shared" si="53"/>
        <v>157.85</v>
      </c>
      <c r="S843" s="6">
        <f t="shared" si="54"/>
        <v>188.42499999999998</v>
      </c>
      <c r="T843" s="8">
        <f t="shared" si="55"/>
        <v>0.54414843693596127</v>
      </c>
      <c r="U843" s="5">
        <f>YEAR(SalesDataTable[[#This Row],[Order Date]])</f>
        <v>2026</v>
      </c>
      <c r="V843" s="8" t="str">
        <f>"Q"&amp;ROUNDUP(MONTH(SalesDataTable[[#This Row],[Order Date]])/3,0)</f>
        <v>Q2</v>
      </c>
      <c r="W843" s="9">
        <f>MONTH(SalesDataTable[[#This Row],[Order Date]])</f>
        <v>5</v>
      </c>
      <c r="X843" s="8" t="str">
        <f>TEXT(SalesDataTable[[#This Row],[Order Date]],"mmm")</f>
        <v>May</v>
      </c>
    </row>
    <row r="844" spans="1:24" ht="15.75">
      <c r="A844" s="2">
        <v>1816</v>
      </c>
      <c r="B844" s="3">
        <v>46159</v>
      </c>
      <c r="C844" s="4">
        <f>YEAR(SalesDataTable[[#This Row],[Order Date]])</f>
        <v>2026</v>
      </c>
      <c r="D844" s="12" t="str">
        <f>"Q"&amp;ROUNDUP(MONTH(SalesDataTable[[#This Row],[Order Date]])/3,0)</f>
        <v>Q2</v>
      </c>
      <c r="E844" s="4">
        <f>MONTH(SalesDataTable[[#This Row],[Order Date]])</f>
        <v>5</v>
      </c>
      <c r="F844" s="4" t="str">
        <f>TEXT(SalesDataTable[[#This Row],[Order Date]],"MMM")</f>
        <v>May</v>
      </c>
      <c r="G844" s="4" t="s">
        <v>20</v>
      </c>
      <c r="H844" s="4" t="s">
        <v>31</v>
      </c>
      <c r="I844" s="4" t="s">
        <v>2</v>
      </c>
      <c r="J844" s="4" t="s">
        <v>13</v>
      </c>
      <c r="K844" s="4" t="s">
        <v>9</v>
      </c>
      <c r="L844" s="4" t="s">
        <v>10</v>
      </c>
      <c r="M844" s="9">
        <v>1</v>
      </c>
      <c r="N844" s="6">
        <v>91.07</v>
      </c>
      <c r="O844" s="7">
        <v>0</v>
      </c>
      <c r="P844" s="6">
        <v>45.3</v>
      </c>
      <c r="Q844" s="6">
        <f t="shared" si="52"/>
        <v>91.07</v>
      </c>
      <c r="R844" s="6">
        <f t="shared" si="53"/>
        <v>45.3</v>
      </c>
      <c r="S844" s="6">
        <f t="shared" si="54"/>
        <v>45.769999999999996</v>
      </c>
      <c r="T844" s="8">
        <f t="shared" si="55"/>
        <v>0.50258043263423735</v>
      </c>
      <c r="U844" s="5">
        <f>YEAR(SalesDataTable[[#This Row],[Order Date]])</f>
        <v>2026</v>
      </c>
      <c r="V844" s="8" t="str">
        <f>"Q"&amp;ROUNDUP(MONTH(SalesDataTable[[#This Row],[Order Date]])/3,0)</f>
        <v>Q2</v>
      </c>
      <c r="W844" s="9">
        <f>MONTH(SalesDataTable[[#This Row],[Order Date]])</f>
        <v>5</v>
      </c>
      <c r="X844" s="8" t="str">
        <f>TEXT(SalesDataTable[[#This Row],[Order Date]],"mmm")</f>
        <v>May</v>
      </c>
    </row>
    <row r="845" spans="1:24" ht="15.75">
      <c r="A845" s="2">
        <v>2128</v>
      </c>
      <c r="B845" s="3">
        <v>46159</v>
      </c>
      <c r="C845" s="4">
        <f>YEAR(SalesDataTable[[#This Row],[Order Date]])</f>
        <v>2026</v>
      </c>
      <c r="D845" s="12" t="str">
        <f>"Q"&amp;ROUNDUP(MONTH(SalesDataTable[[#This Row],[Order Date]])/3,0)</f>
        <v>Q2</v>
      </c>
      <c r="E845" s="4">
        <f>MONTH(SalesDataTable[[#This Row],[Order Date]])</f>
        <v>5</v>
      </c>
      <c r="F845" s="4" t="str">
        <f>TEXT(SalesDataTable[[#This Row],[Order Date]],"MMM")</f>
        <v>May</v>
      </c>
      <c r="G845" s="4" t="s">
        <v>11</v>
      </c>
      <c r="H845" s="4" t="s">
        <v>39</v>
      </c>
      <c r="I845" s="4" t="s">
        <v>19</v>
      </c>
      <c r="J845" s="4" t="s">
        <v>13</v>
      </c>
      <c r="K845" s="4" t="s">
        <v>4</v>
      </c>
      <c r="L845" s="4" t="s">
        <v>5</v>
      </c>
      <c r="M845" s="9">
        <v>1</v>
      </c>
      <c r="N845" s="6">
        <v>81.86</v>
      </c>
      <c r="O845" s="7">
        <v>0</v>
      </c>
      <c r="P845" s="6">
        <v>43.14</v>
      </c>
      <c r="Q845" s="6">
        <f t="shared" si="52"/>
        <v>81.86</v>
      </c>
      <c r="R845" s="6">
        <f t="shared" si="53"/>
        <v>43.14</v>
      </c>
      <c r="S845" s="6">
        <f t="shared" si="54"/>
        <v>38.72</v>
      </c>
      <c r="T845" s="8">
        <f t="shared" si="55"/>
        <v>0.47300268751526997</v>
      </c>
      <c r="U845" s="5">
        <f>YEAR(SalesDataTable[[#This Row],[Order Date]])</f>
        <v>2026</v>
      </c>
      <c r="V845" s="8" t="str">
        <f>"Q"&amp;ROUNDUP(MONTH(SalesDataTable[[#This Row],[Order Date]])/3,0)</f>
        <v>Q2</v>
      </c>
      <c r="W845" s="9">
        <f>MONTH(SalesDataTable[[#This Row],[Order Date]])</f>
        <v>5</v>
      </c>
      <c r="X845" s="8" t="str">
        <f>TEXT(SalesDataTable[[#This Row],[Order Date]],"mmm")</f>
        <v>May</v>
      </c>
    </row>
    <row r="846" spans="1:24" ht="15.75">
      <c r="A846" s="2">
        <v>2296</v>
      </c>
      <c r="B846" s="3">
        <v>46159</v>
      </c>
      <c r="C846" s="4">
        <f>YEAR(SalesDataTable[[#This Row],[Order Date]])</f>
        <v>2026</v>
      </c>
      <c r="D846" s="12" t="str">
        <f>"Q"&amp;ROUNDUP(MONTH(SalesDataTable[[#This Row],[Order Date]])/3,0)</f>
        <v>Q2</v>
      </c>
      <c r="E846" s="4">
        <f>MONTH(SalesDataTable[[#This Row],[Order Date]])</f>
        <v>5</v>
      </c>
      <c r="F846" s="4" t="str">
        <f>TEXT(SalesDataTable[[#This Row],[Order Date]],"MMM")</f>
        <v>May</v>
      </c>
      <c r="G846" s="4" t="s">
        <v>20</v>
      </c>
      <c r="H846" s="4" t="s">
        <v>33</v>
      </c>
      <c r="I846" s="4" t="s">
        <v>2</v>
      </c>
      <c r="J846" s="4" t="s">
        <v>3</v>
      </c>
      <c r="K846" s="4" t="s">
        <v>14</v>
      </c>
      <c r="L846" s="4" t="s">
        <v>32</v>
      </c>
      <c r="M846" s="9">
        <v>1</v>
      </c>
      <c r="N846" s="6">
        <v>45.45</v>
      </c>
      <c r="O846" s="7">
        <v>0</v>
      </c>
      <c r="P846" s="6">
        <v>17.93</v>
      </c>
      <c r="Q846" s="6">
        <f t="shared" si="52"/>
        <v>45.45</v>
      </c>
      <c r="R846" s="6">
        <f t="shared" si="53"/>
        <v>17.93</v>
      </c>
      <c r="S846" s="6">
        <f t="shared" si="54"/>
        <v>27.520000000000003</v>
      </c>
      <c r="T846" s="8">
        <f t="shared" si="55"/>
        <v>0.60550055005500558</v>
      </c>
      <c r="U846" s="5">
        <f>YEAR(SalesDataTable[[#This Row],[Order Date]])</f>
        <v>2026</v>
      </c>
      <c r="V846" s="8" t="str">
        <f>"Q"&amp;ROUNDUP(MONTH(SalesDataTable[[#This Row],[Order Date]])/3,0)</f>
        <v>Q2</v>
      </c>
      <c r="W846" s="9">
        <f>MONTH(SalesDataTable[[#This Row],[Order Date]])</f>
        <v>5</v>
      </c>
      <c r="X846" s="8" t="str">
        <f>TEXT(SalesDataTable[[#This Row],[Order Date]],"mmm")</f>
        <v>May</v>
      </c>
    </row>
    <row r="847" spans="1:24" ht="15.75">
      <c r="A847" s="2">
        <v>2322</v>
      </c>
      <c r="B847" s="3">
        <v>46159</v>
      </c>
      <c r="C847" s="4">
        <f>YEAR(SalesDataTable[[#This Row],[Order Date]])</f>
        <v>2026</v>
      </c>
      <c r="D847" s="12" t="str">
        <f>"Q"&amp;ROUNDUP(MONTH(SalesDataTable[[#This Row],[Order Date]])/3,0)</f>
        <v>Q2</v>
      </c>
      <c r="E847" s="4">
        <f>MONTH(SalesDataTable[[#This Row],[Order Date]])</f>
        <v>5</v>
      </c>
      <c r="F847" s="4" t="str">
        <f>TEXT(SalesDataTable[[#This Row],[Order Date]],"MMM")</f>
        <v>May</v>
      </c>
      <c r="G847" s="4" t="s">
        <v>11</v>
      </c>
      <c r="H847" s="4" t="s">
        <v>39</v>
      </c>
      <c r="I847" s="4" t="s">
        <v>19</v>
      </c>
      <c r="J847" s="4" t="s">
        <v>16</v>
      </c>
      <c r="K847" s="4" t="s">
        <v>9</v>
      </c>
      <c r="L847" s="4" t="s">
        <v>46</v>
      </c>
      <c r="M847" s="9">
        <v>1</v>
      </c>
      <c r="N847" s="6">
        <v>70.62</v>
      </c>
      <c r="O847" s="7">
        <v>0</v>
      </c>
      <c r="P847" s="6">
        <v>32.53</v>
      </c>
      <c r="Q847" s="6">
        <f t="shared" si="52"/>
        <v>70.62</v>
      </c>
      <c r="R847" s="6">
        <f t="shared" si="53"/>
        <v>32.53</v>
      </c>
      <c r="S847" s="6">
        <f t="shared" si="54"/>
        <v>38.090000000000003</v>
      </c>
      <c r="T847" s="8">
        <f t="shared" si="55"/>
        <v>0.53936561880487111</v>
      </c>
      <c r="U847" s="5">
        <f>YEAR(SalesDataTable[[#This Row],[Order Date]])</f>
        <v>2026</v>
      </c>
      <c r="V847" s="8" t="str">
        <f>"Q"&amp;ROUNDUP(MONTH(SalesDataTable[[#This Row],[Order Date]])/3,0)</f>
        <v>Q2</v>
      </c>
      <c r="W847" s="9">
        <f>MONTH(SalesDataTable[[#This Row],[Order Date]])</f>
        <v>5</v>
      </c>
      <c r="X847" s="8" t="str">
        <f>TEXT(SalesDataTable[[#This Row],[Order Date]],"mmm")</f>
        <v>May</v>
      </c>
    </row>
    <row r="848" spans="1:24" ht="15.75">
      <c r="A848" s="2">
        <v>3480</v>
      </c>
      <c r="B848" s="3">
        <v>46159</v>
      </c>
      <c r="C848" s="4">
        <f>YEAR(SalesDataTable[[#This Row],[Order Date]])</f>
        <v>2026</v>
      </c>
      <c r="D848" s="12" t="str">
        <f>"Q"&amp;ROUNDUP(MONTH(SalesDataTable[[#This Row],[Order Date]])/3,0)</f>
        <v>Q2</v>
      </c>
      <c r="E848" s="4">
        <f>MONTH(SalesDataTable[[#This Row],[Order Date]])</f>
        <v>5</v>
      </c>
      <c r="F848" s="4" t="str">
        <f>TEXT(SalesDataTable[[#This Row],[Order Date]],"MMM")</f>
        <v>May</v>
      </c>
      <c r="G848" s="4" t="s">
        <v>20</v>
      </c>
      <c r="H848" s="4" t="s">
        <v>33</v>
      </c>
      <c r="I848" s="4" t="s">
        <v>2</v>
      </c>
      <c r="J848" s="4" t="s">
        <v>13</v>
      </c>
      <c r="K848" s="4" t="s">
        <v>34</v>
      </c>
      <c r="L848" s="4" t="s">
        <v>45</v>
      </c>
      <c r="M848" s="9">
        <v>2</v>
      </c>
      <c r="N848" s="6">
        <v>51.56</v>
      </c>
      <c r="O848" s="7">
        <v>0</v>
      </c>
      <c r="P848" s="6">
        <v>22.46</v>
      </c>
      <c r="Q848" s="6">
        <f t="shared" si="52"/>
        <v>103.12</v>
      </c>
      <c r="R848" s="6">
        <f t="shared" si="53"/>
        <v>44.92</v>
      </c>
      <c r="S848" s="6">
        <f t="shared" si="54"/>
        <v>58.2</v>
      </c>
      <c r="T848" s="8">
        <f t="shared" si="55"/>
        <v>0.56439100077579518</v>
      </c>
      <c r="U848" s="5">
        <f>YEAR(SalesDataTable[[#This Row],[Order Date]])</f>
        <v>2026</v>
      </c>
      <c r="V848" s="8" t="str">
        <f>"Q"&amp;ROUNDUP(MONTH(SalesDataTable[[#This Row],[Order Date]])/3,0)</f>
        <v>Q2</v>
      </c>
      <c r="W848" s="9">
        <f>MONTH(SalesDataTable[[#This Row],[Order Date]])</f>
        <v>5</v>
      </c>
      <c r="X848" s="8" t="str">
        <f>TEXT(SalesDataTable[[#This Row],[Order Date]],"mmm")</f>
        <v>May</v>
      </c>
    </row>
    <row r="849" spans="1:24" ht="15.75">
      <c r="A849" s="2">
        <v>4426</v>
      </c>
      <c r="B849" s="3">
        <v>46159</v>
      </c>
      <c r="C849" s="4">
        <f>YEAR(SalesDataTable[[#This Row],[Order Date]])</f>
        <v>2026</v>
      </c>
      <c r="D849" s="12" t="str">
        <f>"Q"&amp;ROUNDUP(MONTH(SalesDataTable[[#This Row],[Order Date]])/3,0)</f>
        <v>Q2</v>
      </c>
      <c r="E849" s="4">
        <f>MONTH(SalesDataTable[[#This Row],[Order Date]])</f>
        <v>5</v>
      </c>
      <c r="F849" s="4" t="str">
        <f>TEXT(SalesDataTable[[#This Row],[Order Date]],"MMM")</f>
        <v>May</v>
      </c>
      <c r="G849" s="4" t="s">
        <v>20</v>
      </c>
      <c r="H849" s="4" t="s">
        <v>33</v>
      </c>
      <c r="I849" s="4" t="s">
        <v>2</v>
      </c>
      <c r="J849" s="4" t="s">
        <v>13</v>
      </c>
      <c r="K849" s="4" t="s">
        <v>9</v>
      </c>
      <c r="L849" s="4" t="s">
        <v>17</v>
      </c>
      <c r="M849" s="9">
        <v>2</v>
      </c>
      <c r="N849" s="6">
        <v>146.22</v>
      </c>
      <c r="O849" s="7">
        <v>0</v>
      </c>
      <c r="P849" s="6">
        <v>81.069999999999993</v>
      </c>
      <c r="Q849" s="6">
        <f t="shared" si="52"/>
        <v>292.44</v>
      </c>
      <c r="R849" s="6">
        <f t="shared" si="53"/>
        <v>162.13999999999999</v>
      </c>
      <c r="S849" s="6">
        <f t="shared" si="54"/>
        <v>130.30000000000001</v>
      </c>
      <c r="T849" s="8">
        <f t="shared" si="55"/>
        <v>0.4455614826973055</v>
      </c>
      <c r="U849" s="5">
        <f>YEAR(SalesDataTable[[#This Row],[Order Date]])</f>
        <v>2026</v>
      </c>
      <c r="V849" s="8" t="str">
        <f>"Q"&amp;ROUNDUP(MONTH(SalesDataTable[[#This Row],[Order Date]])/3,0)</f>
        <v>Q2</v>
      </c>
      <c r="W849" s="9">
        <f>MONTH(SalesDataTable[[#This Row],[Order Date]])</f>
        <v>5</v>
      </c>
      <c r="X849" s="8" t="str">
        <f>TEXT(SalesDataTable[[#This Row],[Order Date]],"mmm")</f>
        <v>May</v>
      </c>
    </row>
    <row r="850" spans="1:24" ht="15.75">
      <c r="A850" s="2">
        <v>4938</v>
      </c>
      <c r="B850" s="3">
        <v>46159</v>
      </c>
      <c r="C850" s="4">
        <f>YEAR(SalesDataTable[[#This Row],[Order Date]])</f>
        <v>2026</v>
      </c>
      <c r="D850" s="12" t="str">
        <f>"Q"&amp;ROUNDUP(MONTH(SalesDataTable[[#This Row],[Order Date]])/3,0)</f>
        <v>Q2</v>
      </c>
      <c r="E850" s="4">
        <f>MONTH(SalesDataTable[[#This Row],[Order Date]])</f>
        <v>5</v>
      </c>
      <c r="F850" s="4" t="str">
        <f>TEXT(SalesDataTable[[#This Row],[Order Date]],"MMM")</f>
        <v>May</v>
      </c>
      <c r="G850" s="4" t="s">
        <v>20</v>
      </c>
      <c r="H850" s="4" t="s">
        <v>47</v>
      </c>
      <c r="I850" s="4" t="s">
        <v>19</v>
      </c>
      <c r="J850" s="4" t="s">
        <v>3</v>
      </c>
      <c r="K850" s="4" t="s">
        <v>34</v>
      </c>
      <c r="L850" s="4" t="s">
        <v>45</v>
      </c>
      <c r="M850" s="9">
        <v>2</v>
      </c>
      <c r="N850" s="6">
        <v>51.34</v>
      </c>
      <c r="O850" s="7">
        <v>0</v>
      </c>
      <c r="P850" s="6">
        <v>22.17</v>
      </c>
      <c r="Q850" s="6">
        <f t="shared" si="52"/>
        <v>102.68</v>
      </c>
      <c r="R850" s="6">
        <f t="shared" si="53"/>
        <v>44.34</v>
      </c>
      <c r="S850" s="6">
        <f t="shared" si="54"/>
        <v>58.34</v>
      </c>
      <c r="T850" s="8">
        <f t="shared" si="55"/>
        <v>0.56817296455005839</v>
      </c>
      <c r="U850" s="5">
        <f>YEAR(SalesDataTable[[#This Row],[Order Date]])</f>
        <v>2026</v>
      </c>
      <c r="V850" s="8" t="str">
        <f>"Q"&amp;ROUNDUP(MONTH(SalesDataTable[[#This Row],[Order Date]])/3,0)</f>
        <v>Q2</v>
      </c>
      <c r="W850" s="9">
        <f>MONTH(SalesDataTable[[#This Row],[Order Date]])</f>
        <v>5</v>
      </c>
      <c r="X850" s="8" t="str">
        <f>TEXT(SalesDataTable[[#This Row],[Order Date]],"mmm")</f>
        <v>May</v>
      </c>
    </row>
    <row r="851" spans="1:24" ht="15.75">
      <c r="A851" s="2">
        <v>915</v>
      </c>
      <c r="B851" s="3">
        <v>46160</v>
      </c>
      <c r="C851" s="4">
        <f>YEAR(SalesDataTable[[#This Row],[Order Date]])</f>
        <v>2026</v>
      </c>
      <c r="D851" s="12" t="str">
        <f>"Q"&amp;ROUNDUP(MONTH(SalesDataTable[[#This Row],[Order Date]])/3,0)</f>
        <v>Q2</v>
      </c>
      <c r="E851" s="4">
        <f>MONTH(SalesDataTable[[#This Row],[Order Date]])</f>
        <v>5</v>
      </c>
      <c r="F851" s="4" t="str">
        <f>TEXT(SalesDataTable[[#This Row],[Order Date]],"MMM")</f>
        <v>May</v>
      </c>
      <c r="G851" s="4" t="s">
        <v>20</v>
      </c>
      <c r="H851" s="4" t="s">
        <v>33</v>
      </c>
      <c r="I851" s="4" t="s">
        <v>2</v>
      </c>
      <c r="J851" s="4" t="s">
        <v>13</v>
      </c>
      <c r="K851" s="4" t="s">
        <v>9</v>
      </c>
      <c r="L851" s="4" t="s">
        <v>37</v>
      </c>
      <c r="M851" s="9">
        <v>1</v>
      </c>
      <c r="N851" s="6">
        <v>153.61000000000001</v>
      </c>
      <c r="O851" s="7">
        <v>0.05</v>
      </c>
      <c r="P851" s="6">
        <v>79.94</v>
      </c>
      <c r="Q851" s="6">
        <f t="shared" si="52"/>
        <v>145.92950000000002</v>
      </c>
      <c r="R851" s="6">
        <f t="shared" si="53"/>
        <v>79.94</v>
      </c>
      <c r="S851" s="6">
        <f t="shared" si="54"/>
        <v>65.989500000000021</v>
      </c>
      <c r="T851" s="8">
        <f t="shared" si="55"/>
        <v>0.45220123415758989</v>
      </c>
      <c r="U851" s="5">
        <f>YEAR(SalesDataTable[[#This Row],[Order Date]])</f>
        <v>2026</v>
      </c>
      <c r="V851" s="8" t="str">
        <f>"Q"&amp;ROUNDUP(MONTH(SalesDataTable[[#This Row],[Order Date]])/3,0)</f>
        <v>Q2</v>
      </c>
      <c r="W851" s="9">
        <f>MONTH(SalesDataTable[[#This Row],[Order Date]])</f>
        <v>5</v>
      </c>
      <c r="X851" s="8" t="str">
        <f>TEXT(SalesDataTable[[#This Row],[Order Date]],"mmm")</f>
        <v>May</v>
      </c>
    </row>
    <row r="852" spans="1:24" ht="15.75">
      <c r="A852" s="2">
        <v>1188</v>
      </c>
      <c r="B852" s="3">
        <v>46160</v>
      </c>
      <c r="C852" s="4">
        <f>YEAR(SalesDataTable[[#This Row],[Order Date]])</f>
        <v>2026</v>
      </c>
      <c r="D852" s="12" t="str">
        <f>"Q"&amp;ROUNDUP(MONTH(SalesDataTable[[#This Row],[Order Date]])/3,0)</f>
        <v>Q2</v>
      </c>
      <c r="E852" s="4">
        <f>MONTH(SalesDataTable[[#This Row],[Order Date]])</f>
        <v>5</v>
      </c>
      <c r="F852" s="4" t="str">
        <f>TEXT(SalesDataTable[[#This Row],[Order Date]],"MMM")</f>
        <v>May</v>
      </c>
      <c r="G852" s="4" t="s">
        <v>6</v>
      </c>
      <c r="H852" s="4" t="s">
        <v>27</v>
      </c>
      <c r="I852" s="4" t="s">
        <v>2</v>
      </c>
      <c r="J852" s="4" t="s">
        <v>3</v>
      </c>
      <c r="K852" s="4" t="s">
        <v>23</v>
      </c>
      <c r="L852" s="4" t="s">
        <v>40</v>
      </c>
      <c r="M852" s="9">
        <v>1</v>
      </c>
      <c r="N852" s="6">
        <v>82.44</v>
      </c>
      <c r="O852" s="7">
        <v>0.15</v>
      </c>
      <c r="P852" s="6">
        <v>39.380000000000003</v>
      </c>
      <c r="Q852" s="6">
        <f t="shared" si="52"/>
        <v>70.073999999999998</v>
      </c>
      <c r="R852" s="6">
        <f t="shared" si="53"/>
        <v>39.380000000000003</v>
      </c>
      <c r="S852" s="6">
        <f t="shared" si="54"/>
        <v>30.693999999999996</v>
      </c>
      <c r="T852" s="8">
        <f t="shared" si="55"/>
        <v>0.43802266175757054</v>
      </c>
      <c r="U852" s="5">
        <f>YEAR(SalesDataTable[[#This Row],[Order Date]])</f>
        <v>2026</v>
      </c>
      <c r="V852" s="8" t="str">
        <f>"Q"&amp;ROUNDUP(MONTH(SalesDataTable[[#This Row],[Order Date]])/3,0)</f>
        <v>Q2</v>
      </c>
      <c r="W852" s="9">
        <f>MONTH(SalesDataTable[[#This Row],[Order Date]])</f>
        <v>5</v>
      </c>
      <c r="X852" s="8" t="str">
        <f>TEXT(SalesDataTable[[#This Row],[Order Date]],"mmm")</f>
        <v>May</v>
      </c>
    </row>
    <row r="853" spans="1:24" ht="15.75">
      <c r="A853" s="2">
        <v>1594</v>
      </c>
      <c r="B853" s="3">
        <v>46160</v>
      </c>
      <c r="C853" s="4">
        <f>YEAR(SalesDataTable[[#This Row],[Order Date]])</f>
        <v>2026</v>
      </c>
      <c r="D853" s="12" t="str">
        <f>"Q"&amp;ROUNDUP(MONTH(SalesDataTable[[#This Row],[Order Date]])/3,0)</f>
        <v>Q2</v>
      </c>
      <c r="E853" s="4">
        <f>MONTH(SalesDataTable[[#This Row],[Order Date]])</f>
        <v>5</v>
      </c>
      <c r="F853" s="4" t="str">
        <f>TEXT(SalesDataTable[[#This Row],[Order Date]],"MMM")</f>
        <v>May</v>
      </c>
      <c r="G853" s="4" t="s">
        <v>0</v>
      </c>
      <c r="H853" s="4" t="s">
        <v>1</v>
      </c>
      <c r="I853" s="4" t="s">
        <v>8</v>
      </c>
      <c r="J853" s="4" t="s">
        <v>16</v>
      </c>
      <c r="K853" s="4" t="s">
        <v>9</v>
      </c>
      <c r="L853" s="4" t="s">
        <v>10</v>
      </c>
      <c r="M853" s="9">
        <v>10</v>
      </c>
      <c r="N853" s="6">
        <v>92.09</v>
      </c>
      <c r="O853" s="7">
        <v>0.15</v>
      </c>
      <c r="P853" s="6">
        <v>45.13</v>
      </c>
      <c r="Q853" s="6">
        <f t="shared" si="52"/>
        <v>782.7650000000001</v>
      </c>
      <c r="R853" s="6">
        <f t="shared" si="53"/>
        <v>451.3</v>
      </c>
      <c r="S853" s="6">
        <f t="shared" si="54"/>
        <v>331.46500000000009</v>
      </c>
      <c r="T853" s="8">
        <f t="shared" si="55"/>
        <v>0.42345403792964686</v>
      </c>
      <c r="U853" s="5">
        <f>YEAR(SalesDataTable[[#This Row],[Order Date]])</f>
        <v>2026</v>
      </c>
      <c r="V853" s="8" t="str">
        <f>"Q"&amp;ROUNDUP(MONTH(SalesDataTable[[#This Row],[Order Date]])/3,0)</f>
        <v>Q2</v>
      </c>
      <c r="W853" s="9">
        <f>MONTH(SalesDataTable[[#This Row],[Order Date]])</f>
        <v>5</v>
      </c>
      <c r="X853" s="8" t="str">
        <f>TEXT(SalesDataTable[[#This Row],[Order Date]],"mmm")</f>
        <v>May</v>
      </c>
    </row>
    <row r="854" spans="1:24" ht="15.75">
      <c r="A854" s="2">
        <v>3022</v>
      </c>
      <c r="B854" s="3">
        <v>46160</v>
      </c>
      <c r="C854" s="4">
        <f>YEAR(SalesDataTable[[#This Row],[Order Date]])</f>
        <v>2026</v>
      </c>
      <c r="D854" s="12" t="str">
        <f>"Q"&amp;ROUNDUP(MONTH(SalesDataTable[[#This Row],[Order Date]])/3,0)</f>
        <v>Q2</v>
      </c>
      <c r="E854" s="4">
        <f>MONTH(SalesDataTable[[#This Row],[Order Date]])</f>
        <v>5</v>
      </c>
      <c r="F854" s="4" t="str">
        <f>TEXT(SalesDataTable[[#This Row],[Order Date]],"MMM")</f>
        <v>May</v>
      </c>
      <c r="G854" s="4" t="s">
        <v>20</v>
      </c>
      <c r="H854" s="4" t="s">
        <v>33</v>
      </c>
      <c r="I854" s="4" t="s">
        <v>28</v>
      </c>
      <c r="J854" s="4" t="s">
        <v>13</v>
      </c>
      <c r="K854" s="4" t="s">
        <v>14</v>
      </c>
      <c r="L854" s="4" t="s">
        <v>15</v>
      </c>
      <c r="M854" s="9">
        <v>1</v>
      </c>
      <c r="N854" s="6">
        <v>36.72</v>
      </c>
      <c r="O854" s="7">
        <v>0</v>
      </c>
      <c r="P854" s="6">
        <v>13.67</v>
      </c>
      <c r="Q854" s="6">
        <f t="shared" si="52"/>
        <v>36.72</v>
      </c>
      <c r="R854" s="6">
        <f t="shared" si="53"/>
        <v>13.67</v>
      </c>
      <c r="S854" s="6">
        <f t="shared" si="54"/>
        <v>23.049999999999997</v>
      </c>
      <c r="T854" s="8">
        <f t="shared" si="55"/>
        <v>0.62772331154684091</v>
      </c>
      <c r="U854" s="5">
        <f>YEAR(SalesDataTable[[#This Row],[Order Date]])</f>
        <v>2026</v>
      </c>
      <c r="V854" s="8" t="str">
        <f>"Q"&amp;ROUNDUP(MONTH(SalesDataTable[[#This Row],[Order Date]])/3,0)</f>
        <v>Q2</v>
      </c>
      <c r="W854" s="9">
        <f>MONTH(SalesDataTable[[#This Row],[Order Date]])</f>
        <v>5</v>
      </c>
      <c r="X854" s="8" t="str">
        <f>TEXT(SalesDataTable[[#This Row],[Order Date]],"mmm")</f>
        <v>May</v>
      </c>
    </row>
    <row r="855" spans="1:24" ht="15.75">
      <c r="A855" s="2">
        <v>588</v>
      </c>
      <c r="B855" s="3">
        <v>46161</v>
      </c>
      <c r="C855" s="4">
        <f>YEAR(SalesDataTable[[#This Row],[Order Date]])</f>
        <v>2026</v>
      </c>
      <c r="D855" s="12" t="str">
        <f>"Q"&amp;ROUNDUP(MONTH(SalesDataTable[[#This Row],[Order Date]])/3,0)</f>
        <v>Q2</v>
      </c>
      <c r="E855" s="4">
        <f>MONTH(SalesDataTable[[#This Row],[Order Date]])</f>
        <v>5</v>
      </c>
      <c r="F855" s="4" t="str">
        <f>TEXT(SalesDataTable[[#This Row],[Order Date]],"MMM")</f>
        <v>May</v>
      </c>
      <c r="G855" s="4" t="s">
        <v>6</v>
      </c>
      <c r="H855" s="4" t="s">
        <v>7</v>
      </c>
      <c r="I855" s="4" t="s">
        <v>8</v>
      </c>
      <c r="J855" s="4" t="s">
        <v>16</v>
      </c>
      <c r="K855" s="4" t="s">
        <v>14</v>
      </c>
      <c r="L855" s="4" t="s">
        <v>44</v>
      </c>
      <c r="M855" s="9">
        <v>3</v>
      </c>
      <c r="N855" s="6">
        <v>132.41999999999999</v>
      </c>
      <c r="O855" s="7">
        <v>0.05</v>
      </c>
      <c r="P855" s="6">
        <v>67.09</v>
      </c>
      <c r="Q855" s="6">
        <f t="shared" si="52"/>
        <v>377.39699999999999</v>
      </c>
      <c r="R855" s="6">
        <f t="shared" si="53"/>
        <v>201.27</v>
      </c>
      <c r="S855" s="6">
        <f t="shared" si="54"/>
        <v>176.12699999999998</v>
      </c>
      <c r="T855" s="8">
        <f t="shared" si="55"/>
        <v>0.46668892439526544</v>
      </c>
      <c r="U855" s="5">
        <f>YEAR(SalesDataTable[[#This Row],[Order Date]])</f>
        <v>2026</v>
      </c>
      <c r="V855" s="8" t="str">
        <f>"Q"&amp;ROUNDUP(MONTH(SalesDataTable[[#This Row],[Order Date]])/3,0)</f>
        <v>Q2</v>
      </c>
      <c r="W855" s="9">
        <f>MONTH(SalesDataTable[[#This Row],[Order Date]])</f>
        <v>5</v>
      </c>
      <c r="X855" s="8" t="str">
        <f>TEXT(SalesDataTable[[#This Row],[Order Date]],"mmm")</f>
        <v>May</v>
      </c>
    </row>
    <row r="856" spans="1:24" ht="15.75">
      <c r="A856" s="2">
        <v>1016</v>
      </c>
      <c r="B856" s="3">
        <v>46161</v>
      </c>
      <c r="C856" s="4">
        <f>YEAR(SalesDataTable[[#This Row],[Order Date]])</f>
        <v>2026</v>
      </c>
      <c r="D856" s="12" t="str">
        <f>"Q"&amp;ROUNDUP(MONTH(SalesDataTable[[#This Row],[Order Date]])/3,0)</f>
        <v>Q2</v>
      </c>
      <c r="E856" s="4">
        <f>MONTH(SalesDataTable[[#This Row],[Order Date]])</f>
        <v>5</v>
      </c>
      <c r="F856" s="4" t="str">
        <f>TEXT(SalesDataTable[[#This Row],[Order Date]],"MMM")</f>
        <v>May</v>
      </c>
      <c r="G856" s="4" t="s">
        <v>20</v>
      </c>
      <c r="H856" s="4" t="s">
        <v>47</v>
      </c>
      <c r="I856" s="4" t="s">
        <v>19</v>
      </c>
      <c r="J856" s="4" t="s">
        <v>3</v>
      </c>
      <c r="K856" s="4" t="s">
        <v>23</v>
      </c>
      <c r="L856" s="4" t="s">
        <v>29</v>
      </c>
      <c r="M856" s="9">
        <v>2</v>
      </c>
      <c r="N856" s="6">
        <v>192.1</v>
      </c>
      <c r="O856" s="7">
        <v>0.05</v>
      </c>
      <c r="P856" s="6">
        <v>106.07</v>
      </c>
      <c r="Q856" s="6">
        <f t="shared" si="52"/>
        <v>364.98999999999995</v>
      </c>
      <c r="R856" s="6">
        <f t="shared" si="53"/>
        <v>212.14</v>
      </c>
      <c r="S856" s="6">
        <f t="shared" si="54"/>
        <v>152.84999999999997</v>
      </c>
      <c r="T856" s="8">
        <f t="shared" si="55"/>
        <v>0.41877859667388145</v>
      </c>
      <c r="U856" s="5">
        <f>YEAR(SalesDataTable[[#This Row],[Order Date]])</f>
        <v>2026</v>
      </c>
      <c r="V856" s="8" t="str">
        <f>"Q"&amp;ROUNDUP(MONTH(SalesDataTable[[#This Row],[Order Date]])/3,0)</f>
        <v>Q2</v>
      </c>
      <c r="W856" s="9">
        <f>MONTH(SalesDataTable[[#This Row],[Order Date]])</f>
        <v>5</v>
      </c>
      <c r="X856" s="8" t="str">
        <f>TEXT(SalesDataTable[[#This Row],[Order Date]],"mmm")</f>
        <v>May</v>
      </c>
    </row>
    <row r="857" spans="1:24" ht="15.75">
      <c r="A857" s="2">
        <v>1930</v>
      </c>
      <c r="B857" s="3">
        <v>46161</v>
      </c>
      <c r="C857" s="4">
        <f>YEAR(SalesDataTable[[#This Row],[Order Date]])</f>
        <v>2026</v>
      </c>
      <c r="D857" s="12" t="str">
        <f>"Q"&amp;ROUNDUP(MONTH(SalesDataTable[[#This Row],[Order Date]])/3,0)</f>
        <v>Q2</v>
      </c>
      <c r="E857" s="4">
        <f>MONTH(SalesDataTable[[#This Row],[Order Date]])</f>
        <v>5</v>
      </c>
      <c r="F857" s="4" t="str">
        <f>TEXT(SalesDataTable[[#This Row],[Order Date]],"MMM")</f>
        <v>May</v>
      </c>
      <c r="G857" s="4" t="s">
        <v>11</v>
      </c>
      <c r="H857" s="4" t="s">
        <v>52</v>
      </c>
      <c r="I857" s="4" t="s">
        <v>19</v>
      </c>
      <c r="J857" s="4" t="s">
        <v>13</v>
      </c>
      <c r="K857" s="4" t="s">
        <v>14</v>
      </c>
      <c r="L857" s="4" t="s">
        <v>15</v>
      </c>
      <c r="M857" s="9">
        <v>4</v>
      </c>
      <c r="N857" s="6">
        <v>36.94</v>
      </c>
      <c r="O857" s="7">
        <v>0</v>
      </c>
      <c r="P857" s="6">
        <v>13.63</v>
      </c>
      <c r="Q857" s="6">
        <f t="shared" si="52"/>
        <v>147.76</v>
      </c>
      <c r="R857" s="6">
        <f t="shared" si="53"/>
        <v>54.52</v>
      </c>
      <c r="S857" s="6">
        <f t="shared" si="54"/>
        <v>93.239999999999981</v>
      </c>
      <c r="T857" s="8">
        <f t="shared" si="55"/>
        <v>0.63102328099620997</v>
      </c>
      <c r="U857" s="5">
        <f>YEAR(SalesDataTable[[#This Row],[Order Date]])</f>
        <v>2026</v>
      </c>
      <c r="V857" s="8" t="str">
        <f>"Q"&amp;ROUNDUP(MONTH(SalesDataTable[[#This Row],[Order Date]])/3,0)</f>
        <v>Q2</v>
      </c>
      <c r="W857" s="9">
        <f>MONTH(SalesDataTable[[#This Row],[Order Date]])</f>
        <v>5</v>
      </c>
      <c r="X857" s="8" t="str">
        <f>TEXT(SalesDataTable[[#This Row],[Order Date]],"mmm")</f>
        <v>May</v>
      </c>
    </row>
    <row r="858" spans="1:24" ht="15.75">
      <c r="A858" s="2">
        <v>2658</v>
      </c>
      <c r="B858" s="3">
        <v>46161</v>
      </c>
      <c r="C858" s="4">
        <f>YEAR(SalesDataTable[[#This Row],[Order Date]])</f>
        <v>2026</v>
      </c>
      <c r="D858" s="12" t="str">
        <f>"Q"&amp;ROUNDUP(MONTH(SalesDataTable[[#This Row],[Order Date]])/3,0)</f>
        <v>Q2</v>
      </c>
      <c r="E858" s="4">
        <f>MONTH(SalesDataTable[[#This Row],[Order Date]])</f>
        <v>5</v>
      </c>
      <c r="F858" s="4" t="str">
        <f>TEXT(SalesDataTable[[#This Row],[Order Date]],"MMM")</f>
        <v>May</v>
      </c>
      <c r="G858" s="4" t="s">
        <v>0</v>
      </c>
      <c r="H858" s="4" t="s">
        <v>50</v>
      </c>
      <c r="I858" s="4" t="s">
        <v>2</v>
      </c>
      <c r="J858" s="4" t="s">
        <v>16</v>
      </c>
      <c r="K858" s="4" t="s">
        <v>9</v>
      </c>
      <c r="L858" s="4" t="s">
        <v>37</v>
      </c>
      <c r="M858" s="9">
        <v>1</v>
      </c>
      <c r="N858" s="6">
        <v>153.16999999999999</v>
      </c>
      <c r="O858" s="7">
        <v>0</v>
      </c>
      <c r="P858" s="6">
        <v>78.489999999999995</v>
      </c>
      <c r="Q858" s="6">
        <f t="shared" si="52"/>
        <v>153.16999999999999</v>
      </c>
      <c r="R858" s="6">
        <f t="shared" si="53"/>
        <v>78.489999999999995</v>
      </c>
      <c r="S858" s="6">
        <f t="shared" si="54"/>
        <v>74.679999999999993</v>
      </c>
      <c r="T858" s="8">
        <f t="shared" si="55"/>
        <v>0.48756283867598094</v>
      </c>
      <c r="U858" s="5">
        <f>YEAR(SalesDataTable[[#This Row],[Order Date]])</f>
        <v>2026</v>
      </c>
      <c r="V858" s="8" t="str">
        <f>"Q"&amp;ROUNDUP(MONTH(SalesDataTable[[#This Row],[Order Date]])/3,0)</f>
        <v>Q2</v>
      </c>
      <c r="W858" s="9">
        <f>MONTH(SalesDataTable[[#This Row],[Order Date]])</f>
        <v>5</v>
      </c>
      <c r="X858" s="8" t="str">
        <f>TEXT(SalesDataTable[[#This Row],[Order Date]],"mmm")</f>
        <v>May</v>
      </c>
    </row>
    <row r="859" spans="1:24" ht="15.75">
      <c r="A859" s="2">
        <v>2951</v>
      </c>
      <c r="B859" s="3">
        <v>46161</v>
      </c>
      <c r="C859" s="4">
        <f>YEAR(SalesDataTable[[#This Row],[Order Date]])</f>
        <v>2026</v>
      </c>
      <c r="D859" s="12" t="str">
        <f>"Q"&amp;ROUNDUP(MONTH(SalesDataTable[[#This Row],[Order Date]])/3,0)</f>
        <v>Q2</v>
      </c>
      <c r="E859" s="4">
        <f>MONTH(SalesDataTable[[#This Row],[Order Date]])</f>
        <v>5</v>
      </c>
      <c r="F859" s="4" t="str">
        <f>TEXT(SalesDataTable[[#This Row],[Order Date]],"MMM")</f>
        <v>May</v>
      </c>
      <c r="G859" s="4" t="s">
        <v>0</v>
      </c>
      <c r="H859" s="4" t="s">
        <v>1</v>
      </c>
      <c r="I859" s="4" t="s">
        <v>2</v>
      </c>
      <c r="J859" s="4" t="s">
        <v>16</v>
      </c>
      <c r="K859" s="4" t="s">
        <v>4</v>
      </c>
      <c r="L859" s="4" t="s">
        <v>5</v>
      </c>
      <c r="M859" s="9">
        <v>2</v>
      </c>
      <c r="N859" s="6">
        <v>82.85</v>
      </c>
      <c r="O859" s="7">
        <v>0</v>
      </c>
      <c r="P859" s="6">
        <v>42.53</v>
      </c>
      <c r="Q859" s="6">
        <f t="shared" si="52"/>
        <v>165.7</v>
      </c>
      <c r="R859" s="6">
        <f t="shared" si="53"/>
        <v>85.06</v>
      </c>
      <c r="S859" s="6">
        <f t="shared" si="54"/>
        <v>80.639999999999986</v>
      </c>
      <c r="T859" s="8">
        <f t="shared" si="55"/>
        <v>0.48666264333132164</v>
      </c>
      <c r="U859" s="5">
        <f>YEAR(SalesDataTable[[#This Row],[Order Date]])</f>
        <v>2026</v>
      </c>
      <c r="V859" s="8" t="str">
        <f>"Q"&amp;ROUNDUP(MONTH(SalesDataTable[[#This Row],[Order Date]])/3,0)</f>
        <v>Q2</v>
      </c>
      <c r="W859" s="9">
        <f>MONTH(SalesDataTable[[#This Row],[Order Date]])</f>
        <v>5</v>
      </c>
      <c r="X859" s="8" t="str">
        <f>TEXT(SalesDataTable[[#This Row],[Order Date]],"mmm")</f>
        <v>May</v>
      </c>
    </row>
    <row r="860" spans="1:24" ht="15.75">
      <c r="A860" s="2">
        <v>4328</v>
      </c>
      <c r="B860" s="3">
        <v>46161</v>
      </c>
      <c r="C860" s="4">
        <f>YEAR(SalesDataTable[[#This Row],[Order Date]])</f>
        <v>2026</v>
      </c>
      <c r="D860" s="12" t="str">
        <f>"Q"&amp;ROUNDUP(MONTH(SalesDataTable[[#This Row],[Order Date]])/3,0)</f>
        <v>Q2</v>
      </c>
      <c r="E860" s="4">
        <f>MONTH(SalesDataTable[[#This Row],[Order Date]])</f>
        <v>5</v>
      </c>
      <c r="F860" s="4" t="str">
        <f>TEXT(SalesDataTable[[#This Row],[Order Date]],"MMM")</f>
        <v>May</v>
      </c>
      <c r="G860" s="4" t="s">
        <v>11</v>
      </c>
      <c r="H860" s="4" t="s">
        <v>25</v>
      </c>
      <c r="I860" s="4" t="s">
        <v>28</v>
      </c>
      <c r="J860" s="4" t="s">
        <v>13</v>
      </c>
      <c r="K860" s="4" t="s">
        <v>9</v>
      </c>
      <c r="L860" s="4" t="s">
        <v>17</v>
      </c>
      <c r="M860" s="9">
        <v>1</v>
      </c>
      <c r="N860" s="6">
        <v>143.52000000000001</v>
      </c>
      <c r="O860" s="7">
        <v>0</v>
      </c>
      <c r="P860" s="6">
        <v>81.040000000000006</v>
      </c>
      <c r="Q860" s="6">
        <f t="shared" si="52"/>
        <v>143.52000000000001</v>
      </c>
      <c r="R860" s="6">
        <f t="shared" si="53"/>
        <v>81.040000000000006</v>
      </c>
      <c r="S860" s="6">
        <f t="shared" si="54"/>
        <v>62.480000000000004</v>
      </c>
      <c r="T860" s="8">
        <f t="shared" si="55"/>
        <v>0.435340022296544</v>
      </c>
      <c r="U860" s="5">
        <f>YEAR(SalesDataTable[[#This Row],[Order Date]])</f>
        <v>2026</v>
      </c>
      <c r="V860" s="8" t="str">
        <f>"Q"&amp;ROUNDUP(MONTH(SalesDataTable[[#This Row],[Order Date]])/3,0)</f>
        <v>Q2</v>
      </c>
      <c r="W860" s="9">
        <f>MONTH(SalesDataTable[[#This Row],[Order Date]])</f>
        <v>5</v>
      </c>
      <c r="X860" s="8" t="str">
        <f>TEXT(SalesDataTable[[#This Row],[Order Date]],"mmm")</f>
        <v>May</v>
      </c>
    </row>
    <row r="861" spans="1:24" ht="15.75">
      <c r="A861" s="2">
        <v>4591</v>
      </c>
      <c r="B861" s="3">
        <v>46161</v>
      </c>
      <c r="C861" s="4">
        <f>YEAR(SalesDataTable[[#This Row],[Order Date]])</f>
        <v>2026</v>
      </c>
      <c r="D861" s="12" t="str">
        <f>"Q"&amp;ROUNDUP(MONTH(SalesDataTable[[#This Row],[Order Date]])/3,0)</f>
        <v>Q2</v>
      </c>
      <c r="E861" s="4">
        <f>MONTH(SalesDataTable[[#This Row],[Order Date]])</f>
        <v>5</v>
      </c>
      <c r="F861" s="4" t="str">
        <f>TEXT(SalesDataTable[[#This Row],[Order Date]],"MMM")</f>
        <v>May</v>
      </c>
      <c r="G861" s="4" t="s">
        <v>11</v>
      </c>
      <c r="H861" s="4" t="s">
        <v>52</v>
      </c>
      <c r="I861" s="4" t="s">
        <v>19</v>
      </c>
      <c r="J861" s="4" t="s">
        <v>13</v>
      </c>
      <c r="K861" s="4" t="s">
        <v>23</v>
      </c>
      <c r="L861" s="4" t="s">
        <v>29</v>
      </c>
      <c r="M861" s="9">
        <v>1</v>
      </c>
      <c r="N861" s="6">
        <v>192.94</v>
      </c>
      <c r="O861" s="7">
        <v>0</v>
      </c>
      <c r="P861" s="6">
        <v>105.15</v>
      </c>
      <c r="Q861" s="6">
        <f t="shared" si="52"/>
        <v>192.94</v>
      </c>
      <c r="R861" s="6">
        <f t="shared" si="53"/>
        <v>105.15</v>
      </c>
      <c r="S861" s="6">
        <f t="shared" si="54"/>
        <v>87.789999999999992</v>
      </c>
      <c r="T861" s="8">
        <f t="shared" si="55"/>
        <v>0.45501192080439512</v>
      </c>
      <c r="U861" s="5">
        <f>YEAR(SalesDataTable[[#This Row],[Order Date]])</f>
        <v>2026</v>
      </c>
      <c r="V861" s="8" t="str">
        <f>"Q"&amp;ROUNDUP(MONTH(SalesDataTable[[#This Row],[Order Date]])/3,0)</f>
        <v>Q2</v>
      </c>
      <c r="W861" s="9">
        <f>MONTH(SalesDataTable[[#This Row],[Order Date]])</f>
        <v>5</v>
      </c>
      <c r="X861" s="8" t="str">
        <f>TEXT(SalesDataTable[[#This Row],[Order Date]],"mmm")</f>
        <v>May</v>
      </c>
    </row>
    <row r="862" spans="1:24" ht="15.75">
      <c r="A862" s="2">
        <v>280</v>
      </c>
      <c r="B862" s="3">
        <v>46162</v>
      </c>
      <c r="C862" s="4">
        <f>YEAR(SalesDataTable[[#This Row],[Order Date]])</f>
        <v>2026</v>
      </c>
      <c r="D862" s="12" t="str">
        <f>"Q"&amp;ROUNDUP(MONTH(SalesDataTable[[#This Row],[Order Date]])/3,0)</f>
        <v>Q2</v>
      </c>
      <c r="E862" s="4">
        <f>MONTH(SalesDataTable[[#This Row],[Order Date]])</f>
        <v>5</v>
      </c>
      <c r="F862" s="4" t="str">
        <f>TEXT(SalesDataTable[[#This Row],[Order Date]],"MMM")</f>
        <v>May</v>
      </c>
      <c r="G862" s="4" t="s">
        <v>20</v>
      </c>
      <c r="H862" s="4" t="s">
        <v>33</v>
      </c>
      <c r="I862" s="4" t="s">
        <v>19</v>
      </c>
      <c r="J862" s="4" t="s">
        <v>16</v>
      </c>
      <c r="K862" s="4" t="s">
        <v>14</v>
      </c>
      <c r="L862" s="4" t="s">
        <v>48</v>
      </c>
      <c r="M862" s="9">
        <v>1</v>
      </c>
      <c r="N862" s="6">
        <v>168.56</v>
      </c>
      <c r="O862" s="7">
        <v>0</v>
      </c>
      <c r="P862" s="6">
        <v>85.46</v>
      </c>
      <c r="Q862" s="6">
        <f t="shared" si="52"/>
        <v>168.56</v>
      </c>
      <c r="R862" s="6">
        <f t="shared" si="53"/>
        <v>85.46</v>
      </c>
      <c r="S862" s="6">
        <f t="shared" si="54"/>
        <v>83.100000000000009</v>
      </c>
      <c r="T862" s="8">
        <f t="shared" si="55"/>
        <v>0.49299952539155201</v>
      </c>
      <c r="U862" s="5">
        <f>YEAR(SalesDataTable[[#This Row],[Order Date]])</f>
        <v>2026</v>
      </c>
      <c r="V862" s="8" t="str">
        <f>"Q"&amp;ROUNDUP(MONTH(SalesDataTable[[#This Row],[Order Date]])/3,0)</f>
        <v>Q2</v>
      </c>
      <c r="W862" s="9">
        <f>MONTH(SalesDataTable[[#This Row],[Order Date]])</f>
        <v>5</v>
      </c>
      <c r="X862" s="8" t="str">
        <f>TEXT(SalesDataTable[[#This Row],[Order Date]],"mmm")</f>
        <v>May</v>
      </c>
    </row>
    <row r="863" spans="1:24" ht="15.75">
      <c r="A863" s="2">
        <v>409</v>
      </c>
      <c r="B863" s="3">
        <v>46162</v>
      </c>
      <c r="C863" s="4">
        <f>YEAR(SalesDataTable[[#This Row],[Order Date]])</f>
        <v>2026</v>
      </c>
      <c r="D863" s="12" t="str">
        <f>"Q"&amp;ROUNDUP(MONTH(SalesDataTable[[#This Row],[Order Date]])/3,0)</f>
        <v>Q2</v>
      </c>
      <c r="E863" s="4">
        <f>MONTH(SalesDataTable[[#This Row],[Order Date]])</f>
        <v>5</v>
      </c>
      <c r="F863" s="4" t="str">
        <f>TEXT(SalesDataTable[[#This Row],[Order Date]],"MMM")</f>
        <v>May</v>
      </c>
      <c r="G863" s="4" t="s">
        <v>0</v>
      </c>
      <c r="H863" s="4" t="s">
        <v>1</v>
      </c>
      <c r="I863" s="4" t="s">
        <v>2</v>
      </c>
      <c r="J863" s="4" t="s">
        <v>13</v>
      </c>
      <c r="K863" s="4" t="s">
        <v>23</v>
      </c>
      <c r="L863" s="4" t="s">
        <v>51</v>
      </c>
      <c r="M863" s="9">
        <v>2</v>
      </c>
      <c r="N863" s="6">
        <v>123.9</v>
      </c>
      <c r="O863" s="7">
        <v>0</v>
      </c>
      <c r="P863" s="6">
        <v>58.95</v>
      </c>
      <c r="Q863" s="6">
        <f t="shared" si="52"/>
        <v>247.8</v>
      </c>
      <c r="R863" s="6">
        <f t="shared" si="53"/>
        <v>117.9</v>
      </c>
      <c r="S863" s="6">
        <f t="shared" si="54"/>
        <v>129.9</v>
      </c>
      <c r="T863" s="8">
        <f t="shared" si="55"/>
        <v>0.52421307506053272</v>
      </c>
      <c r="U863" s="5">
        <f>YEAR(SalesDataTable[[#This Row],[Order Date]])</f>
        <v>2026</v>
      </c>
      <c r="V863" s="8" t="str">
        <f>"Q"&amp;ROUNDUP(MONTH(SalesDataTable[[#This Row],[Order Date]])/3,0)</f>
        <v>Q2</v>
      </c>
      <c r="W863" s="9">
        <f>MONTH(SalesDataTable[[#This Row],[Order Date]])</f>
        <v>5</v>
      </c>
      <c r="X863" s="8" t="str">
        <f>TEXT(SalesDataTable[[#This Row],[Order Date]],"mmm")</f>
        <v>May</v>
      </c>
    </row>
    <row r="864" spans="1:24" ht="15.75">
      <c r="A864" s="2">
        <v>1372</v>
      </c>
      <c r="B864" s="3">
        <v>46162</v>
      </c>
      <c r="C864" s="4">
        <f>YEAR(SalesDataTable[[#This Row],[Order Date]])</f>
        <v>2026</v>
      </c>
      <c r="D864" s="12" t="str">
        <f>"Q"&amp;ROUNDUP(MONTH(SalesDataTable[[#This Row],[Order Date]])/3,0)</f>
        <v>Q2</v>
      </c>
      <c r="E864" s="4">
        <f>MONTH(SalesDataTable[[#This Row],[Order Date]])</f>
        <v>5</v>
      </c>
      <c r="F864" s="4" t="str">
        <f>TEXT(SalesDataTable[[#This Row],[Order Date]],"MMM")</f>
        <v>May</v>
      </c>
      <c r="G864" s="4" t="s">
        <v>0</v>
      </c>
      <c r="H864" s="4" t="s">
        <v>36</v>
      </c>
      <c r="I864" s="4" t="s">
        <v>2</v>
      </c>
      <c r="J864" s="4" t="s">
        <v>13</v>
      </c>
      <c r="K864" s="4" t="s">
        <v>9</v>
      </c>
      <c r="L864" s="4" t="s">
        <v>17</v>
      </c>
      <c r="M864" s="9">
        <v>2</v>
      </c>
      <c r="N864" s="6">
        <v>140.93</v>
      </c>
      <c r="O864" s="7">
        <v>0</v>
      </c>
      <c r="P864" s="6">
        <v>81.040000000000006</v>
      </c>
      <c r="Q864" s="6">
        <f t="shared" si="52"/>
        <v>281.86</v>
      </c>
      <c r="R864" s="6">
        <f t="shared" si="53"/>
        <v>162.08000000000001</v>
      </c>
      <c r="S864" s="6">
        <f t="shared" si="54"/>
        <v>119.78</v>
      </c>
      <c r="T864" s="8">
        <f t="shared" si="55"/>
        <v>0.42496274746327961</v>
      </c>
      <c r="U864" s="5">
        <f>YEAR(SalesDataTable[[#This Row],[Order Date]])</f>
        <v>2026</v>
      </c>
      <c r="V864" s="8" t="str">
        <f>"Q"&amp;ROUNDUP(MONTH(SalesDataTable[[#This Row],[Order Date]])/3,0)</f>
        <v>Q2</v>
      </c>
      <c r="W864" s="9">
        <f>MONTH(SalesDataTable[[#This Row],[Order Date]])</f>
        <v>5</v>
      </c>
      <c r="X864" s="8" t="str">
        <f>TEXT(SalesDataTable[[#This Row],[Order Date]],"mmm")</f>
        <v>May</v>
      </c>
    </row>
    <row r="865" spans="1:24" ht="15.75">
      <c r="A865" s="2">
        <v>2327</v>
      </c>
      <c r="B865" s="3">
        <v>46162</v>
      </c>
      <c r="C865" s="4">
        <f>YEAR(SalesDataTable[[#This Row],[Order Date]])</f>
        <v>2026</v>
      </c>
      <c r="D865" s="12" t="str">
        <f>"Q"&amp;ROUNDUP(MONTH(SalesDataTable[[#This Row],[Order Date]])/3,0)</f>
        <v>Q2</v>
      </c>
      <c r="E865" s="4">
        <f>MONTH(SalesDataTable[[#This Row],[Order Date]])</f>
        <v>5</v>
      </c>
      <c r="F865" s="4" t="str">
        <f>TEXT(SalesDataTable[[#This Row],[Order Date]],"MMM")</f>
        <v>May</v>
      </c>
      <c r="G865" s="4" t="s">
        <v>11</v>
      </c>
      <c r="H865" s="4" t="s">
        <v>25</v>
      </c>
      <c r="I865" s="4" t="s">
        <v>19</v>
      </c>
      <c r="J865" s="4" t="s">
        <v>3</v>
      </c>
      <c r="K865" s="4" t="s">
        <v>9</v>
      </c>
      <c r="L865" s="4" t="s">
        <v>46</v>
      </c>
      <c r="M865" s="9">
        <v>1</v>
      </c>
      <c r="N865" s="6">
        <v>73.150000000000006</v>
      </c>
      <c r="O865" s="7">
        <v>0</v>
      </c>
      <c r="P865" s="6">
        <v>32.950000000000003</v>
      </c>
      <c r="Q865" s="6">
        <f t="shared" si="52"/>
        <v>73.150000000000006</v>
      </c>
      <c r="R865" s="6">
        <f t="shared" si="53"/>
        <v>32.950000000000003</v>
      </c>
      <c r="S865" s="6">
        <f t="shared" si="54"/>
        <v>40.200000000000003</v>
      </c>
      <c r="T865" s="8">
        <f t="shared" si="55"/>
        <v>0.54955570745044424</v>
      </c>
      <c r="U865" s="5">
        <f>YEAR(SalesDataTable[[#This Row],[Order Date]])</f>
        <v>2026</v>
      </c>
      <c r="V865" s="8" t="str">
        <f>"Q"&amp;ROUNDUP(MONTH(SalesDataTable[[#This Row],[Order Date]])/3,0)</f>
        <v>Q2</v>
      </c>
      <c r="W865" s="9">
        <f>MONTH(SalesDataTable[[#This Row],[Order Date]])</f>
        <v>5</v>
      </c>
      <c r="X865" s="8" t="str">
        <f>TEXT(SalesDataTable[[#This Row],[Order Date]],"mmm")</f>
        <v>May</v>
      </c>
    </row>
    <row r="866" spans="1:24" ht="15.75">
      <c r="A866" s="2">
        <v>2703</v>
      </c>
      <c r="B866" s="3">
        <v>46162</v>
      </c>
      <c r="C866" s="4">
        <f>YEAR(SalesDataTable[[#This Row],[Order Date]])</f>
        <v>2026</v>
      </c>
      <c r="D866" s="12" t="str">
        <f>"Q"&amp;ROUNDUP(MONTH(SalesDataTable[[#This Row],[Order Date]])/3,0)</f>
        <v>Q2</v>
      </c>
      <c r="E866" s="4">
        <f>MONTH(SalesDataTable[[#This Row],[Order Date]])</f>
        <v>5</v>
      </c>
      <c r="F866" s="4" t="str">
        <f>TEXT(SalesDataTable[[#This Row],[Order Date]],"MMM")</f>
        <v>May</v>
      </c>
      <c r="G866" s="4" t="s">
        <v>20</v>
      </c>
      <c r="H866" s="4" t="s">
        <v>33</v>
      </c>
      <c r="I866" s="4" t="s">
        <v>19</v>
      </c>
      <c r="J866" s="4" t="s">
        <v>16</v>
      </c>
      <c r="K866" s="4" t="s">
        <v>23</v>
      </c>
      <c r="L866" s="4" t="s">
        <v>29</v>
      </c>
      <c r="M866" s="9">
        <v>2</v>
      </c>
      <c r="N866" s="6">
        <v>197.35</v>
      </c>
      <c r="O866" s="7">
        <v>0.05</v>
      </c>
      <c r="P866" s="6">
        <v>102.63</v>
      </c>
      <c r="Q866" s="6">
        <f t="shared" si="52"/>
        <v>374.96499999999997</v>
      </c>
      <c r="R866" s="6">
        <f t="shared" si="53"/>
        <v>205.26</v>
      </c>
      <c r="S866" s="6">
        <f t="shared" si="54"/>
        <v>169.70499999999998</v>
      </c>
      <c r="T866" s="8">
        <f t="shared" si="55"/>
        <v>0.45258890829810783</v>
      </c>
      <c r="U866" s="5">
        <f>YEAR(SalesDataTable[[#This Row],[Order Date]])</f>
        <v>2026</v>
      </c>
      <c r="V866" s="8" t="str">
        <f>"Q"&amp;ROUNDUP(MONTH(SalesDataTable[[#This Row],[Order Date]])/3,0)</f>
        <v>Q2</v>
      </c>
      <c r="W866" s="9">
        <f>MONTH(SalesDataTable[[#This Row],[Order Date]])</f>
        <v>5</v>
      </c>
      <c r="X866" s="8" t="str">
        <f>TEXT(SalesDataTable[[#This Row],[Order Date]],"mmm")</f>
        <v>May</v>
      </c>
    </row>
    <row r="867" spans="1:24" ht="15.75">
      <c r="A867" s="2">
        <v>2776</v>
      </c>
      <c r="B867" s="3">
        <v>46162</v>
      </c>
      <c r="C867" s="4">
        <f>YEAR(SalesDataTable[[#This Row],[Order Date]])</f>
        <v>2026</v>
      </c>
      <c r="D867" s="12" t="str">
        <f>"Q"&amp;ROUNDUP(MONTH(SalesDataTable[[#This Row],[Order Date]])/3,0)</f>
        <v>Q2</v>
      </c>
      <c r="E867" s="4">
        <f>MONTH(SalesDataTable[[#This Row],[Order Date]])</f>
        <v>5</v>
      </c>
      <c r="F867" s="4" t="str">
        <f>TEXT(SalesDataTable[[#This Row],[Order Date]],"MMM")</f>
        <v>May</v>
      </c>
      <c r="G867" s="4" t="s">
        <v>20</v>
      </c>
      <c r="H867" s="4" t="s">
        <v>21</v>
      </c>
      <c r="I867" s="4" t="s">
        <v>2</v>
      </c>
      <c r="J867" s="4" t="s">
        <v>16</v>
      </c>
      <c r="K867" s="4" t="s">
        <v>14</v>
      </c>
      <c r="L867" s="4" t="s">
        <v>15</v>
      </c>
      <c r="M867" s="9">
        <v>3</v>
      </c>
      <c r="N867" s="6">
        <v>36.74</v>
      </c>
      <c r="O867" s="7">
        <v>0.05</v>
      </c>
      <c r="P867" s="6">
        <v>13.97</v>
      </c>
      <c r="Q867" s="6">
        <f t="shared" si="52"/>
        <v>104.70899999999999</v>
      </c>
      <c r="R867" s="6">
        <f t="shared" si="53"/>
        <v>41.910000000000004</v>
      </c>
      <c r="S867" s="6">
        <f t="shared" si="54"/>
        <v>62.798999999999985</v>
      </c>
      <c r="T867" s="8">
        <f t="shared" si="55"/>
        <v>0.59974787267570118</v>
      </c>
      <c r="U867" s="5">
        <f>YEAR(SalesDataTable[[#This Row],[Order Date]])</f>
        <v>2026</v>
      </c>
      <c r="V867" s="8" t="str">
        <f>"Q"&amp;ROUNDUP(MONTH(SalesDataTable[[#This Row],[Order Date]])/3,0)</f>
        <v>Q2</v>
      </c>
      <c r="W867" s="9">
        <f>MONTH(SalesDataTable[[#This Row],[Order Date]])</f>
        <v>5</v>
      </c>
      <c r="X867" s="8" t="str">
        <f>TEXT(SalesDataTable[[#This Row],[Order Date]],"mmm")</f>
        <v>May</v>
      </c>
    </row>
    <row r="868" spans="1:24" ht="15.75">
      <c r="A868" s="2">
        <v>3411</v>
      </c>
      <c r="B868" s="3">
        <v>46162</v>
      </c>
      <c r="C868" s="4">
        <f>YEAR(SalesDataTable[[#This Row],[Order Date]])</f>
        <v>2026</v>
      </c>
      <c r="D868" s="12" t="str">
        <f>"Q"&amp;ROUNDUP(MONTH(SalesDataTable[[#This Row],[Order Date]])/3,0)</f>
        <v>Q2</v>
      </c>
      <c r="E868" s="4">
        <f>MONTH(SalesDataTable[[#This Row],[Order Date]])</f>
        <v>5</v>
      </c>
      <c r="F868" s="4" t="str">
        <f>TEXT(SalesDataTable[[#This Row],[Order Date]],"MMM")</f>
        <v>May</v>
      </c>
      <c r="G868" s="4" t="s">
        <v>6</v>
      </c>
      <c r="H868" s="4" t="s">
        <v>41</v>
      </c>
      <c r="I868" s="4" t="s">
        <v>2</v>
      </c>
      <c r="J868" s="4" t="s">
        <v>3</v>
      </c>
      <c r="K868" s="4" t="s">
        <v>9</v>
      </c>
      <c r="L868" s="4" t="s">
        <v>37</v>
      </c>
      <c r="M868" s="9">
        <v>2</v>
      </c>
      <c r="N868" s="6">
        <v>151.35</v>
      </c>
      <c r="O868" s="7">
        <v>0.05</v>
      </c>
      <c r="P868" s="6">
        <v>77.150000000000006</v>
      </c>
      <c r="Q868" s="6">
        <f t="shared" si="52"/>
        <v>287.565</v>
      </c>
      <c r="R868" s="6">
        <f t="shared" si="53"/>
        <v>154.30000000000001</v>
      </c>
      <c r="S868" s="6">
        <f t="shared" si="54"/>
        <v>133.26499999999999</v>
      </c>
      <c r="T868" s="8">
        <f t="shared" si="55"/>
        <v>0.46342566028550064</v>
      </c>
      <c r="U868" s="5">
        <f>YEAR(SalesDataTable[[#This Row],[Order Date]])</f>
        <v>2026</v>
      </c>
      <c r="V868" s="8" t="str">
        <f>"Q"&amp;ROUNDUP(MONTH(SalesDataTable[[#This Row],[Order Date]])/3,0)</f>
        <v>Q2</v>
      </c>
      <c r="W868" s="9">
        <f>MONTH(SalesDataTable[[#This Row],[Order Date]])</f>
        <v>5</v>
      </c>
      <c r="X868" s="8" t="str">
        <f>TEXT(SalesDataTable[[#This Row],[Order Date]],"mmm")</f>
        <v>May</v>
      </c>
    </row>
    <row r="869" spans="1:24" ht="15.75">
      <c r="A869" s="2">
        <v>3841</v>
      </c>
      <c r="B869" s="3">
        <v>46162</v>
      </c>
      <c r="C869" s="4">
        <f>YEAR(SalesDataTable[[#This Row],[Order Date]])</f>
        <v>2026</v>
      </c>
      <c r="D869" s="12" t="str">
        <f>"Q"&amp;ROUNDUP(MONTH(SalesDataTable[[#This Row],[Order Date]])/3,0)</f>
        <v>Q2</v>
      </c>
      <c r="E869" s="4">
        <f>MONTH(SalesDataTable[[#This Row],[Order Date]])</f>
        <v>5</v>
      </c>
      <c r="F869" s="4" t="str">
        <f>TEXT(SalesDataTable[[#This Row],[Order Date]],"MMM")</f>
        <v>May</v>
      </c>
      <c r="G869" s="4" t="s">
        <v>0</v>
      </c>
      <c r="H869" s="4" t="s">
        <v>50</v>
      </c>
      <c r="I869" s="4" t="s">
        <v>19</v>
      </c>
      <c r="J869" s="4" t="s">
        <v>13</v>
      </c>
      <c r="K869" s="4" t="s">
        <v>4</v>
      </c>
      <c r="L869" s="4" t="s">
        <v>22</v>
      </c>
      <c r="M869" s="9">
        <v>2</v>
      </c>
      <c r="N869" s="6">
        <v>50.09</v>
      </c>
      <c r="O869" s="7">
        <v>0.05</v>
      </c>
      <c r="P869" s="6">
        <v>23.16</v>
      </c>
      <c r="Q869" s="6">
        <f t="shared" si="52"/>
        <v>95.171000000000006</v>
      </c>
      <c r="R869" s="6">
        <f t="shared" si="53"/>
        <v>46.32</v>
      </c>
      <c r="S869" s="6">
        <f t="shared" si="54"/>
        <v>48.851000000000006</v>
      </c>
      <c r="T869" s="8">
        <f t="shared" si="55"/>
        <v>0.51329711781950382</v>
      </c>
      <c r="U869" s="5">
        <f>YEAR(SalesDataTable[[#This Row],[Order Date]])</f>
        <v>2026</v>
      </c>
      <c r="V869" s="8" t="str">
        <f>"Q"&amp;ROUNDUP(MONTH(SalesDataTable[[#This Row],[Order Date]])/3,0)</f>
        <v>Q2</v>
      </c>
      <c r="W869" s="9">
        <f>MONTH(SalesDataTable[[#This Row],[Order Date]])</f>
        <v>5</v>
      </c>
      <c r="X869" s="8" t="str">
        <f>TEXT(SalesDataTable[[#This Row],[Order Date]],"mmm")</f>
        <v>May</v>
      </c>
    </row>
    <row r="870" spans="1:24" ht="15.75">
      <c r="A870" s="2">
        <v>5121</v>
      </c>
      <c r="B870" s="3">
        <v>46162</v>
      </c>
      <c r="C870" s="4">
        <f>YEAR(SalesDataTable[[#This Row],[Order Date]])</f>
        <v>2026</v>
      </c>
      <c r="D870" s="12" t="str">
        <f>"Q"&amp;ROUNDUP(MONTH(SalesDataTable[[#This Row],[Order Date]])/3,0)</f>
        <v>Q2</v>
      </c>
      <c r="E870" s="4">
        <f>MONTH(SalesDataTable[[#This Row],[Order Date]])</f>
        <v>5</v>
      </c>
      <c r="F870" s="4" t="str">
        <f>TEXT(SalesDataTable[[#This Row],[Order Date]],"MMM")</f>
        <v>May</v>
      </c>
      <c r="G870" s="4" t="s">
        <v>0</v>
      </c>
      <c r="H870" s="4" t="s">
        <v>36</v>
      </c>
      <c r="I870" s="4" t="s">
        <v>2</v>
      </c>
      <c r="J870" s="4" t="s">
        <v>13</v>
      </c>
      <c r="K870" s="4" t="s">
        <v>34</v>
      </c>
      <c r="L870" s="4" t="s">
        <v>38</v>
      </c>
      <c r="M870" s="9">
        <v>2</v>
      </c>
      <c r="N870" s="6">
        <v>121.96</v>
      </c>
      <c r="O870" s="7">
        <v>0.05</v>
      </c>
      <c r="P870" s="6">
        <v>71.2</v>
      </c>
      <c r="Q870" s="6">
        <f t="shared" si="52"/>
        <v>231.72399999999999</v>
      </c>
      <c r="R870" s="6">
        <f t="shared" si="53"/>
        <v>142.4</v>
      </c>
      <c r="S870" s="6">
        <f t="shared" si="54"/>
        <v>89.323999999999984</v>
      </c>
      <c r="T870" s="8">
        <f t="shared" si="55"/>
        <v>0.38547582468799085</v>
      </c>
      <c r="U870" s="5">
        <f>YEAR(SalesDataTable[[#This Row],[Order Date]])</f>
        <v>2026</v>
      </c>
      <c r="V870" s="8" t="str">
        <f>"Q"&amp;ROUNDUP(MONTH(SalesDataTable[[#This Row],[Order Date]])/3,0)</f>
        <v>Q2</v>
      </c>
      <c r="W870" s="9">
        <f>MONTH(SalesDataTable[[#This Row],[Order Date]])</f>
        <v>5</v>
      </c>
      <c r="X870" s="8" t="str">
        <f>TEXT(SalesDataTable[[#This Row],[Order Date]],"mmm")</f>
        <v>May</v>
      </c>
    </row>
    <row r="871" spans="1:24" ht="15.75">
      <c r="A871" s="2">
        <v>53</v>
      </c>
      <c r="B871" s="3">
        <v>46163</v>
      </c>
      <c r="C871" s="4">
        <f>YEAR(SalesDataTable[[#This Row],[Order Date]])</f>
        <v>2026</v>
      </c>
      <c r="D871" s="12" t="str">
        <f>"Q"&amp;ROUNDUP(MONTH(SalesDataTable[[#This Row],[Order Date]])/3,0)</f>
        <v>Q2</v>
      </c>
      <c r="E871" s="4">
        <f>MONTH(SalesDataTable[[#This Row],[Order Date]])</f>
        <v>5</v>
      </c>
      <c r="F871" s="4" t="str">
        <f>TEXT(SalesDataTable[[#This Row],[Order Date]],"MMM")</f>
        <v>May</v>
      </c>
      <c r="G871" s="4" t="s">
        <v>20</v>
      </c>
      <c r="H871" s="4" t="s">
        <v>47</v>
      </c>
      <c r="I871" s="4" t="s">
        <v>2</v>
      </c>
      <c r="J871" s="4" t="s">
        <v>16</v>
      </c>
      <c r="K871" s="4" t="s">
        <v>14</v>
      </c>
      <c r="L871" s="4" t="s">
        <v>44</v>
      </c>
      <c r="M871" s="9">
        <v>1</v>
      </c>
      <c r="N871" s="6">
        <v>134.28</v>
      </c>
      <c r="O871" s="7">
        <v>0.05</v>
      </c>
      <c r="P871" s="6">
        <v>65.44</v>
      </c>
      <c r="Q871" s="6">
        <f t="shared" si="52"/>
        <v>127.56599999999999</v>
      </c>
      <c r="R871" s="6">
        <f t="shared" si="53"/>
        <v>65.44</v>
      </c>
      <c r="S871" s="6">
        <f t="shared" si="54"/>
        <v>62.125999999999991</v>
      </c>
      <c r="T871" s="8">
        <f t="shared" si="55"/>
        <v>0.487010645469796</v>
      </c>
      <c r="U871" s="5">
        <f>YEAR(SalesDataTable[[#This Row],[Order Date]])</f>
        <v>2026</v>
      </c>
      <c r="V871" s="8" t="str">
        <f>"Q"&amp;ROUNDUP(MONTH(SalesDataTable[[#This Row],[Order Date]])/3,0)</f>
        <v>Q2</v>
      </c>
      <c r="W871" s="9">
        <f>MONTH(SalesDataTable[[#This Row],[Order Date]])</f>
        <v>5</v>
      </c>
      <c r="X871" s="8" t="str">
        <f>TEXT(SalesDataTable[[#This Row],[Order Date]],"mmm")</f>
        <v>May</v>
      </c>
    </row>
    <row r="872" spans="1:24" ht="15.75">
      <c r="A872" s="2">
        <v>127</v>
      </c>
      <c r="B872" s="3">
        <v>46163</v>
      </c>
      <c r="C872" s="4">
        <f>YEAR(SalesDataTable[[#This Row],[Order Date]])</f>
        <v>2026</v>
      </c>
      <c r="D872" s="12" t="str">
        <f>"Q"&amp;ROUNDUP(MONTH(SalesDataTable[[#This Row],[Order Date]])/3,0)</f>
        <v>Q2</v>
      </c>
      <c r="E872" s="4">
        <f>MONTH(SalesDataTable[[#This Row],[Order Date]])</f>
        <v>5</v>
      </c>
      <c r="F872" s="4" t="str">
        <f>TEXT(SalesDataTable[[#This Row],[Order Date]],"MMM")</f>
        <v>May</v>
      </c>
      <c r="G872" s="4" t="s">
        <v>20</v>
      </c>
      <c r="H872" s="4" t="s">
        <v>31</v>
      </c>
      <c r="I872" s="4" t="s">
        <v>2</v>
      </c>
      <c r="J872" s="4" t="s">
        <v>16</v>
      </c>
      <c r="K872" s="4" t="s">
        <v>4</v>
      </c>
      <c r="L872" s="4" t="s">
        <v>30</v>
      </c>
      <c r="M872" s="9">
        <v>3</v>
      </c>
      <c r="N872" s="6">
        <v>100.48</v>
      </c>
      <c r="O872" s="7">
        <v>0.05</v>
      </c>
      <c r="P872" s="6">
        <v>50.68</v>
      </c>
      <c r="Q872" s="6">
        <f t="shared" si="52"/>
        <v>286.36799999999999</v>
      </c>
      <c r="R872" s="6">
        <f t="shared" si="53"/>
        <v>152.04</v>
      </c>
      <c r="S872" s="6">
        <f t="shared" si="54"/>
        <v>134.328</v>
      </c>
      <c r="T872" s="8">
        <f t="shared" si="55"/>
        <v>0.46907475695608447</v>
      </c>
      <c r="U872" s="5">
        <f>YEAR(SalesDataTable[[#This Row],[Order Date]])</f>
        <v>2026</v>
      </c>
      <c r="V872" s="8" t="str">
        <f>"Q"&amp;ROUNDUP(MONTH(SalesDataTable[[#This Row],[Order Date]])/3,0)</f>
        <v>Q2</v>
      </c>
      <c r="W872" s="9">
        <f>MONTH(SalesDataTable[[#This Row],[Order Date]])</f>
        <v>5</v>
      </c>
      <c r="X872" s="8" t="str">
        <f>TEXT(SalesDataTable[[#This Row],[Order Date]],"mmm")</f>
        <v>May</v>
      </c>
    </row>
    <row r="873" spans="1:24" ht="15.75">
      <c r="A873" s="2">
        <v>1092</v>
      </c>
      <c r="B873" s="3">
        <v>46163</v>
      </c>
      <c r="C873" s="4">
        <f>YEAR(SalesDataTable[[#This Row],[Order Date]])</f>
        <v>2026</v>
      </c>
      <c r="D873" s="12" t="str">
        <f>"Q"&amp;ROUNDUP(MONTH(SalesDataTable[[#This Row],[Order Date]])/3,0)</f>
        <v>Q2</v>
      </c>
      <c r="E873" s="4">
        <f>MONTH(SalesDataTable[[#This Row],[Order Date]])</f>
        <v>5</v>
      </c>
      <c r="F873" s="4" t="str">
        <f>TEXT(SalesDataTable[[#This Row],[Order Date]],"MMM")</f>
        <v>May</v>
      </c>
      <c r="G873" s="4" t="s">
        <v>20</v>
      </c>
      <c r="H873" s="4" t="s">
        <v>33</v>
      </c>
      <c r="I873" s="4" t="s">
        <v>2</v>
      </c>
      <c r="J873" s="4" t="s">
        <v>13</v>
      </c>
      <c r="K873" s="4" t="s">
        <v>34</v>
      </c>
      <c r="L873" s="4" t="s">
        <v>42</v>
      </c>
      <c r="M873" s="9">
        <v>3</v>
      </c>
      <c r="N873" s="6">
        <v>36.229999999999997</v>
      </c>
      <c r="O873" s="7">
        <v>0</v>
      </c>
      <c r="P873" s="6">
        <v>13.55</v>
      </c>
      <c r="Q873" s="6">
        <f t="shared" si="52"/>
        <v>108.69</v>
      </c>
      <c r="R873" s="6">
        <f t="shared" si="53"/>
        <v>40.650000000000006</v>
      </c>
      <c r="S873" s="6">
        <f t="shared" si="54"/>
        <v>68.039999999999992</v>
      </c>
      <c r="T873" s="8">
        <f t="shared" si="55"/>
        <v>0.62600055202870541</v>
      </c>
      <c r="U873" s="5">
        <f>YEAR(SalesDataTable[[#This Row],[Order Date]])</f>
        <v>2026</v>
      </c>
      <c r="V873" s="8" t="str">
        <f>"Q"&amp;ROUNDUP(MONTH(SalesDataTable[[#This Row],[Order Date]])/3,0)</f>
        <v>Q2</v>
      </c>
      <c r="W873" s="9">
        <f>MONTH(SalesDataTable[[#This Row],[Order Date]])</f>
        <v>5</v>
      </c>
      <c r="X873" s="8" t="str">
        <f>TEXT(SalesDataTable[[#This Row],[Order Date]],"mmm")</f>
        <v>May</v>
      </c>
    </row>
    <row r="874" spans="1:24" ht="15.75">
      <c r="A874" s="2">
        <v>1213</v>
      </c>
      <c r="B874" s="3">
        <v>46163</v>
      </c>
      <c r="C874" s="4">
        <f>YEAR(SalesDataTable[[#This Row],[Order Date]])</f>
        <v>2026</v>
      </c>
      <c r="D874" s="12" t="str">
        <f>"Q"&amp;ROUNDUP(MONTH(SalesDataTable[[#This Row],[Order Date]])/3,0)</f>
        <v>Q2</v>
      </c>
      <c r="E874" s="4">
        <f>MONTH(SalesDataTable[[#This Row],[Order Date]])</f>
        <v>5</v>
      </c>
      <c r="F874" s="4" t="str">
        <f>TEXT(SalesDataTable[[#This Row],[Order Date]],"MMM")</f>
        <v>May</v>
      </c>
      <c r="G874" s="4" t="s">
        <v>11</v>
      </c>
      <c r="H874" s="4" t="s">
        <v>12</v>
      </c>
      <c r="I874" s="4" t="s">
        <v>28</v>
      </c>
      <c r="J874" s="4" t="s">
        <v>3</v>
      </c>
      <c r="K874" s="4" t="s">
        <v>23</v>
      </c>
      <c r="L874" s="4" t="s">
        <v>51</v>
      </c>
      <c r="M874" s="9">
        <v>3</v>
      </c>
      <c r="N874" s="6">
        <v>120.61</v>
      </c>
      <c r="O874" s="7">
        <v>0</v>
      </c>
      <c r="P874" s="6">
        <v>60.17</v>
      </c>
      <c r="Q874" s="6">
        <f t="shared" si="52"/>
        <v>361.83</v>
      </c>
      <c r="R874" s="6">
        <f t="shared" si="53"/>
        <v>180.51</v>
      </c>
      <c r="S874" s="6">
        <f t="shared" si="54"/>
        <v>181.32</v>
      </c>
      <c r="T874" s="8">
        <f t="shared" si="55"/>
        <v>0.50111931017328581</v>
      </c>
      <c r="U874" s="5">
        <f>YEAR(SalesDataTable[[#This Row],[Order Date]])</f>
        <v>2026</v>
      </c>
      <c r="V874" s="8" t="str">
        <f>"Q"&amp;ROUNDUP(MONTH(SalesDataTable[[#This Row],[Order Date]])/3,0)</f>
        <v>Q2</v>
      </c>
      <c r="W874" s="9">
        <f>MONTH(SalesDataTable[[#This Row],[Order Date]])</f>
        <v>5</v>
      </c>
      <c r="X874" s="8" t="str">
        <f>TEXT(SalesDataTable[[#This Row],[Order Date]],"mmm")</f>
        <v>May</v>
      </c>
    </row>
    <row r="875" spans="1:24" ht="15.75">
      <c r="A875" s="2">
        <v>1849</v>
      </c>
      <c r="B875" s="3">
        <v>46163</v>
      </c>
      <c r="C875" s="4">
        <f>YEAR(SalesDataTable[[#This Row],[Order Date]])</f>
        <v>2026</v>
      </c>
      <c r="D875" s="12" t="str">
        <f>"Q"&amp;ROUNDUP(MONTH(SalesDataTable[[#This Row],[Order Date]])/3,0)</f>
        <v>Q2</v>
      </c>
      <c r="E875" s="4">
        <f>MONTH(SalesDataTable[[#This Row],[Order Date]])</f>
        <v>5</v>
      </c>
      <c r="F875" s="4" t="str">
        <f>TEXT(SalesDataTable[[#This Row],[Order Date]],"MMM")</f>
        <v>May</v>
      </c>
      <c r="G875" s="4" t="s">
        <v>11</v>
      </c>
      <c r="H875" s="4" t="s">
        <v>25</v>
      </c>
      <c r="I875" s="4" t="s">
        <v>28</v>
      </c>
      <c r="J875" s="4" t="s">
        <v>3</v>
      </c>
      <c r="K875" s="4" t="s">
        <v>14</v>
      </c>
      <c r="L875" s="4" t="s">
        <v>32</v>
      </c>
      <c r="M875" s="9">
        <v>3</v>
      </c>
      <c r="N875" s="6">
        <v>46.46</v>
      </c>
      <c r="O875" s="7">
        <v>0</v>
      </c>
      <c r="P875" s="6">
        <v>18.71</v>
      </c>
      <c r="Q875" s="6">
        <f t="shared" si="52"/>
        <v>139.38</v>
      </c>
      <c r="R875" s="6">
        <f t="shared" si="53"/>
        <v>56.13</v>
      </c>
      <c r="S875" s="6">
        <f t="shared" si="54"/>
        <v>83.25</v>
      </c>
      <c r="T875" s="8">
        <f t="shared" si="55"/>
        <v>0.59728798966853214</v>
      </c>
      <c r="U875" s="5">
        <f>YEAR(SalesDataTable[[#This Row],[Order Date]])</f>
        <v>2026</v>
      </c>
      <c r="V875" s="8" t="str">
        <f>"Q"&amp;ROUNDUP(MONTH(SalesDataTable[[#This Row],[Order Date]])/3,0)</f>
        <v>Q2</v>
      </c>
      <c r="W875" s="9">
        <f>MONTH(SalesDataTable[[#This Row],[Order Date]])</f>
        <v>5</v>
      </c>
      <c r="X875" s="8" t="str">
        <f>TEXT(SalesDataTable[[#This Row],[Order Date]],"mmm")</f>
        <v>May</v>
      </c>
    </row>
    <row r="876" spans="1:24" ht="15.75">
      <c r="A876" s="2">
        <v>2395</v>
      </c>
      <c r="B876" s="3">
        <v>46163</v>
      </c>
      <c r="C876" s="4">
        <f>YEAR(SalesDataTable[[#This Row],[Order Date]])</f>
        <v>2026</v>
      </c>
      <c r="D876" s="12" t="str">
        <f>"Q"&amp;ROUNDUP(MONTH(SalesDataTable[[#This Row],[Order Date]])/3,0)</f>
        <v>Q2</v>
      </c>
      <c r="E876" s="4">
        <f>MONTH(SalesDataTable[[#This Row],[Order Date]])</f>
        <v>5</v>
      </c>
      <c r="F876" s="4" t="str">
        <f>TEXT(SalesDataTable[[#This Row],[Order Date]],"MMM")</f>
        <v>May</v>
      </c>
      <c r="G876" s="4" t="s">
        <v>6</v>
      </c>
      <c r="H876" s="4" t="s">
        <v>43</v>
      </c>
      <c r="I876" s="4" t="s">
        <v>2</v>
      </c>
      <c r="J876" s="4" t="s">
        <v>16</v>
      </c>
      <c r="K876" s="4" t="s">
        <v>34</v>
      </c>
      <c r="L876" s="4" t="s">
        <v>42</v>
      </c>
      <c r="M876" s="9">
        <v>1</v>
      </c>
      <c r="N876" s="6">
        <v>36.9</v>
      </c>
      <c r="O876" s="7">
        <v>0.05</v>
      </c>
      <c r="P876" s="6">
        <v>13.89</v>
      </c>
      <c r="Q876" s="6">
        <f t="shared" si="52"/>
        <v>35.055</v>
      </c>
      <c r="R876" s="6">
        <f t="shared" si="53"/>
        <v>13.89</v>
      </c>
      <c r="S876" s="6">
        <f t="shared" si="54"/>
        <v>21.164999999999999</v>
      </c>
      <c r="T876" s="8">
        <f t="shared" si="55"/>
        <v>0.60376551133932388</v>
      </c>
      <c r="U876" s="5">
        <f>YEAR(SalesDataTable[[#This Row],[Order Date]])</f>
        <v>2026</v>
      </c>
      <c r="V876" s="8" t="str">
        <f>"Q"&amp;ROUNDUP(MONTH(SalesDataTable[[#This Row],[Order Date]])/3,0)</f>
        <v>Q2</v>
      </c>
      <c r="W876" s="9">
        <f>MONTH(SalesDataTable[[#This Row],[Order Date]])</f>
        <v>5</v>
      </c>
      <c r="X876" s="8" t="str">
        <f>TEXT(SalesDataTable[[#This Row],[Order Date]],"mmm")</f>
        <v>May</v>
      </c>
    </row>
    <row r="877" spans="1:24" ht="15.75">
      <c r="A877" s="2">
        <v>4166</v>
      </c>
      <c r="B877" s="3">
        <v>46163</v>
      </c>
      <c r="C877" s="4">
        <f>YEAR(SalesDataTable[[#This Row],[Order Date]])</f>
        <v>2026</v>
      </c>
      <c r="D877" s="12" t="str">
        <f>"Q"&amp;ROUNDUP(MONTH(SalesDataTable[[#This Row],[Order Date]])/3,0)</f>
        <v>Q2</v>
      </c>
      <c r="E877" s="4">
        <f>MONTH(SalesDataTable[[#This Row],[Order Date]])</f>
        <v>5</v>
      </c>
      <c r="F877" s="4" t="str">
        <f>TEXT(SalesDataTable[[#This Row],[Order Date]],"MMM")</f>
        <v>May</v>
      </c>
      <c r="G877" s="4" t="s">
        <v>11</v>
      </c>
      <c r="H877" s="4" t="s">
        <v>18</v>
      </c>
      <c r="I877" s="4" t="s">
        <v>2</v>
      </c>
      <c r="J877" s="4" t="s">
        <v>13</v>
      </c>
      <c r="K877" s="4" t="s">
        <v>34</v>
      </c>
      <c r="L877" s="4" t="s">
        <v>35</v>
      </c>
      <c r="M877" s="9">
        <v>6</v>
      </c>
      <c r="N877" s="6">
        <v>40.61</v>
      </c>
      <c r="O877" s="7">
        <v>0.05</v>
      </c>
      <c r="P877" s="6">
        <v>15.14</v>
      </c>
      <c r="Q877" s="6">
        <f t="shared" si="52"/>
        <v>231.47699999999998</v>
      </c>
      <c r="R877" s="6">
        <f t="shared" si="53"/>
        <v>90.84</v>
      </c>
      <c r="S877" s="6">
        <f t="shared" si="54"/>
        <v>140.63699999999997</v>
      </c>
      <c r="T877" s="8">
        <f t="shared" si="55"/>
        <v>0.607563602431343</v>
      </c>
      <c r="U877" s="5">
        <f>YEAR(SalesDataTable[[#This Row],[Order Date]])</f>
        <v>2026</v>
      </c>
      <c r="V877" s="8" t="str">
        <f>"Q"&amp;ROUNDUP(MONTH(SalesDataTable[[#This Row],[Order Date]])/3,0)</f>
        <v>Q2</v>
      </c>
      <c r="W877" s="9">
        <f>MONTH(SalesDataTable[[#This Row],[Order Date]])</f>
        <v>5</v>
      </c>
      <c r="X877" s="8" t="str">
        <f>TEXT(SalesDataTable[[#This Row],[Order Date]],"mmm")</f>
        <v>May</v>
      </c>
    </row>
    <row r="878" spans="1:24" ht="15.75">
      <c r="A878" s="2">
        <v>1004</v>
      </c>
      <c r="B878" s="3">
        <v>46164</v>
      </c>
      <c r="C878" s="4">
        <f>YEAR(SalesDataTable[[#This Row],[Order Date]])</f>
        <v>2026</v>
      </c>
      <c r="D878" s="12" t="str">
        <f>"Q"&amp;ROUNDUP(MONTH(SalesDataTable[[#This Row],[Order Date]])/3,0)</f>
        <v>Q2</v>
      </c>
      <c r="E878" s="4">
        <f>MONTH(SalesDataTable[[#This Row],[Order Date]])</f>
        <v>5</v>
      </c>
      <c r="F878" s="4" t="str">
        <f>TEXT(SalesDataTable[[#This Row],[Order Date]],"MMM")</f>
        <v>May</v>
      </c>
      <c r="G878" s="4" t="s">
        <v>20</v>
      </c>
      <c r="H878" s="4" t="s">
        <v>47</v>
      </c>
      <c r="I878" s="4" t="s">
        <v>2</v>
      </c>
      <c r="J878" s="4" t="s">
        <v>16</v>
      </c>
      <c r="K878" s="4" t="s">
        <v>14</v>
      </c>
      <c r="L878" s="4" t="s">
        <v>15</v>
      </c>
      <c r="M878" s="9">
        <v>2</v>
      </c>
      <c r="N878" s="6">
        <v>36.86</v>
      </c>
      <c r="O878" s="7">
        <v>0.05</v>
      </c>
      <c r="P878" s="6">
        <v>13.85</v>
      </c>
      <c r="Q878" s="6">
        <f t="shared" si="52"/>
        <v>70.033999999999992</v>
      </c>
      <c r="R878" s="6">
        <f t="shared" si="53"/>
        <v>27.7</v>
      </c>
      <c r="S878" s="6">
        <f t="shared" si="54"/>
        <v>42.333999999999989</v>
      </c>
      <c r="T878" s="8">
        <f t="shared" si="55"/>
        <v>0.60447782505640113</v>
      </c>
      <c r="U878" s="5">
        <f>YEAR(SalesDataTable[[#This Row],[Order Date]])</f>
        <v>2026</v>
      </c>
      <c r="V878" s="8" t="str">
        <f>"Q"&amp;ROUNDUP(MONTH(SalesDataTable[[#This Row],[Order Date]])/3,0)</f>
        <v>Q2</v>
      </c>
      <c r="W878" s="9">
        <f>MONTH(SalesDataTable[[#This Row],[Order Date]])</f>
        <v>5</v>
      </c>
      <c r="X878" s="8" t="str">
        <f>TEXT(SalesDataTable[[#This Row],[Order Date]],"mmm")</f>
        <v>May</v>
      </c>
    </row>
    <row r="879" spans="1:24" ht="15.75">
      <c r="A879" s="2">
        <v>1012</v>
      </c>
      <c r="B879" s="3">
        <v>46164</v>
      </c>
      <c r="C879" s="4">
        <f>YEAR(SalesDataTable[[#This Row],[Order Date]])</f>
        <v>2026</v>
      </c>
      <c r="D879" s="12" t="str">
        <f>"Q"&amp;ROUNDUP(MONTH(SalesDataTable[[#This Row],[Order Date]])/3,0)</f>
        <v>Q2</v>
      </c>
      <c r="E879" s="4">
        <f>MONTH(SalesDataTable[[#This Row],[Order Date]])</f>
        <v>5</v>
      </c>
      <c r="F879" s="4" t="str">
        <f>TEXT(SalesDataTable[[#This Row],[Order Date]],"MMM")</f>
        <v>May</v>
      </c>
      <c r="G879" s="4" t="s">
        <v>6</v>
      </c>
      <c r="H879" s="4" t="s">
        <v>27</v>
      </c>
      <c r="I879" s="4" t="s">
        <v>2</v>
      </c>
      <c r="J879" s="4" t="s">
        <v>13</v>
      </c>
      <c r="K879" s="4" t="s">
        <v>9</v>
      </c>
      <c r="L879" s="4" t="s">
        <v>37</v>
      </c>
      <c r="M879" s="9">
        <v>3</v>
      </c>
      <c r="N879" s="6">
        <v>156.74</v>
      </c>
      <c r="O879" s="7">
        <v>0</v>
      </c>
      <c r="P879" s="6">
        <v>79.819999999999993</v>
      </c>
      <c r="Q879" s="6">
        <f t="shared" si="52"/>
        <v>470.22</v>
      </c>
      <c r="R879" s="6">
        <f t="shared" si="53"/>
        <v>239.45999999999998</v>
      </c>
      <c r="S879" s="6">
        <f t="shared" si="54"/>
        <v>230.76000000000005</v>
      </c>
      <c r="T879" s="8">
        <f t="shared" si="55"/>
        <v>0.49074901110118674</v>
      </c>
      <c r="U879" s="5">
        <f>YEAR(SalesDataTable[[#This Row],[Order Date]])</f>
        <v>2026</v>
      </c>
      <c r="V879" s="8" t="str">
        <f>"Q"&amp;ROUNDUP(MONTH(SalesDataTable[[#This Row],[Order Date]])/3,0)</f>
        <v>Q2</v>
      </c>
      <c r="W879" s="9">
        <f>MONTH(SalesDataTable[[#This Row],[Order Date]])</f>
        <v>5</v>
      </c>
      <c r="X879" s="8" t="str">
        <f>TEXT(SalesDataTable[[#This Row],[Order Date]],"mmm")</f>
        <v>May</v>
      </c>
    </row>
    <row r="880" spans="1:24" ht="15.75">
      <c r="A880" s="2">
        <v>2180</v>
      </c>
      <c r="B880" s="3">
        <v>46164</v>
      </c>
      <c r="C880" s="4">
        <f>YEAR(SalesDataTable[[#This Row],[Order Date]])</f>
        <v>2026</v>
      </c>
      <c r="D880" s="12" t="str">
        <f>"Q"&amp;ROUNDUP(MONTH(SalesDataTable[[#This Row],[Order Date]])/3,0)</f>
        <v>Q2</v>
      </c>
      <c r="E880" s="4">
        <f>MONTH(SalesDataTable[[#This Row],[Order Date]])</f>
        <v>5</v>
      </c>
      <c r="F880" s="4" t="str">
        <f>TEXT(SalesDataTable[[#This Row],[Order Date]],"MMM")</f>
        <v>May</v>
      </c>
      <c r="G880" s="4" t="s">
        <v>0</v>
      </c>
      <c r="H880" s="4" t="s">
        <v>36</v>
      </c>
      <c r="I880" s="4" t="s">
        <v>8</v>
      </c>
      <c r="J880" s="4" t="s">
        <v>3</v>
      </c>
      <c r="K880" s="4" t="s">
        <v>4</v>
      </c>
      <c r="L880" s="4" t="s">
        <v>22</v>
      </c>
      <c r="M880" s="9">
        <v>3</v>
      </c>
      <c r="N880" s="6">
        <v>51.04</v>
      </c>
      <c r="O880" s="7">
        <v>0.2</v>
      </c>
      <c r="P880" s="6">
        <v>22.32</v>
      </c>
      <c r="Q880" s="6">
        <f t="shared" si="52"/>
        <v>122.49600000000001</v>
      </c>
      <c r="R880" s="6">
        <f t="shared" si="53"/>
        <v>66.960000000000008</v>
      </c>
      <c r="S880" s="6">
        <f t="shared" si="54"/>
        <v>55.536000000000001</v>
      </c>
      <c r="T880" s="8">
        <f t="shared" si="55"/>
        <v>0.45336990595611282</v>
      </c>
      <c r="U880" s="5">
        <f>YEAR(SalesDataTable[[#This Row],[Order Date]])</f>
        <v>2026</v>
      </c>
      <c r="V880" s="8" t="str">
        <f>"Q"&amp;ROUNDUP(MONTH(SalesDataTable[[#This Row],[Order Date]])/3,0)</f>
        <v>Q2</v>
      </c>
      <c r="W880" s="9">
        <f>MONTH(SalesDataTable[[#This Row],[Order Date]])</f>
        <v>5</v>
      </c>
      <c r="X880" s="8" t="str">
        <f>TEXT(SalesDataTable[[#This Row],[Order Date]],"mmm")</f>
        <v>May</v>
      </c>
    </row>
    <row r="881" spans="1:24" ht="15.75">
      <c r="A881" s="2">
        <v>3659</v>
      </c>
      <c r="B881" s="3">
        <v>46164</v>
      </c>
      <c r="C881" s="4">
        <f>YEAR(SalesDataTable[[#This Row],[Order Date]])</f>
        <v>2026</v>
      </c>
      <c r="D881" s="12" t="str">
        <f>"Q"&amp;ROUNDUP(MONTH(SalesDataTable[[#This Row],[Order Date]])/3,0)</f>
        <v>Q2</v>
      </c>
      <c r="E881" s="4">
        <f>MONTH(SalesDataTable[[#This Row],[Order Date]])</f>
        <v>5</v>
      </c>
      <c r="F881" s="4" t="str">
        <f>TEXT(SalesDataTable[[#This Row],[Order Date]],"MMM")</f>
        <v>May</v>
      </c>
      <c r="G881" s="4" t="s">
        <v>20</v>
      </c>
      <c r="H881" s="4" t="s">
        <v>47</v>
      </c>
      <c r="I881" s="4" t="s">
        <v>19</v>
      </c>
      <c r="J881" s="4" t="s">
        <v>13</v>
      </c>
      <c r="K881" s="4" t="s">
        <v>9</v>
      </c>
      <c r="L881" s="4" t="s">
        <v>10</v>
      </c>
      <c r="M881" s="9">
        <v>2</v>
      </c>
      <c r="N881" s="6">
        <v>93.55</v>
      </c>
      <c r="O881" s="7">
        <v>0</v>
      </c>
      <c r="P881" s="6">
        <v>44.31</v>
      </c>
      <c r="Q881" s="6">
        <f t="shared" si="52"/>
        <v>187.1</v>
      </c>
      <c r="R881" s="6">
        <f t="shared" si="53"/>
        <v>88.62</v>
      </c>
      <c r="S881" s="6">
        <f t="shared" si="54"/>
        <v>98.47999999999999</v>
      </c>
      <c r="T881" s="8">
        <f t="shared" si="55"/>
        <v>0.52634954569748793</v>
      </c>
      <c r="U881" s="5">
        <f>YEAR(SalesDataTable[[#This Row],[Order Date]])</f>
        <v>2026</v>
      </c>
      <c r="V881" s="8" t="str">
        <f>"Q"&amp;ROUNDUP(MONTH(SalesDataTable[[#This Row],[Order Date]])/3,0)</f>
        <v>Q2</v>
      </c>
      <c r="W881" s="9">
        <f>MONTH(SalesDataTable[[#This Row],[Order Date]])</f>
        <v>5</v>
      </c>
      <c r="X881" s="8" t="str">
        <f>TEXT(SalesDataTable[[#This Row],[Order Date]],"mmm")</f>
        <v>May</v>
      </c>
    </row>
    <row r="882" spans="1:24" ht="15.75">
      <c r="A882" s="2">
        <v>3775</v>
      </c>
      <c r="B882" s="3">
        <v>46164</v>
      </c>
      <c r="C882" s="4">
        <f>YEAR(SalesDataTable[[#This Row],[Order Date]])</f>
        <v>2026</v>
      </c>
      <c r="D882" s="12" t="str">
        <f>"Q"&amp;ROUNDUP(MONTH(SalesDataTable[[#This Row],[Order Date]])/3,0)</f>
        <v>Q2</v>
      </c>
      <c r="E882" s="4">
        <f>MONTH(SalesDataTable[[#This Row],[Order Date]])</f>
        <v>5</v>
      </c>
      <c r="F882" s="4" t="str">
        <f>TEXT(SalesDataTable[[#This Row],[Order Date]],"MMM")</f>
        <v>May</v>
      </c>
      <c r="G882" s="4" t="s">
        <v>11</v>
      </c>
      <c r="H882" s="4" t="s">
        <v>12</v>
      </c>
      <c r="I882" s="4" t="s">
        <v>2</v>
      </c>
      <c r="J882" s="4" t="s">
        <v>16</v>
      </c>
      <c r="K882" s="4" t="s">
        <v>14</v>
      </c>
      <c r="L882" s="4" t="s">
        <v>44</v>
      </c>
      <c r="M882" s="9">
        <v>1</v>
      </c>
      <c r="N882" s="6">
        <v>131.74</v>
      </c>
      <c r="O882" s="7">
        <v>0</v>
      </c>
      <c r="P882" s="6">
        <v>66.650000000000006</v>
      </c>
      <c r="Q882" s="6">
        <f t="shared" si="52"/>
        <v>131.74</v>
      </c>
      <c r="R882" s="6">
        <f t="shared" si="53"/>
        <v>66.650000000000006</v>
      </c>
      <c r="S882" s="6">
        <f t="shared" si="54"/>
        <v>65.09</v>
      </c>
      <c r="T882" s="8">
        <f t="shared" si="55"/>
        <v>0.49407924700166994</v>
      </c>
      <c r="U882" s="5">
        <f>YEAR(SalesDataTable[[#This Row],[Order Date]])</f>
        <v>2026</v>
      </c>
      <c r="V882" s="8" t="str">
        <f>"Q"&amp;ROUNDUP(MONTH(SalesDataTable[[#This Row],[Order Date]])/3,0)</f>
        <v>Q2</v>
      </c>
      <c r="W882" s="9">
        <f>MONTH(SalesDataTable[[#This Row],[Order Date]])</f>
        <v>5</v>
      </c>
      <c r="X882" s="8" t="str">
        <f>TEXT(SalesDataTable[[#This Row],[Order Date]],"mmm")</f>
        <v>May</v>
      </c>
    </row>
    <row r="883" spans="1:24" ht="15.75">
      <c r="A883" s="2">
        <v>4071</v>
      </c>
      <c r="B883" s="3">
        <v>46164</v>
      </c>
      <c r="C883" s="4">
        <f>YEAR(SalesDataTable[[#This Row],[Order Date]])</f>
        <v>2026</v>
      </c>
      <c r="D883" s="12" t="str">
        <f>"Q"&amp;ROUNDUP(MONTH(SalesDataTable[[#This Row],[Order Date]])/3,0)</f>
        <v>Q2</v>
      </c>
      <c r="E883" s="4">
        <f>MONTH(SalesDataTable[[#This Row],[Order Date]])</f>
        <v>5</v>
      </c>
      <c r="F883" s="4" t="str">
        <f>TEXT(SalesDataTable[[#This Row],[Order Date]],"MMM")</f>
        <v>May</v>
      </c>
      <c r="G883" s="4" t="s">
        <v>20</v>
      </c>
      <c r="H883" s="4" t="s">
        <v>33</v>
      </c>
      <c r="I883" s="4" t="s">
        <v>2</v>
      </c>
      <c r="J883" s="4" t="s">
        <v>13</v>
      </c>
      <c r="K883" s="4" t="s">
        <v>9</v>
      </c>
      <c r="L883" s="4" t="s">
        <v>10</v>
      </c>
      <c r="M883" s="9">
        <v>5</v>
      </c>
      <c r="N883" s="6">
        <v>91.79</v>
      </c>
      <c r="O883" s="7">
        <v>0.05</v>
      </c>
      <c r="P883" s="6">
        <v>44.48</v>
      </c>
      <c r="Q883" s="6">
        <f t="shared" si="52"/>
        <v>436.0025</v>
      </c>
      <c r="R883" s="6">
        <f t="shared" si="53"/>
        <v>222.39999999999998</v>
      </c>
      <c r="S883" s="6">
        <f t="shared" si="54"/>
        <v>213.60250000000002</v>
      </c>
      <c r="T883" s="8">
        <f t="shared" si="55"/>
        <v>0.48991118170193981</v>
      </c>
      <c r="U883" s="5">
        <f>YEAR(SalesDataTable[[#This Row],[Order Date]])</f>
        <v>2026</v>
      </c>
      <c r="V883" s="8" t="str">
        <f>"Q"&amp;ROUNDUP(MONTH(SalesDataTable[[#This Row],[Order Date]])/3,0)</f>
        <v>Q2</v>
      </c>
      <c r="W883" s="9">
        <f>MONTH(SalesDataTable[[#This Row],[Order Date]])</f>
        <v>5</v>
      </c>
      <c r="X883" s="8" t="str">
        <f>TEXT(SalesDataTable[[#This Row],[Order Date]],"mmm")</f>
        <v>May</v>
      </c>
    </row>
    <row r="884" spans="1:24" ht="15.75">
      <c r="A884" s="2">
        <v>5137</v>
      </c>
      <c r="B884" s="3">
        <v>46164</v>
      </c>
      <c r="C884" s="4">
        <f>YEAR(SalesDataTable[[#This Row],[Order Date]])</f>
        <v>2026</v>
      </c>
      <c r="D884" s="12" t="str">
        <f>"Q"&amp;ROUNDUP(MONTH(SalesDataTable[[#This Row],[Order Date]])/3,0)</f>
        <v>Q2</v>
      </c>
      <c r="E884" s="4">
        <f>MONTH(SalesDataTable[[#This Row],[Order Date]])</f>
        <v>5</v>
      </c>
      <c r="F884" s="4" t="str">
        <f>TEXT(SalesDataTable[[#This Row],[Order Date]],"MMM")</f>
        <v>May</v>
      </c>
      <c r="G884" s="4" t="s">
        <v>20</v>
      </c>
      <c r="H884" s="4" t="s">
        <v>47</v>
      </c>
      <c r="I884" s="4" t="s">
        <v>2</v>
      </c>
      <c r="J884" s="4" t="s">
        <v>16</v>
      </c>
      <c r="K884" s="4" t="s">
        <v>9</v>
      </c>
      <c r="L884" s="4" t="s">
        <v>37</v>
      </c>
      <c r="M884" s="9">
        <v>4</v>
      </c>
      <c r="N884" s="6">
        <v>155.4</v>
      </c>
      <c r="O884" s="7">
        <v>0.05</v>
      </c>
      <c r="P884" s="6">
        <v>77.31</v>
      </c>
      <c r="Q884" s="6">
        <f t="shared" si="52"/>
        <v>590.52</v>
      </c>
      <c r="R884" s="6">
        <f t="shared" si="53"/>
        <v>309.24</v>
      </c>
      <c r="S884" s="6">
        <f t="shared" si="54"/>
        <v>281.27999999999997</v>
      </c>
      <c r="T884" s="8">
        <f t="shared" si="55"/>
        <v>0.47632595001016048</v>
      </c>
      <c r="U884" s="5">
        <f>YEAR(SalesDataTable[[#This Row],[Order Date]])</f>
        <v>2026</v>
      </c>
      <c r="V884" s="8" t="str">
        <f>"Q"&amp;ROUNDUP(MONTH(SalesDataTable[[#This Row],[Order Date]])/3,0)</f>
        <v>Q2</v>
      </c>
      <c r="W884" s="9">
        <f>MONTH(SalesDataTable[[#This Row],[Order Date]])</f>
        <v>5</v>
      </c>
      <c r="X884" s="8" t="str">
        <f>TEXT(SalesDataTable[[#This Row],[Order Date]],"mmm")</f>
        <v>May</v>
      </c>
    </row>
    <row r="885" spans="1:24" ht="15.75">
      <c r="A885" s="2">
        <v>133</v>
      </c>
      <c r="B885" s="3">
        <v>46165</v>
      </c>
      <c r="C885" s="4">
        <f>YEAR(SalesDataTable[[#This Row],[Order Date]])</f>
        <v>2026</v>
      </c>
      <c r="D885" s="12" t="str">
        <f>"Q"&amp;ROUNDUP(MONTH(SalesDataTable[[#This Row],[Order Date]])/3,0)</f>
        <v>Q2</v>
      </c>
      <c r="E885" s="4">
        <f>MONTH(SalesDataTable[[#This Row],[Order Date]])</f>
        <v>5</v>
      </c>
      <c r="F885" s="4" t="str">
        <f>TEXT(SalesDataTable[[#This Row],[Order Date]],"MMM")</f>
        <v>May</v>
      </c>
      <c r="G885" s="4" t="s">
        <v>6</v>
      </c>
      <c r="H885" s="4" t="s">
        <v>7</v>
      </c>
      <c r="I885" s="4" t="s">
        <v>2</v>
      </c>
      <c r="J885" s="4" t="s">
        <v>13</v>
      </c>
      <c r="K885" s="4" t="s">
        <v>14</v>
      </c>
      <c r="L885" s="4" t="s">
        <v>15</v>
      </c>
      <c r="M885" s="9">
        <v>1</v>
      </c>
      <c r="N885" s="6">
        <v>36.57</v>
      </c>
      <c r="O885" s="7">
        <v>0.05</v>
      </c>
      <c r="P885" s="6">
        <v>13.33</v>
      </c>
      <c r="Q885" s="6">
        <f t="shared" si="52"/>
        <v>34.741500000000002</v>
      </c>
      <c r="R885" s="6">
        <f t="shared" si="53"/>
        <v>13.33</v>
      </c>
      <c r="S885" s="6">
        <f t="shared" si="54"/>
        <v>21.411500000000004</v>
      </c>
      <c r="T885" s="8">
        <f t="shared" si="55"/>
        <v>0.61630902522919284</v>
      </c>
      <c r="U885" s="5">
        <f>YEAR(SalesDataTable[[#This Row],[Order Date]])</f>
        <v>2026</v>
      </c>
      <c r="V885" s="8" t="str">
        <f>"Q"&amp;ROUNDUP(MONTH(SalesDataTable[[#This Row],[Order Date]])/3,0)</f>
        <v>Q2</v>
      </c>
      <c r="W885" s="9">
        <f>MONTH(SalesDataTable[[#This Row],[Order Date]])</f>
        <v>5</v>
      </c>
      <c r="X885" s="8" t="str">
        <f>TEXT(SalesDataTable[[#This Row],[Order Date]],"mmm")</f>
        <v>May</v>
      </c>
    </row>
    <row r="886" spans="1:24" ht="15.75">
      <c r="A886" s="2">
        <v>1385</v>
      </c>
      <c r="B886" s="3">
        <v>46165</v>
      </c>
      <c r="C886" s="4">
        <f>YEAR(SalesDataTable[[#This Row],[Order Date]])</f>
        <v>2026</v>
      </c>
      <c r="D886" s="12" t="str">
        <f>"Q"&amp;ROUNDUP(MONTH(SalesDataTable[[#This Row],[Order Date]])/3,0)</f>
        <v>Q2</v>
      </c>
      <c r="E886" s="4">
        <f>MONTH(SalesDataTable[[#This Row],[Order Date]])</f>
        <v>5</v>
      </c>
      <c r="F886" s="4" t="str">
        <f>TEXT(SalesDataTable[[#This Row],[Order Date]],"MMM")</f>
        <v>May</v>
      </c>
      <c r="G886" s="4" t="s">
        <v>11</v>
      </c>
      <c r="H886" s="4" t="s">
        <v>52</v>
      </c>
      <c r="I886" s="4" t="s">
        <v>2</v>
      </c>
      <c r="J886" s="4" t="s">
        <v>13</v>
      </c>
      <c r="K886" s="4" t="s">
        <v>4</v>
      </c>
      <c r="L886" s="4" t="s">
        <v>26</v>
      </c>
      <c r="M886" s="9">
        <v>2</v>
      </c>
      <c r="N886" s="6">
        <v>41.19</v>
      </c>
      <c r="O886" s="7">
        <v>0</v>
      </c>
      <c r="P886" s="6">
        <v>17.190000000000001</v>
      </c>
      <c r="Q886" s="6">
        <f t="shared" si="52"/>
        <v>82.38</v>
      </c>
      <c r="R886" s="6">
        <f t="shared" si="53"/>
        <v>34.380000000000003</v>
      </c>
      <c r="S886" s="6">
        <f t="shared" si="54"/>
        <v>47.999999999999993</v>
      </c>
      <c r="T886" s="8">
        <f t="shared" si="55"/>
        <v>0.58266569555717407</v>
      </c>
      <c r="U886" s="5">
        <f>YEAR(SalesDataTable[[#This Row],[Order Date]])</f>
        <v>2026</v>
      </c>
      <c r="V886" s="8" t="str">
        <f>"Q"&amp;ROUNDUP(MONTH(SalesDataTable[[#This Row],[Order Date]])/3,0)</f>
        <v>Q2</v>
      </c>
      <c r="W886" s="9">
        <f>MONTH(SalesDataTable[[#This Row],[Order Date]])</f>
        <v>5</v>
      </c>
      <c r="X886" s="8" t="str">
        <f>TEXT(SalesDataTable[[#This Row],[Order Date]],"mmm")</f>
        <v>May</v>
      </c>
    </row>
    <row r="887" spans="1:24" ht="15.75">
      <c r="A887" s="2">
        <v>1597</v>
      </c>
      <c r="B887" s="3">
        <v>46165</v>
      </c>
      <c r="C887" s="4">
        <f>YEAR(SalesDataTable[[#This Row],[Order Date]])</f>
        <v>2026</v>
      </c>
      <c r="D887" s="12" t="str">
        <f>"Q"&amp;ROUNDUP(MONTH(SalesDataTable[[#This Row],[Order Date]])/3,0)</f>
        <v>Q2</v>
      </c>
      <c r="E887" s="4">
        <f>MONTH(SalesDataTable[[#This Row],[Order Date]])</f>
        <v>5</v>
      </c>
      <c r="F887" s="4" t="str">
        <f>TEXT(SalesDataTable[[#This Row],[Order Date]],"MMM")</f>
        <v>May</v>
      </c>
      <c r="G887" s="4" t="s">
        <v>20</v>
      </c>
      <c r="H887" s="4" t="s">
        <v>33</v>
      </c>
      <c r="I887" s="4" t="s">
        <v>2</v>
      </c>
      <c r="J887" s="4" t="s">
        <v>3</v>
      </c>
      <c r="K887" s="4" t="s">
        <v>14</v>
      </c>
      <c r="L887" s="4" t="s">
        <v>44</v>
      </c>
      <c r="M887" s="9">
        <v>1</v>
      </c>
      <c r="N887" s="6">
        <v>136.66999999999999</v>
      </c>
      <c r="O887" s="7">
        <v>0.05</v>
      </c>
      <c r="P887" s="6">
        <v>67.099999999999994</v>
      </c>
      <c r="Q887" s="6">
        <f t="shared" si="52"/>
        <v>129.83649999999997</v>
      </c>
      <c r="R887" s="6">
        <f t="shared" si="53"/>
        <v>67.099999999999994</v>
      </c>
      <c r="S887" s="6">
        <f t="shared" si="54"/>
        <v>62.736499999999978</v>
      </c>
      <c r="T887" s="8">
        <f t="shared" si="55"/>
        <v>0.48319617364916639</v>
      </c>
      <c r="U887" s="5">
        <f>YEAR(SalesDataTable[[#This Row],[Order Date]])</f>
        <v>2026</v>
      </c>
      <c r="V887" s="8" t="str">
        <f>"Q"&amp;ROUNDUP(MONTH(SalesDataTable[[#This Row],[Order Date]])/3,0)</f>
        <v>Q2</v>
      </c>
      <c r="W887" s="9">
        <f>MONTH(SalesDataTable[[#This Row],[Order Date]])</f>
        <v>5</v>
      </c>
      <c r="X887" s="8" t="str">
        <f>TEXT(SalesDataTable[[#This Row],[Order Date]],"mmm")</f>
        <v>May</v>
      </c>
    </row>
    <row r="888" spans="1:24" ht="15.75">
      <c r="A888" s="2">
        <v>2273</v>
      </c>
      <c r="B888" s="3">
        <v>46165</v>
      </c>
      <c r="C888" s="4">
        <f>YEAR(SalesDataTable[[#This Row],[Order Date]])</f>
        <v>2026</v>
      </c>
      <c r="D888" s="12" t="str">
        <f>"Q"&amp;ROUNDUP(MONTH(SalesDataTable[[#This Row],[Order Date]])/3,0)</f>
        <v>Q2</v>
      </c>
      <c r="E888" s="4">
        <f>MONTH(SalesDataTable[[#This Row],[Order Date]])</f>
        <v>5</v>
      </c>
      <c r="F888" s="4" t="str">
        <f>TEXT(SalesDataTable[[#This Row],[Order Date]],"MMM")</f>
        <v>May</v>
      </c>
      <c r="G888" s="4" t="s">
        <v>11</v>
      </c>
      <c r="H888" s="4" t="s">
        <v>12</v>
      </c>
      <c r="I888" s="4" t="s">
        <v>19</v>
      </c>
      <c r="J888" s="4" t="s">
        <v>13</v>
      </c>
      <c r="K888" s="4" t="s">
        <v>34</v>
      </c>
      <c r="L888" s="4" t="s">
        <v>42</v>
      </c>
      <c r="M888" s="9">
        <v>2</v>
      </c>
      <c r="N888" s="6">
        <v>35.700000000000003</v>
      </c>
      <c r="O888" s="7">
        <v>0</v>
      </c>
      <c r="P888" s="6">
        <v>13.52</v>
      </c>
      <c r="Q888" s="6">
        <f t="shared" si="52"/>
        <v>71.400000000000006</v>
      </c>
      <c r="R888" s="6">
        <f t="shared" si="53"/>
        <v>27.04</v>
      </c>
      <c r="S888" s="6">
        <f t="shared" si="54"/>
        <v>44.360000000000007</v>
      </c>
      <c r="T888" s="8">
        <f t="shared" si="55"/>
        <v>0.62128851540616248</v>
      </c>
      <c r="U888" s="5">
        <f>YEAR(SalesDataTable[[#This Row],[Order Date]])</f>
        <v>2026</v>
      </c>
      <c r="V888" s="8" t="str">
        <f>"Q"&amp;ROUNDUP(MONTH(SalesDataTable[[#This Row],[Order Date]])/3,0)</f>
        <v>Q2</v>
      </c>
      <c r="W888" s="9">
        <f>MONTH(SalesDataTable[[#This Row],[Order Date]])</f>
        <v>5</v>
      </c>
      <c r="X888" s="8" t="str">
        <f>TEXT(SalesDataTable[[#This Row],[Order Date]],"mmm")</f>
        <v>May</v>
      </c>
    </row>
    <row r="889" spans="1:24" ht="15.75">
      <c r="A889" s="2">
        <v>2931</v>
      </c>
      <c r="B889" s="3">
        <v>46165</v>
      </c>
      <c r="C889" s="4">
        <f>YEAR(SalesDataTable[[#This Row],[Order Date]])</f>
        <v>2026</v>
      </c>
      <c r="D889" s="12" t="str">
        <f>"Q"&amp;ROUNDUP(MONTH(SalesDataTable[[#This Row],[Order Date]])/3,0)</f>
        <v>Q2</v>
      </c>
      <c r="E889" s="4">
        <f>MONTH(SalesDataTable[[#This Row],[Order Date]])</f>
        <v>5</v>
      </c>
      <c r="F889" s="4" t="str">
        <f>TEXT(SalesDataTable[[#This Row],[Order Date]],"MMM")</f>
        <v>May</v>
      </c>
      <c r="G889" s="4" t="s">
        <v>0</v>
      </c>
      <c r="H889" s="4" t="s">
        <v>1</v>
      </c>
      <c r="I889" s="4" t="s">
        <v>2</v>
      </c>
      <c r="J889" s="4" t="s">
        <v>3</v>
      </c>
      <c r="K889" s="4" t="s">
        <v>4</v>
      </c>
      <c r="L889" s="4" t="s">
        <v>30</v>
      </c>
      <c r="M889" s="9">
        <v>1</v>
      </c>
      <c r="N889" s="6">
        <v>100.87</v>
      </c>
      <c r="O889" s="7">
        <v>0</v>
      </c>
      <c r="P889" s="6">
        <v>50.4</v>
      </c>
      <c r="Q889" s="6">
        <f t="shared" si="52"/>
        <v>100.87</v>
      </c>
      <c r="R889" s="6">
        <f t="shared" si="53"/>
        <v>50.4</v>
      </c>
      <c r="S889" s="6">
        <f t="shared" si="54"/>
        <v>50.470000000000006</v>
      </c>
      <c r="T889" s="8">
        <f t="shared" si="55"/>
        <v>0.5003469812630118</v>
      </c>
      <c r="U889" s="5">
        <f>YEAR(SalesDataTable[[#This Row],[Order Date]])</f>
        <v>2026</v>
      </c>
      <c r="V889" s="8" t="str">
        <f>"Q"&amp;ROUNDUP(MONTH(SalesDataTable[[#This Row],[Order Date]])/3,0)</f>
        <v>Q2</v>
      </c>
      <c r="W889" s="9">
        <f>MONTH(SalesDataTable[[#This Row],[Order Date]])</f>
        <v>5</v>
      </c>
      <c r="X889" s="8" t="str">
        <f>TEXT(SalesDataTable[[#This Row],[Order Date]],"mmm")</f>
        <v>May</v>
      </c>
    </row>
    <row r="890" spans="1:24" ht="15.75">
      <c r="A890" s="2">
        <v>4143</v>
      </c>
      <c r="B890" s="3">
        <v>46165</v>
      </c>
      <c r="C890" s="4">
        <f>YEAR(SalesDataTable[[#This Row],[Order Date]])</f>
        <v>2026</v>
      </c>
      <c r="D890" s="12" t="str">
        <f>"Q"&amp;ROUNDUP(MONTH(SalesDataTable[[#This Row],[Order Date]])/3,0)</f>
        <v>Q2</v>
      </c>
      <c r="E890" s="4">
        <f>MONTH(SalesDataTable[[#This Row],[Order Date]])</f>
        <v>5</v>
      </c>
      <c r="F890" s="4" t="str">
        <f>TEXT(SalesDataTable[[#This Row],[Order Date]],"MMM")</f>
        <v>May</v>
      </c>
      <c r="G890" s="4" t="s">
        <v>11</v>
      </c>
      <c r="H890" s="4" t="s">
        <v>52</v>
      </c>
      <c r="I890" s="4" t="s">
        <v>19</v>
      </c>
      <c r="J890" s="4" t="s">
        <v>3</v>
      </c>
      <c r="K890" s="4" t="s">
        <v>14</v>
      </c>
      <c r="L890" s="4" t="s">
        <v>44</v>
      </c>
      <c r="M890" s="9">
        <v>1</v>
      </c>
      <c r="N890" s="6">
        <v>130.80000000000001</v>
      </c>
      <c r="O890" s="7">
        <v>0</v>
      </c>
      <c r="P890" s="6">
        <v>68.7</v>
      </c>
      <c r="Q890" s="6">
        <f t="shared" si="52"/>
        <v>130.80000000000001</v>
      </c>
      <c r="R890" s="6">
        <f t="shared" si="53"/>
        <v>68.7</v>
      </c>
      <c r="S890" s="6">
        <f t="shared" si="54"/>
        <v>62.100000000000009</v>
      </c>
      <c r="T890" s="8">
        <f t="shared" si="55"/>
        <v>0.4747706422018349</v>
      </c>
      <c r="U890" s="5">
        <f>YEAR(SalesDataTable[[#This Row],[Order Date]])</f>
        <v>2026</v>
      </c>
      <c r="V890" s="8" t="str">
        <f>"Q"&amp;ROUNDUP(MONTH(SalesDataTable[[#This Row],[Order Date]])/3,0)</f>
        <v>Q2</v>
      </c>
      <c r="W890" s="9">
        <f>MONTH(SalesDataTable[[#This Row],[Order Date]])</f>
        <v>5</v>
      </c>
      <c r="X890" s="8" t="str">
        <f>TEXT(SalesDataTable[[#This Row],[Order Date]],"mmm")</f>
        <v>May</v>
      </c>
    </row>
    <row r="891" spans="1:24" ht="15.75">
      <c r="A891" s="2">
        <v>4504</v>
      </c>
      <c r="B891" s="3">
        <v>46165</v>
      </c>
      <c r="C891" s="4">
        <f>YEAR(SalesDataTable[[#This Row],[Order Date]])</f>
        <v>2026</v>
      </c>
      <c r="D891" s="12" t="str">
        <f>"Q"&amp;ROUNDUP(MONTH(SalesDataTable[[#This Row],[Order Date]])/3,0)</f>
        <v>Q2</v>
      </c>
      <c r="E891" s="4">
        <f>MONTH(SalesDataTable[[#This Row],[Order Date]])</f>
        <v>5</v>
      </c>
      <c r="F891" s="4" t="str">
        <f>TEXT(SalesDataTable[[#This Row],[Order Date]],"MMM")</f>
        <v>May</v>
      </c>
      <c r="G891" s="4" t="s">
        <v>0</v>
      </c>
      <c r="H891" s="4" t="s">
        <v>36</v>
      </c>
      <c r="I891" s="4" t="s">
        <v>28</v>
      </c>
      <c r="J891" s="4" t="s">
        <v>3</v>
      </c>
      <c r="K891" s="4" t="s">
        <v>9</v>
      </c>
      <c r="L891" s="4" t="s">
        <v>37</v>
      </c>
      <c r="M891" s="9">
        <v>1</v>
      </c>
      <c r="N891" s="6">
        <v>153.88999999999999</v>
      </c>
      <c r="O891" s="7">
        <v>0</v>
      </c>
      <c r="P891" s="6">
        <v>79.64</v>
      </c>
      <c r="Q891" s="6">
        <f t="shared" si="52"/>
        <v>153.88999999999999</v>
      </c>
      <c r="R891" s="6">
        <f t="shared" si="53"/>
        <v>79.64</v>
      </c>
      <c r="S891" s="6">
        <f t="shared" si="54"/>
        <v>74.249999999999986</v>
      </c>
      <c r="T891" s="8">
        <f t="shared" si="55"/>
        <v>0.4824874910650464</v>
      </c>
      <c r="U891" s="5">
        <f>YEAR(SalesDataTable[[#This Row],[Order Date]])</f>
        <v>2026</v>
      </c>
      <c r="V891" s="8" t="str">
        <f>"Q"&amp;ROUNDUP(MONTH(SalesDataTable[[#This Row],[Order Date]])/3,0)</f>
        <v>Q2</v>
      </c>
      <c r="W891" s="9">
        <f>MONTH(SalesDataTable[[#This Row],[Order Date]])</f>
        <v>5</v>
      </c>
      <c r="X891" s="8" t="str">
        <f>TEXT(SalesDataTable[[#This Row],[Order Date]],"mmm")</f>
        <v>May</v>
      </c>
    </row>
    <row r="892" spans="1:24" ht="15.75">
      <c r="A892" s="2">
        <v>656</v>
      </c>
      <c r="B892" s="3">
        <v>46166</v>
      </c>
      <c r="C892" s="4">
        <f>YEAR(SalesDataTable[[#This Row],[Order Date]])</f>
        <v>2026</v>
      </c>
      <c r="D892" s="12" t="str">
        <f>"Q"&amp;ROUNDUP(MONTH(SalesDataTable[[#This Row],[Order Date]])/3,0)</f>
        <v>Q2</v>
      </c>
      <c r="E892" s="4">
        <f>MONTH(SalesDataTable[[#This Row],[Order Date]])</f>
        <v>5</v>
      </c>
      <c r="F892" s="4" t="str">
        <f>TEXT(SalesDataTable[[#This Row],[Order Date]],"MMM")</f>
        <v>May</v>
      </c>
      <c r="G892" s="4" t="s">
        <v>20</v>
      </c>
      <c r="H892" s="4" t="s">
        <v>31</v>
      </c>
      <c r="I892" s="4" t="s">
        <v>2</v>
      </c>
      <c r="J892" s="4" t="s">
        <v>13</v>
      </c>
      <c r="K892" s="4" t="s">
        <v>23</v>
      </c>
      <c r="L892" s="4" t="s">
        <v>51</v>
      </c>
      <c r="M892" s="9">
        <v>1</v>
      </c>
      <c r="N892" s="6">
        <v>122.51</v>
      </c>
      <c r="O892" s="7">
        <v>0.15</v>
      </c>
      <c r="P892" s="6">
        <v>62.2</v>
      </c>
      <c r="Q892" s="6">
        <f t="shared" si="52"/>
        <v>104.1335</v>
      </c>
      <c r="R892" s="6">
        <f t="shared" si="53"/>
        <v>62.2</v>
      </c>
      <c r="S892" s="6">
        <f t="shared" si="54"/>
        <v>41.933499999999995</v>
      </c>
      <c r="T892" s="8">
        <f t="shared" si="55"/>
        <v>0.40268981643755369</v>
      </c>
      <c r="U892" s="5">
        <f>YEAR(SalesDataTable[[#This Row],[Order Date]])</f>
        <v>2026</v>
      </c>
      <c r="V892" s="8" t="str">
        <f>"Q"&amp;ROUNDUP(MONTH(SalesDataTable[[#This Row],[Order Date]])/3,0)</f>
        <v>Q2</v>
      </c>
      <c r="W892" s="9">
        <f>MONTH(SalesDataTable[[#This Row],[Order Date]])</f>
        <v>5</v>
      </c>
      <c r="X892" s="8" t="str">
        <f>TEXT(SalesDataTable[[#This Row],[Order Date]],"mmm")</f>
        <v>May</v>
      </c>
    </row>
    <row r="893" spans="1:24" ht="15.75">
      <c r="A893" s="2">
        <v>979</v>
      </c>
      <c r="B893" s="3">
        <v>46166</v>
      </c>
      <c r="C893" s="4">
        <f>YEAR(SalesDataTable[[#This Row],[Order Date]])</f>
        <v>2026</v>
      </c>
      <c r="D893" s="12" t="str">
        <f>"Q"&amp;ROUNDUP(MONTH(SalesDataTable[[#This Row],[Order Date]])/3,0)</f>
        <v>Q2</v>
      </c>
      <c r="E893" s="4">
        <f>MONTH(SalesDataTable[[#This Row],[Order Date]])</f>
        <v>5</v>
      </c>
      <c r="F893" s="4" t="str">
        <f>TEXT(SalesDataTable[[#This Row],[Order Date]],"MMM")</f>
        <v>May</v>
      </c>
      <c r="G893" s="4" t="s">
        <v>20</v>
      </c>
      <c r="H893" s="4" t="s">
        <v>21</v>
      </c>
      <c r="I893" s="4" t="s">
        <v>8</v>
      </c>
      <c r="J893" s="4" t="s">
        <v>3</v>
      </c>
      <c r="K893" s="4" t="s">
        <v>4</v>
      </c>
      <c r="L893" s="4" t="s">
        <v>5</v>
      </c>
      <c r="M893" s="9">
        <v>8</v>
      </c>
      <c r="N893" s="6">
        <v>79.94</v>
      </c>
      <c r="O893" s="7">
        <v>0.15</v>
      </c>
      <c r="P893" s="6">
        <v>41.65</v>
      </c>
      <c r="Q893" s="6">
        <f t="shared" si="52"/>
        <v>543.59199999999998</v>
      </c>
      <c r="R893" s="6">
        <f t="shared" si="53"/>
        <v>333.2</v>
      </c>
      <c r="S893" s="6">
        <f t="shared" si="54"/>
        <v>210.392</v>
      </c>
      <c r="T893" s="8">
        <f t="shared" si="55"/>
        <v>0.38704028021015763</v>
      </c>
      <c r="U893" s="5">
        <f>YEAR(SalesDataTable[[#This Row],[Order Date]])</f>
        <v>2026</v>
      </c>
      <c r="V893" s="8" t="str">
        <f>"Q"&amp;ROUNDUP(MONTH(SalesDataTable[[#This Row],[Order Date]])/3,0)</f>
        <v>Q2</v>
      </c>
      <c r="W893" s="9">
        <f>MONTH(SalesDataTable[[#This Row],[Order Date]])</f>
        <v>5</v>
      </c>
      <c r="X893" s="8" t="str">
        <f>TEXT(SalesDataTable[[#This Row],[Order Date]],"mmm")</f>
        <v>May</v>
      </c>
    </row>
    <row r="894" spans="1:24" ht="15.75">
      <c r="A894" s="2">
        <v>1510</v>
      </c>
      <c r="B894" s="3">
        <v>46166</v>
      </c>
      <c r="C894" s="4">
        <f>YEAR(SalesDataTable[[#This Row],[Order Date]])</f>
        <v>2026</v>
      </c>
      <c r="D894" s="12" t="str">
        <f>"Q"&amp;ROUNDUP(MONTH(SalesDataTable[[#This Row],[Order Date]])/3,0)</f>
        <v>Q2</v>
      </c>
      <c r="E894" s="4">
        <f>MONTH(SalesDataTable[[#This Row],[Order Date]])</f>
        <v>5</v>
      </c>
      <c r="F894" s="4" t="str">
        <f>TEXT(SalesDataTable[[#This Row],[Order Date]],"MMM")</f>
        <v>May</v>
      </c>
      <c r="G894" s="4" t="s">
        <v>20</v>
      </c>
      <c r="H894" s="4" t="s">
        <v>31</v>
      </c>
      <c r="I894" s="4" t="s">
        <v>2</v>
      </c>
      <c r="J894" s="4" t="s">
        <v>13</v>
      </c>
      <c r="K894" s="4" t="s">
        <v>4</v>
      </c>
      <c r="L894" s="4" t="s">
        <v>22</v>
      </c>
      <c r="M894" s="9">
        <v>2</v>
      </c>
      <c r="N894" s="6">
        <v>50.78</v>
      </c>
      <c r="O894" s="7">
        <v>0.05</v>
      </c>
      <c r="P894" s="6">
        <v>23.03</v>
      </c>
      <c r="Q894" s="6">
        <f t="shared" si="52"/>
        <v>96.481999999999999</v>
      </c>
      <c r="R894" s="6">
        <f t="shared" si="53"/>
        <v>46.06</v>
      </c>
      <c r="S894" s="6">
        <f t="shared" si="54"/>
        <v>50.421999999999997</v>
      </c>
      <c r="T894" s="8">
        <f t="shared" si="55"/>
        <v>0.52260525279326708</v>
      </c>
      <c r="U894" s="5">
        <f>YEAR(SalesDataTable[[#This Row],[Order Date]])</f>
        <v>2026</v>
      </c>
      <c r="V894" s="8" t="str">
        <f>"Q"&amp;ROUNDUP(MONTH(SalesDataTable[[#This Row],[Order Date]])/3,0)</f>
        <v>Q2</v>
      </c>
      <c r="W894" s="9">
        <f>MONTH(SalesDataTable[[#This Row],[Order Date]])</f>
        <v>5</v>
      </c>
      <c r="X894" s="8" t="str">
        <f>TEXT(SalesDataTable[[#This Row],[Order Date]],"mmm")</f>
        <v>May</v>
      </c>
    </row>
    <row r="895" spans="1:24" ht="15.75">
      <c r="A895" s="2">
        <v>1959</v>
      </c>
      <c r="B895" s="3">
        <v>46166</v>
      </c>
      <c r="C895" s="4">
        <f>YEAR(SalesDataTable[[#This Row],[Order Date]])</f>
        <v>2026</v>
      </c>
      <c r="D895" s="12" t="str">
        <f>"Q"&amp;ROUNDUP(MONTH(SalesDataTable[[#This Row],[Order Date]])/3,0)</f>
        <v>Q2</v>
      </c>
      <c r="E895" s="4">
        <f>MONTH(SalesDataTable[[#This Row],[Order Date]])</f>
        <v>5</v>
      </c>
      <c r="F895" s="4" t="str">
        <f>TEXT(SalesDataTable[[#This Row],[Order Date]],"MMM")</f>
        <v>May</v>
      </c>
      <c r="G895" s="4" t="s">
        <v>0</v>
      </c>
      <c r="H895" s="4" t="s">
        <v>50</v>
      </c>
      <c r="I895" s="4" t="s">
        <v>28</v>
      </c>
      <c r="J895" s="4" t="s">
        <v>16</v>
      </c>
      <c r="K895" s="4" t="s">
        <v>4</v>
      </c>
      <c r="L895" s="4" t="s">
        <v>5</v>
      </c>
      <c r="M895" s="9">
        <v>2</v>
      </c>
      <c r="N895" s="6">
        <v>80.59</v>
      </c>
      <c r="O895" s="7">
        <v>0.05</v>
      </c>
      <c r="P895" s="6">
        <v>41.44</v>
      </c>
      <c r="Q895" s="6">
        <f t="shared" si="52"/>
        <v>153.12100000000001</v>
      </c>
      <c r="R895" s="6">
        <f t="shared" si="53"/>
        <v>82.88</v>
      </c>
      <c r="S895" s="6">
        <f t="shared" si="54"/>
        <v>70.241000000000014</v>
      </c>
      <c r="T895" s="8">
        <f t="shared" si="55"/>
        <v>0.45872871781140412</v>
      </c>
      <c r="U895" s="5">
        <f>YEAR(SalesDataTable[[#This Row],[Order Date]])</f>
        <v>2026</v>
      </c>
      <c r="V895" s="8" t="str">
        <f>"Q"&amp;ROUNDUP(MONTH(SalesDataTable[[#This Row],[Order Date]])/3,0)</f>
        <v>Q2</v>
      </c>
      <c r="W895" s="9">
        <f>MONTH(SalesDataTable[[#This Row],[Order Date]])</f>
        <v>5</v>
      </c>
      <c r="X895" s="8" t="str">
        <f>TEXT(SalesDataTable[[#This Row],[Order Date]],"mmm")</f>
        <v>May</v>
      </c>
    </row>
    <row r="896" spans="1:24" ht="15.75">
      <c r="A896" s="2">
        <v>2089</v>
      </c>
      <c r="B896" s="3">
        <v>46166</v>
      </c>
      <c r="C896" s="4">
        <f>YEAR(SalesDataTable[[#This Row],[Order Date]])</f>
        <v>2026</v>
      </c>
      <c r="D896" s="12" t="str">
        <f>"Q"&amp;ROUNDUP(MONTH(SalesDataTable[[#This Row],[Order Date]])/3,0)</f>
        <v>Q2</v>
      </c>
      <c r="E896" s="4">
        <f>MONTH(SalesDataTable[[#This Row],[Order Date]])</f>
        <v>5</v>
      </c>
      <c r="F896" s="4" t="str">
        <f>TEXT(SalesDataTable[[#This Row],[Order Date]],"MMM")</f>
        <v>May</v>
      </c>
      <c r="G896" s="4" t="s">
        <v>0</v>
      </c>
      <c r="H896" s="4" t="s">
        <v>50</v>
      </c>
      <c r="I896" s="4" t="s">
        <v>28</v>
      </c>
      <c r="J896" s="4" t="s">
        <v>13</v>
      </c>
      <c r="K896" s="4" t="s">
        <v>34</v>
      </c>
      <c r="L896" s="4" t="s">
        <v>42</v>
      </c>
      <c r="M896" s="9">
        <v>3</v>
      </c>
      <c r="N896" s="6">
        <v>35.75</v>
      </c>
      <c r="O896" s="7">
        <v>0.15</v>
      </c>
      <c r="P896" s="6">
        <v>13.54</v>
      </c>
      <c r="Q896" s="6">
        <f t="shared" si="52"/>
        <v>91.162499999999994</v>
      </c>
      <c r="R896" s="6">
        <f t="shared" si="53"/>
        <v>40.619999999999997</v>
      </c>
      <c r="S896" s="6">
        <f t="shared" si="54"/>
        <v>50.542499999999997</v>
      </c>
      <c r="T896" s="8">
        <f t="shared" si="55"/>
        <v>0.55442204853969557</v>
      </c>
      <c r="U896" s="5">
        <f>YEAR(SalesDataTable[[#This Row],[Order Date]])</f>
        <v>2026</v>
      </c>
      <c r="V896" s="8" t="str">
        <f>"Q"&amp;ROUNDUP(MONTH(SalesDataTable[[#This Row],[Order Date]])/3,0)</f>
        <v>Q2</v>
      </c>
      <c r="W896" s="9">
        <f>MONTH(SalesDataTable[[#This Row],[Order Date]])</f>
        <v>5</v>
      </c>
      <c r="X896" s="8" t="str">
        <f>TEXT(SalesDataTable[[#This Row],[Order Date]],"mmm")</f>
        <v>May</v>
      </c>
    </row>
    <row r="897" spans="1:24" ht="15.75">
      <c r="A897" s="2">
        <v>2446</v>
      </c>
      <c r="B897" s="3">
        <v>46166</v>
      </c>
      <c r="C897" s="4">
        <f>YEAR(SalesDataTable[[#This Row],[Order Date]])</f>
        <v>2026</v>
      </c>
      <c r="D897" s="12" t="str">
        <f>"Q"&amp;ROUNDUP(MONTH(SalesDataTable[[#This Row],[Order Date]])/3,0)</f>
        <v>Q2</v>
      </c>
      <c r="E897" s="4">
        <f>MONTH(SalesDataTable[[#This Row],[Order Date]])</f>
        <v>5</v>
      </c>
      <c r="F897" s="4" t="str">
        <f>TEXT(SalesDataTable[[#This Row],[Order Date]],"MMM")</f>
        <v>May</v>
      </c>
      <c r="G897" s="4" t="s">
        <v>6</v>
      </c>
      <c r="H897" s="4" t="s">
        <v>43</v>
      </c>
      <c r="I897" s="4" t="s">
        <v>2</v>
      </c>
      <c r="J897" s="4" t="s">
        <v>13</v>
      </c>
      <c r="K897" s="4" t="s">
        <v>23</v>
      </c>
      <c r="L897" s="4" t="s">
        <v>29</v>
      </c>
      <c r="M897" s="9">
        <v>5</v>
      </c>
      <c r="N897" s="6">
        <v>195.78</v>
      </c>
      <c r="O897" s="7">
        <v>0.1</v>
      </c>
      <c r="P897" s="6">
        <v>101.98</v>
      </c>
      <c r="Q897" s="6">
        <f t="shared" si="52"/>
        <v>881.01</v>
      </c>
      <c r="R897" s="6">
        <f t="shared" si="53"/>
        <v>509.90000000000003</v>
      </c>
      <c r="S897" s="6">
        <f t="shared" si="54"/>
        <v>371.10999999999996</v>
      </c>
      <c r="T897" s="8">
        <f t="shared" si="55"/>
        <v>0.4212324491208953</v>
      </c>
      <c r="U897" s="5">
        <f>YEAR(SalesDataTable[[#This Row],[Order Date]])</f>
        <v>2026</v>
      </c>
      <c r="V897" s="8" t="str">
        <f>"Q"&amp;ROUNDUP(MONTH(SalesDataTable[[#This Row],[Order Date]])/3,0)</f>
        <v>Q2</v>
      </c>
      <c r="W897" s="9">
        <f>MONTH(SalesDataTable[[#This Row],[Order Date]])</f>
        <v>5</v>
      </c>
      <c r="X897" s="8" t="str">
        <f>TEXT(SalesDataTable[[#This Row],[Order Date]],"mmm")</f>
        <v>May</v>
      </c>
    </row>
    <row r="898" spans="1:24" ht="15.75">
      <c r="A898" s="2">
        <v>2847</v>
      </c>
      <c r="B898" s="3">
        <v>46166</v>
      </c>
      <c r="C898" s="4">
        <f>YEAR(SalesDataTable[[#This Row],[Order Date]])</f>
        <v>2026</v>
      </c>
      <c r="D898" s="12" t="str">
        <f>"Q"&amp;ROUNDUP(MONTH(SalesDataTable[[#This Row],[Order Date]])/3,0)</f>
        <v>Q2</v>
      </c>
      <c r="E898" s="4">
        <f>MONTH(SalesDataTable[[#This Row],[Order Date]])</f>
        <v>5</v>
      </c>
      <c r="F898" s="4" t="str">
        <f>TEXT(SalesDataTable[[#This Row],[Order Date]],"MMM")</f>
        <v>May</v>
      </c>
      <c r="G898" s="4" t="s">
        <v>20</v>
      </c>
      <c r="H898" s="4" t="s">
        <v>47</v>
      </c>
      <c r="I898" s="4" t="s">
        <v>2</v>
      </c>
      <c r="J898" s="4" t="s">
        <v>3</v>
      </c>
      <c r="K898" s="4" t="s">
        <v>23</v>
      </c>
      <c r="L898" s="4" t="s">
        <v>51</v>
      </c>
      <c r="M898" s="9">
        <v>2</v>
      </c>
      <c r="N898" s="6">
        <v>125.95</v>
      </c>
      <c r="O898" s="7">
        <v>0.05</v>
      </c>
      <c r="P898" s="6">
        <v>61.74</v>
      </c>
      <c r="Q898" s="6">
        <f t="shared" ref="Q898:Q961" si="56">M898*N898*(1-O898)</f>
        <v>239.30500000000001</v>
      </c>
      <c r="R898" s="6">
        <f t="shared" ref="R898:R961" si="57">M898*P898</f>
        <v>123.48</v>
      </c>
      <c r="S898" s="6">
        <f t="shared" ref="S898:S961" si="58">Q898-R898</f>
        <v>115.825</v>
      </c>
      <c r="T898" s="8">
        <f t="shared" ref="T898:T961" si="59">IFERROR(S898/Q898,0)</f>
        <v>0.48400576669940032</v>
      </c>
      <c r="U898" s="5">
        <f>YEAR(SalesDataTable[[#This Row],[Order Date]])</f>
        <v>2026</v>
      </c>
      <c r="V898" s="8" t="str">
        <f>"Q"&amp;ROUNDUP(MONTH(SalesDataTable[[#This Row],[Order Date]])/3,0)</f>
        <v>Q2</v>
      </c>
      <c r="W898" s="9">
        <f>MONTH(SalesDataTable[[#This Row],[Order Date]])</f>
        <v>5</v>
      </c>
      <c r="X898" s="8" t="str">
        <f>TEXT(SalesDataTable[[#This Row],[Order Date]],"mmm")</f>
        <v>May</v>
      </c>
    </row>
    <row r="899" spans="1:24" ht="15.75">
      <c r="A899" s="2">
        <v>3454</v>
      </c>
      <c r="B899" s="3">
        <v>46166</v>
      </c>
      <c r="C899" s="4">
        <f>YEAR(SalesDataTable[[#This Row],[Order Date]])</f>
        <v>2026</v>
      </c>
      <c r="D899" s="12" t="str">
        <f>"Q"&amp;ROUNDUP(MONTH(SalesDataTable[[#This Row],[Order Date]])/3,0)</f>
        <v>Q2</v>
      </c>
      <c r="E899" s="4">
        <f>MONTH(SalesDataTable[[#This Row],[Order Date]])</f>
        <v>5</v>
      </c>
      <c r="F899" s="4" t="str">
        <f>TEXT(SalesDataTable[[#This Row],[Order Date]],"MMM")</f>
        <v>May</v>
      </c>
      <c r="G899" s="4" t="s">
        <v>20</v>
      </c>
      <c r="H899" s="4" t="s">
        <v>31</v>
      </c>
      <c r="I899" s="4" t="s">
        <v>2</v>
      </c>
      <c r="J899" s="4" t="s">
        <v>13</v>
      </c>
      <c r="K899" s="4" t="s">
        <v>34</v>
      </c>
      <c r="L899" s="4" t="s">
        <v>35</v>
      </c>
      <c r="M899" s="9">
        <v>2</v>
      </c>
      <c r="N899" s="6">
        <v>41.32</v>
      </c>
      <c r="O899" s="7">
        <v>0</v>
      </c>
      <c r="P899" s="6">
        <v>14.91</v>
      </c>
      <c r="Q899" s="6">
        <f t="shared" si="56"/>
        <v>82.64</v>
      </c>
      <c r="R899" s="6">
        <f t="shared" si="57"/>
        <v>29.82</v>
      </c>
      <c r="S899" s="6">
        <f t="shared" si="58"/>
        <v>52.82</v>
      </c>
      <c r="T899" s="8">
        <f t="shared" si="59"/>
        <v>0.63915779283639884</v>
      </c>
      <c r="U899" s="5">
        <f>YEAR(SalesDataTable[[#This Row],[Order Date]])</f>
        <v>2026</v>
      </c>
      <c r="V899" s="8" t="str">
        <f>"Q"&amp;ROUNDUP(MONTH(SalesDataTable[[#This Row],[Order Date]])/3,0)</f>
        <v>Q2</v>
      </c>
      <c r="W899" s="9">
        <f>MONTH(SalesDataTable[[#This Row],[Order Date]])</f>
        <v>5</v>
      </c>
      <c r="X899" s="8" t="str">
        <f>TEXT(SalesDataTable[[#This Row],[Order Date]],"mmm")</f>
        <v>May</v>
      </c>
    </row>
    <row r="900" spans="1:24" ht="15.75">
      <c r="A900" s="2">
        <v>4472</v>
      </c>
      <c r="B900" s="3">
        <v>46166</v>
      </c>
      <c r="C900" s="4">
        <f>YEAR(SalesDataTable[[#This Row],[Order Date]])</f>
        <v>2026</v>
      </c>
      <c r="D900" s="12" t="str">
        <f>"Q"&amp;ROUNDUP(MONTH(SalesDataTable[[#This Row],[Order Date]])/3,0)</f>
        <v>Q2</v>
      </c>
      <c r="E900" s="4">
        <f>MONTH(SalesDataTable[[#This Row],[Order Date]])</f>
        <v>5</v>
      </c>
      <c r="F900" s="4" t="str">
        <f>TEXT(SalesDataTable[[#This Row],[Order Date]],"MMM")</f>
        <v>May</v>
      </c>
      <c r="G900" s="4" t="s">
        <v>20</v>
      </c>
      <c r="H900" s="4" t="s">
        <v>33</v>
      </c>
      <c r="I900" s="4" t="s">
        <v>28</v>
      </c>
      <c r="J900" s="4" t="s">
        <v>13</v>
      </c>
      <c r="K900" s="4" t="s">
        <v>9</v>
      </c>
      <c r="L900" s="4" t="s">
        <v>17</v>
      </c>
      <c r="M900" s="9">
        <v>2</v>
      </c>
      <c r="N900" s="6">
        <v>144.01</v>
      </c>
      <c r="O900" s="7">
        <v>0</v>
      </c>
      <c r="P900" s="6">
        <v>79.37</v>
      </c>
      <c r="Q900" s="6">
        <f t="shared" si="56"/>
        <v>288.02</v>
      </c>
      <c r="R900" s="6">
        <f t="shared" si="57"/>
        <v>158.74</v>
      </c>
      <c r="S900" s="6">
        <f t="shared" si="58"/>
        <v>129.27999999999997</v>
      </c>
      <c r="T900" s="8">
        <f t="shared" si="59"/>
        <v>0.44885771821401282</v>
      </c>
      <c r="U900" s="5">
        <f>YEAR(SalesDataTable[[#This Row],[Order Date]])</f>
        <v>2026</v>
      </c>
      <c r="V900" s="8" t="str">
        <f>"Q"&amp;ROUNDUP(MONTH(SalesDataTable[[#This Row],[Order Date]])/3,0)</f>
        <v>Q2</v>
      </c>
      <c r="W900" s="9">
        <f>MONTH(SalesDataTable[[#This Row],[Order Date]])</f>
        <v>5</v>
      </c>
      <c r="X900" s="8" t="str">
        <f>TEXT(SalesDataTable[[#This Row],[Order Date]],"mmm")</f>
        <v>May</v>
      </c>
    </row>
    <row r="901" spans="1:24" ht="15.75">
      <c r="A901" s="2">
        <v>4852</v>
      </c>
      <c r="B901" s="3">
        <v>46166</v>
      </c>
      <c r="C901" s="4">
        <f>YEAR(SalesDataTable[[#This Row],[Order Date]])</f>
        <v>2026</v>
      </c>
      <c r="D901" s="12" t="str">
        <f>"Q"&amp;ROUNDUP(MONTH(SalesDataTable[[#This Row],[Order Date]])/3,0)</f>
        <v>Q2</v>
      </c>
      <c r="E901" s="4">
        <f>MONTH(SalesDataTable[[#This Row],[Order Date]])</f>
        <v>5</v>
      </c>
      <c r="F901" s="4" t="str">
        <f>TEXT(SalesDataTable[[#This Row],[Order Date]],"MMM")</f>
        <v>May</v>
      </c>
      <c r="G901" s="4" t="s">
        <v>0</v>
      </c>
      <c r="H901" s="4" t="s">
        <v>50</v>
      </c>
      <c r="I901" s="4" t="s">
        <v>2</v>
      </c>
      <c r="J901" s="4" t="s">
        <v>16</v>
      </c>
      <c r="K901" s="4" t="s">
        <v>4</v>
      </c>
      <c r="L901" s="4" t="s">
        <v>22</v>
      </c>
      <c r="M901" s="9">
        <v>2</v>
      </c>
      <c r="N901" s="6">
        <v>51.17</v>
      </c>
      <c r="O901" s="7">
        <v>0.05</v>
      </c>
      <c r="P901" s="6">
        <v>21.97</v>
      </c>
      <c r="Q901" s="6">
        <f t="shared" si="56"/>
        <v>97.222999999999999</v>
      </c>
      <c r="R901" s="6">
        <f t="shared" si="57"/>
        <v>43.94</v>
      </c>
      <c r="S901" s="6">
        <f t="shared" si="58"/>
        <v>53.283000000000001</v>
      </c>
      <c r="T901" s="8">
        <f t="shared" si="59"/>
        <v>0.54804932989107513</v>
      </c>
      <c r="U901" s="5">
        <f>YEAR(SalesDataTable[[#This Row],[Order Date]])</f>
        <v>2026</v>
      </c>
      <c r="V901" s="8" t="str">
        <f>"Q"&amp;ROUNDUP(MONTH(SalesDataTable[[#This Row],[Order Date]])/3,0)</f>
        <v>Q2</v>
      </c>
      <c r="W901" s="9">
        <f>MONTH(SalesDataTable[[#This Row],[Order Date]])</f>
        <v>5</v>
      </c>
      <c r="X901" s="8" t="str">
        <f>TEXT(SalesDataTable[[#This Row],[Order Date]],"mmm")</f>
        <v>May</v>
      </c>
    </row>
    <row r="902" spans="1:24" ht="15.75">
      <c r="A902" s="2">
        <v>4959</v>
      </c>
      <c r="B902" s="3">
        <v>46166</v>
      </c>
      <c r="C902" s="4">
        <f>YEAR(SalesDataTable[[#This Row],[Order Date]])</f>
        <v>2026</v>
      </c>
      <c r="D902" s="12" t="str">
        <f>"Q"&amp;ROUNDUP(MONTH(SalesDataTable[[#This Row],[Order Date]])/3,0)</f>
        <v>Q2</v>
      </c>
      <c r="E902" s="4">
        <f>MONTH(SalesDataTable[[#This Row],[Order Date]])</f>
        <v>5</v>
      </c>
      <c r="F902" s="4" t="str">
        <f>TEXT(SalesDataTable[[#This Row],[Order Date]],"MMM")</f>
        <v>May</v>
      </c>
      <c r="G902" s="4" t="s">
        <v>0</v>
      </c>
      <c r="H902" s="4" t="s">
        <v>1</v>
      </c>
      <c r="I902" s="4" t="s">
        <v>8</v>
      </c>
      <c r="J902" s="4" t="s">
        <v>16</v>
      </c>
      <c r="K902" s="4" t="s">
        <v>23</v>
      </c>
      <c r="L902" s="4" t="s">
        <v>40</v>
      </c>
      <c r="M902" s="9">
        <v>6</v>
      </c>
      <c r="N902" s="6">
        <v>83.58</v>
      </c>
      <c r="O902" s="7">
        <v>0.2</v>
      </c>
      <c r="P902" s="6">
        <v>40.5</v>
      </c>
      <c r="Q902" s="6">
        <f t="shared" si="56"/>
        <v>401.18400000000003</v>
      </c>
      <c r="R902" s="6">
        <f t="shared" si="57"/>
        <v>243</v>
      </c>
      <c r="S902" s="6">
        <f t="shared" si="58"/>
        <v>158.18400000000003</v>
      </c>
      <c r="T902" s="8">
        <f t="shared" si="59"/>
        <v>0.39429289303661169</v>
      </c>
      <c r="U902" s="5">
        <f>YEAR(SalesDataTable[[#This Row],[Order Date]])</f>
        <v>2026</v>
      </c>
      <c r="V902" s="8" t="str">
        <f>"Q"&amp;ROUNDUP(MONTH(SalesDataTable[[#This Row],[Order Date]])/3,0)</f>
        <v>Q2</v>
      </c>
      <c r="W902" s="9">
        <f>MONTH(SalesDataTable[[#This Row],[Order Date]])</f>
        <v>5</v>
      </c>
      <c r="X902" s="8" t="str">
        <f>TEXT(SalesDataTable[[#This Row],[Order Date]],"mmm")</f>
        <v>May</v>
      </c>
    </row>
    <row r="903" spans="1:24" ht="15.75">
      <c r="A903" s="2">
        <v>5056</v>
      </c>
      <c r="B903" s="3">
        <v>46166</v>
      </c>
      <c r="C903" s="4">
        <f>YEAR(SalesDataTable[[#This Row],[Order Date]])</f>
        <v>2026</v>
      </c>
      <c r="D903" s="12" t="str">
        <f>"Q"&amp;ROUNDUP(MONTH(SalesDataTable[[#This Row],[Order Date]])/3,0)</f>
        <v>Q2</v>
      </c>
      <c r="E903" s="4">
        <f>MONTH(SalesDataTable[[#This Row],[Order Date]])</f>
        <v>5</v>
      </c>
      <c r="F903" s="4" t="str">
        <f>TEXT(SalesDataTable[[#This Row],[Order Date]],"MMM")</f>
        <v>May</v>
      </c>
      <c r="G903" s="4" t="s">
        <v>11</v>
      </c>
      <c r="H903" s="4" t="s">
        <v>52</v>
      </c>
      <c r="I903" s="4" t="s">
        <v>28</v>
      </c>
      <c r="J903" s="4" t="s">
        <v>3</v>
      </c>
      <c r="K903" s="4" t="s">
        <v>23</v>
      </c>
      <c r="L903" s="4" t="s">
        <v>40</v>
      </c>
      <c r="M903" s="9">
        <v>2</v>
      </c>
      <c r="N903" s="6">
        <v>80.010000000000005</v>
      </c>
      <c r="O903" s="7">
        <v>0</v>
      </c>
      <c r="P903" s="6">
        <v>38.54</v>
      </c>
      <c r="Q903" s="6">
        <f t="shared" si="56"/>
        <v>160.02000000000001</v>
      </c>
      <c r="R903" s="6">
        <f t="shared" si="57"/>
        <v>77.08</v>
      </c>
      <c r="S903" s="6">
        <f t="shared" si="58"/>
        <v>82.940000000000012</v>
      </c>
      <c r="T903" s="8">
        <f t="shared" si="59"/>
        <v>0.51831021122359711</v>
      </c>
      <c r="U903" s="5">
        <f>YEAR(SalesDataTable[[#This Row],[Order Date]])</f>
        <v>2026</v>
      </c>
      <c r="V903" s="8" t="str">
        <f>"Q"&amp;ROUNDUP(MONTH(SalesDataTable[[#This Row],[Order Date]])/3,0)</f>
        <v>Q2</v>
      </c>
      <c r="W903" s="9">
        <f>MONTH(SalesDataTable[[#This Row],[Order Date]])</f>
        <v>5</v>
      </c>
      <c r="X903" s="8" t="str">
        <f>TEXT(SalesDataTable[[#This Row],[Order Date]],"mmm")</f>
        <v>May</v>
      </c>
    </row>
    <row r="904" spans="1:24" ht="15.75">
      <c r="A904" s="2">
        <v>1152</v>
      </c>
      <c r="B904" s="3">
        <v>46167</v>
      </c>
      <c r="C904" s="4">
        <f>YEAR(SalesDataTable[[#This Row],[Order Date]])</f>
        <v>2026</v>
      </c>
      <c r="D904" s="12" t="str">
        <f>"Q"&amp;ROUNDUP(MONTH(SalesDataTable[[#This Row],[Order Date]])/3,0)</f>
        <v>Q2</v>
      </c>
      <c r="E904" s="4">
        <f>MONTH(SalesDataTable[[#This Row],[Order Date]])</f>
        <v>5</v>
      </c>
      <c r="F904" s="4" t="str">
        <f>TEXT(SalesDataTable[[#This Row],[Order Date]],"MMM")</f>
        <v>May</v>
      </c>
      <c r="G904" s="4" t="s">
        <v>20</v>
      </c>
      <c r="H904" s="4" t="s">
        <v>31</v>
      </c>
      <c r="I904" s="4" t="s">
        <v>2</v>
      </c>
      <c r="J904" s="4" t="s">
        <v>13</v>
      </c>
      <c r="K904" s="4" t="s">
        <v>9</v>
      </c>
      <c r="L904" s="4" t="s">
        <v>10</v>
      </c>
      <c r="M904" s="9">
        <v>2</v>
      </c>
      <c r="N904" s="6">
        <v>94.4</v>
      </c>
      <c r="O904" s="7">
        <v>0</v>
      </c>
      <c r="P904" s="6">
        <v>46.39</v>
      </c>
      <c r="Q904" s="6">
        <f t="shared" si="56"/>
        <v>188.8</v>
      </c>
      <c r="R904" s="6">
        <f t="shared" si="57"/>
        <v>92.78</v>
      </c>
      <c r="S904" s="6">
        <f t="shared" si="58"/>
        <v>96.02000000000001</v>
      </c>
      <c r="T904" s="8">
        <f t="shared" si="59"/>
        <v>0.50858050847457625</v>
      </c>
      <c r="U904" s="5">
        <f>YEAR(SalesDataTable[[#This Row],[Order Date]])</f>
        <v>2026</v>
      </c>
      <c r="V904" s="8" t="str">
        <f>"Q"&amp;ROUNDUP(MONTH(SalesDataTable[[#This Row],[Order Date]])/3,0)</f>
        <v>Q2</v>
      </c>
      <c r="W904" s="9">
        <f>MONTH(SalesDataTable[[#This Row],[Order Date]])</f>
        <v>5</v>
      </c>
      <c r="X904" s="8" t="str">
        <f>TEXT(SalesDataTable[[#This Row],[Order Date]],"mmm")</f>
        <v>May</v>
      </c>
    </row>
    <row r="905" spans="1:24" ht="15.75">
      <c r="A905" s="2">
        <v>3919</v>
      </c>
      <c r="B905" s="3">
        <v>46167</v>
      </c>
      <c r="C905" s="4">
        <f>YEAR(SalesDataTable[[#This Row],[Order Date]])</f>
        <v>2026</v>
      </c>
      <c r="D905" s="12" t="str">
        <f>"Q"&amp;ROUNDUP(MONTH(SalesDataTable[[#This Row],[Order Date]])/3,0)</f>
        <v>Q2</v>
      </c>
      <c r="E905" s="4">
        <f>MONTH(SalesDataTable[[#This Row],[Order Date]])</f>
        <v>5</v>
      </c>
      <c r="F905" s="4" t="str">
        <f>TEXT(SalesDataTable[[#This Row],[Order Date]],"MMM")</f>
        <v>May</v>
      </c>
      <c r="G905" s="4" t="s">
        <v>11</v>
      </c>
      <c r="H905" s="4" t="s">
        <v>12</v>
      </c>
      <c r="I905" s="4" t="s">
        <v>19</v>
      </c>
      <c r="J905" s="4" t="s">
        <v>16</v>
      </c>
      <c r="K905" s="4" t="s">
        <v>9</v>
      </c>
      <c r="L905" s="4" t="s">
        <v>37</v>
      </c>
      <c r="M905" s="9">
        <v>6</v>
      </c>
      <c r="N905" s="6">
        <v>157.33000000000001</v>
      </c>
      <c r="O905" s="7">
        <v>0</v>
      </c>
      <c r="P905" s="6">
        <v>78.849999999999994</v>
      </c>
      <c r="Q905" s="6">
        <f t="shared" si="56"/>
        <v>943.98</v>
      </c>
      <c r="R905" s="6">
        <f t="shared" si="57"/>
        <v>473.09999999999997</v>
      </c>
      <c r="S905" s="6">
        <f t="shared" si="58"/>
        <v>470.88000000000005</v>
      </c>
      <c r="T905" s="8">
        <f t="shared" si="59"/>
        <v>0.4988241276298227</v>
      </c>
      <c r="U905" s="5">
        <f>YEAR(SalesDataTable[[#This Row],[Order Date]])</f>
        <v>2026</v>
      </c>
      <c r="V905" s="8" t="str">
        <f>"Q"&amp;ROUNDUP(MONTH(SalesDataTable[[#This Row],[Order Date]])/3,0)</f>
        <v>Q2</v>
      </c>
      <c r="W905" s="9">
        <f>MONTH(SalesDataTable[[#This Row],[Order Date]])</f>
        <v>5</v>
      </c>
      <c r="X905" s="8" t="str">
        <f>TEXT(SalesDataTable[[#This Row],[Order Date]],"mmm")</f>
        <v>May</v>
      </c>
    </row>
    <row r="906" spans="1:24" ht="15.75">
      <c r="A906" s="2">
        <v>4202</v>
      </c>
      <c r="B906" s="3">
        <v>46167</v>
      </c>
      <c r="C906" s="4">
        <f>YEAR(SalesDataTable[[#This Row],[Order Date]])</f>
        <v>2026</v>
      </c>
      <c r="D906" s="12" t="str">
        <f>"Q"&amp;ROUNDUP(MONTH(SalesDataTable[[#This Row],[Order Date]])/3,0)</f>
        <v>Q2</v>
      </c>
      <c r="E906" s="4">
        <f>MONTH(SalesDataTable[[#This Row],[Order Date]])</f>
        <v>5</v>
      </c>
      <c r="F906" s="4" t="str">
        <f>TEXT(SalesDataTable[[#This Row],[Order Date]],"MMM")</f>
        <v>May</v>
      </c>
      <c r="G906" s="4" t="s">
        <v>11</v>
      </c>
      <c r="H906" s="4" t="s">
        <v>18</v>
      </c>
      <c r="I906" s="4" t="s">
        <v>2</v>
      </c>
      <c r="J906" s="4" t="s">
        <v>13</v>
      </c>
      <c r="K906" s="4" t="s">
        <v>23</v>
      </c>
      <c r="L906" s="4" t="s">
        <v>51</v>
      </c>
      <c r="M906" s="9">
        <v>1</v>
      </c>
      <c r="N906" s="6">
        <v>125.44</v>
      </c>
      <c r="O906" s="7">
        <v>0</v>
      </c>
      <c r="P906" s="6">
        <v>59.92</v>
      </c>
      <c r="Q906" s="6">
        <f t="shared" si="56"/>
        <v>125.44</v>
      </c>
      <c r="R906" s="6">
        <f t="shared" si="57"/>
        <v>59.92</v>
      </c>
      <c r="S906" s="6">
        <f t="shared" si="58"/>
        <v>65.52</v>
      </c>
      <c r="T906" s="8">
        <f t="shared" si="59"/>
        <v>0.5223214285714286</v>
      </c>
      <c r="U906" s="5">
        <f>YEAR(SalesDataTable[[#This Row],[Order Date]])</f>
        <v>2026</v>
      </c>
      <c r="V906" s="8" t="str">
        <f>"Q"&amp;ROUNDUP(MONTH(SalesDataTable[[#This Row],[Order Date]])/3,0)</f>
        <v>Q2</v>
      </c>
      <c r="W906" s="9">
        <f>MONTH(SalesDataTable[[#This Row],[Order Date]])</f>
        <v>5</v>
      </c>
      <c r="X906" s="8" t="str">
        <f>TEXT(SalesDataTable[[#This Row],[Order Date]],"mmm")</f>
        <v>May</v>
      </c>
    </row>
    <row r="907" spans="1:24" ht="15.75">
      <c r="A907" s="2">
        <v>4274</v>
      </c>
      <c r="B907" s="3">
        <v>46167</v>
      </c>
      <c r="C907" s="4">
        <f>YEAR(SalesDataTable[[#This Row],[Order Date]])</f>
        <v>2026</v>
      </c>
      <c r="D907" s="12" t="str">
        <f>"Q"&amp;ROUNDUP(MONTH(SalesDataTable[[#This Row],[Order Date]])/3,0)</f>
        <v>Q2</v>
      </c>
      <c r="E907" s="4">
        <f>MONTH(SalesDataTable[[#This Row],[Order Date]])</f>
        <v>5</v>
      </c>
      <c r="F907" s="4" t="str">
        <f>TEXT(SalesDataTable[[#This Row],[Order Date]],"MMM")</f>
        <v>May</v>
      </c>
      <c r="G907" s="4" t="s">
        <v>6</v>
      </c>
      <c r="H907" s="4" t="s">
        <v>43</v>
      </c>
      <c r="I907" s="4" t="s">
        <v>28</v>
      </c>
      <c r="J907" s="4" t="s">
        <v>3</v>
      </c>
      <c r="K907" s="4" t="s">
        <v>34</v>
      </c>
      <c r="L907" s="4" t="s">
        <v>42</v>
      </c>
      <c r="M907" s="9">
        <v>2</v>
      </c>
      <c r="N907" s="6">
        <v>36.18</v>
      </c>
      <c r="O907" s="7">
        <v>0</v>
      </c>
      <c r="P907" s="6">
        <v>13.71</v>
      </c>
      <c r="Q907" s="6">
        <f t="shared" si="56"/>
        <v>72.36</v>
      </c>
      <c r="R907" s="6">
        <f t="shared" si="57"/>
        <v>27.42</v>
      </c>
      <c r="S907" s="6">
        <f t="shared" si="58"/>
        <v>44.94</v>
      </c>
      <c r="T907" s="8">
        <f t="shared" si="59"/>
        <v>0.62106135986733002</v>
      </c>
      <c r="U907" s="5">
        <f>YEAR(SalesDataTable[[#This Row],[Order Date]])</f>
        <v>2026</v>
      </c>
      <c r="V907" s="8" t="str">
        <f>"Q"&amp;ROUNDUP(MONTH(SalesDataTable[[#This Row],[Order Date]])/3,0)</f>
        <v>Q2</v>
      </c>
      <c r="W907" s="9">
        <f>MONTH(SalesDataTable[[#This Row],[Order Date]])</f>
        <v>5</v>
      </c>
      <c r="X907" s="8" t="str">
        <f>TEXT(SalesDataTable[[#This Row],[Order Date]],"mmm")</f>
        <v>May</v>
      </c>
    </row>
    <row r="908" spans="1:24" ht="15.75">
      <c r="A908" s="2">
        <v>4364</v>
      </c>
      <c r="B908" s="3">
        <v>46167</v>
      </c>
      <c r="C908" s="4">
        <f>YEAR(SalesDataTable[[#This Row],[Order Date]])</f>
        <v>2026</v>
      </c>
      <c r="D908" s="12" t="str">
        <f>"Q"&amp;ROUNDUP(MONTH(SalesDataTable[[#This Row],[Order Date]])/3,0)</f>
        <v>Q2</v>
      </c>
      <c r="E908" s="4">
        <f>MONTH(SalesDataTable[[#This Row],[Order Date]])</f>
        <v>5</v>
      </c>
      <c r="F908" s="4" t="str">
        <f>TEXT(SalesDataTable[[#This Row],[Order Date]],"MMM")</f>
        <v>May</v>
      </c>
      <c r="G908" s="4" t="s">
        <v>0</v>
      </c>
      <c r="H908" s="4" t="s">
        <v>50</v>
      </c>
      <c r="I908" s="4" t="s">
        <v>19</v>
      </c>
      <c r="J908" s="4" t="s">
        <v>3</v>
      </c>
      <c r="K908" s="4" t="s">
        <v>34</v>
      </c>
      <c r="L908" s="4" t="s">
        <v>35</v>
      </c>
      <c r="M908" s="9">
        <v>1</v>
      </c>
      <c r="N908" s="6">
        <v>41</v>
      </c>
      <c r="O908" s="7">
        <v>0.05</v>
      </c>
      <c r="P908" s="6">
        <v>14.51</v>
      </c>
      <c r="Q908" s="6">
        <f t="shared" si="56"/>
        <v>38.949999999999996</v>
      </c>
      <c r="R908" s="6">
        <f t="shared" si="57"/>
        <v>14.51</v>
      </c>
      <c r="S908" s="6">
        <f t="shared" si="58"/>
        <v>24.439999999999998</v>
      </c>
      <c r="T908" s="8">
        <f t="shared" si="59"/>
        <v>0.62747111681643131</v>
      </c>
      <c r="U908" s="5">
        <f>YEAR(SalesDataTable[[#This Row],[Order Date]])</f>
        <v>2026</v>
      </c>
      <c r="V908" s="8" t="str">
        <f>"Q"&amp;ROUNDUP(MONTH(SalesDataTable[[#This Row],[Order Date]])/3,0)</f>
        <v>Q2</v>
      </c>
      <c r="W908" s="9">
        <f>MONTH(SalesDataTable[[#This Row],[Order Date]])</f>
        <v>5</v>
      </c>
      <c r="X908" s="8" t="str">
        <f>TEXT(SalesDataTable[[#This Row],[Order Date]],"mmm")</f>
        <v>May</v>
      </c>
    </row>
    <row r="909" spans="1:24" ht="15.75">
      <c r="A909" s="2">
        <v>4896</v>
      </c>
      <c r="B909" s="3">
        <v>46167</v>
      </c>
      <c r="C909" s="4">
        <f>YEAR(SalesDataTable[[#This Row],[Order Date]])</f>
        <v>2026</v>
      </c>
      <c r="D909" s="12" t="str">
        <f>"Q"&amp;ROUNDUP(MONTH(SalesDataTable[[#This Row],[Order Date]])/3,0)</f>
        <v>Q2</v>
      </c>
      <c r="E909" s="4">
        <f>MONTH(SalesDataTable[[#This Row],[Order Date]])</f>
        <v>5</v>
      </c>
      <c r="F909" s="4" t="str">
        <f>TEXT(SalesDataTable[[#This Row],[Order Date]],"MMM")</f>
        <v>May</v>
      </c>
      <c r="G909" s="4" t="s">
        <v>11</v>
      </c>
      <c r="H909" s="4" t="s">
        <v>25</v>
      </c>
      <c r="I909" s="4" t="s">
        <v>2</v>
      </c>
      <c r="J909" s="4" t="s">
        <v>3</v>
      </c>
      <c r="K909" s="4" t="s">
        <v>9</v>
      </c>
      <c r="L909" s="4" t="s">
        <v>46</v>
      </c>
      <c r="M909" s="9">
        <v>1</v>
      </c>
      <c r="N909" s="6">
        <v>72.33</v>
      </c>
      <c r="O909" s="7">
        <v>0.1</v>
      </c>
      <c r="P909" s="6">
        <v>32.61</v>
      </c>
      <c r="Q909" s="6">
        <f t="shared" si="56"/>
        <v>65.096999999999994</v>
      </c>
      <c r="R909" s="6">
        <f t="shared" si="57"/>
        <v>32.61</v>
      </c>
      <c r="S909" s="6">
        <f t="shared" si="58"/>
        <v>32.486999999999995</v>
      </c>
      <c r="T909" s="8">
        <f t="shared" si="59"/>
        <v>0.49905525600258072</v>
      </c>
      <c r="U909" s="5">
        <f>YEAR(SalesDataTable[[#This Row],[Order Date]])</f>
        <v>2026</v>
      </c>
      <c r="V909" s="8" t="str">
        <f>"Q"&amp;ROUNDUP(MONTH(SalesDataTable[[#This Row],[Order Date]])/3,0)</f>
        <v>Q2</v>
      </c>
      <c r="W909" s="9">
        <f>MONTH(SalesDataTable[[#This Row],[Order Date]])</f>
        <v>5</v>
      </c>
      <c r="X909" s="8" t="str">
        <f>TEXT(SalesDataTable[[#This Row],[Order Date]],"mmm")</f>
        <v>May</v>
      </c>
    </row>
    <row r="910" spans="1:24" ht="15.75">
      <c r="A910" s="2">
        <v>5109</v>
      </c>
      <c r="B910" s="3">
        <v>46167</v>
      </c>
      <c r="C910" s="4">
        <f>YEAR(SalesDataTable[[#This Row],[Order Date]])</f>
        <v>2026</v>
      </c>
      <c r="D910" s="12" t="str">
        <f>"Q"&amp;ROUNDUP(MONTH(SalesDataTable[[#This Row],[Order Date]])/3,0)</f>
        <v>Q2</v>
      </c>
      <c r="E910" s="4">
        <f>MONTH(SalesDataTable[[#This Row],[Order Date]])</f>
        <v>5</v>
      </c>
      <c r="F910" s="4" t="str">
        <f>TEXT(SalesDataTable[[#This Row],[Order Date]],"MMM")</f>
        <v>May</v>
      </c>
      <c r="G910" s="4" t="s">
        <v>20</v>
      </c>
      <c r="H910" s="4" t="s">
        <v>21</v>
      </c>
      <c r="I910" s="4" t="s">
        <v>2</v>
      </c>
      <c r="J910" s="4" t="s">
        <v>16</v>
      </c>
      <c r="K910" s="4" t="s">
        <v>23</v>
      </c>
      <c r="L910" s="4" t="s">
        <v>51</v>
      </c>
      <c r="M910" s="9">
        <v>2</v>
      </c>
      <c r="N910" s="6">
        <v>125.42</v>
      </c>
      <c r="O910" s="7">
        <v>0</v>
      </c>
      <c r="P910" s="6">
        <v>62.28</v>
      </c>
      <c r="Q910" s="6">
        <f t="shared" si="56"/>
        <v>250.84</v>
      </c>
      <c r="R910" s="6">
        <f t="shared" si="57"/>
        <v>124.56</v>
      </c>
      <c r="S910" s="6">
        <f t="shared" si="58"/>
        <v>126.28</v>
      </c>
      <c r="T910" s="8">
        <f t="shared" si="59"/>
        <v>0.50342848030617127</v>
      </c>
      <c r="U910" s="5">
        <f>YEAR(SalesDataTable[[#This Row],[Order Date]])</f>
        <v>2026</v>
      </c>
      <c r="V910" s="8" t="str">
        <f>"Q"&amp;ROUNDUP(MONTH(SalesDataTable[[#This Row],[Order Date]])/3,0)</f>
        <v>Q2</v>
      </c>
      <c r="W910" s="9">
        <f>MONTH(SalesDataTable[[#This Row],[Order Date]])</f>
        <v>5</v>
      </c>
      <c r="X910" s="8" t="str">
        <f>TEXT(SalesDataTable[[#This Row],[Order Date]],"mmm")</f>
        <v>May</v>
      </c>
    </row>
    <row r="911" spans="1:24" ht="15.75">
      <c r="A911" s="2">
        <v>289</v>
      </c>
      <c r="B911" s="3">
        <v>46168</v>
      </c>
      <c r="C911" s="4">
        <f>YEAR(SalesDataTable[[#This Row],[Order Date]])</f>
        <v>2026</v>
      </c>
      <c r="D911" s="12" t="str">
        <f>"Q"&amp;ROUNDUP(MONTH(SalesDataTable[[#This Row],[Order Date]])/3,0)</f>
        <v>Q2</v>
      </c>
      <c r="E911" s="4">
        <f>MONTH(SalesDataTable[[#This Row],[Order Date]])</f>
        <v>5</v>
      </c>
      <c r="F911" s="4" t="str">
        <f>TEXT(SalesDataTable[[#This Row],[Order Date]],"MMM")</f>
        <v>May</v>
      </c>
      <c r="G911" s="4" t="s">
        <v>0</v>
      </c>
      <c r="H911" s="4" t="s">
        <v>50</v>
      </c>
      <c r="I911" s="4" t="s">
        <v>2</v>
      </c>
      <c r="J911" s="4" t="s">
        <v>16</v>
      </c>
      <c r="K911" s="4" t="s">
        <v>4</v>
      </c>
      <c r="L911" s="4" t="s">
        <v>26</v>
      </c>
      <c r="M911" s="9">
        <v>2</v>
      </c>
      <c r="N911" s="6">
        <v>41.29</v>
      </c>
      <c r="O911" s="7">
        <v>0.15</v>
      </c>
      <c r="P911" s="6">
        <v>16.43</v>
      </c>
      <c r="Q911" s="6">
        <f t="shared" si="56"/>
        <v>70.192999999999998</v>
      </c>
      <c r="R911" s="6">
        <f t="shared" si="57"/>
        <v>32.86</v>
      </c>
      <c r="S911" s="6">
        <f t="shared" si="58"/>
        <v>37.332999999999998</v>
      </c>
      <c r="T911" s="8">
        <f t="shared" si="59"/>
        <v>0.531862151496588</v>
      </c>
      <c r="U911" s="5">
        <f>YEAR(SalesDataTable[[#This Row],[Order Date]])</f>
        <v>2026</v>
      </c>
      <c r="V911" s="8" t="str">
        <f>"Q"&amp;ROUNDUP(MONTH(SalesDataTable[[#This Row],[Order Date]])/3,0)</f>
        <v>Q2</v>
      </c>
      <c r="W911" s="9">
        <f>MONTH(SalesDataTable[[#This Row],[Order Date]])</f>
        <v>5</v>
      </c>
      <c r="X911" s="8" t="str">
        <f>TEXT(SalesDataTable[[#This Row],[Order Date]],"mmm")</f>
        <v>May</v>
      </c>
    </row>
    <row r="912" spans="1:24" ht="15.75">
      <c r="A912" s="2">
        <v>4092</v>
      </c>
      <c r="B912" s="3">
        <v>46168</v>
      </c>
      <c r="C912" s="4">
        <f>YEAR(SalesDataTable[[#This Row],[Order Date]])</f>
        <v>2026</v>
      </c>
      <c r="D912" s="12" t="str">
        <f>"Q"&amp;ROUNDUP(MONTH(SalesDataTable[[#This Row],[Order Date]])/3,0)</f>
        <v>Q2</v>
      </c>
      <c r="E912" s="4">
        <f>MONTH(SalesDataTable[[#This Row],[Order Date]])</f>
        <v>5</v>
      </c>
      <c r="F912" s="4" t="str">
        <f>TEXT(SalesDataTable[[#This Row],[Order Date]],"MMM")</f>
        <v>May</v>
      </c>
      <c r="G912" s="4" t="s">
        <v>20</v>
      </c>
      <c r="H912" s="4" t="s">
        <v>33</v>
      </c>
      <c r="I912" s="4" t="s">
        <v>8</v>
      </c>
      <c r="J912" s="4" t="s">
        <v>16</v>
      </c>
      <c r="K912" s="4" t="s">
        <v>14</v>
      </c>
      <c r="L912" s="4" t="s">
        <v>44</v>
      </c>
      <c r="M912" s="9">
        <v>8</v>
      </c>
      <c r="N912" s="6">
        <v>131.4</v>
      </c>
      <c r="O912" s="7">
        <v>0.05</v>
      </c>
      <c r="P912" s="6">
        <v>66.489999999999995</v>
      </c>
      <c r="Q912" s="6">
        <f t="shared" si="56"/>
        <v>998.64</v>
      </c>
      <c r="R912" s="6">
        <f t="shared" si="57"/>
        <v>531.91999999999996</v>
      </c>
      <c r="S912" s="6">
        <f t="shared" si="58"/>
        <v>466.72</v>
      </c>
      <c r="T912" s="8">
        <f t="shared" si="59"/>
        <v>0.46735560362092449</v>
      </c>
      <c r="U912" s="5">
        <f>YEAR(SalesDataTable[[#This Row],[Order Date]])</f>
        <v>2026</v>
      </c>
      <c r="V912" s="8" t="str">
        <f>"Q"&amp;ROUNDUP(MONTH(SalesDataTable[[#This Row],[Order Date]])/3,0)</f>
        <v>Q2</v>
      </c>
      <c r="W912" s="9">
        <f>MONTH(SalesDataTable[[#This Row],[Order Date]])</f>
        <v>5</v>
      </c>
      <c r="X912" s="8" t="str">
        <f>TEXT(SalesDataTable[[#This Row],[Order Date]],"mmm")</f>
        <v>May</v>
      </c>
    </row>
    <row r="913" spans="1:24" ht="15.75">
      <c r="A913" s="2">
        <v>4727</v>
      </c>
      <c r="B913" s="3">
        <v>46168</v>
      </c>
      <c r="C913" s="4">
        <f>YEAR(SalesDataTable[[#This Row],[Order Date]])</f>
        <v>2026</v>
      </c>
      <c r="D913" s="12" t="str">
        <f>"Q"&amp;ROUNDUP(MONTH(SalesDataTable[[#This Row],[Order Date]])/3,0)</f>
        <v>Q2</v>
      </c>
      <c r="E913" s="4">
        <f>MONTH(SalesDataTable[[#This Row],[Order Date]])</f>
        <v>5</v>
      </c>
      <c r="F913" s="4" t="str">
        <f>TEXT(SalesDataTable[[#This Row],[Order Date]],"MMM")</f>
        <v>May</v>
      </c>
      <c r="G913" s="4" t="s">
        <v>11</v>
      </c>
      <c r="H913" s="4" t="s">
        <v>52</v>
      </c>
      <c r="I913" s="4" t="s">
        <v>2</v>
      </c>
      <c r="J913" s="4" t="s">
        <v>13</v>
      </c>
      <c r="K913" s="4" t="s">
        <v>9</v>
      </c>
      <c r="L913" s="4" t="s">
        <v>17</v>
      </c>
      <c r="M913" s="9">
        <v>4</v>
      </c>
      <c r="N913" s="6">
        <v>140.66999999999999</v>
      </c>
      <c r="O913" s="7">
        <v>0</v>
      </c>
      <c r="P913" s="6">
        <v>80.72</v>
      </c>
      <c r="Q913" s="6">
        <f t="shared" si="56"/>
        <v>562.67999999999995</v>
      </c>
      <c r="R913" s="6">
        <f t="shared" si="57"/>
        <v>322.88</v>
      </c>
      <c r="S913" s="6">
        <f t="shared" si="58"/>
        <v>239.79999999999995</v>
      </c>
      <c r="T913" s="8">
        <f t="shared" si="59"/>
        <v>0.42617473519584842</v>
      </c>
      <c r="U913" s="5">
        <f>YEAR(SalesDataTable[[#This Row],[Order Date]])</f>
        <v>2026</v>
      </c>
      <c r="V913" s="8" t="str">
        <f>"Q"&amp;ROUNDUP(MONTH(SalesDataTable[[#This Row],[Order Date]])/3,0)</f>
        <v>Q2</v>
      </c>
      <c r="W913" s="9">
        <f>MONTH(SalesDataTable[[#This Row],[Order Date]])</f>
        <v>5</v>
      </c>
      <c r="X913" s="8" t="str">
        <f>TEXT(SalesDataTable[[#This Row],[Order Date]],"mmm")</f>
        <v>May</v>
      </c>
    </row>
    <row r="914" spans="1:24" ht="15.75">
      <c r="A914" s="2">
        <v>4753</v>
      </c>
      <c r="B914" s="3">
        <v>46168</v>
      </c>
      <c r="C914" s="4">
        <f>YEAR(SalesDataTable[[#This Row],[Order Date]])</f>
        <v>2026</v>
      </c>
      <c r="D914" s="12" t="str">
        <f>"Q"&amp;ROUNDUP(MONTH(SalesDataTable[[#This Row],[Order Date]])/3,0)</f>
        <v>Q2</v>
      </c>
      <c r="E914" s="4">
        <f>MONTH(SalesDataTable[[#This Row],[Order Date]])</f>
        <v>5</v>
      </c>
      <c r="F914" s="4" t="str">
        <f>TEXT(SalesDataTable[[#This Row],[Order Date]],"MMM")</f>
        <v>May</v>
      </c>
      <c r="G914" s="4" t="s">
        <v>20</v>
      </c>
      <c r="H914" s="4" t="s">
        <v>33</v>
      </c>
      <c r="I914" s="4" t="s">
        <v>2</v>
      </c>
      <c r="J914" s="4" t="s">
        <v>3</v>
      </c>
      <c r="K914" s="4" t="s">
        <v>34</v>
      </c>
      <c r="L914" s="4" t="s">
        <v>42</v>
      </c>
      <c r="M914" s="9">
        <v>1</v>
      </c>
      <c r="N914" s="6">
        <v>36.659999999999997</v>
      </c>
      <c r="O914" s="7">
        <v>0.05</v>
      </c>
      <c r="P914" s="6">
        <v>13.51</v>
      </c>
      <c r="Q914" s="6">
        <f t="shared" si="56"/>
        <v>34.826999999999998</v>
      </c>
      <c r="R914" s="6">
        <f t="shared" si="57"/>
        <v>13.51</v>
      </c>
      <c r="S914" s="6">
        <f t="shared" si="58"/>
        <v>21.317</v>
      </c>
      <c r="T914" s="8">
        <f t="shared" si="59"/>
        <v>0.61208257960777557</v>
      </c>
      <c r="U914" s="5">
        <f>YEAR(SalesDataTable[[#This Row],[Order Date]])</f>
        <v>2026</v>
      </c>
      <c r="V914" s="8" t="str">
        <f>"Q"&amp;ROUNDUP(MONTH(SalesDataTable[[#This Row],[Order Date]])/3,0)</f>
        <v>Q2</v>
      </c>
      <c r="W914" s="9">
        <f>MONTH(SalesDataTable[[#This Row],[Order Date]])</f>
        <v>5</v>
      </c>
      <c r="X914" s="8" t="str">
        <f>TEXT(SalesDataTable[[#This Row],[Order Date]],"mmm")</f>
        <v>May</v>
      </c>
    </row>
    <row r="915" spans="1:24" ht="15.75">
      <c r="A915" s="2">
        <v>942</v>
      </c>
      <c r="B915" s="3">
        <v>46169</v>
      </c>
      <c r="C915" s="4">
        <f>YEAR(SalesDataTable[[#This Row],[Order Date]])</f>
        <v>2026</v>
      </c>
      <c r="D915" s="12" t="str">
        <f>"Q"&amp;ROUNDUP(MONTH(SalesDataTable[[#This Row],[Order Date]])/3,0)</f>
        <v>Q2</v>
      </c>
      <c r="E915" s="4">
        <f>MONTH(SalesDataTable[[#This Row],[Order Date]])</f>
        <v>5</v>
      </c>
      <c r="F915" s="4" t="str">
        <f>TEXT(SalesDataTable[[#This Row],[Order Date]],"MMM")</f>
        <v>May</v>
      </c>
      <c r="G915" s="4" t="s">
        <v>20</v>
      </c>
      <c r="H915" s="4" t="s">
        <v>21</v>
      </c>
      <c r="I915" s="4" t="s">
        <v>2</v>
      </c>
      <c r="J915" s="4" t="s">
        <v>3</v>
      </c>
      <c r="K915" s="4" t="s">
        <v>14</v>
      </c>
      <c r="L915" s="4" t="s">
        <v>32</v>
      </c>
      <c r="M915" s="9">
        <v>1</v>
      </c>
      <c r="N915" s="6">
        <v>46.28</v>
      </c>
      <c r="O915" s="7">
        <v>0.05</v>
      </c>
      <c r="P915" s="6">
        <v>17.95</v>
      </c>
      <c r="Q915" s="6">
        <f t="shared" si="56"/>
        <v>43.966000000000001</v>
      </c>
      <c r="R915" s="6">
        <f t="shared" si="57"/>
        <v>17.95</v>
      </c>
      <c r="S915" s="6">
        <f t="shared" si="58"/>
        <v>26.016000000000002</v>
      </c>
      <c r="T915" s="8">
        <f t="shared" si="59"/>
        <v>0.591729973161079</v>
      </c>
      <c r="U915" s="5">
        <f>YEAR(SalesDataTable[[#This Row],[Order Date]])</f>
        <v>2026</v>
      </c>
      <c r="V915" s="8" t="str">
        <f>"Q"&amp;ROUNDUP(MONTH(SalesDataTable[[#This Row],[Order Date]])/3,0)</f>
        <v>Q2</v>
      </c>
      <c r="W915" s="9">
        <f>MONTH(SalesDataTable[[#This Row],[Order Date]])</f>
        <v>5</v>
      </c>
      <c r="X915" s="8" t="str">
        <f>TEXT(SalesDataTable[[#This Row],[Order Date]],"mmm")</f>
        <v>May</v>
      </c>
    </row>
    <row r="916" spans="1:24" ht="15.75">
      <c r="A916" s="2">
        <v>1755</v>
      </c>
      <c r="B916" s="3">
        <v>46169</v>
      </c>
      <c r="C916" s="4">
        <f>YEAR(SalesDataTable[[#This Row],[Order Date]])</f>
        <v>2026</v>
      </c>
      <c r="D916" s="12" t="str">
        <f>"Q"&amp;ROUNDUP(MONTH(SalesDataTable[[#This Row],[Order Date]])/3,0)</f>
        <v>Q2</v>
      </c>
      <c r="E916" s="4">
        <f>MONTH(SalesDataTable[[#This Row],[Order Date]])</f>
        <v>5</v>
      </c>
      <c r="F916" s="4" t="str">
        <f>TEXT(SalesDataTable[[#This Row],[Order Date]],"MMM")</f>
        <v>May</v>
      </c>
      <c r="G916" s="4" t="s">
        <v>20</v>
      </c>
      <c r="H916" s="4" t="s">
        <v>47</v>
      </c>
      <c r="I916" s="4" t="s">
        <v>28</v>
      </c>
      <c r="J916" s="4" t="s">
        <v>3</v>
      </c>
      <c r="K916" s="4" t="s">
        <v>9</v>
      </c>
      <c r="L916" s="4" t="s">
        <v>10</v>
      </c>
      <c r="M916" s="9">
        <v>2</v>
      </c>
      <c r="N916" s="6">
        <v>92.12</v>
      </c>
      <c r="O916" s="7">
        <v>0</v>
      </c>
      <c r="P916" s="6">
        <v>46.64</v>
      </c>
      <c r="Q916" s="6">
        <f t="shared" si="56"/>
        <v>184.24</v>
      </c>
      <c r="R916" s="6">
        <f t="shared" si="57"/>
        <v>93.28</v>
      </c>
      <c r="S916" s="6">
        <f t="shared" si="58"/>
        <v>90.960000000000008</v>
      </c>
      <c r="T916" s="8">
        <f t="shared" si="59"/>
        <v>0.49370386452453324</v>
      </c>
      <c r="U916" s="5">
        <f>YEAR(SalesDataTable[[#This Row],[Order Date]])</f>
        <v>2026</v>
      </c>
      <c r="V916" s="8" t="str">
        <f>"Q"&amp;ROUNDUP(MONTH(SalesDataTable[[#This Row],[Order Date]])/3,0)</f>
        <v>Q2</v>
      </c>
      <c r="W916" s="9">
        <f>MONTH(SalesDataTable[[#This Row],[Order Date]])</f>
        <v>5</v>
      </c>
      <c r="X916" s="8" t="str">
        <f>TEXT(SalesDataTable[[#This Row],[Order Date]],"mmm")</f>
        <v>May</v>
      </c>
    </row>
    <row r="917" spans="1:24" ht="15.75">
      <c r="A917" s="2">
        <v>3073</v>
      </c>
      <c r="B917" s="3">
        <v>46169</v>
      </c>
      <c r="C917" s="4">
        <f>YEAR(SalesDataTable[[#This Row],[Order Date]])</f>
        <v>2026</v>
      </c>
      <c r="D917" s="12" t="str">
        <f>"Q"&amp;ROUNDUP(MONTH(SalesDataTable[[#This Row],[Order Date]])/3,0)</f>
        <v>Q2</v>
      </c>
      <c r="E917" s="4">
        <f>MONTH(SalesDataTable[[#This Row],[Order Date]])</f>
        <v>5</v>
      </c>
      <c r="F917" s="4" t="str">
        <f>TEXT(SalesDataTable[[#This Row],[Order Date]],"MMM")</f>
        <v>May</v>
      </c>
      <c r="G917" s="4" t="s">
        <v>20</v>
      </c>
      <c r="H917" s="4" t="s">
        <v>47</v>
      </c>
      <c r="I917" s="4" t="s">
        <v>2</v>
      </c>
      <c r="J917" s="4" t="s">
        <v>3</v>
      </c>
      <c r="K917" s="4" t="s">
        <v>34</v>
      </c>
      <c r="L917" s="4" t="s">
        <v>35</v>
      </c>
      <c r="M917" s="9">
        <v>3</v>
      </c>
      <c r="N917" s="6">
        <v>39.549999999999997</v>
      </c>
      <c r="O917" s="7">
        <v>0</v>
      </c>
      <c r="P917" s="6">
        <v>14.87</v>
      </c>
      <c r="Q917" s="6">
        <f t="shared" si="56"/>
        <v>118.64999999999999</v>
      </c>
      <c r="R917" s="6">
        <f t="shared" si="57"/>
        <v>44.61</v>
      </c>
      <c r="S917" s="6">
        <f t="shared" si="58"/>
        <v>74.039999999999992</v>
      </c>
      <c r="T917" s="8">
        <f t="shared" si="59"/>
        <v>0.6240202275600506</v>
      </c>
      <c r="U917" s="5">
        <f>YEAR(SalesDataTable[[#This Row],[Order Date]])</f>
        <v>2026</v>
      </c>
      <c r="V917" s="8" t="str">
        <f>"Q"&amp;ROUNDUP(MONTH(SalesDataTable[[#This Row],[Order Date]])/3,0)</f>
        <v>Q2</v>
      </c>
      <c r="W917" s="9">
        <f>MONTH(SalesDataTable[[#This Row],[Order Date]])</f>
        <v>5</v>
      </c>
      <c r="X917" s="8" t="str">
        <f>TEXT(SalesDataTable[[#This Row],[Order Date]],"mmm")</f>
        <v>May</v>
      </c>
    </row>
    <row r="918" spans="1:24" ht="15.75">
      <c r="A918" s="2">
        <v>4230</v>
      </c>
      <c r="B918" s="3">
        <v>46169</v>
      </c>
      <c r="C918" s="4">
        <f>YEAR(SalesDataTable[[#This Row],[Order Date]])</f>
        <v>2026</v>
      </c>
      <c r="D918" s="12" t="str">
        <f>"Q"&amp;ROUNDUP(MONTH(SalesDataTable[[#This Row],[Order Date]])/3,0)</f>
        <v>Q2</v>
      </c>
      <c r="E918" s="4">
        <f>MONTH(SalesDataTable[[#This Row],[Order Date]])</f>
        <v>5</v>
      </c>
      <c r="F918" s="4" t="str">
        <f>TEXT(SalesDataTable[[#This Row],[Order Date]],"MMM")</f>
        <v>May</v>
      </c>
      <c r="G918" s="4" t="s">
        <v>0</v>
      </c>
      <c r="H918" s="4" t="s">
        <v>1</v>
      </c>
      <c r="I918" s="4" t="s">
        <v>19</v>
      </c>
      <c r="J918" s="4" t="s">
        <v>13</v>
      </c>
      <c r="K918" s="4" t="s">
        <v>4</v>
      </c>
      <c r="L918" s="4" t="s">
        <v>5</v>
      </c>
      <c r="M918" s="9">
        <v>1</v>
      </c>
      <c r="N918" s="6">
        <v>83.3</v>
      </c>
      <c r="O918" s="7">
        <v>0</v>
      </c>
      <c r="P918" s="6">
        <v>41.93</v>
      </c>
      <c r="Q918" s="6">
        <f t="shared" si="56"/>
        <v>83.3</v>
      </c>
      <c r="R918" s="6">
        <f t="shared" si="57"/>
        <v>41.93</v>
      </c>
      <c r="S918" s="6">
        <f t="shared" si="58"/>
        <v>41.37</v>
      </c>
      <c r="T918" s="8">
        <f t="shared" si="59"/>
        <v>0.49663865546218489</v>
      </c>
      <c r="U918" s="5">
        <f>YEAR(SalesDataTable[[#This Row],[Order Date]])</f>
        <v>2026</v>
      </c>
      <c r="V918" s="8" t="str">
        <f>"Q"&amp;ROUNDUP(MONTH(SalesDataTable[[#This Row],[Order Date]])/3,0)</f>
        <v>Q2</v>
      </c>
      <c r="W918" s="9">
        <f>MONTH(SalesDataTable[[#This Row],[Order Date]])</f>
        <v>5</v>
      </c>
      <c r="X918" s="8" t="str">
        <f>TEXT(SalesDataTable[[#This Row],[Order Date]],"mmm")</f>
        <v>May</v>
      </c>
    </row>
    <row r="919" spans="1:24" ht="15.75">
      <c r="A919" s="2">
        <v>644</v>
      </c>
      <c r="B919" s="3">
        <v>46170</v>
      </c>
      <c r="C919" s="4">
        <f>YEAR(SalesDataTable[[#This Row],[Order Date]])</f>
        <v>2026</v>
      </c>
      <c r="D919" s="12" t="str">
        <f>"Q"&amp;ROUNDUP(MONTH(SalesDataTable[[#This Row],[Order Date]])/3,0)</f>
        <v>Q2</v>
      </c>
      <c r="E919" s="4">
        <f>MONTH(SalesDataTable[[#This Row],[Order Date]])</f>
        <v>5</v>
      </c>
      <c r="F919" s="4" t="str">
        <f>TEXT(SalesDataTable[[#This Row],[Order Date]],"MMM")</f>
        <v>May</v>
      </c>
      <c r="G919" s="4" t="s">
        <v>20</v>
      </c>
      <c r="H919" s="4" t="s">
        <v>47</v>
      </c>
      <c r="I919" s="4" t="s">
        <v>19</v>
      </c>
      <c r="J919" s="4" t="s">
        <v>13</v>
      </c>
      <c r="K919" s="4" t="s">
        <v>9</v>
      </c>
      <c r="L919" s="4" t="s">
        <v>10</v>
      </c>
      <c r="M919" s="9">
        <v>2</v>
      </c>
      <c r="N919" s="6">
        <v>93.84</v>
      </c>
      <c r="O919" s="7">
        <v>0</v>
      </c>
      <c r="P919" s="6">
        <v>44.72</v>
      </c>
      <c r="Q919" s="6">
        <f t="shared" si="56"/>
        <v>187.68</v>
      </c>
      <c r="R919" s="6">
        <f t="shared" si="57"/>
        <v>89.44</v>
      </c>
      <c r="S919" s="6">
        <f t="shared" si="58"/>
        <v>98.240000000000009</v>
      </c>
      <c r="T919" s="8">
        <f t="shared" si="59"/>
        <v>0.52344416027280483</v>
      </c>
      <c r="U919" s="5">
        <f>YEAR(SalesDataTable[[#This Row],[Order Date]])</f>
        <v>2026</v>
      </c>
      <c r="V919" s="8" t="str">
        <f>"Q"&amp;ROUNDUP(MONTH(SalesDataTable[[#This Row],[Order Date]])/3,0)</f>
        <v>Q2</v>
      </c>
      <c r="W919" s="9">
        <f>MONTH(SalesDataTable[[#This Row],[Order Date]])</f>
        <v>5</v>
      </c>
      <c r="X919" s="8" t="str">
        <f>TEXT(SalesDataTable[[#This Row],[Order Date]],"mmm")</f>
        <v>May</v>
      </c>
    </row>
    <row r="920" spans="1:24" ht="15.75">
      <c r="A920" s="2">
        <v>1122</v>
      </c>
      <c r="B920" s="3">
        <v>46170</v>
      </c>
      <c r="C920" s="4">
        <f>YEAR(SalesDataTable[[#This Row],[Order Date]])</f>
        <v>2026</v>
      </c>
      <c r="D920" s="12" t="str">
        <f>"Q"&amp;ROUNDUP(MONTH(SalesDataTable[[#This Row],[Order Date]])/3,0)</f>
        <v>Q2</v>
      </c>
      <c r="E920" s="4">
        <f>MONTH(SalesDataTable[[#This Row],[Order Date]])</f>
        <v>5</v>
      </c>
      <c r="F920" s="4" t="str">
        <f>TEXT(SalesDataTable[[#This Row],[Order Date]],"MMM")</f>
        <v>May</v>
      </c>
      <c r="G920" s="4" t="s">
        <v>11</v>
      </c>
      <c r="H920" s="4" t="s">
        <v>52</v>
      </c>
      <c r="I920" s="4" t="s">
        <v>2</v>
      </c>
      <c r="J920" s="4" t="s">
        <v>3</v>
      </c>
      <c r="K920" s="4" t="s">
        <v>4</v>
      </c>
      <c r="L920" s="4" t="s">
        <v>22</v>
      </c>
      <c r="M920" s="9">
        <v>2</v>
      </c>
      <c r="N920" s="6">
        <v>51.25</v>
      </c>
      <c r="O920" s="7">
        <v>0</v>
      </c>
      <c r="P920" s="6">
        <v>22.57</v>
      </c>
      <c r="Q920" s="6">
        <f t="shared" si="56"/>
        <v>102.5</v>
      </c>
      <c r="R920" s="6">
        <f t="shared" si="57"/>
        <v>45.14</v>
      </c>
      <c r="S920" s="6">
        <f t="shared" si="58"/>
        <v>57.36</v>
      </c>
      <c r="T920" s="8">
        <f t="shared" si="59"/>
        <v>0.55960975609756092</v>
      </c>
      <c r="U920" s="5">
        <f>YEAR(SalesDataTable[[#This Row],[Order Date]])</f>
        <v>2026</v>
      </c>
      <c r="V920" s="8" t="str">
        <f>"Q"&amp;ROUNDUP(MONTH(SalesDataTable[[#This Row],[Order Date]])/3,0)</f>
        <v>Q2</v>
      </c>
      <c r="W920" s="9">
        <f>MONTH(SalesDataTable[[#This Row],[Order Date]])</f>
        <v>5</v>
      </c>
      <c r="X920" s="8" t="str">
        <f>TEXT(SalesDataTable[[#This Row],[Order Date]],"mmm")</f>
        <v>May</v>
      </c>
    </row>
    <row r="921" spans="1:24" ht="15.75">
      <c r="A921" s="2">
        <v>2019</v>
      </c>
      <c r="B921" s="3">
        <v>46170</v>
      </c>
      <c r="C921" s="4">
        <f>YEAR(SalesDataTable[[#This Row],[Order Date]])</f>
        <v>2026</v>
      </c>
      <c r="D921" s="12" t="str">
        <f>"Q"&amp;ROUNDUP(MONTH(SalesDataTable[[#This Row],[Order Date]])/3,0)</f>
        <v>Q2</v>
      </c>
      <c r="E921" s="4">
        <f>MONTH(SalesDataTable[[#This Row],[Order Date]])</f>
        <v>5</v>
      </c>
      <c r="F921" s="4" t="str">
        <f>TEXT(SalesDataTable[[#This Row],[Order Date]],"MMM")</f>
        <v>May</v>
      </c>
      <c r="G921" s="4" t="s">
        <v>20</v>
      </c>
      <c r="H921" s="4" t="s">
        <v>47</v>
      </c>
      <c r="I921" s="4" t="s">
        <v>8</v>
      </c>
      <c r="J921" s="4" t="s">
        <v>16</v>
      </c>
      <c r="K921" s="4" t="s">
        <v>4</v>
      </c>
      <c r="L921" s="4" t="s">
        <v>5</v>
      </c>
      <c r="M921" s="9">
        <v>8</v>
      </c>
      <c r="N921" s="6">
        <v>80.13</v>
      </c>
      <c r="O921" s="7">
        <v>0.1</v>
      </c>
      <c r="P921" s="6">
        <v>43.8</v>
      </c>
      <c r="Q921" s="6">
        <f t="shared" si="56"/>
        <v>576.93600000000004</v>
      </c>
      <c r="R921" s="6">
        <f t="shared" si="57"/>
        <v>350.4</v>
      </c>
      <c r="S921" s="6">
        <f t="shared" si="58"/>
        <v>226.53600000000006</v>
      </c>
      <c r="T921" s="8">
        <f t="shared" si="59"/>
        <v>0.39265360455925796</v>
      </c>
      <c r="U921" s="5">
        <f>YEAR(SalesDataTable[[#This Row],[Order Date]])</f>
        <v>2026</v>
      </c>
      <c r="V921" s="8" t="str">
        <f>"Q"&amp;ROUNDUP(MONTH(SalesDataTable[[#This Row],[Order Date]])/3,0)</f>
        <v>Q2</v>
      </c>
      <c r="W921" s="9">
        <f>MONTH(SalesDataTable[[#This Row],[Order Date]])</f>
        <v>5</v>
      </c>
      <c r="X921" s="8" t="str">
        <f>TEXT(SalesDataTable[[#This Row],[Order Date]],"mmm")</f>
        <v>May</v>
      </c>
    </row>
    <row r="922" spans="1:24" ht="15.75">
      <c r="A922" s="2">
        <v>2432</v>
      </c>
      <c r="B922" s="3">
        <v>46170</v>
      </c>
      <c r="C922" s="4">
        <f>YEAR(SalesDataTable[[#This Row],[Order Date]])</f>
        <v>2026</v>
      </c>
      <c r="D922" s="12" t="str">
        <f>"Q"&amp;ROUNDUP(MONTH(SalesDataTable[[#This Row],[Order Date]])/3,0)</f>
        <v>Q2</v>
      </c>
      <c r="E922" s="4">
        <f>MONTH(SalesDataTable[[#This Row],[Order Date]])</f>
        <v>5</v>
      </c>
      <c r="F922" s="4" t="str">
        <f>TEXT(SalesDataTable[[#This Row],[Order Date]],"MMM")</f>
        <v>May</v>
      </c>
      <c r="G922" s="4" t="s">
        <v>6</v>
      </c>
      <c r="H922" s="4" t="s">
        <v>43</v>
      </c>
      <c r="I922" s="4" t="s">
        <v>2</v>
      </c>
      <c r="J922" s="4" t="s">
        <v>3</v>
      </c>
      <c r="K922" s="4" t="s">
        <v>34</v>
      </c>
      <c r="L922" s="4" t="s">
        <v>35</v>
      </c>
      <c r="M922" s="9">
        <v>1</v>
      </c>
      <c r="N922" s="6">
        <v>41.13</v>
      </c>
      <c r="O922" s="7">
        <v>0</v>
      </c>
      <c r="P922" s="6">
        <v>14.8</v>
      </c>
      <c r="Q922" s="6">
        <f t="shared" si="56"/>
        <v>41.13</v>
      </c>
      <c r="R922" s="6">
        <f t="shared" si="57"/>
        <v>14.8</v>
      </c>
      <c r="S922" s="6">
        <f t="shared" si="58"/>
        <v>26.330000000000002</v>
      </c>
      <c r="T922" s="8">
        <f t="shared" si="59"/>
        <v>0.64016532944322879</v>
      </c>
      <c r="U922" s="5">
        <f>YEAR(SalesDataTable[[#This Row],[Order Date]])</f>
        <v>2026</v>
      </c>
      <c r="V922" s="8" t="str">
        <f>"Q"&amp;ROUNDUP(MONTH(SalesDataTable[[#This Row],[Order Date]])/3,0)</f>
        <v>Q2</v>
      </c>
      <c r="W922" s="9">
        <f>MONTH(SalesDataTable[[#This Row],[Order Date]])</f>
        <v>5</v>
      </c>
      <c r="X922" s="8" t="str">
        <f>TEXT(SalesDataTable[[#This Row],[Order Date]],"mmm")</f>
        <v>May</v>
      </c>
    </row>
    <row r="923" spans="1:24" ht="15.75">
      <c r="A923" s="2">
        <v>2989</v>
      </c>
      <c r="B923" s="3">
        <v>46170</v>
      </c>
      <c r="C923" s="4">
        <f>YEAR(SalesDataTable[[#This Row],[Order Date]])</f>
        <v>2026</v>
      </c>
      <c r="D923" s="12" t="str">
        <f>"Q"&amp;ROUNDUP(MONTH(SalesDataTable[[#This Row],[Order Date]])/3,0)</f>
        <v>Q2</v>
      </c>
      <c r="E923" s="4">
        <f>MONTH(SalesDataTable[[#This Row],[Order Date]])</f>
        <v>5</v>
      </c>
      <c r="F923" s="4" t="str">
        <f>TEXT(SalesDataTable[[#This Row],[Order Date]],"MMM")</f>
        <v>May</v>
      </c>
      <c r="G923" s="4" t="s">
        <v>20</v>
      </c>
      <c r="H923" s="4" t="s">
        <v>47</v>
      </c>
      <c r="I923" s="4" t="s">
        <v>2</v>
      </c>
      <c r="J923" s="4" t="s">
        <v>3</v>
      </c>
      <c r="K923" s="4" t="s">
        <v>23</v>
      </c>
      <c r="L923" s="4" t="s">
        <v>40</v>
      </c>
      <c r="M923" s="9">
        <v>1</v>
      </c>
      <c r="N923" s="6">
        <v>81.28</v>
      </c>
      <c r="O923" s="7">
        <v>0.15</v>
      </c>
      <c r="P923" s="6">
        <v>39.020000000000003</v>
      </c>
      <c r="Q923" s="6">
        <f t="shared" si="56"/>
        <v>69.087999999999994</v>
      </c>
      <c r="R923" s="6">
        <f t="shared" si="57"/>
        <v>39.020000000000003</v>
      </c>
      <c r="S923" s="6">
        <f t="shared" si="58"/>
        <v>30.067999999999991</v>
      </c>
      <c r="T923" s="8">
        <f t="shared" si="59"/>
        <v>0.43521306160259371</v>
      </c>
      <c r="U923" s="5">
        <f>YEAR(SalesDataTable[[#This Row],[Order Date]])</f>
        <v>2026</v>
      </c>
      <c r="V923" s="8" t="str">
        <f>"Q"&amp;ROUNDUP(MONTH(SalesDataTable[[#This Row],[Order Date]])/3,0)</f>
        <v>Q2</v>
      </c>
      <c r="W923" s="9">
        <f>MONTH(SalesDataTable[[#This Row],[Order Date]])</f>
        <v>5</v>
      </c>
      <c r="X923" s="8" t="str">
        <f>TEXT(SalesDataTable[[#This Row],[Order Date]],"mmm")</f>
        <v>May</v>
      </c>
    </row>
    <row r="924" spans="1:24" ht="15.75">
      <c r="A924" s="2">
        <v>3019</v>
      </c>
      <c r="B924" s="3">
        <v>46170</v>
      </c>
      <c r="C924" s="4">
        <f>YEAR(SalesDataTable[[#This Row],[Order Date]])</f>
        <v>2026</v>
      </c>
      <c r="D924" s="12" t="str">
        <f>"Q"&amp;ROUNDUP(MONTH(SalesDataTable[[#This Row],[Order Date]])/3,0)</f>
        <v>Q2</v>
      </c>
      <c r="E924" s="4">
        <f>MONTH(SalesDataTable[[#This Row],[Order Date]])</f>
        <v>5</v>
      </c>
      <c r="F924" s="4" t="str">
        <f>TEXT(SalesDataTable[[#This Row],[Order Date]],"MMM")</f>
        <v>May</v>
      </c>
      <c r="G924" s="4" t="s">
        <v>11</v>
      </c>
      <c r="H924" s="4" t="s">
        <v>18</v>
      </c>
      <c r="I924" s="4" t="s">
        <v>2</v>
      </c>
      <c r="J924" s="4" t="s">
        <v>16</v>
      </c>
      <c r="K924" s="4" t="s">
        <v>14</v>
      </c>
      <c r="L924" s="4" t="s">
        <v>32</v>
      </c>
      <c r="M924" s="9">
        <v>1</v>
      </c>
      <c r="N924" s="6">
        <v>46.19</v>
      </c>
      <c r="O924" s="7">
        <v>0</v>
      </c>
      <c r="P924" s="6">
        <v>18.329999999999998</v>
      </c>
      <c r="Q924" s="6">
        <f t="shared" si="56"/>
        <v>46.19</v>
      </c>
      <c r="R924" s="6">
        <f t="shared" si="57"/>
        <v>18.329999999999998</v>
      </c>
      <c r="S924" s="6">
        <f t="shared" si="58"/>
        <v>27.86</v>
      </c>
      <c r="T924" s="8">
        <f t="shared" si="59"/>
        <v>0.60316085732842606</v>
      </c>
      <c r="U924" s="5">
        <f>YEAR(SalesDataTable[[#This Row],[Order Date]])</f>
        <v>2026</v>
      </c>
      <c r="V924" s="8" t="str">
        <f>"Q"&amp;ROUNDUP(MONTH(SalesDataTable[[#This Row],[Order Date]])/3,0)</f>
        <v>Q2</v>
      </c>
      <c r="W924" s="9">
        <f>MONTH(SalesDataTable[[#This Row],[Order Date]])</f>
        <v>5</v>
      </c>
      <c r="X924" s="8" t="str">
        <f>TEXT(SalesDataTable[[#This Row],[Order Date]],"mmm")</f>
        <v>May</v>
      </c>
    </row>
    <row r="925" spans="1:24" ht="15.75">
      <c r="A925" s="2">
        <v>3798</v>
      </c>
      <c r="B925" s="3">
        <v>46170</v>
      </c>
      <c r="C925" s="4">
        <f>YEAR(SalesDataTable[[#This Row],[Order Date]])</f>
        <v>2026</v>
      </c>
      <c r="D925" s="12" t="str">
        <f>"Q"&amp;ROUNDUP(MONTH(SalesDataTable[[#This Row],[Order Date]])/3,0)</f>
        <v>Q2</v>
      </c>
      <c r="E925" s="4">
        <f>MONTH(SalesDataTable[[#This Row],[Order Date]])</f>
        <v>5</v>
      </c>
      <c r="F925" s="4" t="str">
        <f>TEXT(SalesDataTable[[#This Row],[Order Date]],"MMM")</f>
        <v>May</v>
      </c>
      <c r="G925" s="4" t="s">
        <v>20</v>
      </c>
      <c r="H925" s="4" t="s">
        <v>33</v>
      </c>
      <c r="I925" s="4" t="s">
        <v>2</v>
      </c>
      <c r="J925" s="4" t="s">
        <v>3</v>
      </c>
      <c r="K925" s="4" t="s">
        <v>9</v>
      </c>
      <c r="L925" s="4" t="s">
        <v>37</v>
      </c>
      <c r="M925" s="9">
        <v>3</v>
      </c>
      <c r="N925" s="6">
        <v>156.58000000000001</v>
      </c>
      <c r="O925" s="7">
        <v>0</v>
      </c>
      <c r="P925" s="6">
        <v>79.099999999999994</v>
      </c>
      <c r="Q925" s="6">
        <f t="shared" si="56"/>
        <v>469.74</v>
      </c>
      <c r="R925" s="6">
        <f t="shared" si="57"/>
        <v>237.29999999999998</v>
      </c>
      <c r="S925" s="6">
        <f t="shared" si="58"/>
        <v>232.44000000000003</v>
      </c>
      <c r="T925" s="8">
        <f t="shared" si="59"/>
        <v>0.49482692553327379</v>
      </c>
      <c r="U925" s="5">
        <f>YEAR(SalesDataTable[[#This Row],[Order Date]])</f>
        <v>2026</v>
      </c>
      <c r="V925" s="8" t="str">
        <f>"Q"&amp;ROUNDUP(MONTH(SalesDataTable[[#This Row],[Order Date]])/3,0)</f>
        <v>Q2</v>
      </c>
      <c r="W925" s="9">
        <f>MONTH(SalesDataTable[[#This Row],[Order Date]])</f>
        <v>5</v>
      </c>
      <c r="X925" s="8" t="str">
        <f>TEXT(SalesDataTable[[#This Row],[Order Date]],"mmm")</f>
        <v>May</v>
      </c>
    </row>
    <row r="926" spans="1:24" ht="15.75">
      <c r="A926" s="2">
        <v>3862</v>
      </c>
      <c r="B926" s="3">
        <v>46170</v>
      </c>
      <c r="C926" s="4">
        <f>YEAR(SalesDataTable[[#This Row],[Order Date]])</f>
        <v>2026</v>
      </c>
      <c r="D926" s="12" t="str">
        <f>"Q"&amp;ROUNDUP(MONTH(SalesDataTable[[#This Row],[Order Date]])/3,0)</f>
        <v>Q2</v>
      </c>
      <c r="E926" s="4">
        <f>MONTH(SalesDataTable[[#This Row],[Order Date]])</f>
        <v>5</v>
      </c>
      <c r="F926" s="4" t="str">
        <f>TEXT(SalesDataTable[[#This Row],[Order Date]],"MMM")</f>
        <v>May</v>
      </c>
      <c r="G926" s="4" t="s">
        <v>20</v>
      </c>
      <c r="H926" s="4" t="s">
        <v>47</v>
      </c>
      <c r="I926" s="4" t="s">
        <v>28</v>
      </c>
      <c r="J926" s="4" t="s">
        <v>13</v>
      </c>
      <c r="K926" s="4" t="s">
        <v>34</v>
      </c>
      <c r="L926" s="4" t="s">
        <v>38</v>
      </c>
      <c r="M926" s="9">
        <v>1</v>
      </c>
      <c r="N926" s="6">
        <v>123.91</v>
      </c>
      <c r="O926" s="7">
        <v>0</v>
      </c>
      <c r="P926" s="6">
        <v>68.89</v>
      </c>
      <c r="Q926" s="6">
        <f t="shared" si="56"/>
        <v>123.91</v>
      </c>
      <c r="R926" s="6">
        <f t="shared" si="57"/>
        <v>68.89</v>
      </c>
      <c r="S926" s="6">
        <f t="shared" si="58"/>
        <v>55.019999999999996</v>
      </c>
      <c r="T926" s="8">
        <f t="shared" si="59"/>
        <v>0.44403195867968687</v>
      </c>
      <c r="U926" s="5">
        <f>YEAR(SalesDataTable[[#This Row],[Order Date]])</f>
        <v>2026</v>
      </c>
      <c r="V926" s="8" t="str">
        <f>"Q"&amp;ROUNDUP(MONTH(SalesDataTable[[#This Row],[Order Date]])/3,0)</f>
        <v>Q2</v>
      </c>
      <c r="W926" s="9">
        <f>MONTH(SalesDataTable[[#This Row],[Order Date]])</f>
        <v>5</v>
      </c>
      <c r="X926" s="8" t="str">
        <f>TEXT(SalesDataTable[[#This Row],[Order Date]],"mmm")</f>
        <v>May</v>
      </c>
    </row>
    <row r="927" spans="1:24" ht="15.75">
      <c r="A927" s="2">
        <v>4281</v>
      </c>
      <c r="B927" s="3">
        <v>46170</v>
      </c>
      <c r="C927" s="4">
        <f>YEAR(SalesDataTable[[#This Row],[Order Date]])</f>
        <v>2026</v>
      </c>
      <c r="D927" s="12" t="str">
        <f>"Q"&amp;ROUNDUP(MONTH(SalesDataTable[[#This Row],[Order Date]])/3,0)</f>
        <v>Q2</v>
      </c>
      <c r="E927" s="4">
        <f>MONTH(SalesDataTable[[#This Row],[Order Date]])</f>
        <v>5</v>
      </c>
      <c r="F927" s="4" t="str">
        <f>TEXT(SalesDataTable[[#This Row],[Order Date]],"MMM")</f>
        <v>May</v>
      </c>
      <c r="G927" s="4" t="s">
        <v>11</v>
      </c>
      <c r="H927" s="4" t="s">
        <v>12</v>
      </c>
      <c r="I927" s="4" t="s">
        <v>28</v>
      </c>
      <c r="J927" s="4" t="s">
        <v>13</v>
      </c>
      <c r="K927" s="4" t="s">
        <v>4</v>
      </c>
      <c r="L927" s="4" t="s">
        <v>22</v>
      </c>
      <c r="M927" s="9">
        <v>1</v>
      </c>
      <c r="N927" s="6">
        <v>50.64</v>
      </c>
      <c r="O927" s="7">
        <v>0</v>
      </c>
      <c r="P927" s="6">
        <v>22.97</v>
      </c>
      <c r="Q927" s="6">
        <f t="shared" si="56"/>
        <v>50.64</v>
      </c>
      <c r="R927" s="6">
        <f t="shared" si="57"/>
        <v>22.97</v>
      </c>
      <c r="S927" s="6">
        <f t="shared" si="58"/>
        <v>27.67</v>
      </c>
      <c r="T927" s="8">
        <f t="shared" si="59"/>
        <v>0.54640600315955767</v>
      </c>
      <c r="U927" s="5">
        <f>YEAR(SalesDataTable[[#This Row],[Order Date]])</f>
        <v>2026</v>
      </c>
      <c r="V927" s="8" t="str">
        <f>"Q"&amp;ROUNDUP(MONTH(SalesDataTable[[#This Row],[Order Date]])/3,0)</f>
        <v>Q2</v>
      </c>
      <c r="W927" s="9">
        <f>MONTH(SalesDataTable[[#This Row],[Order Date]])</f>
        <v>5</v>
      </c>
      <c r="X927" s="8" t="str">
        <f>TEXT(SalesDataTable[[#This Row],[Order Date]],"mmm")</f>
        <v>May</v>
      </c>
    </row>
    <row r="928" spans="1:24" ht="15.75">
      <c r="A928" s="2">
        <v>191</v>
      </c>
      <c r="B928" s="3">
        <v>46171</v>
      </c>
      <c r="C928" s="4">
        <f>YEAR(SalesDataTable[[#This Row],[Order Date]])</f>
        <v>2026</v>
      </c>
      <c r="D928" s="12" t="str">
        <f>"Q"&amp;ROUNDUP(MONTH(SalesDataTable[[#This Row],[Order Date]])/3,0)</f>
        <v>Q2</v>
      </c>
      <c r="E928" s="4">
        <f>MONTH(SalesDataTable[[#This Row],[Order Date]])</f>
        <v>5</v>
      </c>
      <c r="F928" s="4" t="str">
        <f>TEXT(SalesDataTable[[#This Row],[Order Date]],"MMM")</f>
        <v>May</v>
      </c>
      <c r="G928" s="4" t="s">
        <v>11</v>
      </c>
      <c r="H928" s="4" t="s">
        <v>25</v>
      </c>
      <c r="I928" s="4" t="s">
        <v>2</v>
      </c>
      <c r="J928" s="4" t="s">
        <v>3</v>
      </c>
      <c r="K928" s="4" t="s">
        <v>9</v>
      </c>
      <c r="L928" s="4" t="s">
        <v>46</v>
      </c>
      <c r="M928" s="9">
        <v>2</v>
      </c>
      <c r="N928" s="6">
        <v>70.48</v>
      </c>
      <c r="O928" s="7">
        <v>0.1</v>
      </c>
      <c r="P928" s="6">
        <v>33.229999999999997</v>
      </c>
      <c r="Q928" s="6">
        <f t="shared" si="56"/>
        <v>126.864</v>
      </c>
      <c r="R928" s="6">
        <f t="shared" si="57"/>
        <v>66.459999999999994</v>
      </c>
      <c r="S928" s="6">
        <f t="shared" si="58"/>
        <v>60.404000000000011</v>
      </c>
      <c r="T928" s="8">
        <f t="shared" si="59"/>
        <v>0.47613192079707412</v>
      </c>
      <c r="U928" s="5">
        <f>YEAR(SalesDataTable[[#This Row],[Order Date]])</f>
        <v>2026</v>
      </c>
      <c r="V928" s="8" t="str">
        <f>"Q"&amp;ROUNDUP(MONTH(SalesDataTable[[#This Row],[Order Date]])/3,0)</f>
        <v>Q2</v>
      </c>
      <c r="W928" s="9">
        <f>MONTH(SalesDataTable[[#This Row],[Order Date]])</f>
        <v>5</v>
      </c>
      <c r="X928" s="8" t="str">
        <f>TEXT(SalesDataTable[[#This Row],[Order Date]],"mmm")</f>
        <v>May</v>
      </c>
    </row>
    <row r="929" spans="1:24" ht="15.75">
      <c r="A929" s="2">
        <v>1039</v>
      </c>
      <c r="B929" s="3">
        <v>46171</v>
      </c>
      <c r="C929" s="4">
        <f>YEAR(SalesDataTable[[#This Row],[Order Date]])</f>
        <v>2026</v>
      </c>
      <c r="D929" s="12" t="str">
        <f>"Q"&amp;ROUNDUP(MONTH(SalesDataTable[[#This Row],[Order Date]])/3,0)</f>
        <v>Q2</v>
      </c>
      <c r="E929" s="4">
        <f>MONTH(SalesDataTable[[#This Row],[Order Date]])</f>
        <v>5</v>
      </c>
      <c r="F929" s="4" t="str">
        <f>TEXT(SalesDataTable[[#This Row],[Order Date]],"MMM")</f>
        <v>May</v>
      </c>
      <c r="G929" s="4" t="s">
        <v>6</v>
      </c>
      <c r="H929" s="4" t="s">
        <v>41</v>
      </c>
      <c r="I929" s="4" t="s">
        <v>28</v>
      </c>
      <c r="J929" s="4" t="s">
        <v>13</v>
      </c>
      <c r="K929" s="4" t="s">
        <v>4</v>
      </c>
      <c r="L929" s="4" t="s">
        <v>26</v>
      </c>
      <c r="M929" s="9">
        <v>1</v>
      </c>
      <c r="N929" s="6">
        <v>41.27</v>
      </c>
      <c r="O929" s="7">
        <v>0.05</v>
      </c>
      <c r="P929" s="6">
        <v>17.149999999999999</v>
      </c>
      <c r="Q929" s="6">
        <f t="shared" si="56"/>
        <v>39.206499999999998</v>
      </c>
      <c r="R929" s="6">
        <f t="shared" si="57"/>
        <v>17.149999999999999</v>
      </c>
      <c r="S929" s="6">
        <f t="shared" si="58"/>
        <v>22.0565</v>
      </c>
      <c r="T929" s="8">
        <f t="shared" si="59"/>
        <v>0.56257253261576523</v>
      </c>
      <c r="U929" s="5">
        <f>YEAR(SalesDataTable[[#This Row],[Order Date]])</f>
        <v>2026</v>
      </c>
      <c r="V929" s="8" t="str">
        <f>"Q"&amp;ROUNDUP(MONTH(SalesDataTable[[#This Row],[Order Date]])/3,0)</f>
        <v>Q2</v>
      </c>
      <c r="W929" s="9">
        <f>MONTH(SalesDataTable[[#This Row],[Order Date]])</f>
        <v>5</v>
      </c>
      <c r="X929" s="8" t="str">
        <f>TEXT(SalesDataTable[[#This Row],[Order Date]],"mmm")</f>
        <v>May</v>
      </c>
    </row>
    <row r="930" spans="1:24" ht="15.75">
      <c r="A930" s="2">
        <v>2641</v>
      </c>
      <c r="B930" s="3">
        <v>46171</v>
      </c>
      <c r="C930" s="4">
        <f>YEAR(SalesDataTable[[#This Row],[Order Date]])</f>
        <v>2026</v>
      </c>
      <c r="D930" s="12" t="str">
        <f>"Q"&amp;ROUNDUP(MONTH(SalesDataTable[[#This Row],[Order Date]])/3,0)</f>
        <v>Q2</v>
      </c>
      <c r="E930" s="4">
        <f>MONTH(SalesDataTable[[#This Row],[Order Date]])</f>
        <v>5</v>
      </c>
      <c r="F930" s="4" t="str">
        <f>TEXT(SalesDataTable[[#This Row],[Order Date]],"MMM")</f>
        <v>May</v>
      </c>
      <c r="G930" s="4" t="s">
        <v>0</v>
      </c>
      <c r="H930" s="4" t="s">
        <v>50</v>
      </c>
      <c r="I930" s="4" t="s">
        <v>28</v>
      </c>
      <c r="J930" s="4" t="s">
        <v>3</v>
      </c>
      <c r="K930" s="4" t="s">
        <v>34</v>
      </c>
      <c r="L930" s="4" t="s">
        <v>42</v>
      </c>
      <c r="M930" s="9">
        <v>2</v>
      </c>
      <c r="N930" s="6">
        <v>36.9</v>
      </c>
      <c r="O930" s="7">
        <v>0</v>
      </c>
      <c r="P930" s="6">
        <v>14.07</v>
      </c>
      <c r="Q930" s="6">
        <f t="shared" si="56"/>
        <v>73.8</v>
      </c>
      <c r="R930" s="6">
        <f t="shared" si="57"/>
        <v>28.14</v>
      </c>
      <c r="S930" s="6">
        <f t="shared" si="58"/>
        <v>45.66</v>
      </c>
      <c r="T930" s="8">
        <f t="shared" si="59"/>
        <v>0.61869918699186988</v>
      </c>
      <c r="U930" s="5">
        <f>YEAR(SalesDataTable[[#This Row],[Order Date]])</f>
        <v>2026</v>
      </c>
      <c r="V930" s="8" t="str">
        <f>"Q"&amp;ROUNDUP(MONTH(SalesDataTable[[#This Row],[Order Date]])/3,0)</f>
        <v>Q2</v>
      </c>
      <c r="W930" s="9">
        <f>MONTH(SalesDataTable[[#This Row],[Order Date]])</f>
        <v>5</v>
      </c>
      <c r="X930" s="8" t="str">
        <f>TEXT(SalesDataTable[[#This Row],[Order Date]],"mmm")</f>
        <v>May</v>
      </c>
    </row>
    <row r="931" spans="1:24" ht="15.75">
      <c r="A931" s="2">
        <v>3058</v>
      </c>
      <c r="B931" s="3">
        <v>46171</v>
      </c>
      <c r="C931" s="4">
        <f>YEAR(SalesDataTable[[#This Row],[Order Date]])</f>
        <v>2026</v>
      </c>
      <c r="D931" s="12" t="str">
        <f>"Q"&amp;ROUNDUP(MONTH(SalesDataTable[[#This Row],[Order Date]])/3,0)</f>
        <v>Q2</v>
      </c>
      <c r="E931" s="4">
        <f>MONTH(SalesDataTable[[#This Row],[Order Date]])</f>
        <v>5</v>
      </c>
      <c r="F931" s="4" t="str">
        <f>TEXT(SalesDataTable[[#This Row],[Order Date]],"MMM")</f>
        <v>May</v>
      </c>
      <c r="G931" s="4" t="s">
        <v>6</v>
      </c>
      <c r="H931" s="4" t="s">
        <v>41</v>
      </c>
      <c r="I931" s="4" t="s">
        <v>2</v>
      </c>
      <c r="J931" s="4" t="s">
        <v>3</v>
      </c>
      <c r="K931" s="4" t="s">
        <v>23</v>
      </c>
      <c r="L931" s="4" t="s">
        <v>29</v>
      </c>
      <c r="M931" s="9">
        <v>1</v>
      </c>
      <c r="N931" s="6">
        <v>196.91</v>
      </c>
      <c r="O931" s="7">
        <v>0</v>
      </c>
      <c r="P931" s="6">
        <v>106.31</v>
      </c>
      <c r="Q931" s="6">
        <f t="shared" si="56"/>
        <v>196.91</v>
      </c>
      <c r="R931" s="6">
        <f t="shared" si="57"/>
        <v>106.31</v>
      </c>
      <c r="S931" s="6">
        <f t="shared" si="58"/>
        <v>90.6</v>
      </c>
      <c r="T931" s="8">
        <f t="shared" si="59"/>
        <v>0.46010867909197095</v>
      </c>
      <c r="U931" s="5">
        <f>YEAR(SalesDataTable[[#This Row],[Order Date]])</f>
        <v>2026</v>
      </c>
      <c r="V931" s="8" t="str">
        <f>"Q"&amp;ROUNDUP(MONTH(SalesDataTable[[#This Row],[Order Date]])/3,0)</f>
        <v>Q2</v>
      </c>
      <c r="W931" s="9">
        <f>MONTH(SalesDataTable[[#This Row],[Order Date]])</f>
        <v>5</v>
      </c>
      <c r="X931" s="8" t="str">
        <f>TEXT(SalesDataTable[[#This Row],[Order Date]],"mmm")</f>
        <v>May</v>
      </c>
    </row>
    <row r="932" spans="1:24" ht="15.75">
      <c r="A932" s="2">
        <v>3110</v>
      </c>
      <c r="B932" s="3">
        <v>46171</v>
      </c>
      <c r="C932" s="4">
        <f>YEAR(SalesDataTable[[#This Row],[Order Date]])</f>
        <v>2026</v>
      </c>
      <c r="D932" s="12" t="str">
        <f>"Q"&amp;ROUNDUP(MONTH(SalesDataTable[[#This Row],[Order Date]])/3,0)</f>
        <v>Q2</v>
      </c>
      <c r="E932" s="4">
        <f>MONTH(SalesDataTable[[#This Row],[Order Date]])</f>
        <v>5</v>
      </c>
      <c r="F932" s="4" t="str">
        <f>TEXT(SalesDataTable[[#This Row],[Order Date]],"MMM")</f>
        <v>May</v>
      </c>
      <c r="G932" s="4" t="s">
        <v>6</v>
      </c>
      <c r="H932" s="4" t="s">
        <v>27</v>
      </c>
      <c r="I932" s="4" t="s">
        <v>19</v>
      </c>
      <c r="J932" s="4" t="s">
        <v>16</v>
      </c>
      <c r="K932" s="4" t="s">
        <v>34</v>
      </c>
      <c r="L932" s="4" t="s">
        <v>42</v>
      </c>
      <c r="M932" s="9">
        <v>3</v>
      </c>
      <c r="N932" s="6">
        <v>35.79</v>
      </c>
      <c r="O932" s="7">
        <v>0</v>
      </c>
      <c r="P932" s="6">
        <v>13.67</v>
      </c>
      <c r="Q932" s="6">
        <f t="shared" si="56"/>
        <v>107.37</v>
      </c>
      <c r="R932" s="6">
        <f t="shared" si="57"/>
        <v>41.01</v>
      </c>
      <c r="S932" s="6">
        <f t="shared" si="58"/>
        <v>66.360000000000014</v>
      </c>
      <c r="T932" s="8">
        <f t="shared" si="59"/>
        <v>0.61804973456272716</v>
      </c>
      <c r="U932" s="5">
        <f>YEAR(SalesDataTable[[#This Row],[Order Date]])</f>
        <v>2026</v>
      </c>
      <c r="V932" s="8" t="str">
        <f>"Q"&amp;ROUNDUP(MONTH(SalesDataTable[[#This Row],[Order Date]])/3,0)</f>
        <v>Q2</v>
      </c>
      <c r="W932" s="9">
        <f>MONTH(SalesDataTable[[#This Row],[Order Date]])</f>
        <v>5</v>
      </c>
      <c r="X932" s="8" t="str">
        <f>TEXT(SalesDataTable[[#This Row],[Order Date]],"mmm")</f>
        <v>May</v>
      </c>
    </row>
    <row r="933" spans="1:24" ht="15.75">
      <c r="A933" s="2">
        <v>3981</v>
      </c>
      <c r="B933" s="3">
        <v>46171</v>
      </c>
      <c r="C933" s="4">
        <f>YEAR(SalesDataTable[[#This Row],[Order Date]])</f>
        <v>2026</v>
      </c>
      <c r="D933" s="12" t="str">
        <f>"Q"&amp;ROUNDUP(MONTH(SalesDataTable[[#This Row],[Order Date]])/3,0)</f>
        <v>Q2</v>
      </c>
      <c r="E933" s="4">
        <f>MONTH(SalesDataTable[[#This Row],[Order Date]])</f>
        <v>5</v>
      </c>
      <c r="F933" s="4" t="str">
        <f>TEXT(SalesDataTable[[#This Row],[Order Date]],"MMM")</f>
        <v>May</v>
      </c>
      <c r="G933" s="4" t="s">
        <v>20</v>
      </c>
      <c r="H933" s="4" t="s">
        <v>47</v>
      </c>
      <c r="I933" s="4" t="s">
        <v>2</v>
      </c>
      <c r="J933" s="4" t="s">
        <v>13</v>
      </c>
      <c r="K933" s="4" t="s">
        <v>4</v>
      </c>
      <c r="L933" s="4" t="s">
        <v>5</v>
      </c>
      <c r="M933" s="9">
        <v>2</v>
      </c>
      <c r="N933" s="6">
        <v>82.22</v>
      </c>
      <c r="O933" s="7">
        <v>0.05</v>
      </c>
      <c r="P933" s="6">
        <v>42.35</v>
      </c>
      <c r="Q933" s="6">
        <f t="shared" si="56"/>
        <v>156.21799999999999</v>
      </c>
      <c r="R933" s="6">
        <f t="shared" si="57"/>
        <v>84.7</v>
      </c>
      <c r="S933" s="6">
        <f t="shared" si="58"/>
        <v>71.517999999999986</v>
      </c>
      <c r="T933" s="8">
        <f t="shared" si="59"/>
        <v>0.45780895927485943</v>
      </c>
      <c r="U933" s="5">
        <f>YEAR(SalesDataTable[[#This Row],[Order Date]])</f>
        <v>2026</v>
      </c>
      <c r="V933" s="8" t="str">
        <f>"Q"&amp;ROUNDUP(MONTH(SalesDataTable[[#This Row],[Order Date]])/3,0)</f>
        <v>Q2</v>
      </c>
      <c r="W933" s="9">
        <f>MONTH(SalesDataTable[[#This Row],[Order Date]])</f>
        <v>5</v>
      </c>
      <c r="X933" s="8" t="str">
        <f>TEXT(SalesDataTable[[#This Row],[Order Date]],"mmm")</f>
        <v>May</v>
      </c>
    </row>
    <row r="934" spans="1:24" ht="15.75">
      <c r="A934" s="2">
        <v>4663</v>
      </c>
      <c r="B934" s="3">
        <v>46171</v>
      </c>
      <c r="C934" s="4">
        <f>YEAR(SalesDataTable[[#This Row],[Order Date]])</f>
        <v>2026</v>
      </c>
      <c r="D934" s="12" t="str">
        <f>"Q"&amp;ROUNDUP(MONTH(SalesDataTable[[#This Row],[Order Date]])/3,0)</f>
        <v>Q2</v>
      </c>
      <c r="E934" s="4">
        <f>MONTH(SalesDataTable[[#This Row],[Order Date]])</f>
        <v>5</v>
      </c>
      <c r="F934" s="4" t="str">
        <f>TEXT(SalesDataTable[[#This Row],[Order Date]],"MMM")</f>
        <v>May</v>
      </c>
      <c r="G934" s="4" t="s">
        <v>11</v>
      </c>
      <c r="H934" s="4" t="s">
        <v>25</v>
      </c>
      <c r="I934" s="4" t="s">
        <v>2</v>
      </c>
      <c r="J934" s="4" t="s">
        <v>13</v>
      </c>
      <c r="K934" s="4" t="s">
        <v>4</v>
      </c>
      <c r="L934" s="4" t="s">
        <v>26</v>
      </c>
      <c r="M934" s="9">
        <v>1</v>
      </c>
      <c r="N934" s="6">
        <v>40.57</v>
      </c>
      <c r="O934" s="7">
        <v>0</v>
      </c>
      <c r="P934" s="6">
        <v>16.809999999999999</v>
      </c>
      <c r="Q934" s="6">
        <f t="shared" si="56"/>
        <v>40.57</v>
      </c>
      <c r="R934" s="6">
        <f t="shared" si="57"/>
        <v>16.809999999999999</v>
      </c>
      <c r="S934" s="6">
        <f t="shared" si="58"/>
        <v>23.76</v>
      </c>
      <c r="T934" s="8">
        <f t="shared" si="59"/>
        <v>0.58565442445156524</v>
      </c>
      <c r="U934" s="5">
        <f>YEAR(SalesDataTable[[#This Row],[Order Date]])</f>
        <v>2026</v>
      </c>
      <c r="V934" s="8" t="str">
        <f>"Q"&amp;ROUNDUP(MONTH(SalesDataTable[[#This Row],[Order Date]])/3,0)</f>
        <v>Q2</v>
      </c>
      <c r="W934" s="9">
        <f>MONTH(SalesDataTable[[#This Row],[Order Date]])</f>
        <v>5</v>
      </c>
      <c r="X934" s="8" t="str">
        <f>TEXT(SalesDataTable[[#This Row],[Order Date]],"mmm")</f>
        <v>May</v>
      </c>
    </row>
    <row r="935" spans="1:24" ht="15.75">
      <c r="A935" s="2">
        <v>5021</v>
      </c>
      <c r="B935" s="3">
        <v>46171</v>
      </c>
      <c r="C935" s="4">
        <f>YEAR(SalesDataTable[[#This Row],[Order Date]])</f>
        <v>2026</v>
      </c>
      <c r="D935" s="12" t="str">
        <f>"Q"&amp;ROUNDUP(MONTH(SalesDataTable[[#This Row],[Order Date]])/3,0)</f>
        <v>Q2</v>
      </c>
      <c r="E935" s="4">
        <f>MONTH(SalesDataTable[[#This Row],[Order Date]])</f>
        <v>5</v>
      </c>
      <c r="F935" s="4" t="str">
        <f>TEXT(SalesDataTable[[#This Row],[Order Date]],"MMM")</f>
        <v>May</v>
      </c>
      <c r="G935" s="4" t="s">
        <v>11</v>
      </c>
      <c r="H935" s="4" t="s">
        <v>39</v>
      </c>
      <c r="I935" s="4" t="s">
        <v>19</v>
      </c>
      <c r="J935" s="4" t="s">
        <v>3</v>
      </c>
      <c r="K935" s="4" t="s">
        <v>23</v>
      </c>
      <c r="L935" s="4" t="s">
        <v>29</v>
      </c>
      <c r="M935" s="9">
        <v>1</v>
      </c>
      <c r="N935" s="6">
        <v>191.62</v>
      </c>
      <c r="O935" s="7">
        <v>0.05</v>
      </c>
      <c r="P935" s="6">
        <v>106.15</v>
      </c>
      <c r="Q935" s="6">
        <f t="shared" si="56"/>
        <v>182.03899999999999</v>
      </c>
      <c r="R935" s="6">
        <f t="shared" si="57"/>
        <v>106.15</v>
      </c>
      <c r="S935" s="6">
        <f t="shared" si="58"/>
        <v>75.888999999999982</v>
      </c>
      <c r="T935" s="8">
        <f t="shared" si="59"/>
        <v>0.41688319535923613</v>
      </c>
      <c r="U935" s="5">
        <f>YEAR(SalesDataTable[[#This Row],[Order Date]])</f>
        <v>2026</v>
      </c>
      <c r="V935" s="8" t="str">
        <f>"Q"&amp;ROUNDUP(MONTH(SalesDataTable[[#This Row],[Order Date]])/3,0)</f>
        <v>Q2</v>
      </c>
      <c r="W935" s="9">
        <f>MONTH(SalesDataTable[[#This Row],[Order Date]])</f>
        <v>5</v>
      </c>
      <c r="X935" s="8" t="str">
        <f>TEXT(SalesDataTable[[#This Row],[Order Date]],"mmm")</f>
        <v>May</v>
      </c>
    </row>
    <row r="936" spans="1:24" ht="15.75">
      <c r="A936" s="2">
        <v>5107</v>
      </c>
      <c r="B936" s="3">
        <v>46171</v>
      </c>
      <c r="C936" s="4">
        <f>YEAR(SalesDataTable[[#This Row],[Order Date]])</f>
        <v>2026</v>
      </c>
      <c r="D936" s="12" t="str">
        <f>"Q"&amp;ROUNDUP(MONTH(SalesDataTable[[#This Row],[Order Date]])/3,0)</f>
        <v>Q2</v>
      </c>
      <c r="E936" s="4">
        <f>MONTH(SalesDataTable[[#This Row],[Order Date]])</f>
        <v>5</v>
      </c>
      <c r="F936" s="4" t="str">
        <f>TEXT(SalesDataTable[[#This Row],[Order Date]],"MMM")</f>
        <v>May</v>
      </c>
      <c r="G936" s="4" t="s">
        <v>6</v>
      </c>
      <c r="H936" s="4" t="s">
        <v>27</v>
      </c>
      <c r="I936" s="4" t="s">
        <v>28</v>
      </c>
      <c r="J936" s="4" t="s">
        <v>3</v>
      </c>
      <c r="K936" s="4" t="s">
        <v>9</v>
      </c>
      <c r="L936" s="4" t="s">
        <v>37</v>
      </c>
      <c r="M936" s="9">
        <v>1</v>
      </c>
      <c r="N936" s="6">
        <v>154.07</v>
      </c>
      <c r="O936" s="7">
        <v>0.05</v>
      </c>
      <c r="P936" s="6">
        <v>78.400000000000006</v>
      </c>
      <c r="Q936" s="6">
        <f t="shared" si="56"/>
        <v>146.36649999999997</v>
      </c>
      <c r="R936" s="6">
        <f t="shared" si="57"/>
        <v>78.400000000000006</v>
      </c>
      <c r="S936" s="6">
        <f t="shared" si="58"/>
        <v>67.966499999999968</v>
      </c>
      <c r="T936" s="8">
        <f t="shared" si="59"/>
        <v>0.46435830603314271</v>
      </c>
      <c r="U936" s="5">
        <f>YEAR(SalesDataTable[[#This Row],[Order Date]])</f>
        <v>2026</v>
      </c>
      <c r="V936" s="8" t="str">
        <f>"Q"&amp;ROUNDUP(MONTH(SalesDataTable[[#This Row],[Order Date]])/3,0)</f>
        <v>Q2</v>
      </c>
      <c r="W936" s="9">
        <f>MONTH(SalesDataTable[[#This Row],[Order Date]])</f>
        <v>5</v>
      </c>
      <c r="X936" s="8" t="str">
        <f>TEXT(SalesDataTable[[#This Row],[Order Date]],"mmm")</f>
        <v>May</v>
      </c>
    </row>
    <row r="937" spans="1:24" ht="15.75">
      <c r="A937" s="2">
        <v>454</v>
      </c>
      <c r="B937" s="3">
        <v>46172</v>
      </c>
      <c r="C937" s="4">
        <f>YEAR(SalesDataTable[[#This Row],[Order Date]])</f>
        <v>2026</v>
      </c>
      <c r="D937" s="12" t="str">
        <f>"Q"&amp;ROUNDUP(MONTH(SalesDataTable[[#This Row],[Order Date]])/3,0)</f>
        <v>Q2</v>
      </c>
      <c r="E937" s="4">
        <f>MONTH(SalesDataTable[[#This Row],[Order Date]])</f>
        <v>5</v>
      </c>
      <c r="F937" s="4" t="str">
        <f>TEXT(SalesDataTable[[#This Row],[Order Date]],"MMM")</f>
        <v>May</v>
      </c>
      <c r="G937" s="4" t="s">
        <v>11</v>
      </c>
      <c r="H937" s="4" t="s">
        <v>39</v>
      </c>
      <c r="I937" s="4" t="s">
        <v>28</v>
      </c>
      <c r="J937" s="4" t="s">
        <v>3</v>
      </c>
      <c r="K937" s="4" t="s">
        <v>23</v>
      </c>
      <c r="L937" s="4" t="s">
        <v>51</v>
      </c>
      <c r="M937" s="9">
        <v>1</v>
      </c>
      <c r="N937" s="6">
        <v>120.8</v>
      </c>
      <c r="O937" s="7">
        <v>0</v>
      </c>
      <c r="P937" s="6">
        <v>61.4</v>
      </c>
      <c r="Q937" s="6">
        <f t="shared" si="56"/>
        <v>120.8</v>
      </c>
      <c r="R937" s="6">
        <f t="shared" si="57"/>
        <v>61.4</v>
      </c>
      <c r="S937" s="6">
        <f t="shared" si="58"/>
        <v>59.4</v>
      </c>
      <c r="T937" s="8">
        <f t="shared" si="59"/>
        <v>0.49172185430463577</v>
      </c>
      <c r="U937" s="5">
        <f>YEAR(SalesDataTable[[#This Row],[Order Date]])</f>
        <v>2026</v>
      </c>
      <c r="V937" s="8" t="str">
        <f>"Q"&amp;ROUNDUP(MONTH(SalesDataTable[[#This Row],[Order Date]])/3,0)</f>
        <v>Q2</v>
      </c>
      <c r="W937" s="9">
        <f>MONTH(SalesDataTable[[#This Row],[Order Date]])</f>
        <v>5</v>
      </c>
      <c r="X937" s="8" t="str">
        <f>TEXT(SalesDataTable[[#This Row],[Order Date]],"mmm")</f>
        <v>May</v>
      </c>
    </row>
    <row r="938" spans="1:24" ht="15.75">
      <c r="A938" s="2">
        <v>873</v>
      </c>
      <c r="B938" s="3">
        <v>46172</v>
      </c>
      <c r="C938" s="4">
        <f>YEAR(SalesDataTable[[#This Row],[Order Date]])</f>
        <v>2026</v>
      </c>
      <c r="D938" s="12" t="str">
        <f>"Q"&amp;ROUNDUP(MONTH(SalesDataTable[[#This Row],[Order Date]])/3,0)</f>
        <v>Q2</v>
      </c>
      <c r="E938" s="4">
        <f>MONTH(SalesDataTable[[#This Row],[Order Date]])</f>
        <v>5</v>
      </c>
      <c r="F938" s="4" t="str">
        <f>TEXT(SalesDataTable[[#This Row],[Order Date]],"MMM")</f>
        <v>May</v>
      </c>
      <c r="G938" s="4" t="s">
        <v>11</v>
      </c>
      <c r="H938" s="4" t="s">
        <v>39</v>
      </c>
      <c r="I938" s="4" t="s">
        <v>2</v>
      </c>
      <c r="J938" s="4" t="s">
        <v>16</v>
      </c>
      <c r="K938" s="4" t="s">
        <v>4</v>
      </c>
      <c r="L938" s="4" t="s">
        <v>26</v>
      </c>
      <c r="M938" s="9">
        <v>1</v>
      </c>
      <c r="N938" s="6">
        <v>40.15</v>
      </c>
      <c r="O938" s="7">
        <v>0</v>
      </c>
      <c r="P938" s="6">
        <v>16.82</v>
      </c>
      <c r="Q938" s="6">
        <f t="shared" si="56"/>
        <v>40.15</v>
      </c>
      <c r="R938" s="6">
        <f t="shared" si="57"/>
        <v>16.82</v>
      </c>
      <c r="S938" s="6">
        <f t="shared" si="58"/>
        <v>23.33</v>
      </c>
      <c r="T938" s="8">
        <f t="shared" si="59"/>
        <v>0.58107098381070976</v>
      </c>
      <c r="U938" s="5">
        <f>YEAR(SalesDataTable[[#This Row],[Order Date]])</f>
        <v>2026</v>
      </c>
      <c r="V938" s="8" t="str">
        <f>"Q"&amp;ROUNDUP(MONTH(SalesDataTable[[#This Row],[Order Date]])/3,0)</f>
        <v>Q2</v>
      </c>
      <c r="W938" s="9">
        <f>MONTH(SalesDataTable[[#This Row],[Order Date]])</f>
        <v>5</v>
      </c>
      <c r="X938" s="8" t="str">
        <f>TEXT(SalesDataTable[[#This Row],[Order Date]],"mmm")</f>
        <v>May</v>
      </c>
    </row>
    <row r="939" spans="1:24" ht="15.75">
      <c r="A939" s="2">
        <v>1116</v>
      </c>
      <c r="B939" s="3">
        <v>46172</v>
      </c>
      <c r="C939" s="4">
        <f>YEAR(SalesDataTable[[#This Row],[Order Date]])</f>
        <v>2026</v>
      </c>
      <c r="D939" s="12" t="str">
        <f>"Q"&amp;ROUNDUP(MONTH(SalesDataTable[[#This Row],[Order Date]])/3,0)</f>
        <v>Q2</v>
      </c>
      <c r="E939" s="4">
        <f>MONTH(SalesDataTable[[#This Row],[Order Date]])</f>
        <v>5</v>
      </c>
      <c r="F939" s="4" t="str">
        <f>TEXT(SalesDataTable[[#This Row],[Order Date]],"MMM")</f>
        <v>May</v>
      </c>
      <c r="G939" s="4" t="s">
        <v>6</v>
      </c>
      <c r="H939" s="4" t="s">
        <v>43</v>
      </c>
      <c r="I939" s="4" t="s">
        <v>8</v>
      </c>
      <c r="J939" s="4" t="s">
        <v>16</v>
      </c>
      <c r="K939" s="4" t="s">
        <v>14</v>
      </c>
      <c r="L939" s="4" t="s">
        <v>44</v>
      </c>
      <c r="M939" s="9">
        <v>5</v>
      </c>
      <c r="N939" s="6">
        <v>134.4</v>
      </c>
      <c r="O939" s="7">
        <v>0.15</v>
      </c>
      <c r="P939" s="6">
        <v>67.709999999999994</v>
      </c>
      <c r="Q939" s="6">
        <f t="shared" si="56"/>
        <v>571.19999999999993</v>
      </c>
      <c r="R939" s="6">
        <f t="shared" si="57"/>
        <v>338.54999999999995</v>
      </c>
      <c r="S939" s="6">
        <f t="shared" si="58"/>
        <v>232.64999999999998</v>
      </c>
      <c r="T939" s="8">
        <f t="shared" si="59"/>
        <v>0.40730042016806722</v>
      </c>
      <c r="U939" s="5">
        <f>YEAR(SalesDataTable[[#This Row],[Order Date]])</f>
        <v>2026</v>
      </c>
      <c r="V939" s="8" t="str">
        <f>"Q"&amp;ROUNDUP(MONTH(SalesDataTable[[#This Row],[Order Date]])/3,0)</f>
        <v>Q2</v>
      </c>
      <c r="W939" s="9">
        <f>MONTH(SalesDataTable[[#This Row],[Order Date]])</f>
        <v>5</v>
      </c>
      <c r="X939" s="8" t="str">
        <f>TEXT(SalesDataTable[[#This Row],[Order Date]],"mmm")</f>
        <v>May</v>
      </c>
    </row>
    <row r="940" spans="1:24" ht="15.75">
      <c r="A940" s="2">
        <v>1206</v>
      </c>
      <c r="B940" s="3">
        <v>46172</v>
      </c>
      <c r="C940" s="4">
        <f>YEAR(SalesDataTable[[#This Row],[Order Date]])</f>
        <v>2026</v>
      </c>
      <c r="D940" s="12" t="str">
        <f>"Q"&amp;ROUNDUP(MONTH(SalesDataTable[[#This Row],[Order Date]])/3,0)</f>
        <v>Q2</v>
      </c>
      <c r="E940" s="4">
        <f>MONTH(SalesDataTable[[#This Row],[Order Date]])</f>
        <v>5</v>
      </c>
      <c r="F940" s="4" t="str">
        <f>TEXT(SalesDataTable[[#This Row],[Order Date]],"MMM")</f>
        <v>May</v>
      </c>
      <c r="G940" s="4" t="s">
        <v>20</v>
      </c>
      <c r="H940" s="4" t="s">
        <v>47</v>
      </c>
      <c r="I940" s="4" t="s">
        <v>2</v>
      </c>
      <c r="J940" s="4" t="s">
        <v>3</v>
      </c>
      <c r="K940" s="4" t="s">
        <v>14</v>
      </c>
      <c r="L940" s="4" t="s">
        <v>15</v>
      </c>
      <c r="M940" s="9">
        <v>2</v>
      </c>
      <c r="N940" s="6">
        <v>37.130000000000003</v>
      </c>
      <c r="O940" s="7">
        <v>0.05</v>
      </c>
      <c r="P940" s="6">
        <v>13.44</v>
      </c>
      <c r="Q940" s="6">
        <f t="shared" si="56"/>
        <v>70.546999999999997</v>
      </c>
      <c r="R940" s="6">
        <f t="shared" si="57"/>
        <v>26.88</v>
      </c>
      <c r="S940" s="6">
        <f t="shared" si="58"/>
        <v>43.667000000000002</v>
      </c>
      <c r="T940" s="8">
        <f t="shared" si="59"/>
        <v>0.6189774193091131</v>
      </c>
      <c r="U940" s="5">
        <f>YEAR(SalesDataTable[[#This Row],[Order Date]])</f>
        <v>2026</v>
      </c>
      <c r="V940" s="8" t="str">
        <f>"Q"&amp;ROUNDUP(MONTH(SalesDataTable[[#This Row],[Order Date]])/3,0)</f>
        <v>Q2</v>
      </c>
      <c r="W940" s="9">
        <f>MONTH(SalesDataTable[[#This Row],[Order Date]])</f>
        <v>5</v>
      </c>
      <c r="X940" s="8" t="str">
        <f>TEXT(SalesDataTable[[#This Row],[Order Date]],"mmm")</f>
        <v>May</v>
      </c>
    </row>
    <row r="941" spans="1:24" ht="15.75">
      <c r="A941" s="2">
        <v>1576</v>
      </c>
      <c r="B941" s="3">
        <v>46172</v>
      </c>
      <c r="C941" s="4">
        <f>YEAR(SalesDataTable[[#This Row],[Order Date]])</f>
        <v>2026</v>
      </c>
      <c r="D941" s="12" t="str">
        <f>"Q"&amp;ROUNDUP(MONTH(SalesDataTable[[#This Row],[Order Date]])/3,0)</f>
        <v>Q2</v>
      </c>
      <c r="E941" s="4">
        <f>MONTH(SalesDataTable[[#This Row],[Order Date]])</f>
        <v>5</v>
      </c>
      <c r="F941" s="4" t="str">
        <f>TEXT(SalesDataTable[[#This Row],[Order Date]],"MMM")</f>
        <v>May</v>
      </c>
      <c r="G941" s="4" t="s">
        <v>6</v>
      </c>
      <c r="H941" s="4" t="s">
        <v>7</v>
      </c>
      <c r="I941" s="4" t="s">
        <v>2</v>
      </c>
      <c r="J941" s="4" t="s">
        <v>16</v>
      </c>
      <c r="K941" s="4" t="s">
        <v>23</v>
      </c>
      <c r="L941" s="4" t="s">
        <v>51</v>
      </c>
      <c r="M941" s="9">
        <v>6</v>
      </c>
      <c r="N941" s="6">
        <v>123.82</v>
      </c>
      <c r="O941" s="7">
        <v>0</v>
      </c>
      <c r="P941" s="6">
        <v>61.91</v>
      </c>
      <c r="Q941" s="6">
        <f t="shared" si="56"/>
        <v>742.92</v>
      </c>
      <c r="R941" s="6">
        <f t="shared" si="57"/>
        <v>371.46</v>
      </c>
      <c r="S941" s="6">
        <f t="shared" si="58"/>
        <v>371.46</v>
      </c>
      <c r="T941" s="8">
        <f t="shared" si="59"/>
        <v>0.5</v>
      </c>
      <c r="U941" s="5">
        <f>YEAR(SalesDataTable[[#This Row],[Order Date]])</f>
        <v>2026</v>
      </c>
      <c r="V941" s="8" t="str">
        <f>"Q"&amp;ROUNDUP(MONTH(SalesDataTable[[#This Row],[Order Date]])/3,0)</f>
        <v>Q2</v>
      </c>
      <c r="W941" s="9">
        <f>MONTH(SalesDataTable[[#This Row],[Order Date]])</f>
        <v>5</v>
      </c>
      <c r="X941" s="8" t="str">
        <f>TEXT(SalesDataTable[[#This Row],[Order Date]],"mmm")</f>
        <v>May</v>
      </c>
    </row>
    <row r="942" spans="1:24" ht="15.75">
      <c r="A942" s="2">
        <v>2634</v>
      </c>
      <c r="B942" s="3">
        <v>46172</v>
      </c>
      <c r="C942" s="4">
        <f>YEAR(SalesDataTable[[#This Row],[Order Date]])</f>
        <v>2026</v>
      </c>
      <c r="D942" s="12" t="str">
        <f>"Q"&amp;ROUNDUP(MONTH(SalesDataTable[[#This Row],[Order Date]])/3,0)</f>
        <v>Q2</v>
      </c>
      <c r="E942" s="4">
        <f>MONTH(SalesDataTable[[#This Row],[Order Date]])</f>
        <v>5</v>
      </c>
      <c r="F942" s="4" t="str">
        <f>TEXT(SalesDataTable[[#This Row],[Order Date]],"MMM")</f>
        <v>May</v>
      </c>
      <c r="G942" s="4" t="s">
        <v>11</v>
      </c>
      <c r="H942" s="4" t="s">
        <v>52</v>
      </c>
      <c r="I942" s="4" t="s">
        <v>28</v>
      </c>
      <c r="J942" s="4" t="s">
        <v>3</v>
      </c>
      <c r="K942" s="4" t="s">
        <v>14</v>
      </c>
      <c r="L942" s="4" t="s">
        <v>15</v>
      </c>
      <c r="M942" s="9">
        <v>2</v>
      </c>
      <c r="N942" s="6">
        <v>36.94</v>
      </c>
      <c r="O942" s="7">
        <v>0.05</v>
      </c>
      <c r="P942" s="6">
        <v>13.82</v>
      </c>
      <c r="Q942" s="6">
        <f t="shared" si="56"/>
        <v>70.185999999999993</v>
      </c>
      <c r="R942" s="6">
        <f t="shared" si="57"/>
        <v>27.64</v>
      </c>
      <c r="S942" s="6">
        <f t="shared" si="58"/>
        <v>42.545999999999992</v>
      </c>
      <c r="T942" s="8">
        <f t="shared" si="59"/>
        <v>0.60618926851508848</v>
      </c>
      <c r="U942" s="5">
        <f>YEAR(SalesDataTable[[#This Row],[Order Date]])</f>
        <v>2026</v>
      </c>
      <c r="V942" s="8" t="str">
        <f>"Q"&amp;ROUNDUP(MONTH(SalesDataTable[[#This Row],[Order Date]])/3,0)</f>
        <v>Q2</v>
      </c>
      <c r="W942" s="9">
        <f>MONTH(SalesDataTable[[#This Row],[Order Date]])</f>
        <v>5</v>
      </c>
      <c r="X942" s="8" t="str">
        <f>TEXT(SalesDataTable[[#This Row],[Order Date]],"mmm")</f>
        <v>May</v>
      </c>
    </row>
    <row r="943" spans="1:24" ht="15.75">
      <c r="A943" s="2">
        <v>2649</v>
      </c>
      <c r="B943" s="3">
        <v>46172</v>
      </c>
      <c r="C943" s="4">
        <f>YEAR(SalesDataTable[[#This Row],[Order Date]])</f>
        <v>2026</v>
      </c>
      <c r="D943" s="12" t="str">
        <f>"Q"&amp;ROUNDUP(MONTH(SalesDataTable[[#This Row],[Order Date]])/3,0)</f>
        <v>Q2</v>
      </c>
      <c r="E943" s="4">
        <f>MONTH(SalesDataTable[[#This Row],[Order Date]])</f>
        <v>5</v>
      </c>
      <c r="F943" s="4" t="str">
        <f>TEXT(SalesDataTable[[#This Row],[Order Date]],"MMM")</f>
        <v>May</v>
      </c>
      <c r="G943" s="4" t="s">
        <v>0</v>
      </c>
      <c r="H943" s="4" t="s">
        <v>1</v>
      </c>
      <c r="I943" s="4" t="s">
        <v>2</v>
      </c>
      <c r="J943" s="4" t="s">
        <v>13</v>
      </c>
      <c r="K943" s="4" t="s">
        <v>23</v>
      </c>
      <c r="L943" s="4" t="s">
        <v>29</v>
      </c>
      <c r="M943" s="9">
        <v>3</v>
      </c>
      <c r="N943" s="6">
        <v>199.17</v>
      </c>
      <c r="O943" s="7">
        <v>0.05</v>
      </c>
      <c r="P943" s="6">
        <v>105.24</v>
      </c>
      <c r="Q943" s="6">
        <f t="shared" si="56"/>
        <v>567.6345</v>
      </c>
      <c r="R943" s="6">
        <f t="shared" si="57"/>
        <v>315.71999999999997</v>
      </c>
      <c r="S943" s="6">
        <f t="shared" si="58"/>
        <v>251.91450000000003</v>
      </c>
      <c r="T943" s="8">
        <f t="shared" si="59"/>
        <v>0.4437970207941907</v>
      </c>
      <c r="U943" s="5">
        <f>YEAR(SalesDataTable[[#This Row],[Order Date]])</f>
        <v>2026</v>
      </c>
      <c r="V943" s="8" t="str">
        <f>"Q"&amp;ROUNDUP(MONTH(SalesDataTable[[#This Row],[Order Date]])/3,0)</f>
        <v>Q2</v>
      </c>
      <c r="W943" s="9">
        <f>MONTH(SalesDataTable[[#This Row],[Order Date]])</f>
        <v>5</v>
      </c>
      <c r="X943" s="8" t="str">
        <f>TEXT(SalesDataTable[[#This Row],[Order Date]],"mmm")</f>
        <v>May</v>
      </c>
    </row>
    <row r="944" spans="1:24" ht="15.75">
      <c r="A944" s="2">
        <v>2774</v>
      </c>
      <c r="B944" s="3">
        <v>46172</v>
      </c>
      <c r="C944" s="4">
        <f>YEAR(SalesDataTable[[#This Row],[Order Date]])</f>
        <v>2026</v>
      </c>
      <c r="D944" s="12" t="str">
        <f>"Q"&amp;ROUNDUP(MONTH(SalesDataTable[[#This Row],[Order Date]])/3,0)</f>
        <v>Q2</v>
      </c>
      <c r="E944" s="4">
        <f>MONTH(SalesDataTable[[#This Row],[Order Date]])</f>
        <v>5</v>
      </c>
      <c r="F944" s="4" t="str">
        <f>TEXT(SalesDataTable[[#This Row],[Order Date]],"MMM")</f>
        <v>May</v>
      </c>
      <c r="G944" s="4" t="s">
        <v>0</v>
      </c>
      <c r="H944" s="4" t="s">
        <v>36</v>
      </c>
      <c r="I944" s="4" t="s">
        <v>2</v>
      </c>
      <c r="J944" s="4" t="s">
        <v>3</v>
      </c>
      <c r="K944" s="4" t="s">
        <v>23</v>
      </c>
      <c r="L944" s="4" t="s">
        <v>40</v>
      </c>
      <c r="M944" s="9">
        <v>3</v>
      </c>
      <c r="N944" s="6">
        <v>83.17</v>
      </c>
      <c r="O944" s="7">
        <v>0</v>
      </c>
      <c r="P944" s="6">
        <v>40.520000000000003</v>
      </c>
      <c r="Q944" s="6">
        <f t="shared" si="56"/>
        <v>249.51</v>
      </c>
      <c r="R944" s="6">
        <f t="shared" si="57"/>
        <v>121.56</v>
      </c>
      <c r="S944" s="6">
        <f t="shared" si="58"/>
        <v>127.94999999999999</v>
      </c>
      <c r="T944" s="8">
        <f t="shared" si="59"/>
        <v>0.51280509799206442</v>
      </c>
      <c r="U944" s="5">
        <f>YEAR(SalesDataTable[[#This Row],[Order Date]])</f>
        <v>2026</v>
      </c>
      <c r="V944" s="8" t="str">
        <f>"Q"&amp;ROUNDUP(MONTH(SalesDataTable[[#This Row],[Order Date]])/3,0)</f>
        <v>Q2</v>
      </c>
      <c r="W944" s="9">
        <f>MONTH(SalesDataTable[[#This Row],[Order Date]])</f>
        <v>5</v>
      </c>
      <c r="X944" s="8" t="str">
        <f>TEXT(SalesDataTable[[#This Row],[Order Date]],"mmm")</f>
        <v>May</v>
      </c>
    </row>
    <row r="945" spans="1:24" ht="15.75">
      <c r="A945" s="2">
        <v>3037</v>
      </c>
      <c r="B945" s="3">
        <v>46172</v>
      </c>
      <c r="C945" s="4">
        <f>YEAR(SalesDataTable[[#This Row],[Order Date]])</f>
        <v>2026</v>
      </c>
      <c r="D945" s="12" t="str">
        <f>"Q"&amp;ROUNDUP(MONTH(SalesDataTable[[#This Row],[Order Date]])/3,0)</f>
        <v>Q2</v>
      </c>
      <c r="E945" s="4">
        <f>MONTH(SalesDataTable[[#This Row],[Order Date]])</f>
        <v>5</v>
      </c>
      <c r="F945" s="4" t="str">
        <f>TEXT(SalesDataTable[[#This Row],[Order Date]],"MMM")</f>
        <v>May</v>
      </c>
      <c r="G945" s="4" t="s">
        <v>6</v>
      </c>
      <c r="H945" s="4" t="s">
        <v>27</v>
      </c>
      <c r="I945" s="4" t="s">
        <v>2</v>
      </c>
      <c r="J945" s="4" t="s">
        <v>16</v>
      </c>
      <c r="K945" s="4" t="s">
        <v>14</v>
      </c>
      <c r="L945" s="4" t="s">
        <v>32</v>
      </c>
      <c r="M945" s="9">
        <v>1</v>
      </c>
      <c r="N945" s="6">
        <v>45.8</v>
      </c>
      <c r="O945" s="7">
        <v>0.05</v>
      </c>
      <c r="P945" s="6">
        <v>17.88</v>
      </c>
      <c r="Q945" s="6">
        <f t="shared" si="56"/>
        <v>43.51</v>
      </c>
      <c r="R945" s="6">
        <f t="shared" si="57"/>
        <v>17.88</v>
      </c>
      <c r="S945" s="6">
        <f t="shared" si="58"/>
        <v>25.63</v>
      </c>
      <c r="T945" s="8">
        <f t="shared" si="59"/>
        <v>0.58905998621006661</v>
      </c>
      <c r="U945" s="5">
        <f>YEAR(SalesDataTable[[#This Row],[Order Date]])</f>
        <v>2026</v>
      </c>
      <c r="V945" s="8" t="str">
        <f>"Q"&amp;ROUNDUP(MONTH(SalesDataTable[[#This Row],[Order Date]])/3,0)</f>
        <v>Q2</v>
      </c>
      <c r="W945" s="9">
        <f>MONTH(SalesDataTable[[#This Row],[Order Date]])</f>
        <v>5</v>
      </c>
      <c r="X945" s="8" t="str">
        <f>TEXT(SalesDataTable[[#This Row],[Order Date]],"mmm")</f>
        <v>May</v>
      </c>
    </row>
    <row r="946" spans="1:24" ht="15.75">
      <c r="A946" s="2">
        <v>3138</v>
      </c>
      <c r="B946" s="3">
        <v>46172</v>
      </c>
      <c r="C946" s="4">
        <f>YEAR(SalesDataTable[[#This Row],[Order Date]])</f>
        <v>2026</v>
      </c>
      <c r="D946" s="12" t="str">
        <f>"Q"&amp;ROUNDUP(MONTH(SalesDataTable[[#This Row],[Order Date]])/3,0)</f>
        <v>Q2</v>
      </c>
      <c r="E946" s="4">
        <f>MONTH(SalesDataTable[[#This Row],[Order Date]])</f>
        <v>5</v>
      </c>
      <c r="F946" s="4" t="str">
        <f>TEXT(SalesDataTable[[#This Row],[Order Date]],"MMM")</f>
        <v>May</v>
      </c>
      <c r="G946" s="4" t="s">
        <v>11</v>
      </c>
      <c r="H946" s="4" t="s">
        <v>12</v>
      </c>
      <c r="I946" s="4" t="s">
        <v>28</v>
      </c>
      <c r="J946" s="4" t="s">
        <v>3</v>
      </c>
      <c r="K946" s="4" t="s">
        <v>9</v>
      </c>
      <c r="L946" s="4" t="s">
        <v>37</v>
      </c>
      <c r="M946" s="9">
        <v>1</v>
      </c>
      <c r="N946" s="6">
        <v>154.85</v>
      </c>
      <c r="O946" s="7">
        <v>0</v>
      </c>
      <c r="P946" s="6">
        <v>80.17</v>
      </c>
      <c r="Q946" s="6">
        <f t="shared" si="56"/>
        <v>154.85</v>
      </c>
      <c r="R946" s="6">
        <f t="shared" si="57"/>
        <v>80.17</v>
      </c>
      <c r="S946" s="6">
        <f t="shared" si="58"/>
        <v>74.679999999999993</v>
      </c>
      <c r="T946" s="8">
        <f t="shared" si="59"/>
        <v>0.48227316758153049</v>
      </c>
      <c r="U946" s="5">
        <f>YEAR(SalesDataTable[[#This Row],[Order Date]])</f>
        <v>2026</v>
      </c>
      <c r="V946" s="8" t="str">
        <f>"Q"&amp;ROUNDUP(MONTH(SalesDataTable[[#This Row],[Order Date]])/3,0)</f>
        <v>Q2</v>
      </c>
      <c r="W946" s="9">
        <f>MONTH(SalesDataTable[[#This Row],[Order Date]])</f>
        <v>5</v>
      </c>
      <c r="X946" s="8" t="str">
        <f>TEXT(SalesDataTable[[#This Row],[Order Date]],"mmm")</f>
        <v>May</v>
      </c>
    </row>
    <row r="947" spans="1:24" ht="15.75">
      <c r="A947" s="2">
        <v>3228</v>
      </c>
      <c r="B947" s="3">
        <v>46172</v>
      </c>
      <c r="C947" s="4">
        <f>YEAR(SalesDataTable[[#This Row],[Order Date]])</f>
        <v>2026</v>
      </c>
      <c r="D947" s="12" t="str">
        <f>"Q"&amp;ROUNDUP(MONTH(SalesDataTable[[#This Row],[Order Date]])/3,0)</f>
        <v>Q2</v>
      </c>
      <c r="E947" s="4">
        <f>MONTH(SalesDataTable[[#This Row],[Order Date]])</f>
        <v>5</v>
      </c>
      <c r="F947" s="4" t="str">
        <f>TEXT(SalesDataTable[[#This Row],[Order Date]],"MMM")</f>
        <v>May</v>
      </c>
      <c r="G947" s="4" t="s">
        <v>20</v>
      </c>
      <c r="H947" s="4" t="s">
        <v>47</v>
      </c>
      <c r="I947" s="4" t="s">
        <v>2</v>
      </c>
      <c r="J947" s="4" t="s">
        <v>16</v>
      </c>
      <c r="K947" s="4" t="s">
        <v>23</v>
      </c>
      <c r="L947" s="4" t="s">
        <v>29</v>
      </c>
      <c r="M947" s="9">
        <v>1</v>
      </c>
      <c r="N947" s="6">
        <v>194.99</v>
      </c>
      <c r="O947" s="7">
        <v>0</v>
      </c>
      <c r="P947" s="6">
        <v>101.21</v>
      </c>
      <c r="Q947" s="6">
        <f t="shared" si="56"/>
        <v>194.99</v>
      </c>
      <c r="R947" s="6">
        <f t="shared" si="57"/>
        <v>101.21</v>
      </c>
      <c r="S947" s="6">
        <f t="shared" si="58"/>
        <v>93.780000000000015</v>
      </c>
      <c r="T947" s="8">
        <f t="shared" si="59"/>
        <v>0.48094774090979031</v>
      </c>
      <c r="U947" s="5">
        <f>YEAR(SalesDataTable[[#This Row],[Order Date]])</f>
        <v>2026</v>
      </c>
      <c r="V947" s="8" t="str">
        <f>"Q"&amp;ROUNDUP(MONTH(SalesDataTable[[#This Row],[Order Date]])/3,0)</f>
        <v>Q2</v>
      </c>
      <c r="W947" s="9">
        <f>MONTH(SalesDataTable[[#This Row],[Order Date]])</f>
        <v>5</v>
      </c>
      <c r="X947" s="8" t="str">
        <f>TEXT(SalesDataTable[[#This Row],[Order Date]],"mmm")</f>
        <v>May</v>
      </c>
    </row>
    <row r="948" spans="1:24" ht="15.75">
      <c r="A948" s="2">
        <v>3401</v>
      </c>
      <c r="B948" s="3">
        <v>46172</v>
      </c>
      <c r="C948" s="4">
        <f>YEAR(SalesDataTable[[#This Row],[Order Date]])</f>
        <v>2026</v>
      </c>
      <c r="D948" s="12" t="str">
        <f>"Q"&amp;ROUNDUP(MONTH(SalesDataTable[[#This Row],[Order Date]])/3,0)</f>
        <v>Q2</v>
      </c>
      <c r="E948" s="4">
        <f>MONTH(SalesDataTable[[#This Row],[Order Date]])</f>
        <v>5</v>
      </c>
      <c r="F948" s="4" t="str">
        <f>TEXT(SalesDataTable[[#This Row],[Order Date]],"MMM")</f>
        <v>May</v>
      </c>
      <c r="G948" s="4" t="s">
        <v>11</v>
      </c>
      <c r="H948" s="4" t="s">
        <v>39</v>
      </c>
      <c r="I948" s="4" t="s">
        <v>2</v>
      </c>
      <c r="J948" s="4" t="s">
        <v>3</v>
      </c>
      <c r="K948" s="4" t="s">
        <v>34</v>
      </c>
      <c r="L948" s="4" t="s">
        <v>42</v>
      </c>
      <c r="M948" s="9">
        <v>1</v>
      </c>
      <c r="N948" s="6">
        <v>36.31</v>
      </c>
      <c r="O948" s="7">
        <v>0</v>
      </c>
      <c r="P948" s="6">
        <v>13.93</v>
      </c>
      <c r="Q948" s="6">
        <f t="shared" si="56"/>
        <v>36.31</v>
      </c>
      <c r="R948" s="6">
        <f t="shared" si="57"/>
        <v>13.93</v>
      </c>
      <c r="S948" s="6">
        <f t="shared" si="58"/>
        <v>22.380000000000003</v>
      </c>
      <c r="T948" s="8">
        <f t="shared" si="59"/>
        <v>0.61635912971633167</v>
      </c>
      <c r="U948" s="5">
        <f>YEAR(SalesDataTable[[#This Row],[Order Date]])</f>
        <v>2026</v>
      </c>
      <c r="V948" s="8" t="str">
        <f>"Q"&amp;ROUNDUP(MONTH(SalesDataTable[[#This Row],[Order Date]])/3,0)</f>
        <v>Q2</v>
      </c>
      <c r="W948" s="9">
        <f>MONTH(SalesDataTable[[#This Row],[Order Date]])</f>
        <v>5</v>
      </c>
      <c r="X948" s="8" t="str">
        <f>TEXT(SalesDataTable[[#This Row],[Order Date]],"mmm")</f>
        <v>May</v>
      </c>
    </row>
    <row r="949" spans="1:24" ht="15.75">
      <c r="A949" s="2">
        <v>3511</v>
      </c>
      <c r="B949" s="3">
        <v>46172</v>
      </c>
      <c r="C949" s="4">
        <f>YEAR(SalesDataTable[[#This Row],[Order Date]])</f>
        <v>2026</v>
      </c>
      <c r="D949" s="12" t="str">
        <f>"Q"&amp;ROUNDUP(MONTH(SalesDataTable[[#This Row],[Order Date]])/3,0)</f>
        <v>Q2</v>
      </c>
      <c r="E949" s="4">
        <f>MONTH(SalesDataTable[[#This Row],[Order Date]])</f>
        <v>5</v>
      </c>
      <c r="F949" s="4" t="str">
        <f>TEXT(SalesDataTable[[#This Row],[Order Date]],"MMM")</f>
        <v>May</v>
      </c>
      <c r="G949" s="4" t="s">
        <v>0</v>
      </c>
      <c r="H949" s="4" t="s">
        <v>1</v>
      </c>
      <c r="I949" s="4" t="s">
        <v>2</v>
      </c>
      <c r="J949" s="4" t="s">
        <v>3</v>
      </c>
      <c r="K949" s="4" t="s">
        <v>14</v>
      </c>
      <c r="L949" s="4" t="s">
        <v>32</v>
      </c>
      <c r="M949" s="9">
        <v>1</v>
      </c>
      <c r="N949" s="6">
        <v>47.19</v>
      </c>
      <c r="O949" s="7">
        <v>0</v>
      </c>
      <c r="P949" s="6">
        <v>18.54</v>
      </c>
      <c r="Q949" s="6">
        <f t="shared" si="56"/>
        <v>47.19</v>
      </c>
      <c r="R949" s="6">
        <f t="shared" si="57"/>
        <v>18.54</v>
      </c>
      <c r="S949" s="6">
        <f t="shared" si="58"/>
        <v>28.65</v>
      </c>
      <c r="T949" s="8">
        <f t="shared" si="59"/>
        <v>0.60712015257469798</v>
      </c>
      <c r="U949" s="5">
        <f>YEAR(SalesDataTable[[#This Row],[Order Date]])</f>
        <v>2026</v>
      </c>
      <c r="V949" s="8" t="str">
        <f>"Q"&amp;ROUNDUP(MONTH(SalesDataTable[[#This Row],[Order Date]])/3,0)</f>
        <v>Q2</v>
      </c>
      <c r="W949" s="9">
        <f>MONTH(SalesDataTable[[#This Row],[Order Date]])</f>
        <v>5</v>
      </c>
      <c r="X949" s="8" t="str">
        <f>TEXT(SalesDataTable[[#This Row],[Order Date]],"mmm")</f>
        <v>May</v>
      </c>
    </row>
    <row r="950" spans="1:24" ht="15.75">
      <c r="A950" s="2">
        <v>4485</v>
      </c>
      <c r="B950" s="3">
        <v>46172</v>
      </c>
      <c r="C950" s="4">
        <f>YEAR(SalesDataTable[[#This Row],[Order Date]])</f>
        <v>2026</v>
      </c>
      <c r="D950" s="12" t="str">
        <f>"Q"&amp;ROUNDUP(MONTH(SalesDataTable[[#This Row],[Order Date]])/3,0)</f>
        <v>Q2</v>
      </c>
      <c r="E950" s="4">
        <f>MONTH(SalesDataTable[[#This Row],[Order Date]])</f>
        <v>5</v>
      </c>
      <c r="F950" s="4" t="str">
        <f>TEXT(SalesDataTable[[#This Row],[Order Date]],"MMM")</f>
        <v>May</v>
      </c>
      <c r="G950" s="4" t="s">
        <v>20</v>
      </c>
      <c r="H950" s="4" t="s">
        <v>33</v>
      </c>
      <c r="I950" s="4" t="s">
        <v>2</v>
      </c>
      <c r="J950" s="4" t="s">
        <v>13</v>
      </c>
      <c r="K950" s="4" t="s">
        <v>34</v>
      </c>
      <c r="L950" s="4" t="s">
        <v>38</v>
      </c>
      <c r="M950" s="9">
        <v>1</v>
      </c>
      <c r="N950" s="6">
        <v>124.14</v>
      </c>
      <c r="O950" s="7">
        <v>0</v>
      </c>
      <c r="P950" s="6">
        <v>70.900000000000006</v>
      </c>
      <c r="Q950" s="6">
        <f t="shared" si="56"/>
        <v>124.14</v>
      </c>
      <c r="R950" s="6">
        <f t="shared" si="57"/>
        <v>70.900000000000006</v>
      </c>
      <c r="S950" s="6">
        <f t="shared" si="58"/>
        <v>53.239999999999995</v>
      </c>
      <c r="T950" s="8">
        <f t="shared" si="59"/>
        <v>0.42887062993394548</v>
      </c>
      <c r="U950" s="5">
        <f>YEAR(SalesDataTable[[#This Row],[Order Date]])</f>
        <v>2026</v>
      </c>
      <c r="V950" s="8" t="str">
        <f>"Q"&amp;ROUNDUP(MONTH(SalesDataTable[[#This Row],[Order Date]])/3,0)</f>
        <v>Q2</v>
      </c>
      <c r="W950" s="9">
        <f>MONTH(SalesDataTable[[#This Row],[Order Date]])</f>
        <v>5</v>
      </c>
      <c r="X950" s="8" t="str">
        <f>TEXT(SalesDataTable[[#This Row],[Order Date]],"mmm")</f>
        <v>May</v>
      </c>
    </row>
    <row r="951" spans="1:24" ht="15.75">
      <c r="A951" s="2">
        <v>447</v>
      </c>
      <c r="B951" s="3">
        <v>46173</v>
      </c>
      <c r="C951" s="4">
        <f>YEAR(SalesDataTable[[#This Row],[Order Date]])</f>
        <v>2026</v>
      </c>
      <c r="D951" s="12" t="str">
        <f>"Q"&amp;ROUNDUP(MONTH(SalesDataTable[[#This Row],[Order Date]])/3,0)</f>
        <v>Q2</v>
      </c>
      <c r="E951" s="4">
        <f>MONTH(SalesDataTable[[#This Row],[Order Date]])</f>
        <v>5</v>
      </c>
      <c r="F951" s="4" t="str">
        <f>TEXT(SalesDataTable[[#This Row],[Order Date]],"MMM")</f>
        <v>May</v>
      </c>
      <c r="G951" s="4" t="s">
        <v>20</v>
      </c>
      <c r="H951" s="4" t="s">
        <v>33</v>
      </c>
      <c r="I951" s="4" t="s">
        <v>2</v>
      </c>
      <c r="J951" s="4" t="s">
        <v>3</v>
      </c>
      <c r="K951" s="4" t="s">
        <v>14</v>
      </c>
      <c r="L951" s="4" t="s">
        <v>44</v>
      </c>
      <c r="M951" s="9">
        <v>1</v>
      </c>
      <c r="N951" s="6">
        <v>131.94999999999999</v>
      </c>
      <c r="O951" s="7">
        <v>0</v>
      </c>
      <c r="P951" s="6">
        <v>65.17</v>
      </c>
      <c r="Q951" s="6">
        <f t="shared" si="56"/>
        <v>131.94999999999999</v>
      </c>
      <c r="R951" s="6">
        <f t="shared" si="57"/>
        <v>65.17</v>
      </c>
      <c r="S951" s="6">
        <f t="shared" si="58"/>
        <v>66.779999999999987</v>
      </c>
      <c r="T951" s="8">
        <f t="shared" si="59"/>
        <v>0.50610079575596811</v>
      </c>
      <c r="U951" s="5">
        <f>YEAR(SalesDataTable[[#This Row],[Order Date]])</f>
        <v>2026</v>
      </c>
      <c r="V951" s="8" t="str">
        <f>"Q"&amp;ROUNDUP(MONTH(SalesDataTable[[#This Row],[Order Date]])/3,0)</f>
        <v>Q2</v>
      </c>
      <c r="W951" s="9">
        <f>MONTH(SalesDataTable[[#This Row],[Order Date]])</f>
        <v>5</v>
      </c>
      <c r="X951" s="8" t="str">
        <f>TEXT(SalesDataTable[[#This Row],[Order Date]],"mmm")</f>
        <v>May</v>
      </c>
    </row>
    <row r="952" spans="1:24" ht="15.75">
      <c r="A952" s="2">
        <v>1208</v>
      </c>
      <c r="B952" s="3">
        <v>46173</v>
      </c>
      <c r="C952" s="4">
        <f>YEAR(SalesDataTable[[#This Row],[Order Date]])</f>
        <v>2026</v>
      </c>
      <c r="D952" s="12" t="str">
        <f>"Q"&amp;ROUNDUP(MONTH(SalesDataTable[[#This Row],[Order Date]])/3,0)</f>
        <v>Q2</v>
      </c>
      <c r="E952" s="4">
        <f>MONTH(SalesDataTable[[#This Row],[Order Date]])</f>
        <v>5</v>
      </c>
      <c r="F952" s="4" t="str">
        <f>TEXT(SalesDataTable[[#This Row],[Order Date]],"MMM")</f>
        <v>May</v>
      </c>
      <c r="G952" s="4" t="s">
        <v>20</v>
      </c>
      <c r="H952" s="4" t="s">
        <v>33</v>
      </c>
      <c r="I952" s="4" t="s">
        <v>28</v>
      </c>
      <c r="J952" s="4" t="s">
        <v>13</v>
      </c>
      <c r="K952" s="4" t="s">
        <v>4</v>
      </c>
      <c r="L952" s="4" t="s">
        <v>30</v>
      </c>
      <c r="M952" s="9">
        <v>1</v>
      </c>
      <c r="N952" s="6">
        <v>102.24</v>
      </c>
      <c r="O952" s="7">
        <v>0</v>
      </c>
      <c r="P952" s="6">
        <v>50.75</v>
      </c>
      <c r="Q952" s="6">
        <f t="shared" si="56"/>
        <v>102.24</v>
      </c>
      <c r="R952" s="6">
        <f t="shared" si="57"/>
        <v>50.75</v>
      </c>
      <c r="S952" s="6">
        <f t="shared" si="58"/>
        <v>51.489999999999995</v>
      </c>
      <c r="T952" s="8">
        <f t="shared" si="59"/>
        <v>0.50361893583724571</v>
      </c>
      <c r="U952" s="5">
        <f>YEAR(SalesDataTable[[#This Row],[Order Date]])</f>
        <v>2026</v>
      </c>
      <c r="V952" s="8" t="str">
        <f>"Q"&amp;ROUNDUP(MONTH(SalesDataTable[[#This Row],[Order Date]])/3,0)</f>
        <v>Q2</v>
      </c>
      <c r="W952" s="9">
        <f>MONTH(SalesDataTable[[#This Row],[Order Date]])</f>
        <v>5</v>
      </c>
      <c r="X952" s="8" t="str">
        <f>TEXT(SalesDataTable[[#This Row],[Order Date]],"mmm")</f>
        <v>May</v>
      </c>
    </row>
    <row r="953" spans="1:24" ht="15.75">
      <c r="A953" s="2">
        <v>1355</v>
      </c>
      <c r="B953" s="3">
        <v>46173</v>
      </c>
      <c r="C953" s="4">
        <f>YEAR(SalesDataTable[[#This Row],[Order Date]])</f>
        <v>2026</v>
      </c>
      <c r="D953" s="12" t="str">
        <f>"Q"&amp;ROUNDUP(MONTH(SalesDataTable[[#This Row],[Order Date]])/3,0)</f>
        <v>Q2</v>
      </c>
      <c r="E953" s="4">
        <f>MONTH(SalesDataTable[[#This Row],[Order Date]])</f>
        <v>5</v>
      </c>
      <c r="F953" s="4" t="str">
        <f>TEXT(SalesDataTable[[#This Row],[Order Date]],"MMM")</f>
        <v>May</v>
      </c>
      <c r="G953" s="4" t="s">
        <v>20</v>
      </c>
      <c r="H953" s="4" t="s">
        <v>47</v>
      </c>
      <c r="I953" s="4" t="s">
        <v>28</v>
      </c>
      <c r="J953" s="4" t="s">
        <v>13</v>
      </c>
      <c r="K953" s="4" t="s">
        <v>9</v>
      </c>
      <c r="L953" s="4" t="s">
        <v>37</v>
      </c>
      <c r="M953" s="9">
        <v>2</v>
      </c>
      <c r="N953" s="6">
        <v>152.07</v>
      </c>
      <c r="O953" s="7">
        <v>0</v>
      </c>
      <c r="P953" s="6">
        <v>76.849999999999994</v>
      </c>
      <c r="Q953" s="6">
        <f t="shared" si="56"/>
        <v>304.14</v>
      </c>
      <c r="R953" s="6">
        <f t="shared" si="57"/>
        <v>153.69999999999999</v>
      </c>
      <c r="S953" s="6">
        <f t="shared" si="58"/>
        <v>150.44</v>
      </c>
      <c r="T953" s="8">
        <f t="shared" si="59"/>
        <v>0.49464062602748737</v>
      </c>
      <c r="U953" s="5">
        <f>YEAR(SalesDataTable[[#This Row],[Order Date]])</f>
        <v>2026</v>
      </c>
      <c r="V953" s="8" t="str">
        <f>"Q"&amp;ROUNDUP(MONTH(SalesDataTable[[#This Row],[Order Date]])/3,0)</f>
        <v>Q2</v>
      </c>
      <c r="W953" s="9">
        <f>MONTH(SalesDataTable[[#This Row],[Order Date]])</f>
        <v>5</v>
      </c>
      <c r="X953" s="8" t="str">
        <f>TEXT(SalesDataTable[[#This Row],[Order Date]],"mmm")</f>
        <v>May</v>
      </c>
    </row>
    <row r="954" spans="1:24" ht="15.75">
      <c r="A954" s="2">
        <v>1474</v>
      </c>
      <c r="B954" s="3">
        <v>46173</v>
      </c>
      <c r="C954" s="4">
        <f>YEAR(SalesDataTable[[#This Row],[Order Date]])</f>
        <v>2026</v>
      </c>
      <c r="D954" s="12" t="str">
        <f>"Q"&amp;ROUNDUP(MONTH(SalesDataTable[[#This Row],[Order Date]])/3,0)</f>
        <v>Q2</v>
      </c>
      <c r="E954" s="4">
        <f>MONTH(SalesDataTable[[#This Row],[Order Date]])</f>
        <v>5</v>
      </c>
      <c r="F954" s="4" t="str">
        <f>TEXT(SalesDataTable[[#This Row],[Order Date]],"MMM")</f>
        <v>May</v>
      </c>
      <c r="G954" s="4" t="s">
        <v>11</v>
      </c>
      <c r="H954" s="4" t="s">
        <v>18</v>
      </c>
      <c r="I954" s="4" t="s">
        <v>2</v>
      </c>
      <c r="J954" s="4" t="s">
        <v>13</v>
      </c>
      <c r="K954" s="4" t="s">
        <v>23</v>
      </c>
      <c r="L954" s="4" t="s">
        <v>51</v>
      </c>
      <c r="M954" s="9">
        <v>2</v>
      </c>
      <c r="N954" s="6">
        <v>123.34</v>
      </c>
      <c r="O954" s="7">
        <v>0.05</v>
      </c>
      <c r="P954" s="6">
        <v>58.96</v>
      </c>
      <c r="Q954" s="6">
        <f t="shared" si="56"/>
        <v>234.346</v>
      </c>
      <c r="R954" s="6">
        <f t="shared" si="57"/>
        <v>117.92</v>
      </c>
      <c r="S954" s="6">
        <f t="shared" si="58"/>
        <v>116.426</v>
      </c>
      <c r="T954" s="8">
        <f t="shared" si="59"/>
        <v>0.49681240558831813</v>
      </c>
      <c r="U954" s="5">
        <f>YEAR(SalesDataTable[[#This Row],[Order Date]])</f>
        <v>2026</v>
      </c>
      <c r="V954" s="8" t="str">
        <f>"Q"&amp;ROUNDUP(MONTH(SalesDataTable[[#This Row],[Order Date]])/3,0)</f>
        <v>Q2</v>
      </c>
      <c r="W954" s="9">
        <f>MONTH(SalesDataTable[[#This Row],[Order Date]])</f>
        <v>5</v>
      </c>
      <c r="X954" s="8" t="str">
        <f>TEXT(SalesDataTable[[#This Row],[Order Date]],"mmm")</f>
        <v>May</v>
      </c>
    </row>
    <row r="955" spans="1:24" ht="15.75">
      <c r="A955" s="2">
        <v>1625</v>
      </c>
      <c r="B955" s="3">
        <v>46173</v>
      </c>
      <c r="C955" s="4">
        <f>YEAR(SalesDataTable[[#This Row],[Order Date]])</f>
        <v>2026</v>
      </c>
      <c r="D955" s="12" t="str">
        <f>"Q"&amp;ROUNDUP(MONTH(SalesDataTable[[#This Row],[Order Date]])/3,0)</f>
        <v>Q2</v>
      </c>
      <c r="E955" s="4">
        <f>MONTH(SalesDataTable[[#This Row],[Order Date]])</f>
        <v>5</v>
      </c>
      <c r="F955" s="4" t="str">
        <f>TEXT(SalesDataTable[[#This Row],[Order Date]],"MMM")</f>
        <v>May</v>
      </c>
      <c r="G955" s="4" t="s">
        <v>11</v>
      </c>
      <c r="H955" s="4" t="s">
        <v>12</v>
      </c>
      <c r="I955" s="4" t="s">
        <v>19</v>
      </c>
      <c r="J955" s="4" t="s">
        <v>3</v>
      </c>
      <c r="K955" s="4" t="s">
        <v>9</v>
      </c>
      <c r="L955" s="4" t="s">
        <v>37</v>
      </c>
      <c r="M955" s="9">
        <v>1</v>
      </c>
      <c r="N955" s="6">
        <v>155.81</v>
      </c>
      <c r="O955" s="7">
        <v>0</v>
      </c>
      <c r="P955" s="6">
        <v>80.31</v>
      </c>
      <c r="Q955" s="6">
        <f t="shared" si="56"/>
        <v>155.81</v>
      </c>
      <c r="R955" s="6">
        <f t="shared" si="57"/>
        <v>80.31</v>
      </c>
      <c r="S955" s="6">
        <f t="shared" si="58"/>
        <v>75.5</v>
      </c>
      <c r="T955" s="8">
        <f t="shared" si="59"/>
        <v>0.48456453372697517</v>
      </c>
      <c r="U955" s="5">
        <f>YEAR(SalesDataTable[[#This Row],[Order Date]])</f>
        <v>2026</v>
      </c>
      <c r="V955" s="8" t="str">
        <f>"Q"&amp;ROUNDUP(MONTH(SalesDataTable[[#This Row],[Order Date]])/3,0)</f>
        <v>Q2</v>
      </c>
      <c r="W955" s="9">
        <f>MONTH(SalesDataTable[[#This Row],[Order Date]])</f>
        <v>5</v>
      </c>
      <c r="X955" s="8" t="str">
        <f>TEXT(SalesDataTable[[#This Row],[Order Date]],"mmm")</f>
        <v>May</v>
      </c>
    </row>
    <row r="956" spans="1:24" ht="15.75">
      <c r="A956" s="2">
        <v>1877</v>
      </c>
      <c r="B956" s="3">
        <v>46173</v>
      </c>
      <c r="C956" s="4">
        <f>YEAR(SalesDataTable[[#This Row],[Order Date]])</f>
        <v>2026</v>
      </c>
      <c r="D956" s="12" t="str">
        <f>"Q"&amp;ROUNDUP(MONTH(SalesDataTable[[#This Row],[Order Date]])/3,0)</f>
        <v>Q2</v>
      </c>
      <c r="E956" s="4">
        <f>MONTH(SalesDataTable[[#This Row],[Order Date]])</f>
        <v>5</v>
      </c>
      <c r="F956" s="4" t="str">
        <f>TEXT(SalesDataTable[[#This Row],[Order Date]],"MMM")</f>
        <v>May</v>
      </c>
      <c r="G956" s="4" t="s">
        <v>11</v>
      </c>
      <c r="H956" s="4" t="s">
        <v>52</v>
      </c>
      <c r="I956" s="4" t="s">
        <v>2</v>
      </c>
      <c r="J956" s="4" t="s">
        <v>3</v>
      </c>
      <c r="K956" s="4" t="s">
        <v>14</v>
      </c>
      <c r="L956" s="4" t="s">
        <v>48</v>
      </c>
      <c r="M956" s="9">
        <v>1</v>
      </c>
      <c r="N956" s="6">
        <v>163.19</v>
      </c>
      <c r="O956" s="7">
        <v>0.05</v>
      </c>
      <c r="P956" s="6">
        <v>87.95</v>
      </c>
      <c r="Q956" s="6">
        <f t="shared" si="56"/>
        <v>155.03049999999999</v>
      </c>
      <c r="R956" s="6">
        <f t="shared" si="57"/>
        <v>87.95</v>
      </c>
      <c r="S956" s="6">
        <f t="shared" si="58"/>
        <v>67.080499999999986</v>
      </c>
      <c r="T956" s="8">
        <f t="shared" si="59"/>
        <v>0.4326922766810401</v>
      </c>
      <c r="U956" s="5">
        <f>YEAR(SalesDataTable[[#This Row],[Order Date]])</f>
        <v>2026</v>
      </c>
      <c r="V956" s="8" t="str">
        <f>"Q"&amp;ROUNDUP(MONTH(SalesDataTable[[#This Row],[Order Date]])/3,0)</f>
        <v>Q2</v>
      </c>
      <c r="W956" s="9">
        <f>MONTH(SalesDataTable[[#This Row],[Order Date]])</f>
        <v>5</v>
      </c>
      <c r="X956" s="8" t="str">
        <f>TEXT(SalesDataTable[[#This Row],[Order Date]],"mmm")</f>
        <v>May</v>
      </c>
    </row>
    <row r="957" spans="1:24" ht="15.75">
      <c r="A957" s="2">
        <v>1978</v>
      </c>
      <c r="B957" s="3">
        <v>46173</v>
      </c>
      <c r="C957" s="4">
        <f>YEAR(SalesDataTable[[#This Row],[Order Date]])</f>
        <v>2026</v>
      </c>
      <c r="D957" s="12" t="str">
        <f>"Q"&amp;ROUNDUP(MONTH(SalesDataTable[[#This Row],[Order Date]])/3,0)</f>
        <v>Q2</v>
      </c>
      <c r="E957" s="4">
        <f>MONTH(SalesDataTable[[#This Row],[Order Date]])</f>
        <v>5</v>
      </c>
      <c r="F957" s="4" t="str">
        <f>TEXT(SalesDataTable[[#This Row],[Order Date]],"MMM")</f>
        <v>May</v>
      </c>
      <c r="G957" s="4" t="s">
        <v>6</v>
      </c>
      <c r="H957" s="4" t="s">
        <v>43</v>
      </c>
      <c r="I957" s="4" t="s">
        <v>2</v>
      </c>
      <c r="J957" s="4" t="s">
        <v>3</v>
      </c>
      <c r="K957" s="4" t="s">
        <v>9</v>
      </c>
      <c r="L957" s="4" t="s">
        <v>17</v>
      </c>
      <c r="M957" s="9">
        <v>1</v>
      </c>
      <c r="N957" s="6">
        <v>147.30000000000001</v>
      </c>
      <c r="O957" s="7">
        <v>0.05</v>
      </c>
      <c r="P957" s="6">
        <v>81.510000000000005</v>
      </c>
      <c r="Q957" s="6">
        <f t="shared" si="56"/>
        <v>139.935</v>
      </c>
      <c r="R957" s="6">
        <f t="shared" si="57"/>
        <v>81.510000000000005</v>
      </c>
      <c r="S957" s="6">
        <f t="shared" si="58"/>
        <v>58.424999999999997</v>
      </c>
      <c r="T957" s="8">
        <f t="shared" si="59"/>
        <v>0.41751527494908347</v>
      </c>
      <c r="U957" s="5">
        <f>YEAR(SalesDataTable[[#This Row],[Order Date]])</f>
        <v>2026</v>
      </c>
      <c r="V957" s="8" t="str">
        <f>"Q"&amp;ROUNDUP(MONTH(SalesDataTable[[#This Row],[Order Date]])/3,0)</f>
        <v>Q2</v>
      </c>
      <c r="W957" s="9">
        <f>MONTH(SalesDataTable[[#This Row],[Order Date]])</f>
        <v>5</v>
      </c>
      <c r="X957" s="8" t="str">
        <f>TEXT(SalesDataTable[[#This Row],[Order Date]],"mmm")</f>
        <v>May</v>
      </c>
    </row>
    <row r="958" spans="1:24" ht="15.75">
      <c r="A958" s="2">
        <v>3616</v>
      </c>
      <c r="B958" s="3">
        <v>46173</v>
      </c>
      <c r="C958" s="4">
        <f>YEAR(SalesDataTable[[#This Row],[Order Date]])</f>
        <v>2026</v>
      </c>
      <c r="D958" s="12" t="str">
        <f>"Q"&amp;ROUNDUP(MONTH(SalesDataTable[[#This Row],[Order Date]])/3,0)</f>
        <v>Q2</v>
      </c>
      <c r="E958" s="4">
        <f>MONTH(SalesDataTable[[#This Row],[Order Date]])</f>
        <v>5</v>
      </c>
      <c r="F958" s="4" t="str">
        <f>TEXT(SalesDataTable[[#This Row],[Order Date]],"MMM")</f>
        <v>May</v>
      </c>
      <c r="G958" s="4" t="s">
        <v>11</v>
      </c>
      <c r="H958" s="4" t="s">
        <v>12</v>
      </c>
      <c r="I958" s="4" t="s">
        <v>2</v>
      </c>
      <c r="J958" s="4" t="s">
        <v>3</v>
      </c>
      <c r="K958" s="4" t="s">
        <v>34</v>
      </c>
      <c r="L958" s="4" t="s">
        <v>38</v>
      </c>
      <c r="M958" s="9">
        <v>5</v>
      </c>
      <c r="N958" s="6">
        <v>126.16</v>
      </c>
      <c r="O958" s="7">
        <v>0</v>
      </c>
      <c r="P958" s="6">
        <v>68.59</v>
      </c>
      <c r="Q958" s="6">
        <f t="shared" si="56"/>
        <v>630.79999999999995</v>
      </c>
      <c r="R958" s="6">
        <f t="shared" si="57"/>
        <v>342.95000000000005</v>
      </c>
      <c r="S958" s="6">
        <f t="shared" si="58"/>
        <v>287.84999999999991</v>
      </c>
      <c r="T958" s="8">
        <f t="shared" si="59"/>
        <v>0.45632530120481918</v>
      </c>
      <c r="U958" s="5">
        <f>YEAR(SalesDataTable[[#This Row],[Order Date]])</f>
        <v>2026</v>
      </c>
      <c r="V958" s="8" t="str">
        <f>"Q"&amp;ROUNDUP(MONTH(SalesDataTable[[#This Row],[Order Date]])/3,0)</f>
        <v>Q2</v>
      </c>
      <c r="W958" s="9">
        <f>MONTH(SalesDataTable[[#This Row],[Order Date]])</f>
        <v>5</v>
      </c>
      <c r="X958" s="8" t="str">
        <f>TEXT(SalesDataTable[[#This Row],[Order Date]],"mmm")</f>
        <v>May</v>
      </c>
    </row>
    <row r="959" spans="1:24" ht="15.75">
      <c r="A959" s="2">
        <v>3992</v>
      </c>
      <c r="B959" s="3">
        <v>46173</v>
      </c>
      <c r="C959" s="4">
        <f>YEAR(SalesDataTable[[#This Row],[Order Date]])</f>
        <v>2026</v>
      </c>
      <c r="D959" s="12" t="str">
        <f>"Q"&amp;ROUNDUP(MONTH(SalesDataTable[[#This Row],[Order Date]])/3,0)</f>
        <v>Q2</v>
      </c>
      <c r="E959" s="4">
        <f>MONTH(SalesDataTable[[#This Row],[Order Date]])</f>
        <v>5</v>
      </c>
      <c r="F959" s="4" t="str">
        <f>TEXT(SalesDataTable[[#This Row],[Order Date]],"MMM")</f>
        <v>May</v>
      </c>
      <c r="G959" s="4" t="s">
        <v>20</v>
      </c>
      <c r="H959" s="4" t="s">
        <v>33</v>
      </c>
      <c r="I959" s="4" t="s">
        <v>2</v>
      </c>
      <c r="J959" s="4" t="s">
        <v>13</v>
      </c>
      <c r="K959" s="4" t="s">
        <v>14</v>
      </c>
      <c r="L959" s="4" t="s">
        <v>48</v>
      </c>
      <c r="M959" s="9">
        <v>2</v>
      </c>
      <c r="N959" s="6">
        <v>163.57</v>
      </c>
      <c r="O959" s="7">
        <v>0</v>
      </c>
      <c r="P959" s="6">
        <v>85.72</v>
      </c>
      <c r="Q959" s="6">
        <f t="shared" si="56"/>
        <v>327.14</v>
      </c>
      <c r="R959" s="6">
        <f t="shared" si="57"/>
        <v>171.44</v>
      </c>
      <c r="S959" s="6">
        <f t="shared" si="58"/>
        <v>155.69999999999999</v>
      </c>
      <c r="T959" s="8">
        <f t="shared" si="59"/>
        <v>0.47594302133643085</v>
      </c>
      <c r="U959" s="5">
        <f>YEAR(SalesDataTable[[#This Row],[Order Date]])</f>
        <v>2026</v>
      </c>
      <c r="V959" s="8" t="str">
        <f>"Q"&amp;ROUNDUP(MONTH(SalesDataTable[[#This Row],[Order Date]])/3,0)</f>
        <v>Q2</v>
      </c>
      <c r="W959" s="9">
        <f>MONTH(SalesDataTable[[#This Row],[Order Date]])</f>
        <v>5</v>
      </c>
      <c r="X959" s="8" t="str">
        <f>TEXT(SalesDataTable[[#This Row],[Order Date]],"mmm")</f>
        <v>May</v>
      </c>
    </row>
    <row r="960" spans="1:24" ht="15.75">
      <c r="A960" s="2">
        <v>4091</v>
      </c>
      <c r="B960" s="3">
        <v>46173</v>
      </c>
      <c r="C960" s="4">
        <f>YEAR(SalesDataTable[[#This Row],[Order Date]])</f>
        <v>2026</v>
      </c>
      <c r="D960" s="12" t="str">
        <f>"Q"&amp;ROUNDUP(MONTH(SalesDataTable[[#This Row],[Order Date]])/3,0)</f>
        <v>Q2</v>
      </c>
      <c r="E960" s="4">
        <f>MONTH(SalesDataTable[[#This Row],[Order Date]])</f>
        <v>5</v>
      </c>
      <c r="F960" s="4" t="str">
        <f>TEXT(SalesDataTable[[#This Row],[Order Date]],"MMM")</f>
        <v>May</v>
      </c>
      <c r="G960" s="4" t="s">
        <v>11</v>
      </c>
      <c r="H960" s="4" t="s">
        <v>52</v>
      </c>
      <c r="I960" s="4" t="s">
        <v>2</v>
      </c>
      <c r="J960" s="4" t="s">
        <v>13</v>
      </c>
      <c r="K960" s="4" t="s">
        <v>9</v>
      </c>
      <c r="L960" s="4" t="s">
        <v>17</v>
      </c>
      <c r="M960" s="9">
        <v>1</v>
      </c>
      <c r="N960" s="6">
        <v>142.06</v>
      </c>
      <c r="O960" s="7">
        <v>0</v>
      </c>
      <c r="P960" s="6">
        <v>77.36</v>
      </c>
      <c r="Q960" s="6">
        <f t="shared" si="56"/>
        <v>142.06</v>
      </c>
      <c r="R960" s="6">
        <f t="shared" si="57"/>
        <v>77.36</v>
      </c>
      <c r="S960" s="6">
        <f t="shared" si="58"/>
        <v>64.7</v>
      </c>
      <c r="T960" s="8">
        <f t="shared" si="59"/>
        <v>0.45544136280444886</v>
      </c>
      <c r="U960" s="5">
        <f>YEAR(SalesDataTable[[#This Row],[Order Date]])</f>
        <v>2026</v>
      </c>
      <c r="V960" s="8" t="str">
        <f>"Q"&amp;ROUNDUP(MONTH(SalesDataTable[[#This Row],[Order Date]])/3,0)</f>
        <v>Q2</v>
      </c>
      <c r="W960" s="9">
        <f>MONTH(SalesDataTable[[#This Row],[Order Date]])</f>
        <v>5</v>
      </c>
      <c r="X960" s="8" t="str">
        <f>TEXT(SalesDataTable[[#This Row],[Order Date]],"mmm")</f>
        <v>May</v>
      </c>
    </row>
    <row r="961" spans="1:24" ht="15.75">
      <c r="A961" s="2">
        <v>4204</v>
      </c>
      <c r="B961" s="3">
        <v>46173</v>
      </c>
      <c r="C961" s="4">
        <f>YEAR(SalesDataTable[[#This Row],[Order Date]])</f>
        <v>2026</v>
      </c>
      <c r="D961" s="12" t="str">
        <f>"Q"&amp;ROUNDUP(MONTH(SalesDataTable[[#This Row],[Order Date]])/3,0)</f>
        <v>Q2</v>
      </c>
      <c r="E961" s="4">
        <f>MONTH(SalesDataTable[[#This Row],[Order Date]])</f>
        <v>5</v>
      </c>
      <c r="F961" s="4" t="str">
        <f>TEXT(SalesDataTable[[#This Row],[Order Date]],"MMM")</f>
        <v>May</v>
      </c>
      <c r="G961" s="4" t="s">
        <v>6</v>
      </c>
      <c r="H961" s="4" t="s">
        <v>41</v>
      </c>
      <c r="I961" s="4" t="s">
        <v>2</v>
      </c>
      <c r="J961" s="4" t="s">
        <v>13</v>
      </c>
      <c r="K961" s="4" t="s">
        <v>4</v>
      </c>
      <c r="L961" s="4" t="s">
        <v>5</v>
      </c>
      <c r="M961" s="9">
        <v>1</v>
      </c>
      <c r="N961" s="6">
        <v>81.37</v>
      </c>
      <c r="O961" s="7">
        <v>0</v>
      </c>
      <c r="P961" s="6">
        <v>42.01</v>
      </c>
      <c r="Q961" s="6">
        <f t="shared" si="56"/>
        <v>81.37</v>
      </c>
      <c r="R961" s="6">
        <f t="shared" si="57"/>
        <v>42.01</v>
      </c>
      <c r="S961" s="6">
        <f t="shared" si="58"/>
        <v>39.360000000000007</v>
      </c>
      <c r="T961" s="8">
        <f t="shared" si="59"/>
        <v>0.48371635737986979</v>
      </c>
      <c r="U961" s="5">
        <f>YEAR(SalesDataTable[[#This Row],[Order Date]])</f>
        <v>2026</v>
      </c>
      <c r="V961" s="8" t="str">
        <f>"Q"&amp;ROUNDUP(MONTH(SalesDataTable[[#This Row],[Order Date]])/3,0)</f>
        <v>Q2</v>
      </c>
      <c r="W961" s="9">
        <f>MONTH(SalesDataTable[[#This Row],[Order Date]])</f>
        <v>5</v>
      </c>
      <c r="X961" s="8" t="str">
        <f>TEXT(SalesDataTable[[#This Row],[Order Date]],"mmm")</f>
        <v>May</v>
      </c>
    </row>
    <row r="962" spans="1:24" ht="15.75">
      <c r="A962" s="2">
        <v>4234</v>
      </c>
      <c r="B962" s="3">
        <v>46173</v>
      </c>
      <c r="C962" s="4">
        <f>YEAR(SalesDataTable[[#This Row],[Order Date]])</f>
        <v>2026</v>
      </c>
      <c r="D962" s="12" t="str">
        <f>"Q"&amp;ROUNDUP(MONTH(SalesDataTable[[#This Row],[Order Date]])/3,0)</f>
        <v>Q2</v>
      </c>
      <c r="E962" s="4">
        <f>MONTH(SalesDataTable[[#This Row],[Order Date]])</f>
        <v>5</v>
      </c>
      <c r="F962" s="4" t="str">
        <f>TEXT(SalesDataTable[[#This Row],[Order Date]],"MMM")</f>
        <v>May</v>
      </c>
      <c r="G962" s="4" t="s">
        <v>20</v>
      </c>
      <c r="H962" s="4" t="s">
        <v>33</v>
      </c>
      <c r="I962" s="4" t="s">
        <v>19</v>
      </c>
      <c r="J962" s="4" t="s">
        <v>13</v>
      </c>
      <c r="K962" s="4" t="s">
        <v>23</v>
      </c>
      <c r="L962" s="4" t="s">
        <v>51</v>
      </c>
      <c r="M962" s="9">
        <v>1</v>
      </c>
      <c r="N962" s="6">
        <v>120.75</v>
      </c>
      <c r="O962" s="7">
        <v>0</v>
      </c>
      <c r="P962" s="6">
        <v>61.21</v>
      </c>
      <c r="Q962" s="6">
        <f t="shared" ref="Q962:Q1025" si="60">M962*N962*(1-O962)</f>
        <v>120.75</v>
      </c>
      <c r="R962" s="6">
        <f t="shared" ref="R962:R1025" si="61">M962*P962</f>
        <v>61.21</v>
      </c>
      <c r="S962" s="6">
        <f t="shared" ref="S962:S1025" si="62">Q962-R962</f>
        <v>59.54</v>
      </c>
      <c r="T962" s="8">
        <f t="shared" ref="T962:T1025" si="63">IFERROR(S962/Q962,0)</f>
        <v>0.49308488612836437</v>
      </c>
      <c r="U962" s="5">
        <f>YEAR(SalesDataTable[[#This Row],[Order Date]])</f>
        <v>2026</v>
      </c>
      <c r="V962" s="8" t="str">
        <f>"Q"&amp;ROUNDUP(MONTH(SalesDataTable[[#This Row],[Order Date]])/3,0)</f>
        <v>Q2</v>
      </c>
      <c r="W962" s="9">
        <f>MONTH(SalesDataTable[[#This Row],[Order Date]])</f>
        <v>5</v>
      </c>
      <c r="X962" s="8" t="str">
        <f>TEXT(SalesDataTable[[#This Row],[Order Date]],"mmm")</f>
        <v>May</v>
      </c>
    </row>
    <row r="963" spans="1:24" ht="15.75">
      <c r="A963" s="2">
        <v>4696</v>
      </c>
      <c r="B963" s="3">
        <v>46173</v>
      </c>
      <c r="C963" s="4">
        <f>YEAR(SalesDataTable[[#This Row],[Order Date]])</f>
        <v>2026</v>
      </c>
      <c r="D963" s="12" t="str">
        <f>"Q"&amp;ROUNDUP(MONTH(SalesDataTable[[#This Row],[Order Date]])/3,0)</f>
        <v>Q2</v>
      </c>
      <c r="E963" s="4">
        <f>MONTH(SalesDataTable[[#This Row],[Order Date]])</f>
        <v>5</v>
      </c>
      <c r="F963" s="4" t="str">
        <f>TEXT(SalesDataTable[[#This Row],[Order Date]],"MMM")</f>
        <v>May</v>
      </c>
      <c r="G963" s="4" t="s">
        <v>6</v>
      </c>
      <c r="H963" s="4" t="s">
        <v>49</v>
      </c>
      <c r="I963" s="4" t="s">
        <v>2</v>
      </c>
      <c r="J963" s="4" t="s">
        <v>13</v>
      </c>
      <c r="K963" s="4" t="s">
        <v>4</v>
      </c>
      <c r="L963" s="4" t="s">
        <v>5</v>
      </c>
      <c r="M963" s="9">
        <v>4</v>
      </c>
      <c r="N963" s="6">
        <v>81.790000000000006</v>
      </c>
      <c r="O963" s="7">
        <v>0</v>
      </c>
      <c r="P963" s="6">
        <v>42.96</v>
      </c>
      <c r="Q963" s="6">
        <f t="shared" si="60"/>
        <v>327.16000000000003</v>
      </c>
      <c r="R963" s="6">
        <f t="shared" si="61"/>
        <v>171.84</v>
      </c>
      <c r="S963" s="6">
        <f t="shared" si="62"/>
        <v>155.32000000000002</v>
      </c>
      <c r="T963" s="8">
        <f t="shared" si="63"/>
        <v>0.47475241472062601</v>
      </c>
      <c r="U963" s="5">
        <f>YEAR(SalesDataTable[[#This Row],[Order Date]])</f>
        <v>2026</v>
      </c>
      <c r="V963" s="8" t="str">
        <f>"Q"&amp;ROUNDUP(MONTH(SalesDataTable[[#This Row],[Order Date]])/3,0)</f>
        <v>Q2</v>
      </c>
      <c r="W963" s="9">
        <f>MONTH(SalesDataTable[[#This Row],[Order Date]])</f>
        <v>5</v>
      </c>
      <c r="X963" s="8" t="str">
        <f>TEXT(SalesDataTable[[#This Row],[Order Date]],"mmm")</f>
        <v>May</v>
      </c>
    </row>
    <row r="964" spans="1:24" ht="15.75">
      <c r="A964" s="2">
        <v>4755</v>
      </c>
      <c r="B964" s="3">
        <v>46173</v>
      </c>
      <c r="C964" s="4">
        <f>YEAR(SalesDataTable[[#This Row],[Order Date]])</f>
        <v>2026</v>
      </c>
      <c r="D964" s="12" t="str">
        <f>"Q"&amp;ROUNDUP(MONTH(SalesDataTable[[#This Row],[Order Date]])/3,0)</f>
        <v>Q2</v>
      </c>
      <c r="E964" s="4">
        <f>MONTH(SalesDataTable[[#This Row],[Order Date]])</f>
        <v>5</v>
      </c>
      <c r="F964" s="4" t="str">
        <f>TEXT(SalesDataTable[[#This Row],[Order Date]],"MMM")</f>
        <v>May</v>
      </c>
      <c r="G964" s="4" t="s">
        <v>0</v>
      </c>
      <c r="H964" s="4" t="s">
        <v>50</v>
      </c>
      <c r="I964" s="4" t="s">
        <v>2</v>
      </c>
      <c r="J964" s="4" t="s">
        <v>13</v>
      </c>
      <c r="K964" s="4" t="s">
        <v>23</v>
      </c>
      <c r="L964" s="4" t="s">
        <v>40</v>
      </c>
      <c r="M964" s="9">
        <v>1</v>
      </c>
      <c r="N964" s="6">
        <v>81.2</v>
      </c>
      <c r="O964" s="7">
        <v>0.1</v>
      </c>
      <c r="P964" s="6">
        <v>40.270000000000003</v>
      </c>
      <c r="Q964" s="6">
        <f t="shared" si="60"/>
        <v>73.08</v>
      </c>
      <c r="R964" s="6">
        <f t="shared" si="61"/>
        <v>40.270000000000003</v>
      </c>
      <c r="S964" s="6">
        <f t="shared" si="62"/>
        <v>32.809999999999995</v>
      </c>
      <c r="T964" s="8">
        <f t="shared" si="63"/>
        <v>0.44896004378762994</v>
      </c>
      <c r="U964" s="5">
        <f>YEAR(SalesDataTable[[#This Row],[Order Date]])</f>
        <v>2026</v>
      </c>
      <c r="V964" s="8" t="str">
        <f>"Q"&amp;ROUNDUP(MONTH(SalesDataTable[[#This Row],[Order Date]])/3,0)</f>
        <v>Q2</v>
      </c>
      <c r="W964" s="9">
        <f>MONTH(SalesDataTable[[#This Row],[Order Date]])</f>
        <v>5</v>
      </c>
      <c r="X964" s="8" t="str">
        <f>TEXT(SalesDataTable[[#This Row],[Order Date]],"mmm")</f>
        <v>May</v>
      </c>
    </row>
    <row r="965" spans="1:24" ht="15.75">
      <c r="A965" s="2">
        <v>5090</v>
      </c>
      <c r="B965" s="3">
        <v>46173</v>
      </c>
      <c r="C965" s="4">
        <f>YEAR(SalesDataTable[[#This Row],[Order Date]])</f>
        <v>2026</v>
      </c>
      <c r="D965" s="12" t="str">
        <f>"Q"&amp;ROUNDUP(MONTH(SalesDataTable[[#This Row],[Order Date]])/3,0)</f>
        <v>Q2</v>
      </c>
      <c r="E965" s="4">
        <f>MONTH(SalesDataTable[[#This Row],[Order Date]])</f>
        <v>5</v>
      </c>
      <c r="F965" s="4" t="str">
        <f>TEXT(SalesDataTable[[#This Row],[Order Date]],"MMM")</f>
        <v>May</v>
      </c>
      <c r="G965" s="4" t="s">
        <v>6</v>
      </c>
      <c r="H965" s="4" t="s">
        <v>7</v>
      </c>
      <c r="I965" s="4" t="s">
        <v>28</v>
      </c>
      <c r="J965" s="4" t="s">
        <v>13</v>
      </c>
      <c r="K965" s="4" t="s">
        <v>14</v>
      </c>
      <c r="L965" s="4" t="s">
        <v>32</v>
      </c>
      <c r="M965" s="9">
        <v>2</v>
      </c>
      <c r="N965" s="6">
        <v>46.52</v>
      </c>
      <c r="O965" s="7">
        <v>0.05</v>
      </c>
      <c r="P965" s="6">
        <v>18.739999999999998</v>
      </c>
      <c r="Q965" s="6">
        <f t="shared" si="60"/>
        <v>88.388000000000005</v>
      </c>
      <c r="R965" s="6">
        <f t="shared" si="61"/>
        <v>37.479999999999997</v>
      </c>
      <c r="S965" s="6">
        <f t="shared" si="62"/>
        <v>50.908000000000008</v>
      </c>
      <c r="T965" s="8">
        <f t="shared" si="63"/>
        <v>0.57596053762954258</v>
      </c>
      <c r="U965" s="5">
        <f>YEAR(SalesDataTable[[#This Row],[Order Date]])</f>
        <v>2026</v>
      </c>
      <c r="V965" s="8" t="str">
        <f>"Q"&amp;ROUNDUP(MONTH(SalesDataTable[[#This Row],[Order Date]])/3,0)</f>
        <v>Q2</v>
      </c>
      <c r="W965" s="9">
        <f>MONTH(SalesDataTable[[#This Row],[Order Date]])</f>
        <v>5</v>
      </c>
      <c r="X965" s="8" t="str">
        <f>TEXT(SalesDataTable[[#This Row],[Order Date]],"mmm")</f>
        <v>May</v>
      </c>
    </row>
    <row r="966" spans="1:24" ht="15.75">
      <c r="A966" s="2">
        <v>27</v>
      </c>
      <c r="B966" s="3">
        <v>46174</v>
      </c>
      <c r="C966" s="4">
        <f>YEAR(SalesDataTable[[#This Row],[Order Date]])</f>
        <v>2026</v>
      </c>
      <c r="D966" s="12" t="str">
        <f>"Q"&amp;ROUNDUP(MONTH(SalesDataTable[[#This Row],[Order Date]])/3,0)</f>
        <v>Q2</v>
      </c>
      <c r="E966" s="4">
        <f>MONTH(SalesDataTable[[#This Row],[Order Date]])</f>
        <v>6</v>
      </c>
      <c r="F966" s="4" t="str">
        <f>TEXT(SalesDataTable[[#This Row],[Order Date]],"MMM")</f>
        <v>Jun</v>
      </c>
      <c r="G966" s="4" t="s">
        <v>20</v>
      </c>
      <c r="H966" s="4" t="s">
        <v>47</v>
      </c>
      <c r="I966" s="4" t="s">
        <v>2</v>
      </c>
      <c r="J966" s="4" t="s">
        <v>3</v>
      </c>
      <c r="K966" s="4" t="s">
        <v>23</v>
      </c>
      <c r="L966" s="4" t="s">
        <v>29</v>
      </c>
      <c r="M966" s="9">
        <v>1</v>
      </c>
      <c r="N966" s="6">
        <v>195.22</v>
      </c>
      <c r="O966" s="7">
        <v>0</v>
      </c>
      <c r="P966" s="6">
        <v>105.91</v>
      </c>
      <c r="Q966" s="6">
        <f t="shared" si="60"/>
        <v>195.22</v>
      </c>
      <c r="R966" s="6">
        <f t="shared" si="61"/>
        <v>105.91</v>
      </c>
      <c r="S966" s="6">
        <f t="shared" si="62"/>
        <v>89.31</v>
      </c>
      <c r="T966" s="8">
        <f t="shared" si="63"/>
        <v>0.45748386435816002</v>
      </c>
      <c r="U966" s="5">
        <f>YEAR(SalesDataTable[[#This Row],[Order Date]])</f>
        <v>2026</v>
      </c>
      <c r="V966" s="8" t="str">
        <f>"Q"&amp;ROUNDUP(MONTH(SalesDataTable[[#This Row],[Order Date]])/3,0)</f>
        <v>Q2</v>
      </c>
      <c r="W966" s="9">
        <f>MONTH(SalesDataTable[[#This Row],[Order Date]])</f>
        <v>6</v>
      </c>
      <c r="X966" s="8" t="str">
        <f>TEXT(SalesDataTable[[#This Row],[Order Date]],"mmm")</f>
        <v>Jun</v>
      </c>
    </row>
    <row r="967" spans="1:24" ht="15.75">
      <c r="A967" s="2">
        <v>463</v>
      </c>
      <c r="B967" s="3">
        <v>46174</v>
      </c>
      <c r="C967" s="4">
        <f>YEAR(SalesDataTable[[#This Row],[Order Date]])</f>
        <v>2026</v>
      </c>
      <c r="D967" s="12" t="str">
        <f>"Q"&amp;ROUNDUP(MONTH(SalesDataTable[[#This Row],[Order Date]])/3,0)</f>
        <v>Q2</v>
      </c>
      <c r="E967" s="4">
        <f>MONTH(SalesDataTable[[#This Row],[Order Date]])</f>
        <v>6</v>
      </c>
      <c r="F967" s="4" t="str">
        <f>TEXT(SalesDataTable[[#This Row],[Order Date]],"MMM")</f>
        <v>Jun</v>
      </c>
      <c r="G967" s="4" t="s">
        <v>20</v>
      </c>
      <c r="H967" s="4" t="s">
        <v>21</v>
      </c>
      <c r="I967" s="4" t="s">
        <v>2</v>
      </c>
      <c r="J967" s="4" t="s">
        <v>13</v>
      </c>
      <c r="K967" s="4" t="s">
        <v>4</v>
      </c>
      <c r="L967" s="4" t="s">
        <v>26</v>
      </c>
      <c r="M967" s="9">
        <v>1</v>
      </c>
      <c r="N967" s="6">
        <v>40.71</v>
      </c>
      <c r="O967" s="7">
        <v>0.05</v>
      </c>
      <c r="P967" s="6">
        <v>16.559999999999999</v>
      </c>
      <c r="Q967" s="6">
        <f t="shared" si="60"/>
        <v>38.674500000000002</v>
      </c>
      <c r="R967" s="6">
        <f t="shared" si="61"/>
        <v>16.559999999999999</v>
      </c>
      <c r="S967" s="6">
        <f t="shared" si="62"/>
        <v>22.114500000000003</v>
      </c>
      <c r="T967" s="8">
        <f t="shared" si="63"/>
        <v>0.57181088314005357</v>
      </c>
      <c r="U967" s="5">
        <f>YEAR(SalesDataTable[[#This Row],[Order Date]])</f>
        <v>2026</v>
      </c>
      <c r="V967" s="8" t="str">
        <f>"Q"&amp;ROUNDUP(MONTH(SalesDataTable[[#This Row],[Order Date]])/3,0)</f>
        <v>Q2</v>
      </c>
      <c r="W967" s="9">
        <f>MONTH(SalesDataTable[[#This Row],[Order Date]])</f>
        <v>6</v>
      </c>
      <c r="X967" s="8" t="str">
        <f>TEXT(SalesDataTable[[#This Row],[Order Date]],"mmm")</f>
        <v>Jun</v>
      </c>
    </row>
    <row r="968" spans="1:24" ht="15.75">
      <c r="A968" s="2">
        <v>653</v>
      </c>
      <c r="B968" s="3">
        <v>46174</v>
      </c>
      <c r="C968" s="4">
        <f>YEAR(SalesDataTable[[#This Row],[Order Date]])</f>
        <v>2026</v>
      </c>
      <c r="D968" s="12" t="str">
        <f>"Q"&amp;ROUNDUP(MONTH(SalesDataTable[[#This Row],[Order Date]])/3,0)</f>
        <v>Q2</v>
      </c>
      <c r="E968" s="4">
        <f>MONTH(SalesDataTable[[#This Row],[Order Date]])</f>
        <v>6</v>
      </c>
      <c r="F968" s="4" t="str">
        <f>TEXT(SalesDataTable[[#This Row],[Order Date]],"MMM")</f>
        <v>Jun</v>
      </c>
      <c r="G968" s="4" t="s">
        <v>6</v>
      </c>
      <c r="H968" s="4" t="s">
        <v>41</v>
      </c>
      <c r="I968" s="4" t="s">
        <v>2</v>
      </c>
      <c r="J968" s="4" t="s">
        <v>3</v>
      </c>
      <c r="K968" s="4" t="s">
        <v>34</v>
      </c>
      <c r="L968" s="4" t="s">
        <v>35</v>
      </c>
      <c r="M968" s="9">
        <v>1</v>
      </c>
      <c r="N968" s="6">
        <v>41.26</v>
      </c>
      <c r="O968" s="7">
        <v>0.05</v>
      </c>
      <c r="P968" s="6">
        <v>14.32</v>
      </c>
      <c r="Q968" s="6">
        <f t="shared" si="60"/>
        <v>39.196999999999996</v>
      </c>
      <c r="R968" s="6">
        <f t="shared" si="61"/>
        <v>14.32</v>
      </c>
      <c r="S968" s="6">
        <f t="shared" si="62"/>
        <v>24.876999999999995</v>
      </c>
      <c r="T968" s="8">
        <f t="shared" si="63"/>
        <v>0.63466591831007468</v>
      </c>
      <c r="U968" s="5">
        <f>YEAR(SalesDataTable[[#This Row],[Order Date]])</f>
        <v>2026</v>
      </c>
      <c r="V968" s="8" t="str">
        <f>"Q"&amp;ROUNDUP(MONTH(SalesDataTable[[#This Row],[Order Date]])/3,0)</f>
        <v>Q2</v>
      </c>
      <c r="W968" s="9">
        <f>MONTH(SalesDataTable[[#This Row],[Order Date]])</f>
        <v>6</v>
      </c>
      <c r="X968" s="8" t="str">
        <f>TEXT(SalesDataTable[[#This Row],[Order Date]],"mmm")</f>
        <v>Jun</v>
      </c>
    </row>
    <row r="969" spans="1:24" ht="15.75">
      <c r="A969" s="2">
        <v>1485</v>
      </c>
      <c r="B969" s="3">
        <v>46174</v>
      </c>
      <c r="C969" s="4">
        <f>YEAR(SalesDataTable[[#This Row],[Order Date]])</f>
        <v>2026</v>
      </c>
      <c r="D969" s="12" t="str">
        <f>"Q"&amp;ROUNDUP(MONTH(SalesDataTable[[#This Row],[Order Date]])/3,0)</f>
        <v>Q2</v>
      </c>
      <c r="E969" s="4">
        <f>MONTH(SalesDataTable[[#This Row],[Order Date]])</f>
        <v>6</v>
      </c>
      <c r="F969" s="4" t="str">
        <f>TEXT(SalesDataTable[[#This Row],[Order Date]],"MMM")</f>
        <v>Jun</v>
      </c>
      <c r="G969" s="4" t="s">
        <v>6</v>
      </c>
      <c r="H969" s="4" t="s">
        <v>41</v>
      </c>
      <c r="I969" s="4" t="s">
        <v>19</v>
      </c>
      <c r="J969" s="4" t="s">
        <v>13</v>
      </c>
      <c r="K969" s="4" t="s">
        <v>34</v>
      </c>
      <c r="L969" s="4" t="s">
        <v>35</v>
      </c>
      <c r="M969" s="9">
        <v>2</v>
      </c>
      <c r="N969" s="6">
        <v>40.840000000000003</v>
      </c>
      <c r="O969" s="7">
        <v>0</v>
      </c>
      <c r="P969" s="6">
        <v>14.48</v>
      </c>
      <c r="Q969" s="6">
        <f t="shared" si="60"/>
        <v>81.680000000000007</v>
      </c>
      <c r="R969" s="6">
        <f t="shared" si="61"/>
        <v>28.96</v>
      </c>
      <c r="S969" s="6">
        <f t="shared" si="62"/>
        <v>52.720000000000006</v>
      </c>
      <c r="T969" s="8">
        <f t="shared" si="63"/>
        <v>0.64544564152791384</v>
      </c>
      <c r="U969" s="5">
        <f>YEAR(SalesDataTable[[#This Row],[Order Date]])</f>
        <v>2026</v>
      </c>
      <c r="V969" s="8" t="str">
        <f>"Q"&amp;ROUNDUP(MONTH(SalesDataTable[[#This Row],[Order Date]])/3,0)</f>
        <v>Q2</v>
      </c>
      <c r="W969" s="9">
        <f>MONTH(SalesDataTable[[#This Row],[Order Date]])</f>
        <v>6</v>
      </c>
      <c r="X969" s="8" t="str">
        <f>TEXT(SalesDataTable[[#This Row],[Order Date]],"mmm")</f>
        <v>Jun</v>
      </c>
    </row>
    <row r="970" spans="1:24" ht="15.75">
      <c r="A970" s="2">
        <v>1925</v>
      </c>
      <c r="B970" s="3">
        <v>46174</v>
      </c>
      <c r="C970" s="4">
        <f>YEAR(SalesDataTable[[#This Row],[Order Date]])</f>
        <v>2026</v>
      </c>
      <c r="D970" s="12" t="str">
        <f>"Q"&amp;ROUNDUP(MONTH(SalesDataTable[[#This Row],[Order Date]])/3,0)</f>
        <v>Q2</v>
      </c>
      <c r="E970" s="4">
        <f>MONTH(SalesDataTable[[#This Row],[Order Date]])</f>
        <v>6</v>
      </c>
      <c r="F970" s="4" t="str">
        <f>TEXT(SalesDataTable[[#This Row],[Order Date]],"MMM")</f>
        <v>Jun</v>
      </c>
      <c r="G970" s="4" t="s">
        <v>20</v>
      </c>
      <c r="H970" s="4" t="s">
        <v>21</v>
      </c>
      <c r="I970" s="4" t="s">
        <v>2</v>
      </c>
      <c r="J970" s="4" t="s">
        <v>3</v>
      </c>
      <c r="K970" s="4" t="s">
        <v>9</v>
      </c>
      <c r="L970" s="4" t="s">
        <v>17</v>
      </c>
      <c r="M970" s="9">
        <v>1</v>
      </c>
      <c r="N970" s="6">
        <v>143.32</v>
      </c>
      <c r="O970" s="7">
        <v>0</v>
      </c>
      <c r="P970" s="6">
        <v>80.36</v>
      </c>
      <c r="Q970" s="6">
        <f t="shared" si="60"/>
        <v>143.32</v>
      </c>
      <c r="R970" s="6">
        <f t="shared" si="61"/>
        <v>80.36</v>
      </c>
      <c r="S970" s="6">
        <f t="shared" si="62"/>
        <v>62.959999999999994</v>
      </c>
      <c r="T970" s="8">
        <f t="shared" si="63"/>
        <v>0.43929667876081496</v>
      </c>
      <c r="U970" s="5">
        <f>YEAR(SalesDataTable[[#This Row],[Order Date]])</f>
        <v>2026</v>
      </c>
      <c r="V970" s="8" t="str">
        <f>"Q"&amp;ROUNDUP(MONTH(SalesDataTable[[#This Row],[Order Date]])/3,0)</f>
        <v>Q2</v>
      </c>
      <c r="W970" s="9">
        <f>MONTH(SalesDataTable[[#This Row],[Order Date]])</f>
        <v>6</v>
      </c>
      <c r="X970" s="8" t="str">
        <f>TEXT(SalesDataTable[[#This Row],[Order Date]],"mmm")</f>
        <v>Jun</v>
      </c>
    </row>
    <row r="971" spans="1:24" ht="15.75">
      <c r="A971" s="2">
        <v>1952</v>
      </c>
      <c r="B971" s="3">
        <v>46174</v>
      </c>
      <c r="C971" s="4">
        <f>YEAR(SalesDataTable[[#This Row],[Order Date]])</f>
        <v>2026</v>
      </c>
      <c r="D971" s="12" t="str">
        <f>"Q"&amp;ROUNDUP(MONTH(SalesDataTable[[#This Row],[Order Date]])/3,0)</f>
        <v>Q2</v>
      </c>
      <c r="E971" s="4">
        <f>MONTH(SalesDataTable[[#This Row],[Order Date]])</f>
        <v>6</v>
      </c>
      <c r="F971" s="4" t="str">
        <f>TEXT(SalesDataTable[[#This Row],[Order Date]],"MMM")</f>
        <v>Jun</v>
      </c>
      <c r="G971" s="4" t="s">
        <v>0</v>
      </c>
      <c r="H971" s="4" t="s">
        <v>50</v>
      </c>
      <c r="I971" s="4" t="s">
        <v>2</v>
      </c>
      <c r="J971" s="4" t="s">
        <v>13</v>
      </c>
      <c r="K971" s="4" t="s">
        <v>9</v>
      </c>
      <c r="L971" s="4" t="s">
        <v>37</v>
      </c>
      <c r="M971" s="9">
        <v>2</v>
      </c>
      <c r="N971" s="6">
        <v>156.31</v>
      </c>
      <c r="O971" s="7">
        <v>0</v>
      </c>
      <c r="P971" s="6">
        <v>79.87</v>
      </c>
      <c r="Q971" s="6">
        <f t="shared" si="60"/>
        <v>312.62</v>
      </c>
      <c r="R971" s="6">
        <f t="shared" si="61"/>
        <v>159.74</v>
      </c>
      <c r="S971" s="6">
        <f t="shared" si="62"/>
        <v>152.88</v>
      </c>
      <c r="T971" s="8">
        <f t="shared" si="63"/>
        <v>0.4890282131661442</v>
      </c>
      <c r="U971" s="5">
        <f>YEAR(SalesDataTable[[#This Row],[Order Date]])</f>
        <v>2026</v>
      </c>
      <c r="V971" s="8" t="str">
        <f>"Q"&amp;ROUNDUP(MONTH(SalesDataTable[[#This Row],[Order Date]])/3,0)</f>
        <v>Q2</v>
      </c>
      <c r="W971" s="9">
        <f>MONTH(SalesDataTable[[#This Row],[Order Date]])</f>
        <v>6</v>
      </c>
      <c r="X971" s="8" t="str">
        <f>TEXT(SalesDataTable[[#This Row],[Order Date]],"mmm")</f>
        <v>Jun</v>
      </c>
    </row>
    <row r="972" spans="1:24" ht="15.75">
      <c r="A972" s="2">
        <v>2010</v>
      </c>
      <c r="B972" s="3">
        <v>46174</v>
      </c>
      <c r="C972" s="4">
        <f>YEAR(SalesDataTable[[#This Row],[Order Date]])</f>
        <v>2026</v>
      </c>
      <c r="D972" s="12" t="str">
        <f>"Q"&amp;ROUNDUP(MONTH(SalesDataTable[[#This Row],[Order Date]])/3,0)</f>
        <v>Q2</v>
      </c>
      <c r="E972" s="4">
        <f>MONTH(SalesDataTable[[#This Row],[Order Date]])</f>
        <v>6</v>
      </c>
      <c r="F972" s="4" t="str">
        <f>TEXT(SalesDataTable[[#This Row],[Order Date]],"MMM")</f>
        <v>Jun</v>
      </c>
      <c r="G972" s="4" t="s">
        <v>20</v>
      </c>
      <c r="H972" s="4" t="s">
        <v>33</v>
      </c>
      <c r="I972" s="4" t="s">
        <v>2</v>
      </c>
      <c r="J972" s="4" t="s">
        <v>13</v>
      </c>
      <c r="K972" s="4" t="s">
        <v>4</v>
      </c>
      <c r="L972" s="4" t="s">
        <v>30</v>
      </c>
      <c r="M972" s="9">
        <v>3</v>
      </c>
      <c r="N972" s="6">
        <v>100.69</v>
      </c>
      <c r="O972" s="7">
        <v>0.1</v>
      </c>
      <c r="P972" s="6">
        <v>51.31</v>
      </c>
      <c r="Q972" s="6">
        <f t="shared" si="60"/>
        <v>271.863</v>
      </c>
      <c r="R972" s="6">
        <f t="shared" si="61"/>
        <v>153.93</v>
      </c>
      <c r="S972" s="6">
        <f t="shared" si="62"/>
        <v>117.93299999999999</v>
      </c>
      <c r="T972" s="8">
        <f t="shared" si="63"/>
        <v>0.43379569856876438</v>
      </c>
      <c r="U972" s="5">
        <f>YEAR(SalesDataTable[[#This Row],[Order Date]])</f>
        <v>2026</v>
      </c>
      <c r="V972" s="8" t="str">
        <f>"Q"&amp;ROUNDUP(MONTH(SalesDataTable[[#This Row],[Order Date]])/3,0)</f>
        <v>Q2</v>
      </c>
      <c r="W972" s="9">
        <f>MONTH(SalesDataTable[[#This Row],[Order Date]])</f>
        <v>6</v>
      </c>
      <c r="X972" s="8" t="str">
        <f>TEXT(SalesDataTable[[#This Row],[Order Date]],"mmm")</f>
        <v>Jun</v>
      </c>
    </row>
    <row r="973" spans="1:24" ht="15.75">
      <c r="A973" s="2">
        <v>2114</v>
      </c>
      <c r="B973" s="3">
        <v>46174</v>
      </c>
      <c r="C973" s="4">
        <f>YEAR(SalesDataTable[[#This Row],[Order Date]])</f>
        <v>2026</v>
      </c>
      <c r="D973" s="12" t="str">
        <f>"Q"&amp;ROUNDUP(MONTH(SalesDataTable[[#This Row],[Order Date]])/3,0)</f>
        <v>Q2</v>
      </c>
      <c r="E973" s="4">
        <f>MONTH(SalesDataTable[[#This Row],[Order Date]])</f>
        <v>6</v>
      </c>
      <c r="F973" s="4" t="str">
        <f>TEXT(SalesDataTable[[#This Row],[Order Date]],"MMM")</f>
        <v>Jun</v>
      </c>
      <c r="G973" s="4" t="s">
        <v>20</v>
      </c>
      <c r="H973" s="4" t="s">
        <v>47</v>
      </c>
      <c r="I973" s="4" t="s">
        <v>19</v>
      </c>
      <c r="J973" s="4" t="s">
        <v>16</v>
      </c>
      <c r="K973" s="4" t="s">
        <v>14</v>
      </c>
      <c r="L973" s="4" t="s">
        <v>32</v>
      </c>
      <c r="M973" s="9">
        <v>2</v>
      </c>
      <c r="N973" s="6">
        <v>45.54</v>
      </c>
      <c r="O973" s="7">
        <v>0.1</v>
      </c>
      <c r="P973" s="6">
        <v>18.309999999999999</v>
      </c>
      <c r="Q973" s="6">
        <f t="shared" si="60"/>
        <v>81.971999999999994</v>
      </c>
      <c r="R973" s="6">
        <f t="shared" si="61"/>
        <v>36.619999999999997</v>
      </c>
      <c r="S973" s="6">
        <f t="shared" si="62"/>
        <v>45.351999999999997</v>
      </c>
      <c r="T973" s="8">
        <f t="shared" si="63"/>
        <v>0.5532620894939736</v>
      </c>
      <c r="U973" s="5">
        <f>YEAR(SalesDataTable[[#This Row],[Order Date]])</f>
        <v>2026</v>
      </c>
      <c r="V973" s="8" t="str">
        <f>"Q"&amp;ROUNDUP(MONTH(SalesDataTable[[#This Row],[Order Date]])/3,0)</f>
        <v>Q2</v>
      </c>
      <c r="W973" s="9">
        <f>MONTH(SalesDataTable[[#This Row],[Order Date]])</f>
        <v>6</v>
      </c>
      <c r="X973" s="8" t="str">
        <f>TEXT(SalesDataTable[[#This Row],[Order Date]],"mmm")</f>
        <v>Jun</v>
      </c>
    </row>
    <row r="974" spans="1:24" ht="15.75">
      <c r="A974" s="2">
        <v>3104</v>
      </c>
      <c r="B974" s="3">
        <v>46174</v>
      </c>
      <c r="C974" s="4">
        <f>YEAR(SalesDataTable[[#This Row],[Order Date]])</f>
        <v>2026</v>
      </c>
      <c r="D974" s="12" t="str">
        <f>"Q"&amp;ROUNDUP(MONTH(SalesDataTable[[#This Row],[Order Date]])/3,0)</f>
        <v>Q2</v>
      </c>
      <c r="E974" s="4">
        <f>MONTH(SalesDataTable[[#This Row],[Order Date]])</f>
        <v>6</v>
      </c>
      <c r="F974" s="4" t="str">
        <f>TEXT(SalesDataTable[[#This Row],[Order Date]],"MMM")</f>
        <v>Jun</v>
      </c>
      <c r="G974" s="4" t="s">
        <v>11</v>
      </c>
      <c r="H974" s="4" t="s">
        <v>18</v>
      </c>
      <c r="I974" s="4" t="s">
        <v>8</v>
      </c>
      <c r="J974" s="4" t="s">
        <v>16</v>
      </c>
      <c r="K974" s="4" t="s">
        <v>9</v>
      </c>
      <c r="L974" s="4" t="s">
        <v>37</v>
      </c>
      <c r="M974" s="9">
        <v>5</v>
      </c>
      <c r="N974" s="6">
        <v>153.97</v>
      </c>
      <c r="O974" s="7">
        <v>0.15</v>
      </c>
      <c r="P974" s="6">
        <v>79.81</v>
      </c>
      <c r="Q974" s="6">
        <f t="shared" si="60"/>
        <v>654.37249999999995</v>
      </c>
      <c r="R974" s="6">
        <f t="shared" si="61"/>
        <v>399.05</v>
      </c>
      <c r="S974" s="6">
        <f t="shared" si="62"/>
        <v>255.32249999999993</v>
      </c>
      <c r="T974" s="8">
        <f t="shared" si="63"/>
        <v>0.39017914108554369</v>
      </c>
      <c r="U974" s="5">
        <f>YEAR(SalesDataTable[[#This Row],[Order Date]])</f>
        <v>2026</v>
      </c>
      <c r="V974" s="8" t="str">
        <f>"Q"&amp;ROUNDUP(MONTH(SalesDataTable[[#This Row],[Order Date]])/3,0)</f>
        <v>Q2</v>
      </c>
      <c r="W974" s="9">
        <f>MONTH(SalesDataTable[[#This Row],[Order Date]])</f>
        <v>6</v>
      </c>
      <c r="X974" s="8" t="str">
        <f>TEXT(SalesDataTable[[#This Row],[Order Date]],"mmm")</f>
        <v>Jun</v>
      </c>
    </row>
    <row r="975" spans="1:24" ht="15.75">
      <c r="A975" s="2">
        <v>3230</v>
      </c>
      <c r="B975" s="3">
        <v>46174</v>
      </c>
      <c r="C975" s="4">
        <f>YEAR(SalesDataTable[[#This Row],[Order Date]])</f>
        <v>2026</v>
      </c>
      <c r="D975" s="12" t="str">
        <f>"Q"&amp;ROUNDUP(MONTH(SalesDataTable[[#This Row],[Order Date]])/3,0)</f>
        <v>Q2</v>
      </c>
      <c r="E975" s="4">
        <f>MONTH(SalesDataTable[[#This Row],[Order Date]])</f>
        <v>6</v>
      </c>
      <c r="F975" s="4" t="str">
        <f>TEXT(SalesDataTable[[#This Row],[Order Date]],"MMM")</f>
        <v>Jun</v>
      </c>
      <c r="G975" s="4" t="s">
        <v>11</v>
      </c>
      <c r="H975" s="4" t="s">
        <v>52</v>
      </c>
      <c r="I975" s="4" t="s">
        <v>19</v>
      </c>
      <c r="J975" s="4" t="s">
        <v>3</v>
      </c>
      <c r="K975" s="4" t="s">
        <v>34</v>
      </c>
      <c r="L975" s="4" t="s">
        <v>38</v>
      </c>
      <c r="M975" s="9">
        <v>1</v>
      </c>
      <c r="N975" s="6">
        <v>124.17</v>
      </c>
      <c r="O975" s="7">
        <v>0</v>
      </c>
      <c r="P975" s="6">
        <v>71.040000000000006</v>
      </c>
      <c r="Q975" s="6">
        <f t="shared" si="60"/>
        <v>124.17</v>
      </c>
      <c r="R975" s="6">
        <f t="shared" si="61"/>
        <v>71.040000000000006</v>
      </c>
      <c r="S975" s="6">
        <f t="shared" si="62"/>
        <v>53.129999999999995</v>
      </c>
      <c r="T975" s="8">
        <f t="shared" si="63"/>
        <v>0.4278811307079004</v>
      </c>
      <c r="U975" s="5">
        <f>YEAR(SalesDataTable[[#This Row],[Order Date]])</f>
        <v>2026</v>
      </c>
      <c r="V975" s="8" t="str">
        <f>"Q"&amp;ROUNDUP(MONTH(SalesDataTable[[#This Row],[Order Date]])/3,0)</f>
        <v>Q2</v>
      </c>
      <c r="W975" s="9">
        <f>MONTH(SalesDataTable[[#This Row],[Order Date]])</f>
        <v>6</v>
      </c>
      <c r="X975" s="8" t="str">
        <f>TEXT(SalesDataTable[[#This Row],[Order Date]],"mmm")</f>
        <v>Jun</v>
      </c>
    </row>
    <row r="976" spans="1:24" ht="15.75">
      <c r="A976" s="2">
        <v>3415</v>
      </c>
      <c r="B976" s="3">
        <v>46174</v>
      </c>
      <c r="C976" s="4">
        <f>YEAR(SalesDataTable[[#This Row],[Order Date]])</f>
        <v>2026</v>
      </c>
      <c r="D976" s="12" t="str">
        <f>"Q"&amp;ROUNDUP(MONTH(SalesDataTable[[#This Row],[Order Date]])/3,0)</f>
        <v>Q2</v>
      </c>
      <c r="E976" s="4">
        <f>MONTH(SalesDataTable[[#This Row],[Order Date]])</f>
        <v>6</v>
      </c>
      <c r="F976" s="4" t="str">
        <f>TEXT(SalesDataTable[[#This Row],[Order Date]],"MMM")</f>
        <v>Jun</v>
      </c>
      <c r="G976" s="4" t="s">
        <v>11</v>
      </c>
      <c r="H976" s="4" t="s">
        <v>25</v>
      </c>
      <c r="I976" s="4" t="s">
        <v>19</v>
      </c>
      <c r="J976" s="4" t="s">
        <v>3</v>
      </c>
      <c r="K976" s="4" t="s">
        <v>9</v>
      </c>
      <c r="L976" s="4" t="s">
        <v>37</v>
      </c>
      <c r="M976" s="9">
        <v>1</v>
      </c>
      <c r="N976" s="6">
        <v>152.94999999999999</v>
      </c>
      <c r="O976" s="7">
        <v>0.05</v>
      </c>
      <c r="P976" s="6">
        <v>76.97</v>
      </c>
      <c r="Q976" s="6">
        <f t="shared" si="60"/>
        <v>145.30249999999998</v>
      </c>
      <c r="R976" s="6">
        <f t="shared" si="61"/>
        <v>76.97</v>
      </c>
      <c r="S976" s="6">
        <f t="shared" si="62"/>
        <v>68.332499999999982</v>
      </c>
      <c r="T976" s="8">
        <f t="shared" si="63"/>
        <v>0.47027752447480248</v>
      </c>
      <c r="U976" s="5">
        <f>YEAR(SalesDataTable[[#This Row],[Order Date]])</f>
        <v>2026</v>
      </c>
      <c r="V976" s="8" t="str">
        <f>"Q"&amp;ROUNDUP(MONTH(SalesDataTable[[#This Row],[Order Date]])/3,0)</f>
        <v>Q2</v>
      </c>
      <c r="W976" s="9">
        <f>MONTH(SalesDataTable[[#This Row],[Order Date]])</f>
        <v>6</v>
      </c>
      <c r="X976" s="8" t="str">
        <f>TEXT(SalesDataTable[[#This Row],[Order Date]],"mmm")</f>
        <v>Jun</v>
      </c>
    </row>
    <row r="977" spans="1:24" ht="15.75">
      <c r="A977" s="2">
        <v>4130</v>
      </c>
      <c r="B977" s="3">
        <v>46174</v>
      </c>
      <c r="C977" s="4">
        <f>YEAR(SalesDataTable[[#This Row],[Order Date]])</f>
        <v>2026</v>
      </c>
      <c r="D977" s="12" t="str">
        <f>"Q"&amp;ROUNDUP(MONTH(SalesDataTable[[#This Row],[Order Date]])/3,0)</f>
        <v>Q2</v>
      </c>
      <c r="E977" s="4">
        <f>MONTH(SalesDataTable[[#This Row],[Order Date]])</f>
        <v>6</v>
      </c>
      <c r="F977" s="4" t="str">
        <f>TEXT(SalesDataTable[[#This Row],[Order Date]],"MMM")</f>
        <v>Jun</v>
      </c>
      <c r="G977" s="4" t="s">
        <v>20</v>
      </c>
      <c r="H977" s="4" t="s">
        <v>47</v>
      </c>
      <c r="I977" s="4" t="s">
        <v>2</v>
      </c>
      <c r="J977" s="4" t="s">
        <v>13</v>
      </c>
      <c r="K977" s="4" t="s">
        <v>4</v>
      </c>
      <c r="L977" s="4" t="s">
        <v>5</v>
      </c>
      <c r="M977" s="9">
        <v>3</v>
      </c>
      <c r="N977" s="6">
        <v>80.099999999999994</v>
      </c>
      <c r="O977" s="7">
        <v>0</v>
      </c>
      <c r="P977" s="6">
        <v>43.51</v>
      </c>
      <c r="Q977" s="6">
        <f t="shared" si="60"/>
        <v>240.29999999999998</v>
      </c>
      <c r="R977" s="6">
        <f t="shared" si="61"/>
        <v>130.53</v>
      </c>
      <c r="S977" s="6">
        <f t="shared" si="62"/>
        <v>109.76999999999998</v>
      </c>
      <c r="T977" s="8">
        <f t="shared" si="63"/>
        <v>0.45680399500624214</v>
      </c>
      <c r="U977" s="5">
        <f>YEAR(SalesDataTable[[#This Row],[Order Date]])</f>
        <v>2026</v>
      </c>
      <c r="V977" s="8" t="str">
        <f>"Q"&amp;ROUNDUP(MONTH(SalesDataTable[[#This Row],[Order Date]])/3,0)</f>
        <v>Q2</v>
      </c>
      <c r="W977" s="9">
        <f>MONTH(SalesDataTable[[#This Row],[Order Date]])</f>
        <v>6</v>
      </c>
      <c r="X977" s="8" t="str">
        <f>TEXT(SalesDataTable[[#This Row],[Order Date]],"mmm")</f>
        <v>Jun</v>
      </c>
    </row>
    <row r="978" spans="1:24" ht="15.75">
      <c r="A978" s="2">
        <v>4314</v>
      </c>
      <c r="B978" s="3">
        <v>46174</v>
      </c>
      <c r="C978" s="4">
        <f>YEAR(SalesDataTable[[#This Row],[Order Date]])</f>
        <v>2026</v>
      </c>
      <c r="D978" s="12" t="str">
        <f>"Q"&amp;ROUNDUP(MONTH(SalesDataTable[[#This Row],[Order Date]])/3,0)</f>
        <v>Q2</v>
      </c>
      <c r="E978" s="4">
        <f>MONTH(SalesDataTable[[#This Row],[Order Date]])</f>
        <v>6</v>
      </c>
      <c r="F978" s="4" t="str">
        <f>TEXT(SalesDataTable[[#This Row],[Order Date]],"MMM")</f>
        <v>Jun</v>
      </c>
      <c r="G978" s="4" t="s">
        <v>20</v>
      </c>
      <c r="H978" s="4" t="s">
        <v>21</v>
      </c>
      <c r="I978" s="4" t="s">
        <v>19</v>
      </c>
      <c r="J978" s="4" t="s">
        <v>13</v>
      </c>
      <c r="K978" s="4" t="s">
        <v>34</v>
      </c>
      <c r="L978" s="4" t="s">
        <v>42</v>
      </c>
      <c r="M978" s="9">
        <v>2</v>
      </c>
      <c r="N978" s="6">
        <v>36.61</v>
      </c>
      <c r="O978" s="7">
        <v>0</v>
      </c>
      <c r="P978" s="6">
        <v>14.15</v>
      </c>
      <c r="Q978" s="6">
        <f t="shared" si="60"/>
        <v>73.22</v>
      </c>
      <c r="R978" s="6">
        <f t="shared" si="61"/>
        <v>28.3</v>
      </c>
      <c r="S978" s="6">
        <f t="shared" si="62"/>
        <v>44.92</v>
      </c>
      <c r="T978" s="8">
        <f t="shared" si="63"/>
        <v>0.61349358098880091</v>
      </c>
      <c r="U978" s="5">
        <f>YEAR(SalesDataTable[[#This Row],[Order Date]])</f>
        <v>2026</v>
      </c>
      <c r="V978" s="8" t="str">
        <f>"Q"&amp;ROUNDUP(MONTH(SalesDataTable[[#This Row],[Order Date]])/3,0)</f>
        <v>Q2</v>
      </c>
      <c r="W978" s="9">
        <f>MONTH(SalesDataTable[[#This Row],[Order Date]])</f>
        <v>6</v>
      </c>
      <c r="X978" s="8" t="str">
        <f>TEXT(SalesDataTable[[#This Row],[Order Date]],"mmm")</f>
        <v>Jun</v>
      </c>
    </row>
    <row r="979" spans="1:24" ht="15.75">
      <c r="A979" s="2">
        <v>998</v>
      </c>
      <c r="B979" s="3">
        <v>46175</v>
      </c>
      <c r="C979" s="4">
        <f>YEAR(SalesDataTable[[#This Row],[Order Date]])</f>
        <v>2026</v>
      </c>
      <c r="D979" s="12" t="str">
        <f>"Q"&amp;ROUNDUP(MONTH(SalesDataTable[[#This Row],[Order Date]])/3,0)</f>
        <v>Q2</v>
      </c>
      <c r="E979" s="4">
        <f>MONTH(SalesDataTable[[#This Row],[Order Date]])</f>
        <v>6</v>
      </c>
      <c r="F979" s="4" t="str">
        <f>TEXT(SalesDataTable[[#This Row],[Order Date]],"MMM")</f>
        <v>Jun</v>
      </c>
      <c r="G979" s="4" t="s">
        <v>6</v>
      </c>
      <c r="H979" s="4" t="s">
        <v>41</v>
      </c>
      <c r="I979" s="4" t="s">
        <v>2</v>
      </c>
      <c r="J979" s="4" t="s">
        <v>3</v>
      </c>
      <c r="K979" s="4" t="s">
        <v>14</v>
      </c>
      <c r="L979" s="4" t="s">
        <v>44</v>
      </c>
      <c r="M979" s="9">
        <v>2</v>
      </c>
      <c r="N979" s="6">
        <v>131.81</v>
      </c>
      <c r="O979" s="7">
        <v>0.05</v>
      </c>
      <c r="P979" s="6">
        <v>66.09</v>
      </c>
      <c r="Q979" s="6">
        <f t="shared" si="60"/>
        <v>250.43899999999999</v>
      </c>
      <c r="R979" s="6">
        <f t="shared" si="61"/>
        <v>132.18</v>
      </c>
      <c r="S979" s="6">
        <f t="shared" si="62"/>
        <v>118.25899999999999</v>
      </c>
      <c r="T979" s="8">
        <f t="shared" si="63"/>
        <v>0.47220680485068217</v>
      </c>
      <c r="U979" s="5">
        <f>YEAR(SalesDataTable[[#This Row],[Order Date]])</f>
        <v>2026</v>
      </c>
      <c r="V979" s="8" t="str">
        <f>"Q"&amp;ROUNDUP(MONTH(SalesDataTable[[#This Row],[Order Date]])/3,0)</f>
        <v>Q2</v>
      </c>
      <c r="W979" s="9">
        <f>MONTH(SalesDataTable[[#This Row],[Order Date]])</f>
        <v>6</v>
      </c>
      <c r="X979" s="8" t="str">
        <f>TEXT(SalesDataTable[[#This Row],[Order Date]],"mmm")</f>
        <v>Jun</v>
      </c>
    </row>
    <row r="980" spans="1:24" ht="15.75">
      <c r="A980" s="2">
        <v>1172</v>
      </c>
      <c r="B980" s="3">
        <v>46175</v>
      </c>
      <c r="C980" s="4">
        <f>YEAR(SalesDataTable[[#This Row],[Order Date]])</f>
        <v>2026</v>
      </c>
      <c r="D980" s="12" t="str">
        <f>"Q"&amp;ROUNDUP(MONTH(SalesDataTable[[#This Row],[Order Date]])/3,0)</f>
        <v>Q2</v>
      </c>
      <c r="E980" s="4">
        <f>MONTH(SalesDataTable[[#This Row],[Order Date]])</f>
        <v>6</v>
      </c>
      <c r="F980" s="4" t="str">
        <f>TEXT(SalesDataTable[[#This Row],[Order Date]],"MMM")</f>
        <v>Jun</v>
      </c>
      <c r="G980" s="4" t="s">
        <v>0</v>
      </c>
      <c r="H980" s="4" t="s">
        <v>50</v>
      </c>
      <c r="I980" s="4" t="s">
        <v>2</v>
      </c>
      <c r="J980" s="4" t="s">
        <v>3</v>
      </c>
      <c r="K980" s="4" t="s">
        <v>9</v>
      </c>
      <c r="L980" s="4" t="s">
        <v>37</v>
      </c>
      <c r="M980" s="9">
        <v>1</v>
      </c>
      <c r="N980" s="6">
        <v>153.43</v>
      </c>
      <c r="O980" s="7">
        <v>0.05</v>
      </c>
      <c r="P980" s="6">
        <v>78.16</v>
      </c>
      <c r="Q980" s="6">
        <f t="shared" si="60"/>
        <v>145.7585</v>
      </c>
      <c r="R980" s="6">
        <f t="shared" si="61"/>
        <v>78.16</v>
      </c>
      <c r="S980" s="6">
        <f t="shared" si="62"/>
        <v>67.598500000000001</v>
      </c>
      <c r="T980" s="8">
        <f t="shared" si="63"/>
        <v>0.46377055197467043</v>
      </c>
      <c r="U980" s="5">
        <f>YEAR(SalesDataTable[[#This Row],[Order Date]])</f>
        <v>2026</v>
      </c>
      <c r="V980" s="8" t="str">
        <f>"Q"&amp;ROUNDUP(MONTH(SalesDataTable[[#This Row],[Order Date]])/3,0)</f>
        <v>Q2</v>
      </c>
      <c r="W980" s="9">
        <f>MONTH(SalesDataTable[[#This Row],[Order Date]])</f>
        <v>6</v>
      </c>
      <c r="X980" s="8" t="str">
        <f>TEXT(SalesDataTable[[#This Row],[Order Date]],"mmm")</f>
        <v>Jun</v>
      </c>
    </row>
    <row r="981" spans="1:24" ht="15.75">
      <c r="A981" s="2">
        <v>1261</v>
      </c>
      <c r="B981" s="3">
        <v>46175</v>
      </c>
      <c r="C981" s="4">
        <f>YEAR(SalesDataTable[[#This Row],[Order Date]])</f>
        <v>2026</v>
      </c>
      <c r="D981" s="12" t="str">
        <f>"Q"&amp;ROUNDUP(MONTH(SalesDataTable[[#This Row],[Order Date]])/3,0)</f>
        <v>Q2</v>
      </c>
      <c r="E981" s="4">
        <f>MONTH(SalesDataTable[[#This Row],[Order Date]])</f>
        <v>6</v>
      </c>
      <c r="F981" s="4" t="str">
        <f>TEXT(SalesDataTable[[#This Row],[Order Date]],"MMM")</f>
        <v>Jun</v>
      </c>
      <c r="G981" s="4" t="s">
        <v>6</v>
      </c>
      <c r="H981" s="4" t="s">
        <v>49</v>
      </c>
      <c r="I981" s="4" t="s">
        <v>2</v>
      </c>
      <c r="J981" s="4" t="s">
        <v>13</v>
      </c>
      <c r="K981" s="4" t="s">
        <v>4</v>
      </c>
      <c r="L981" s="4" t="s">
        <v>5</v>
      </c>
      <c r="M981" s="9">
        <v>2</v>
      </c>
      <c r="N981" s="6">
        <v>80.06</v>
      </c>
      <c r="O981" s="7">
        <v>0</v>
      </c>
      <c r="P981" s="6">
        <v>42.87</v>
      </c>
      <c r="Q981" s="6">
        <f t="shared" si="60"/>
        <v>160.12</v>
      </c>
      <c r="R981" s="6">
        <f t="shared" si="61"/>
        <v>85.74</v>
      </c>
      <c r="S981" s="6">
        <f t="shared" si="62"/>
        <v>74.38000000000001</v>
      </c>
      <c r="T981" s="8">
        <f t="shared" si="63"/>
        <v>0.4645266050462154</v>
      </c>
      <c r="U981" s="5">
        <f>YEAR(SalesDataTable[[#This Row],[Order Date]])</f>
        <v>2026</v>
      </c>
      <c r="V981" s="8" t="str">
        <f>"Q"&amp;ROUNDUP(MONTH(SalesDataTable[[#This Row],[Order Date]])/3,0)</f>
        <v>Q2</v>
      </c>
      <c r="W981" s="9">
        <f>MONTH(SalesDataTable[[#This Row],[Order Date]])</f>
        <v>6</v>
      </c>
      <c r="X981" s="8" t="str">
        <f>TEXT(SalesDataTable[[#This Row],[Order Date]],"mmm")</f>
        <v>Jun</v>
      </c>
    </row>
    <row r="982" spans="1:24" ht="15.75">
      <c r="A982" s="2">
        <v>1762</v>
      </c>
      <c r="B982" s="3">
        <v>46175</v>
      </c>
      <c r="C982" s="4">
        <f>YEAR(SalesDataTable[[#This Row],[Order Date]])</f>
        <v>2026</v>
      </c>
      <c r="D982" s="12" t="str">
        <f>"Q"&amp;ROUNDUP(MONTH(SalesDataTable[[#This Row],[Order Date]])/3,0)</f>
        <v>Q2</v>
      </c>
      <c r="E982" s="4">
        <f>MONTH(SalesDataTable[[#This Row],[Order Date]])</f>
        <v>6</v>
      </c>
      <c r="F982" s="4" t="str">
        <f>TEXT(SalesDataTable[[#This Row],[Order Date]],"MMM")</f>
        <v>Jun</v>
      </c>
      <c r="G982" s="4" t="s">
        <v>20</v>
      </c>
      <c r="H982" s="4" t="s">
        <v>47</v>
      </c>
      <c r="I982" s="4" t="s">
        <v>19</v>
      </c>
      <c r="J982" s="4" t="s">
        <v>16</v>
      </c>
      <c r="K982" s="4" t="s">
        <v>34</v>
      </c>
      <c r="L982" s="4" t="s">
        <v>35</v>
      </c>
      <c r="M982" s="9">
        <v>1</v>
      </c>
      <c r="N982" s="6">
        <v>40.549999999999997</v>
      </c>
      <c r="O982" s="7">
        <v>0</v>
      </c>
      <c r="P982" s="6">
        <v>15.16</v>
      </c>
      <c r="Q982" s="6">
        <f t="shared" si="60"/>
        <v>40.549999999999997</v>
      </c>
      <c r="R982" s="6">
        <f t="shared" si="61"/>
        <v>15.16</v>
      </c>
      <c r="S982" s="6">
        <f t="shared" si="62"/>
        <v>25.389999999999997</v>
      </c>
      <c r="T982" s="8">
        <f t="shared" si="63"/>
        <v>0.62614056720098643</v>
      </c>
      <c r="U982" s="5">
        <f>YEAR(SalesDataTable[[#This Row],[Order Date]])</f>
        <v>2026</v>
      </c>
      <c r="V982" s="8" t="str">
        <f>"Q"&amp;ROUNDUP(MONTH(SalesDataTable[[#This Row],[Order Date]])/3,0)</f>
        <v>Q2</v>
      </c>
      <c r="W982" s="9">
        <f>MONTH(SalesDataTable[[#This Row],[Order Date]])</f>
        <v>6</v>
      </c>
      <c r="X982" s="8" t="str">
        <f>TEXT(SalesDataTable[[#This Row],[Order Date]],"mmm")</f>
        <v>Jun</v>
      </c>
    </row>
    <row r="983" spans="1:24" ht="15.75">
      <c r="A983" s="2">
        <v>1851</v>
      </c>
      <c r="B983" s="3">
        <v>46175</v>
      </c>
      <c r="C983" s="4">
        <f>YEAR(SalesDataTable[[#This Row],[Order Date]])</f>
        <v>2026</v>
      </c>
      <c r="D983" s="12" t="str">
        <f>"Q"&amp;ROUNDUP(MONTH(SalesDataTable[[#This Row],[Order Date]])/3,0)</f>
        <v>Q2</v>
      </c>
      <c r="E983" s="4">
        <f>MONTH(SalesDataTable[[#This Row],[Order Date]])</f>
        <v>6</v>
      </c>
      <c r="F983" s="4" t="str">
        <f>TEXT(SalesDataTable[[#This Row],[Order Date]],"MMM")</f>
        <v>Jun</v>
      </c>
      <c r="G983" s="4" t="s">
        <v>6</v>
      </c>
      <c r="H983" s="4" t="s">
        <v>27</v>
      </c>
      <c r="I983" s="4" t="s">
        <v>2</v>
      </c>
      <c r="J983" s="4" t="s">
        <v>13</v>
      </c>
      <c r="K983" s="4" t="s">
        <v>14</v>
      </c>
      <c r="L983" s="4" t="s">
        <v>32</v>
      </c>
      <c r="M983" s="9">
        <v>3</v>
      </c>
      <c r="N983" s="6">
        <v>45.43</v>
      </c>
      <c r="O983" s="7">
        <v>0.15</v>
      </c>
      <c r="P983" s="6">
        <v>17.850000000000001</v>
      </c>
      <c r="Q983" s="6">
        <f t="shared" si="60"/>
        <v>115.84649999999999</v>
      </c>
      <c r="R983" s="6">
        <f t="shared" si="61"/>
        <v>53.550000000000004</v>
      </c>
      <c r="S983" s="6">
        <f t="shared" si="62"/>
        <v>62.296499999999988</v>
      </c>
      <c r="T983" s="8">
        <f t="shared" si="63"/>
        <v>0.53775038520801222</v>
      </c>
      <c r="U983" s="5">
        <f>YEAR(SalesDataTable[[#This Row],[Order Date]])</f>
        <v>2026</v>
      </c>
      <c r="V983" s="8" t="str">
        <f>"Q"&amp;ROUNDUP(MONTH(SalesDataTable[[#This Row],[Order Date]])/3,0)</f>
        <v>Q2</v>
      </c>
      <c r="W983" s="9">
        <f>MONTH(SalesDataTable[[#This Row],[Order Date]])</f>
        <v>6</v>
      </c>
      <c r="X983" s="8" t="str">
        <f>TEXT(SalesDataTable[[#This Row],[Order Date]],"mmm")</f>
        <v>Jun</v>
      </c>
    </row>
    <row r="984" spans="1:24" ht="15.75">
      <c r="A984" s="2">
        <v>3205</v>
      </c>
      <c r="B984" s="3">
        <v>46175</v>
      </c>
      <c r="C984" s="4">
        <f>YEAR(SalesDataTable[[#This Row],[Order Date]])</f>
        <v>2026</v>
      </c>
      <c r="D984" s="12" t="str">
        <f>"Q"&amp;ROUNDUP(MONTH(SalesDataTable[[#This Row],[Order Date]])/3,0)</f>
        <v>Q2</v>
      </c>
      <c r="E984" s="4">
        <f>MONTH(SalesDataTable[[#This Row],[Order Date]])</f>
        <v>6</v>
      </c>
      <c r="F984" s="4" t="str">
        <f>TEXT(SalesDataTable[[#This Row],[Order Date]],"MMM")</f>
        <v>Jun</v>
      </c>
      <c r="G984" s="4" t="s">
        <v>20</v>
      </c>
      <c r="H984" s="4" t="s">
        <v>21</v>
      </c>
      <c r="I984" s="4" t="s">
        <v>8</v>
      </c>
      <c r="J984" s="4" t="s">
        <v>16</v>
      </c>
      <c r="K984" s="4" t="s">
        <v>9</v>
      </c>
      <c r="L984" s="4" t="s">
        <v>17</v>
      </c>
      <c r="M984" s="9">
        <v>6</v>
      </c>
      <c r="N984" s="6">
        <v>146.85</v>
      </c>
      <c r="O984" s="7">
        <v>0.15</v>
      </c>
      <c r="P984" s="6">
        <v>80.45</v>
      </c>
      <c r="Q984" s="6">
        <f t="shared" si="60"/>
        <v>748.93499999999995</v>
      </c>
      <c r="R984" s="6">
        <f t="shared" si="61"/>
        <v>482.70000000000005</v>
      </c>
      <c r="S984" s="6">
        <f t="shared" si="62"/>
        <v>266.2349999999999</v>
      </c>
      <c r="T984" s="8">
        <f t="shared" si="63"/>
        <v>0.35548478839952724</v>
      </c>
      <c r="U984" s="5">
        <f>YEAR(SalesDataTable[[#This Row],[Order Date]])</f>
        <v>2026</v>
      </c>
      <c r="V984" s="8" t="str">
        <f>"Q"&amp;ROUNDUP(MONTH(SalesDataTable[[#This Row],[Order Date]])/3,0)</f>
        <v>Q2</v>
      </c>
      <c r="W984" s="9">
        <f>MONTH(SalesDataTable[[#This Row],[Order Date]])</f>
        <v>6</v>
      </c>
      <c r="X984" s="8" t="str">
        <f>TEXT(SalesDataTable[[#This Row],[Order Date]],"mmm")</f>
        <v>Jun</v>
      </c>
    </row>
    <row r="985" spans="1:24" ht="15.75">
      <c r="A985" s="2">
        <v>1396</v>
      </c>
      <c r="B985" s="3">
        <v>46176</v>
      </c>
      <c r="C985" s="4">
        <f>YEAR(SalesDataTable[[#This Row],[Order Date]])</f>
        <v>2026</v>
      </c>
      <c r="D985" s="12" t="str">
        <f>"Q"&amp;ROUNDUP(MONTH(SalesDataTable[[#This Row],[Order Date]])/3,0)</f>
        <v>Q2</v>
      </c>
      <c r="E985" s="4">
        <f>MONTH(SalesDataTable[[#This Row],[Order Date]])</f>
        <v>6</v>
      </c>
      <c r="F985" s="4" t="str">
        <f>TEXT(SalesDataTable[[#This Row],[Order Date]],"MMM")</f>
        <v>Jun</v>
      </c>
      <c r="G985" s="4" t="s">
        <v>11</v>
      </c>
      <c r="H985" s="4" t="s">
        <v>18</v>
      </c>
      <c r="I985" s="4" t="s">
        <v>2</v>
      </c>
      <c r="J985" s="4" t="s">
        <v>16</v>
      </c>
      <c r="K985" s="4" t="s">
        <v>23</v>
      </c>
      <c r="L985" s="4" t="s">
        <v>29</v>
      </c>
      <c r="M985" s="9">
        <v>1</v>
      </c>
      <c r="N985" s="6">
        <v>192.33</v>
      </c>
      <c r="O985" s="7">
        <v>0.1</v>
      </c>
      <c r="P985" s="6">
        <v>105.15</v>
      </c>
      <c r="Q985" s="6">
        <f t="shared" si="60"/>
        <v>173.09700000000001</v>
      </c>
      <c r="R985" s="6">
        <f t="shared" si="61"/>
        <v>105.15</v>
      </c>
      <c r="S985" s="6">
        <f t="shared" si="62"/>
        <v>67.947000000000003</v>
      </c>
      <c r="T985" s="8">
        <f t="shared" si="63"/>
        <v>0.39253713235931298</v>
      </c>
      <c r="U985" s="5">
        <f>YEAR(SalesDataTable[[#This Row],[Order Date]])</f>
        <v>2026</v>
      </c>
      <c r="V985" s="8" t="str">
        <f>"Q"&amp;ROUNDUP(MONTH(SalesDataTable[[#This Row],[Order Date]])/3,0)</f>
        <v>Q2</v>
      </c>
      <c r="W985" s="9">
        <f>MONTH(SalesDataTable[[#This Row],[Order Date]])</f>
        <v>6</v>
      </c>
      <c r="X985" s="8" t="str">
        <f>TEXT(SalesDataTable[[#This Row],[Order Date]],"mmm")</f>
        <v>Jun</v>
      </c>
    </row>
    <row r="986" spans="1:24" ht="15.75">
      <c r="A986" s="2">
        <v>1441</v>
      </c>
      <c r="B986" s="3">
        <v>46176</v>
      </c>
      <c r="C986" s="4">
        <f>YEAR(SalesDataTable[[#This Row],[Order Date]])</f>
        <v>2026</v>
      </c>
      <c r="D986" s="12" t="str">
        <f>"Q"&amp;ROUNDUP(MONTH(SalesDataTable[[#This Row],[Order Date]])/3,0)</f>
        <v>Q2</v>
      </c>
      <c r="E986" s="4">
        <f>MONTH(SalesDataTable[[#This Row],[Order Date]])</f>
        <v>6</v>
      </c>
      <c r="F986" s="4" t="str">
        <f>TEXT(SalesDataTable[[#This Row],[Order Date]],"MMM")</f>
        <v>Jun</v>
      </c>
      <c r="G986" s="4" t="s">
        <v>11</v>
      </c>
      <c r="H986" s="4" t="s">
        <v>39</v>
      </c>
      <c r="I986" s="4" t="s">
        <v>28</v>
      </c>
      <c r="J986" s="4" t="s">
        <v>13</v>
      </c>
      <c r="K986" s="4" t="s">
        <v>14</v>
      </c>
      <c r="L986" s="4" t="s">
        <v>44</v>
      </c>
      <c r="M986" s="9">
        <v>3</v>
      </c>
      <c r="N986" s="6">
        <v>135.4</v>
      </c>
      <c r="O986" s="7">
        <v>0</v>
      </c>
      <c r="P986" s="6">
        <v>65.16</v>
      </c>
      <c r="Q986" s="6">
        <f t="shared" si="60"/>
        <v>406.20000000000005</v>
      </c>
      <c r="R986" s="6">
        <f t="shared" si="61"/>
        <v>195.48</v>
      </c>
      <c r="S986" s="6">
        <f t="shared" si="62"/>
        <v>210.72000000000006</v>
      </c>
      <c r="T986" s="8">
        <f t="shared" si="63"/>
        <v>0.51875923190546536</v>
      </c>
      <c r="U986" s="5">
        <f>YEAR(SalesDataTable[[#This Row],[Order Date]])</f>
        <v>2026</v>
      </c>
      <c r="V986" s="8" t="str">
        <f>"Q"&amp;ROUNDUP(MONTH(SalesDataTable[[#This Row],[Order Date]])/3,0)</f>
        <v>Q2</v>
      </c>
      <c r="W986" s="9">
        <f>MONTH(SalesDataTable[[#This Row],[Order Date]])</f>
        <v>6</v>
      </c>
      <c r="X986" s="8" t="str">
        <f>TEXT(SalesDataTable[[#This Row],[Order Date]],"mmm")</f>
        <v>Jun</v>
      </c>
    </row>
    <row r="987" spans="1:24" ht="15.75">
      <c r="A987" s="2">
        <v>1511</v>
      </c>
      <c r="B987" s="3">
        <v>46176</v>
      </c>
      <c r="C987" s="4">
        <f>YEAR(SalesDataTable[[#This Row],[Order Date]])</f>
        <v>2026</v>
      </c>
      <c r="D987" s="12" t="str">
        <f>"Q"&amp;ROUNDUP(MONTH(SalesDataTable[[#This Row],[Order Date]])/3,0)</f>
        <v>Q2</v>
      </c>
      <c r="E987" s="4">
        <f>MONTH(SalesDataTable[[#This Row],[Order Date]])</f>
        <v>6</v>
      </c>
      <c r="F987" s="4" t="str">
        <f>TEXT(SalesDataTable[[#This Row],[Order Date]],"MMM")</f>
        <v>Jun</v>
      </c>
      <c r="G987" s="4" t="s">
        <v>11</v>
      </c>
      <c r="H987" s="4" t="s">
        <v>25</v>
      </c>
      <c r="I987" s="4" t="s">
        <v>2</v>
      </c>
      <c r="J987" s="4" t="s">
        <v>13</v>
      </c>
      <c r="K987" s="4" t="s">
        <v>34</v>
      </c>
      <c r="L987" s="4" t="s">
        <v>42</v>
      </c>
      <c r="M987" s="9">
        <v>2</v>
      </c>
      <c r="N987" s="6">
        <v>36.08</v>
      </c>
      <c r="O987" s="7">
        <v>0.05</v>
      </c>
      <c r="P987" s="6">
        <v>13.73</v>
      </c>
      <c r="Q987" s="6">
        <f t="shared" si="60"/>
        <v>68.551999999999992</v>
      </c>
      <c r="R987" s="6">
        <f t="shared" si="61"/>
        <v>27.46</v>
      </c>
      <c r="S987" s="6">
        <f t="shared" si="62"/>
        <v>41.091999999999992</v>
      </c>
      <c r="T987" s="8">
        <f t="shared" si="63"/>
        <v>0.59942817131520587</v>
      </c>
      <c r="U987" s="5">
        <f>YEAR(SalesDataTable[[#This Row],[Order Date]])</f>
        <v>2026</v>
      </c>
      <c r="V987" s="8" t="str">
        <f>"Q"&amp;ROUNDUP(MONTH(SalesDataTable[[#This Row],[Order Date]])/3,0)</f>
        <v>Q2</v>
      </c>
      <c r="W987" s="9">
        <f>MONTH(SalesDataTable[[#This Row],[Order Date]])</f>
        <v>6</v>
      </c>
      <c r="X987" s="8" t="str">
        <f>TEXT(SalesDataTable[[#This Row],[Order Date]],"mmm")</f>
        <v>Jun</v>
      </c>
    </row>
    <row r="988" spans="1:24" ht="15.75">
      <c r="A988" s="2">
        <v>1701</v>
      </c>
      <c r="B988" s="3">
        <v>46176</v>
      </c>
      <c r="C988" s="4">
        <f>YEAR(SalesDataTable[[#This Row],[Order Date]])</f>
        <v>2026</v>
      </c>
      <c r="D988" s="12" t="str">
        <f>"Q"&amp;ROUNDUP(MONTH(SalesDataTable[[#This Row],[Order Date]])/3,0)</f>
        <v>Q2</v>
      </c>
      <c r="E988" s="4">
        <f>MONTH(SalesDataTable[[#This Row],[Order Date]])</f>
        <v>6</v>
      </c>
      <c r="F988" s="4" t="str">
        <f>TEXT(SalesDataTable[[#This Row],[Order Date]],"MMM")</f>
        <v>Jun</v>
      </c>
      <c r="G988" s="4" t="s">
        <v>0</v>
      </c>
      <c r="H988" s="4" t="s">
        <v>36</v>
      </c>
      <c r="I988" s="4" t="s">
        <v>2</v>
      </c>
      <c r="J988" s="4" t="s">
        <v>13</v>
      </c>
      <c r="K988" s="4" t="s">
        <v>14</v>
      </c>
      <c r="L988" s="4" t="s">
        <v>32</v>
      </c>
      <c r="M988" s="9">
        <v>1</v>
      </c>
      <c r="N988" s="6">
        <v>46.16</v>
      </c>
      <c r="O988" s="7">
        <v>0</v>
      </c>
      <c r="P988" s="6">
        <v>18.36</v>
      </c>
      <c r="Q988" s="6">
        <f t="shared" si="60"/>
        <v>46.16</v>
      </c>
      <c r="R988" s="6">
        <f t="shared" si="61"/>
        <v>18.36</v>
      </c>
      <c r="S988" s="6">
        <f t="shared" si="62"/>
        <v>27.799999999999997</v>
      </c>
      <c r="T988" s="8">
        <f t="shared" si="63"/>
        <v>0.60225303292894283</v>
      </c>
      <c r="U988" s="5">
        <f>YEAR(SalesDataTable[[#This Row],[Order Date]])</f>
        <v>2026</v>
      </c>
      <c r="V988" s="8" t="str">
        <f>"Q"&amp;ROUNDUP(MONTH(SalesDataTable[[#This Row],[Order Date]])/3,0)</f>
        <v>Q2</v>
      </c>
      <c r="W988" s="9">
        <f>MONTH(SalesDataTable[[#This Row],[Order Date]])</f>
        <v>6</v>
      </c>
      <c r="X988" s="8" t="str">
        <f>TEXT(SalesDataTable[[#This Row],[Order Date]],"mmm")</f>
        <v>Jun</v>
      </c>
    </row>
    <row r="989" spans="1:24" ht="15.75">
      <c r="A989" s="2">
        <v>1984</v>
      </c>
      <c r="B989" s="3">
        <v>46176</v>
      </c>
      <c r="C989" s="4">
        <f>YEAR(SalesDataTable[[#This Row],[Order Date]])</f>
        <v>2026</v>
      </c>
      <c r="D989" s="12" t="str">
        <f>"Q"&amp;ROUNDUP(MONTH(SalesDataTable[[#This Row],[Order Date]])/3,0)</f>
        <v>Q2</v>
      </c>
      <c r="E989" s="4">
        <f>MONTH(SalesDataTable[[#This Row],[Order Date]])</f>
        <v>6</v>
      </c>
      <c r="F989" s="4" t="str">
        <f>TEXT(SalesDataTable[[#This Row],[Order Date]],"MMM")</f>
        <v>Jun</v>
      </c>
      <c r="G989" s="4" t="s">
        <v>6</v>
      </c>
      <c r="H989" s="4" t="s">
        <v>7</v>
      </c>
      <c r="I989" s="4" t="s">
        <v>2</v>
      </c>
      <c r="J989" s="4" t="s">
        <v>3</v>
      </c>
      <c r="K989" s="4" t="s">
        <v>4</v>
      </c>
      <c r="L989" s="4" t="s">
        <v>22</v>
      </c>
      <c r="M989" s="9">
        <v>2</v>
      </c>
      <c r="N989" s="6">
        <v>50.77</v>
      </c>
      <c r="O989" s="7">
        <v>0</v>
      </c>
      <c r="P989" s="6">
        <v>22.93</v>
      </c>
      <c r="Q989" s="6">
        <f t="shared" si="60"/>
        <v>101.54</v>
      </c>
      <c r="R989" s="6">
        <f t="shared" si="61"/>
        <v>45.86</v>
      </c>
      <c r="S989" s="6">
        <f t="shared" si="62"/>
        <v>55.680000000000007</v>
      </c>
      <c r="T989" s="8">
        <f t="shared" si="63"/>
        <v>0.54835532794957653</v>
      </c>
      <c r="U989" s="5">
        <f>YEAR(SalesDataTable[[#This Row],[Order Date]])</f>
        <v>2026</v>
      </c>
      <c r="V989" s="8" t="str">
        <f>"Q"&amp;ROUNDUP(MONTH(SalesDataTable[[#This Row],[Order Date]])/3,0)</f>
        <v>Q2</v>
      </c>
      <c r="W989" s="9">
        <f>MONTH(SalesDataTable[[#This Row],[Order Date]])</f>
        <v>6</v>
      </c>
      <c r="X989" s="8" t="str">
        <f>TEXT(SalesDataTable[[#This Row],[Order Date]],"mmm")</f>
        <v>Jun</v>
      </c>
    </row>
    <row r="990" spans="1:24" ht="15.75">
      <c r="A990" s="2">
        <v>2572</v>
      </c>
      <c r="B990" s="3">
        <v>46176</v>
      </c>
      <c r="C990" s="4">
        <f>YEAR(SalesDataTable[[#This Row],[Order Date]])</f>
        <v>2026</v>
      </c>
      <c r="D990" s="12" t="str">
        <f>"Q"&amp;ROUNDUP(MONTH(SalesDataTable[[#This Row],[Order Date]])/3,0)</f>
        <v>Q2</v>
      </c>
      <c r="E990" s="4">
        <f>MONTH(SalesDataTable[[#This Row],[Order Date]])</f>
        <v>6</v>
      </c>
      <c r="F990" s="4" t="str">
        <f>TEXT(SalesDataTable[[#This Row],[Order Date]],"MMM")</f>
        <v>Jun</v>
      </c>
      <c r="G990" s="4" t="s">
        <v>20</v>
      </c>
      <c r="H990" s="4" t="s">
        <v>33</v>
      </c>
      <c r="I990" s="4" t="s">
        <v>28</v>
      </c>
      <c r="J990" s="4" t="s">
        <v>16</v>
      </c>
      <c r="K990" s="4" t="s">
        <v>9</v>
      </c>
      <c r="L990" s="4" t="s">
        <v>46</v>
      </c>
      <c r="M990" s="9">
        <v>2</v>
      </c>
      <c r="N990" s="6">
        <v>70.97</v>
      </c>
      <c r="O990" s="7">
        <v>0.05</v>
      </c>
      <c r="P990" s="6">
        <v>32.54</v>
      </c>
      <c r="Q990" s="6">
        <f t="shared" si="60"/>
        <v>134.84299999999999</v>
      </c>
      <c r="R990" s="6">
        <f t="shared" si="61"/>
        <v>65.08</v>
      </c>
      <c r="S990" s="6">
        <f t="shared" si="62"/>
        <v>69.762999999999991</v>
      </c>
      <c r="T990" s="8">
        <f t="shared" si="63"/>
        <v>0.51736463887632278</v>
      </c>
      <c r="U990" s="5">
        <f>YEAR(SalesDataTable[[#This Row],[Order Date]])</f>
        <v>2026</v>
      </c>
      <c r="V990" s="8" t="str">
        <f>"Q"&amp;ROUNDUP(MONTH(SalesDataTable[[#This Row],[Order Date]])/3,0)</f>
        <v>Q2</v>
      </c>
      <c r="W990" s="9">
        <f>MONTH(SalesDataTable[[#This Row],[Order Date]])</f>
        <v>6</v>
      </c>
      <c r="X990" s="8" t="str">
        <f>TEXT(SalesDataTable[[#This Row],[Order Date]],"mmm")</f>
        <v>Jun</v>
      </c>
    </row>
    <row r="991" spans="1:24" ht="15.75">
      <c r="A991" s="2">
        <v>2833</v>
      </c>
      <c r="B991" s="3">
        <v>46176</v>
      </c>
      <c r="C991" s="4">
        <f>YEAR(SalesDataTable[[#This Row],[Order Date]])</f>
        <v>2026</v>
      </c>
      <c r="D991" s="12" t="str">
        <f>"Q"&amp;ROUNDUP(MONTH(SalesDataTable[[#This Row],[Order Date]])/3,0)</f>
        <v>Q2</v>
      </c>
      <c r="E991" s="4">
        <f>MONTH(SalesDataTable[[#This Row],[Order Date]])</f>
        <v>6</v>
      </c>
      <c r="F991" s="4" t="str">
        <f>TEXT(SalesDataTable[[#This Row],[Order Date]],"MMM")</f>
        <v>Jun</v>
      </c>
      <c r="G991" s="4" t="s">
        <v>20</v>
      </c>
      <c r="H991" s="4" t="s">
        <v>47</v>
      </c>
      <c r="I991" s="4" t="s">
        <v>2</v>
      </c>
      <c r="J991" s="4" t="s">
        <v>3</v>
      </c>
      <c r="K991" s="4" t="s">
        <v>9</v>
      </c>
      <c r="L991" s="4" t="s">
        <v>17</v>
      </c>
      <c r="M991" s="9">
        <v>3</v>
      </c>
      <c r="N991" s="6">
        <v>141.6</v>
      </c>
      <c r="O991" s="7">
        <v>0</v>
      </c>
      <c r="P991" s="6">
        <v>78.02</v>
      </c>
      <c r="Q991" s="6">
        <f t="shared" si="60"/>
        <v>424.79999999999995</v>
      </c>
      <c r="R991" s="6">
        <f t="shared" si="61"/>
        <v>234.06</v>
      </c>
      <c r="S991" s="6">
        <f t="shared" si="62"/>
        <v>190.73999999999995</v>
      </c>
      <c r="T991" s="8">
        <f t="shared" si="63"/>
        <v>0.44901129943502821</v>
      </c>
      <c r="U991" s="5">
        <f>YEAR(SalesDataTable[[#This Row],[Order Date]])</f>
        <v>2026</v>
      </c>
      <c r="V991" s="8" t="str">
        <f>"Q"&amp;ROUNDUP(MONTH(SalesDataTable[[#This Row],[Order Date]])/3,0)</f>
        <v>Q2</v>
      </c>
      <c r="W991" s="9">
        <f>MONTH(SalesDataTable[[#This Row],[Order Date]])</f>
        <v>6</v>
      </c>
      <c r="X991" s="8" t="str">
        <f>TEXT(SalesDataTable[[#This Row],[Order Date]],"mmm")</f>
        <v>Jun</v>
      </c>
    </row>
    <row r="992" spans="1:24" ht="15.75">
      <c r="A992" s="2">
        <v>3522</v>
      </c>
      <c r="B992" s="3">
        <v>46176</v>
      </c>
      <c r="C992" s="4">
        <f>YEAR(SalesDataTable[[#This Row],[Order Date]])</f>
        <v>2026</v>
      </c>
      <c r="D992" s="12" t="str">
        <f>"Q"&amp;ROUNDUP(MONTH(SalesDataTable[[#This Row],[Order Date]])/3,0)</f>
        <v>Q2</v>
      </c>
      <c r="E992" s="4">
        <f>MONTH(SalesDataTable[[#This Row],[Order Date]])</f>
        <v>6</v>
      </c>
      <c r="F992" s="4" t="str">
        <f>TEXT(SalesDataTable[[#This Row],[Order Date]],"MMM")</f>
        <v>Jun</v>
      </c>
      <c r="G992" s="4" t="s">
        <v>20</v>
      </c>
      <c r="H992" s="4" t="s">
        <v>47</v>
      </c>
      <c r="I992" s="4" t="s">
        <v>2</v>
      </c>
      <c r="J992" s="4" t="s">
        <v>13</v>
      </c>
      <c r="K992" s="4" t="s">
        <v>4</v>
      </c>
      <c r="L992" s="4" t="s">
        <v>26</v>
      </c>
      <c r="M992" s="9">
        <v>1</v>
      </c>
      <c r="N992" s="6">
        <v>40.57</v>
      </c>
      <c r="O992" s="7">
        <v>0</v>
      </c>
      <c r="P992" s="6">
        <v>16.329999999999998</v>
      </c>
      <c r="Q992" s="6">
        <f t="shared" si="60"/>
        <v>40.57</v>
      </c>
      <c r="R992" s="6">
        <f t="shared" si="61"/>
        <v>16.329999999999998</v>
      </c>
      <c r="S992" s="6">
        <f t="shared" si="62"/>
        <v>24.240000000000002</v>
      </c>
      <c r="T992" s="8">
        <f t="shared" si="63"/>
        <v>0.59748582696573826</v>
      </c>
      <c r="U992" s="5">
        <f>YEAR(SalesDataTable[[#This Row],[Order Date]])</f>
        <v>2026</v>
      </c>
      <c r="V992" s="8" t="str">
        <f>"Q"&amp;ROUNDUP(MONTH(SalesDataTable[[#This Row],[Order Date]])/3,0)</f>
        <v>Q2</v>
      </c>
      <c r="W992" s="9">
        <f>MONTH(SalesDataTable[[#This Row],[Order Date]])</f>
        <v>6</v>
      </c>
      <c r="X992" s="8" t="str">
        <f>TEXT(SalesDataTable[[#This Row],[Order Date]],"mmm")</f>
        <v>Jun</v>
      </c>
    </row>
    <row r="993" spans="1:24" ht="15.75">
      <c r="A993" s="2">
        <v>146</v>
      </c>
      <c r="B993" s="3">
        <v>46177</v>
      </c>
      <c r="C993" s="4">
        <f>YEAR(SalesDataTable[[#This Row],[Order Date]])</f>
        <v>2026</v>
      </c>
      <c r="D993" s="12" t="str">
        <f>"Q"&amp;ROUNDUP(MONTH(SalesDataTable[[#This Row],[Order Date]])/3,0)</f>
        <v>Q2</v>
      </c>
      <c r="E993" s="4">
        <f>MONTH(SalesDataTable[[#This Row],[Order Date]])</f>
        <v>6</v>
      </c>
      <c r="F993" s="4" t="str">
        <f>TEXT(SalesDataTable[[#This Row],[Order Date]],"MMM")</f>
        <v>Jun</v>
      </c>
      <c r="G993" s="4" t="s">
        <v>6</v>
      </c>
      <c r="H993" s="4" t="s">
        <v>49</v>
      </c>
      <c r="I993" s="4" t="s">
        <v>28</v>
      </c>
      <c r="J993" s="4" t="s">
        <v>3</v>
      </c>
      <c r="K993" s="4" t="s">
        <v>4</v>
      </c>
      <c r="L993" s="4" t="s">
        <v>5</v>
      </c>
      <c r="M993" s="9">
        <v>2</v>
      </c>
      <c r="N993" s="6">
        <v>81.81</v>
      </c>
      <c r="O993" s="7">
        <v>0</v>
      </c>
      <c r="P993" s="6">
        <v>42.54</v>
      </c>
      <c r="Q993" s="6">
        <f t="shared" si="60"/>
        <v>163.62</v>
      </c>
      <c r="R993" s="6">
        <f t="shared" si="61"/>
        <v>85.08</v>
      </c>
      <c r="S993" s="6">
        <f t="shared" si="62"/>
        <v>78.540000000000006</v>
      </c>
      <c r="T993" s="8">
        <f t="shared" si="63"/>
        <v>0.48001466813348004</v>
      </c>
      <c r="U993" s="5">
        <f>YEAR(SalesDataTable[[#This Row],[Order Date]])</f>
        <v>2026</v>
      </c>
      <c r="V993" s="8" t="str">
        <f>"Q"&amp;ROUNDUP(MONTH(SalesDataTable[[#This Row],[Order Date]])/3,0)</f>
        <v>Q2</v>
      </c>
      <c r="W993" s="9">
        <f>MONTH(SalesDataTable[[#This Row],[Order Date]])</f>
        <v>6</v>
      </c>
      <c r="X993" s="8" t="str">
        <f>TEXT(SalesDataTable[[#This Row],[Order Date]],"mmm")</f>
        <v>Jun</v>
      </c>
    </row>
    <row r="994" spans="1:24" ht="15.75">
      <c r="A994" s="2">
        <v>161</v>
      </c>
      <c r="B994" s="3">
        <v>46177</v>
      </c>
      <c r="C994" s="4">
        <f>YEAR(SalesDataTable[[#This Row],[Order Date]])</f>
        <v>2026</v>
      </c>
      <c r="D994" s="12" t="str">
        <f>"Q"&amp;ROUNDUP(MONTH(SalesDataTable[[#This Row],[Order Date]])/3,0)</f>
        <v>Q2</v>
      </c>
      <c r="E994" s="4">
        <f>MONTH(SalesDataTable[[#This Row],[Order Date]])</f>
        <v>6</v>
      </c>
      <c r="F994" s="4" t="str">
        <f>TEXT(SalesDataTable[[#This Row],[Order Date]],"MMM")</f>
        <v>Jun</v>
      </c>
      <c r="G994" s="4" t="s">
        <v>0</v>
      </c>
      <c r="H994" s="4" t="s">
        <v>1</v>
      </c>
      <c r="I994" s="4" t="s">
        <v>28</v>
      </c>
      <c r="J994" s="4" t="s">
        <v>3</v>
      </c>
      <c r="K994" s="4" t="s">
        <v>4</v>
      </c>
      <c r="L994" s="4" t="s">
        <v>22</v>
      </c>
      <c r="M994" s="9">
        <v>2</v>
      </c>
      <c r="N994" s="6">
        <v>50.09</v>
      </c>
      <c r="O994" s="7">
        <v>0</v>
      </c>
      <c r="P994" s="6">
        <v>22.91</v>
      </c>
      <c r="Q994" s="6">
        <f t="shared" si="60"/>
        <v>100.18</v>
      </c>
      <c r="R994" s="6">
        <f t="shared" si="61"/>
        <v>45.82</v>
      </c>
      <c r="S994" s="6">
        <f t="shared" si="62"/>
        <v>54.360000000000007</v>
      </c>
      <c r="T994" s="8">
        <f t="shared" si="63"/>
        <v>0.54262327809942112</v>
      </c>
      <c r="U994" s="5">
        <f>YEAR(SalesDataTable[[#This Row],[Order Date]])</f>
        <v>2026</v>
      </c>
      <c r="V994" s="8" t="str">
        <f>"Q"&amp;ROUNDUP(MONTH(SalesDataTable[[#This Row],[Order Date]])/3,0)</f>
        <v>Q2</v>
      </c>
      <c r="W994" s="9">
        <f>MONTH(SalesDataTable[[#This Row],[Order Date]])</f>
        <v>6</v>
      </c>
      <c r="X994" s="8" t="str">
        <f>TEXT(SalesDataTable[[#This Row],[Order Date]],"mmm")</f>
        <v>Jun</v>
      </c>
    </row>
    <row r="995" spans="1:24" ht="15.75">
      <c r="A995" s="2">
        <v>819</v>
      </c>
      <c r="B995" s="3">
        <v>46177</v>
      </c>
      <c r="C995" s="4">
        <f>YEAR(SalesDataTable[[#This Row],[Order Date]])</f>
        <v>2026</v>
      </c>
      <c r="D995" s="12" t="str">
        <f>"Q"&amp;ROUNDUP(MONTH(SalesDataTable[[#This Row],[Order Date]])/3,0)</f>
        <v>Q2</v>
      </c>
      <c r="E995" s="4">
        <f>MONTH(SalesDataTable[[#This Row],[Order Date]])</f>
        <v>6</v>
      </c>
      <c r="F995" s="4" t="str">
        <f>TEXT(SalesDataTable[[#This Row],[Order Date]],"MMM")</f>
        <v>Jun</v>
      </c>
      <c r="G995" s="4" t="s">
        <v>20</v>
      </c>
      <c r="H995" s="4" t="s">
        <v>33</v>
      </c>
      <c r="I995" s="4" t="s">
        <v>2</v>
      </c>
      <c r="J995" s="4" t="s">
        <v>3</v>
      </c>
      <c r="K995" s="4" t="s">
        <v>9</v>
      </c>
      <c r="L995" s="4" t="s">
        <v>46</v>
      </c>
      <c r="M995" s="9">
        <v>1</v>
      </c>
      <c r="N995" s="6">
        <v>72.38</v>
      </c>
      <c r="O995" s="7">
        <v>0</v>
      </c>
      <c r="P995" s="6">
        <v>32.68</v>
      </c>
      <c r="Q995" s="6">
        <f t="shared" si="60"/>
        <v>72.38</v>
      </c>
      <c r="R995" s="6">
        <f t="shared" si="61"/>
        <v>32.68</v>
      </c>
      <c r="S995" s="6">
        <f t="shared" si="62"/>
        <v>39.699999999999996</v>
      </c>
      <c r="T995" s="8">
        <f t="shared" si="63"/>
        <v>0.54849405913235694</v>
      </c>
      <c r="U995" s="5">
        <f>YEAR(SalesDataTable[[#This Row],[Order Date]])</f>
        <v>2026</v>
      </c>
      <c r="V995" s="8" t="str">
        <f>"Q"&amp;ROUNDUP(MONTH(SalesDataTable[[#This Row],[Order Date]])/3,0)</f>
        <v>Q2</v>
      </c>
      <c r="W995" s="9">
        <f>MONTH(SalesDataTable[[#This Row],[Order Date]])</f>
        <v>6</v>
      </c>
      <c r="X995" s="8" t="str">
        <f>TEXT(SalesDataTable[[#This Row],[Order Date]],"mmm")</f>
        <v>Jun</v>
      </c>
    </row>
    <row r="996" spans="1:24" ht="15.75">
      <c r="A996" s="2">
        <v>2104</v>
      </c>
      <c r="B996" s="3">
        <v>46177</v>
      </c>
      <c r="C996" s="4">
        <f>YEAR(SalesDataTable[[#This Row],[Order Date]])</f>
        <v>2026</v>
      </c>
      <c r="D996" s="12" t="str">
        <f>"Q"&amp;ROUNDUP(MONTH(SalesDataTable[[#This Row],[Order Date]])/3,0)</f>
        <v>Q2</v>
      </c>
      <c r="E996" s="4">
        <f>MONTH(SalesDataTable[[#This Row],[Order Date]])</f>
        <v>6</v>
      </c>
      <c r="F996" s="4" t="str">
        <f>TEXT(SalesDataTable[[#This Row],[Order Date]],"MMM")</f>
        <v>Jun</v>
      </c>
      <c r="G996" s="4" t="s">
        <v>6</v>
      </c>
      <c r="H996" s="4" t="s">
        <v>7</v>
      </c>
      <c r="I996" s="4" t="s">
        <v>2</v>
      </c>
      <c r="J996" s="4" t="s">
        <v>13</v>
      </c>
      <c r="K996" s="4" t="s">
        <v>9</v>
      </c>
      <c r="L996" s="4" t="s">
        <v>10</v>
      </c>
      <c r="M996" s="9">
        <v>1</v>
      </c>
      <c r="N996" s="6">
        <v>92.31</v>
      </c>
      <c r="O996" s="7">
        <v>0</v>
      </c>
      <c r="P996" s="6">
        <v>45.58</v>
      </c>
      <c r="Q996" s="6">
        <f t="shared" si="60"/>
        <v>92.31</v>
      </c>
      <c r="R996" s="6">
        <f t="shared" si="61"/>
        <v>45.58</v>
      </c>
      <c r="S996" s="6">
        <f t="shared" si="62"/>
        <v>46.730000000000004</v>
      </c>
      <c r="T996" s="8">
        <f t="shared" si="63"/>
        <v>0.50622901094139316</v>
      </c>
      <c r="U996" s="5">
        <f>YEAR(SalesDataTable[[#This Row],[Order Date]])</f>
        <v>2026</v>
      </c>
      <c r="V996" s="8" t="str">
        <f>"Q"&amp;ROUNDUP(MONTH(SalesDataTable[[#This Row],[Order Date]])/3,0)</f>
        <v>Q2</v>
      </c>
      <c r="W996" s="9">
        <f>MONTH(SalesDataTable[[#This Row],[Order Date]])</f>
        <v>6</v>
      </c>
      <c r="X996" s="8" t="str">
        <f>TEXT(SalesDataTable[[#This Row],[Order Date]],"mmm")</f>
        <v>Jun</v>
      </c>
    </row>
    <row r="997" spans="1:24" ht="15.75">
      <c r="A997" s="2">
        <v>2678</v>
      </c>
      <c r="B997" s="3">
        <v>46177</v>
      </c>
      <c r="C997" s="4">
        <f>YEAR(SalesDataTable[[#This Row],[Order Date]])</f>
        <v>2026</v>
      </c>
      <c r="D997" s="12" t="str">
        <f>"Q"&amp;ROUNDUP(MONTH(SalesDataTable[[#This Row],[Order Date]])/3,0)</f>
        <v>Q2</v>
      </c>
      <c r="E997" s="4">
        <f>MONTH(SalesDataTable[[#This Row],[Order Date]])</f>
        <v>6</v>
      </c>
      <c r="F997" s="4" t="str">
        <f>TEXT(SalesDataTable[[#This Row],[Order Date]],"MMM")</f>
        <v>Jun</v>
      </c>
      <c r="G997" s="4" t="s">
        <v>20</v>
      </c>
      <c r="H997" s="4" t="s">
        <v>33</v>
      </c>
      <c r="I997" s="4" t="s">
        <v>8</v>
      </c>
      <c r="J997" s="4" t="s">
        <v>3</v>
      </c>
      <c r="K997" s="4" t="s">
        <v>14</v>
      </c>
      <c r="L997" s="4" t="s">
        <v>32</v>
      </c>
      <c r="M997" s="9">
        <v>12</v>
      </c>
      <c r="N997" s="6">
        <v>47.6</v>
      </c>
      <c r="O997" s="7">
        <v>0.15</v>
      </c>
      <c r="P997" s="6">
        <v>18.670000000000002</v>
      </c>
      <c r="Q997" s="6">
        <f t="shared" si="60"/>
        <v>485.52000000000004</v>
      </c>
      <c r="R997" s="6">
        <f t="shared" si="61"/>
        <v>224.04000000000002</v>
      </c>
      <c r="S997" s="6">
        <f t="shared" si="62"/>
        <v>261.48</v>
      </c>
      <c r="T997" s="8">
        <f t="shared" si="63"/>
        <v>0.53855659911023235</v>
      </c>
      <c r="U997" s="5">
        <f>YEAR(SalesDataTable[[#This Row],[Order Date]])</f>
        <v>2026</v>
      </c>
      <c r="V997" s="8" t="str">
        <f>"Q"&amp;ROUNDUP(MONTH(SalesDataTable[[#This Row],[Order Date]])/3,0)</f>
        <v>Q2</v>
      </c>
      <c r="W997" s="9">
        <f>MONTH(SalesDataTable[[#This Row],[Order Date]])</f>
        <v>6</v>
      </c>
      <c r="X997" s="8" t="str">
        <f>TEXT(SalesDataTable[[#This Row],[Order Date]],"mmm")</f>
        <v>Jun</v>
      </c>
    </row>
    <row r="998" spans="1:24" ht="15.75">
      <c r="A998" s="2">
        <v>3015</v>
      </c>
      <c r="B998" s="3">
        <v>46177</v>
      </c>
      <c r="C998" s="4">
        <f>YEAR(SalesDataTable[[#This Row],[Order Date]])</f>
        <v>2026</v>
      </c>
      <c r="D998" s="12" t="str">
        <f>"Q"&amp;ROUNDUP(MONTH(SalesDataTable[[#This Row],[Order Date]])/3,0)</f>
        <v>Q2</v>
      </c>
      <c r="E998" s="4">
        <f>MONTH(SalesDataTable[[#This Row],[Order Date]])</f>
        <v>6</v>
      </c>
      <c r="F998" s="4" t="str">
        <f>TEXT(SalesDataTable[[#This Row],[Order Date]],"MMM")</f>
        <v>Jun</v>
      </c>
      <c r="G998" s="4" t="s">
        <v>6</v>
      </c>
      <c r="H998" s="4" t="s">
        <v>49</v>
      </c>
      <c r="I998" s="4" t="s">
        <v>2</v>
      </c>
      <c r="J998" s="4" t="s">
        <v>3</v>
      </c>
      <c r="K998" s="4" t="s">
        <v>14</v>
      </c>
      <c r="L998" s="4" t="s">
        <v>32</v>
      </c>
      <c r="M998" s="9">
        <v>1</v>
      </c>
      <c r="N998" s="6">
        <v>45.5</v>
      </c>
      <c r="O998" s="7">
        <v>0.05</v>
      </c>
      <c r="P998" s="6">
        <v>18.89</v>
      </c>
      <c r="Q998" s="6">
        <f t="shared" si="60"/>
        <v>43.225000000000001</v>
      </c>
      <c r="R998" s="6">
        <f t="shared" si="61"/>
        <v>18.89</v>
      </c>
      <c r="S998" s="6">
        <f t="shared" si="62"/>
        <v>24.335000000000001</v>
      </c>
      <c r="T998" s="8">
        <f t="shared" si="63"/>
        <v>0.56298438403701567</v>
      </c>
      <c r="U998" s="5">
        <f>YEAR(SalesDataTable[[#This Row],[Order Date]])</f>
        <v>2026</v>
      </c>
      <c r="V998" s="8" t="str">
        <f>"Q"&amp;ROUNDUP(MONTH(SalesDataTable[[#This Row],[Order Date]])/3,0)</f>
        <v>Q2</v>
      </c>
      <c r="W998" s="9">
        <f>MONTH(SalesDataTable[[#This Row],[Order Date]])</f>
        <v>6</v>
      </c>
      <c r="X998" s="8" t="str">
        <f>TEXT(SalesDataTable[[#This Row],[Order Date]],"mmm")</f>
        <v>Jun</v>
      </c>
    </row>
    <row r="999" spans="1:24" ht="15.75">
      <c r="A999" s="2">
        <v>3243</v>
      </c>
      <c r="B999" s="3">
        <v>46177</v>
      </c>
      <c r="C999" s="4">
        <f>YEAR(SalesDataTable[[#This Row],[Order Date]])</f>
        <v>2026</v>
      </c>
      <c r="D999" s="12" t="str">
        <f>"Q"&amp;ROUNDUP(MONTH(SalesDataTable[[#This Row],[Order Date]])/3,0)</f>
        <v>Q2</v>
      </c>
      <c r="E999" s="4">
        <f>MONTH(SalesDataTable[[#This Row],[Order Date]])</f>
        <v>6</v>
      </c>
      <c r="F999" s="4" t="str">
        <f>TEXT(SalesDataTable[[#This Row],[Order Date]],"MMM")</f>
        <v>Jun</v>
      </c>
      <c r="G999" s="4" t="s">
        <v>11</v>
      </c>
      <c r="H999" s="4" t="s">
        <v>25</v>
      </c>
      <c r="I999" s="4" t="s">
        <v>2</v>
      </c>
      <c r="J999" s="4" t="s">
        <v>3</v>
      </c>
      <c r="K999" s="4" t="s">
        <v>34</v>
      </c>
      <c r="L999" s="4" t="s">
        <v>42</v>
      </c>
      <c r="M999" s="9">
        <v>1</v>
      </c>
      <c r="N999" s="6">
        <v>35.99</v>
      </c>
      <c r="O999" s="7">
        <v>0</v>
      </c>
      <c r="P999" s="6">
        <v>14.05</v>
      </c>
      <c r="Q999" s="6">
        <f t="shared" si="60"/>
        <v>35.99</v>
      </c>
      <c r="R999" s="6">
        <f t="shared" si="61"/>
        <v>14.05</v>
      </c>
      <c r="S999" s="6">
        <f t="shared" si="62"/>
        <v>21.94</v>
      </c>
      <c r="T999" s="8">
        <f t="shared" si="63"/>
        <v>0.60961378160600166</v>
      </c>
      <c r="U999" s="5">
        <f>YEAR(SalesDataTable[[#This Row],[Order Date]])</f>
        <v>2026</v>
      </c>
      <c r="V999" s="8" t="str">
        <f>"Q"&amp;ROUNDUP(MONTH(SalesDataTable[[#This Row],[Order Date]])/3,0)</f>
        <v>Q2</v>
      </c>
      <c r="W999" s="9">
        <f>MONTH(SalesDataTable[[#This Row],[Order Date]])</f>
        <v>6</v>
      </c>
      <c r="X999" s="8" t="str">
        <f>TEXT(SalesDataTable[[#This Row],[Order Date]],"mmm")</f>
        <v>Jun</v>
      </c>
    </row>
    <row r="1000" spans="1:24" ht="15.75">
      <c r="A1000" s="2">
        <v>3283</v>
      </c>
      <c r="B1000" s="3">
        <v>46177</v>
      </c>
      <c r="C1000" s="4">
        <f>YEAR(SalesDataTable[[#This Row],[Order Date]])</f>
        <v>2026</v>
      </c>
      <c r="D1000" s="12" t="str">
        <f>"Q"&amp;ROUNDUP(MONTH(SalesDataTable[[#This Row],[Order Date]])/3,0)</f>
        <v>Q2</v>
      </c>
      <c r="E1000" s="4">
        <f>MONTH(SalesDataTable[[#This Row],[Order Date]])</f>
        <v>6</v>
      </c>
      <c r="F1000" s="4" t="str">
        <f>TEXT(SalesDataTable[[#This Row],[Order Date]],"MMM")</f>
        <v>Jun</v>
      </c>
      <c r="G1000" s="4" t="s">
        <v>6</v>
      </c>
      <c r="H1000" s="4" t="s">
        <v>43</v>
      </c>
      <c r="I1000" s="4" t="s">
        <v>28</v>
      </c>
      <c r="J1000" s="4" t="s">
        <v>3</v>
      </c>
      <c r="K1000" s="4" t="s">
        <v>34</v>
      </c>
      <c r="L1000" s="4" t="s">
        <v>38</v>
      </c>
      <c r="M1000" s="9">
        <v>1</v>
      </c>
      <c r="N1000" s="6">
        <v>122.55</v>
      </c>
      <c r="O1000" s="7">
        <v>0</v>
      </c>
      <c r="P1000" s="6">
        <v>68.97</v>
      </c>
      <c r="Q1000" s="6">
        <f t="shared" si="60"/>
        <v>122.55</v>
      </c>
      <c r="R1000" s="6">
        <f t="shared" si="61"/>
        <v>68.97</v>
      </c>
      <c r="S1000" s="6">
        <f t="shared" si="62"/>
        <v>53.58</v>
      </c>
      <c r="T1000" s="8">
        <f t="shared" si="63"/>
        <v>0.43720930232558142</v>
      </c>
      <c r="U1000" s="5">
        <f>YEAR(SalesDataTable[[#This Row],[Order Date]])</f>
        <v>2026</v>
      </c>
      <c r="V1000" s="8" t="str">
        <f>"Q"&amp;ROUNDUP(MONTH(SalesDataTable[[#This Row],[Order Date]])/3,0)</f>
        <v>Q2</v>
      </c>
      <c r="W1000" s="9">
        <f>MONTH(SalesDataTable[[#This Row],[Order Date]])</f>
        <v>6</v>
      </c>
      <c r="X1000" s="8" t="str">
        <f>TEXT(SalesDataTable[[#This Row],[Order Date]],"mmm")</f>
        <v>Jun</v>
      </c>
    </row>
    <row r="1001" spans="1:24" ht="15.75">
      <c r="A1001" s="2">
        <v>3966</v>
      </c>
      <c r="B1001" s="3">
        <v>46177</v>
      </c>
      <c r="C1001" s="4">
        <f>YEAR(SalesDataTable[[#This Row],[Order Date]])</f>
        <v>2026</v>
      </c>
      <c r="D1001" s="12" t="str">
        <f>"Q"&amp;ROUNDUP(MONTH(SalesDataTable[[#This Row],[Order Date]])/3,0)</f>
        <v>Q2</v>
      </c>
      <c r="E1001" s="4">
        <f>MONTH(SalesDataTable[[#This Row],[Order Date]])</f>
        <v>6</v>
      </c>
      <c r="F1001" s="4" t="str">
        <f>TEXT(SalesDataTable[[#This Row],[Order Date]],"MMM")</f>
        <v>Jun</v>
      </c>
      <c r="G1001" s="4" t="s">
        <v>20</v>
      </c>
      <c r="H1001" s="4" t="s">
        <v>33</v>
      </c>
      <c r="I1001" s="4" t="s">
        <v>2</v>
      </c>
      <c r="J1001" s="4" t="s">
        <v>13</v>
      </c>
      <c r="K1001" s="4" t="s">
        <v>34</v>
      </c>
      <c r="L1001" s="4" t="s">
        <v>38</v>
      </c>
      <c r="M1001" s="9">
        <v>3</v>
      </c>
      <c r="N1001" s="6">
        <v>126.22</v>
      </c>
      <c r="O1001" s="7">
        <v>0</v>
      </c>
      <c r="P1001" s="6">
        <v>69.599999999999994</v>
      </c>
      <c r="Q1001" s="6">
        <f t="shared" si="60"/>
        <v>378.65999999999997</v>
      </c>
      <c r="R1001" s="6">
        <f t="shared" si="61"/>
        <v>208.79999999999998</v>
      </c>
      <c r="S1001" s="6">
        <f t="shared" si="62"/>
        <v>169.85999999999999</v>
      </c>
      <c r="T1001" s="8">
        <f t="shared" si="63"/>
        <v>0.4485818412295991</v>
      </c>
      <c r="U1001" s="5">
        <f>YEAR(SalesDataTable[[#This Row],[Order Date]])</f>
        <v>2026</v>
      </c>
      <c r="V1001" s="8" t="str">
        <f>"Q"&amp;ROUNDUP(MONTH(SalesDataTable[[#This Row],[Order Date]])/3,0)</f>
        <v>Q2</v>
      </c>
      <c r="W1001" s="9">
        <f>MONTH(SalesDataTable[[#This Row],[Order Date]])</f>
        <v>6</v>
      </c>
      <c r="X1001" s="8" t="str">
        <f>TEXT(SalesDataTable[[#This Row],[Order Date]],"mmm")</f>
        <v>Jun</v>
      </c>
    </row>
    <row r="1002" spans="1:24" ht="15.75">
      <c r="A1002" s="2">
        <v>1349</v>
      </c>
      <c r="B1002" s="3">
        <v>46178</v>
      </c>
      <c r="C1002" s="4">
        <f>YEAR(SalesDataTable[[#This Row],[Order Date]])</f>
        <v>2026</v>
      </c>
      <c r="D1002" s="12" t="str">
        <f>"Q"&amp;ROUNDUP(MONTH(SalesDataTable[[#This Row],[Order Date]])/3,0)</f>
        <v>Q2</v>
      </c>
      <c r="E1002" s="4">
        <f>MONTH(SalesDataTable[[#This Row],[Order Date]])</f>
        <v>6</v>
      </c>
      <c r="F1002" s="4" t="str">
        <f>TEXT(SalesDataTable[[#This Row],[Order Date]],"MMM")</f>
        <v>Jun</v>
      </c>
      <c r="G1002" s="4" t="s">
        <v>0</v>
      </c>
      <c r="H1002" s="4" t="s">
        <v>50</v>
      </c>
      <c r="I1002" s="4" t="s">
        <v>19</v>
      </c>
      <c r="J1002" s="4" t="s">
        <v>3</v>
      </c>
      <c r="K1002" s="4" t="s">
        <v>9</v>
      </c>
      <c r="L1002" s="4" t="s">
        <v>10</v>
      </c>
      <c r="M1002" s="9">
        <v>6</v>
      </c>
      <c r="N1002" s="6">
        <v>91.98</v>
      </c>
      <c r="O1002" s="7">
        <v>0.05</v>
      </c>
      <c r="P1002" s="6">
        <v>46.46</v>
      </c>
      <c r="Q1002" s="6">
        <f t="shared" si="60"/>
        <v>524.28599999999994</v>
      </c>
      <c r="R1002" s="6">
        <f t="shared" si="61"/>
        <v>278.76</v>
      </c>
      <c r="S1002" s="6">
        <f t="shared" si="62"/>
        <v>245.52599999999995</v>
      </c>
      <c r="T1002" s="8">
        <f t="shared" si="63"/>
        <v>0.46830546686350577</v>
      </c>
      <c r="U1002" s="5">
        <f>YEAR(SalesDataTable[[#This Row],[Order Date]])</f>
        <v>2026</v>
      </c>
      <c r="V1002" s="8" t="str">
        <f>"Q"&amp;ROUNDUP(MONTH(SalesDataTable[[#This Row],[Order Date]])/3,0)</f>
        <v>Q2</v>
      </c>
      <c r="W1002" s="9">
        <f>MONTH(SalesDataTable[[#This Row],[Order Date]])</f>
        <v>6</v>
      </c>
      <c r="X1002" s="8" t="str">
        <f>TEXT(SalesDataTable[[#This Row],[Order Date]],"mmm")</f>
        <v>Jun</v>
      </c>
    </row>
    <row r="1003" spans="1:24" ht="15.75">
      <c r="A1003" s="2">
        <v>2333</v>
      </c>
      <c r="B1003" s="3">
        <v>46178</v>
      </c>
      <c r="C1003" s="4">
        <f>YEAR(SalesDataTable[[#This Row],[Order Date]])</f>
        <v>2026</v>
      </c>
      <c r="D1003" s="12" t="str">
        <f>"Q"&amp;ROUNDUP(MONTH(SalesDataTable[[#This Row],[Order Date]])/3,0)</f>
        <v>Q2</v>
      </c>
      <c r="E1003" s="4">
        <f>MONTH(SalesDataTable[[#This Row],[Order Date]])</f>
        <v>6</v>
      </c>
      <c r="F1003" s="4" t="str">
        <f>TEXT(SalesDataTable[[#This Row],[Order Date]],"MMM")</f>
        <v>Jun</v>
      </c>
      <c r="G1003" s="4" t="s">
        <v>11</v>
      </c>
      <c r="H1003" s="4" t="s">
        <v>25</v>
      </c>
      <c r="I1003" s="4" t="s">
        <v>2</v>
      </c>
      <c r="J1003" s="4" t="s">
        <v>16</v>
      </c>
      <c r="K1003" s="4" t="s">
        <v>23</v>
      </c>
      <c r="L1003" s="4" t="s">
        <v>51</v>
      </c>
      <c r="M1003" s="9">
        <v>1</v>
      </c>
      <c r="N1003" s="6">
        <v>125.32</v>
      </c>
      <c r="O1003" s="7">
        <v>0</v>
      </c>
      <c r="P1003" s="6">
        <v>59.03</v>
      </c>
      <c r="Q1003" s="6">
        <f t="shared" si="60"/>
        <v>125.32</v>
      </c>
      <c r="R1003" s="6">
        <f t="shared" si="61"/>
        <v>59.03</v>
      </c>
      <c r="S1003" s="6">
        <f t="shared" si="62"/>
        <v>66.289999999999992</v>
      </c>
      <c r="T1003" s="8">
        <f t="shared" si="63"/>
        <v>0.52896584743057773</v>
      </c>
      <c r="U1003" s="5">
        <f>YEAR(SalesDataTable[[#This Row],[Order Date]])</f>
        <v>2026</v>
      </c>
      <c r="V1003" s="8" t="str">
        <f>"Q"&amp;ROUNDUP(MONTH(SalesDataTable[[#This Row],[Order Date]])/3,0)</f>
        <v>Q2</v>
      </c>
      <c r="W1003" s="9">
        <f>MONTH(SalesDataTable[[#This Row],[Order Date]])</f>
        <v>6</v>
      </c>
      <c r="X1003" s="8" t="str">
        <f>TEXT(SalesDataTable[[#This Row],[Order Date]],"mmm")</f>
        <v>Jun</v>
      </c>
    </row>
    <row r="1004" spans="1:24" ht="15.75">
      <c r="A1004" s="2">
        <v>2628</v>
      </c>
      <c r="B1004" s="3">
        <v>46178</v>
      </c>
      <c r="C1004" s="4">
        <f>YEAR(SalesDataTable[[#This Row],[Order Date]])</f>
        <v>2026</v>
      </c>
      <c r="D1004" s="12" t="str">
        <f>"Q"&amp;ROUNDUP(MONTH(SalesDataTable[[#This Row],[Order Date]])/3,0)</f>
        <v>Q2</v>
      </c>
      <c r="E1004" s="4">
        <f>MONTH(SalesDataTable[[#This Row],[Order Date]])</f>
        <v>6</v>
      </c>
      <c r="F1004" s="4" t="str">
        <f>TEXT(SalesDataTable[[#This Row],[Order Date]],"MMM")</f>
        <v>Jun</v>
      </c>
      <c r="G1004" s="4" t="s">
        <v>20</v>
      </c>
      <c r="H1004" s="4" t="s">
        <v>33</v>
      </c>
      <c r="I1004" s="4" t="s">
        <v>28</v>
      </c>
      <c r="J1004" s="4" t="s">
        <v>3</v>
      </c>
      <c r="K1004" s="4" t="s">
        <v>14</v>
      </c>
      <c r="L1004" s="4" t="s">
        <v>48</v>
      </c>
      <c r="M1004" s="9">
        <v>2</v>
      </c>
      <c r="N1004" s="6">
        <v>167.26</v>
      </c>
      <c r="O1004" s="7">
        <v>0</v>
      </c>
      <c r="P1004" s="6">
        <v>89.65</v>
      </c>
      <c r="Q1004" s="6">
        <f t="shared" si="60"/>
        <v>334.52</v>
      </c>
      <c r="R1004" s="6">
        <f t="shared" si="61"/>
        <v>179.3</v>
      </c>
      <c r="S1004" s="6">
        <f t="shared" si="62"/>
        <v>155.21999999999997</v>
      </c>
      <c r="T1004" s="8">
        <f t="shared" si="63"/>
        <v>0.46400813105344968</v>
      </c>
      <c r="U1004" s="5">
        <f>YEAR(SalesDataTable[[#This Row],[Order Date]])</f>
        <v>2026</v>
      </c>
      <c r="V1004" s="8" t="str">
        <f>"Q"&amp;ROUNDUP(MONTH(SalesDataTable[[#This Row],[Order Date]])/3,0)</f>
        <v>Q2</v>
      </c>
      <c r="W1004" s="9">
        <f>MONTH(SalesDataTable[[#This Row],[Order Date]])</f>
        <v>6</v>
      </c>
      <c r="X1004" s="8" t="str">
        <f>TEXT(SalesDataTable[[#This Row],[Order Date]],"mmm")</f>
        <v>Jun</v>
      </c>
    </row>
    <row r="1005" spans="1:24" ht="15.75">
      <c r="A1005" s="2">
        <v>2718</v>
      </c>
      <c r="B1005" s="3">
        <v>46178</v>
      </c>
      <c r="C1005" s="4">
        <f>YEAR(SalesDataTable[[#This Row],[Order Date]])</f>
        <v>2026</v>
      </c>
      <c r="D1005" s="12" t="str">
        <f>"Q"&amp;ROUNDUP(MONTH(SalesDataTable[[#This Row],[Order Date]])/3,0)</f>
        <v>Q2</v>
      </c>
      <c r="E1005" s="4">
        <f>MONTH(SalesDataTable[[#This Row],[Order Date]])</f>
        <v>6</v>
      </c>
      <c r="F1005" s="4" t="str">
        <f>TEXT(SalesDataTable[[#This Row],[Order Date]],"MMM")</f>
        <v>Jun</v>
      </c>
      <c r="G1005" s="4" t="s">
        <v>0</v>
      </c>
      <c r="H1005" s="4" t="s">
        <v>1</v>
      </c>
      <c r="I1005" s="4" t="s">
        <v>28</v>
      </c>
      <c r="J1005" s="4" t="s">
        <v>3</v>
      </c>
      <c r="K1005" s="4" t="s">
        <v>4</v>
      </c>
      <c r="L1005" s="4" t="s">
        <v>5</v>
      </c>
      <c r="M1005" s="9">
        <v>1</v>
      </c>
      <c r="N1005" s="6">
        <v>80.19</v>
      </c>
      <c r="O1005" s="7">
        <v>0</v>
      </c>
      <c r="P1005" s="6">
        <v>42.18</v>
      </c>
      <c r="Q1005" s="6">
        <f t="shared" si="60"/>
        <v>80.19</v>
      </c>
      <c r="R1005" s="6">
        <f t="shared" si="61"/>
        <v>42.18</v>
      </c>
      <c r="S1005" s="6">
        <f t="shared" si="62"/>
        <v>38.01</v>
      </c>
      <c r="T1005" s="8">
        <f t="shared" si="63"/>
        <v>0.47399925177702956</v>
      </c>
      <c r="U1005" s="5">
        <f>YEAR(SalesDataTable[[#This Row],[Order Date]])</f>
        <v>2026</v>
      </c>
      <c r="V1005" s="8" t="str">
        <f>"Q"&amp;ROUNDUP(MONTH(SalesDataTable[[#This Row],[Order Date]])/3,0)</f>
        <v>Q2</v>
      </c>
      <c r="W1005" s="9">
        <f>MONTH(SalesDataTable[[#This Row],[Order Date]])</f>
        <v>6</v>
      </c>
      <c r="X1005" s="8" t="str">
        <f>TEXT(SalesDataTable[[#This Row],[Order Date]],"mmm")</f>
        <v>Jun</v>
      </c>
    </row>
    <row r="1006" spans="1:24" ht="15.75">
      <c r="A1006" s="2">
        <v>3185</v>
      </c>
      <c r="B1006" s="3">
        <v>46178</v>
      </c>
      <c r="C1006" s="4">
        <f>YEAR(SalesDataTable[[#This Row],[Order Date]])</f>
        <v>2026</v>
      </c>
      <c r="D1006" s="12" t="str">
        <f>"Q"&amp;ROUNDUP(MONTH(SalesDataTable[[#This Row],[Order Date]])/3,0)</f>
        <v>Q2</v>
      </c>
      <c r="E1006" s="4">
        <f>MONTH(SalesDataTable[[#This Row],[Order Date]])</f>
        <v>6</v>
      </c>
      <c r="F1006" s="4" t="str">
        <f>TEXT(SalesDataTable[[#This Row],[Order Date]],"MMM")</f>
        <v>Jun</v>
      </c>
      <c r="G1006" s="4" t="s">
        <v>0</v>
      </c>
      <c r="H1006" s="4" t="s">
        <v>50</v>
      </c>
      <c r="I1006" s="4" t="s">
        <v>2</v>
      </c>
      <c r="J1006" s="4" t="s">
        <v>13</v>
      </c>
      <c r="K1006" s="4" t="s">
        <v>4</v>
      </c>
      <c r="L1006" s="4" t="s">
        <v>22</v>
      </c>
      <c r="M1006" s="9">
        <v>1</v>
      </c>
      <c r="N1006" s="6">
        <v>49.86</v>
      </c>
      <c r="O1006" s="7">
        <v>0</v>
      </c>
      <c r="P1006" s="6">
        <v>22.72</v>
      </c>
      <c r="Q1006" s="6">
        <f t="shared" si="60"/>
        <v>49.86</v>
      </c>
      <c r="R1006" s="6">
        <f t="shared" si="61"/>
        <v>22.72</v>
      </c>
      <c r="S1006" s="6">
        <f t="shared" si="62"/>
        <v>27.14</v>
      </c>
      <c r="T1006" s="8">
        <f t="shared" si="63"/>
        <v>0.5443241075010028</v>
      </c>
      <c r="U1006" s="5">
        <f>YEAR(SalesDataTable[[#This Row],[Order Date]])</f>
        <v>2026</v>
      </c>
      <c r="V1006" s="8" t="str">
        <f>"Q"&amp;ROUNDUP(MONTH(SalesDataTable[[#This Row],[Order Date]])/3,0)</f>
        <v>Q2</v>
      </c>
      <c r="W1006" s="9">
        <f>MONTH(SalesDataTable[[#This Row],[Order Date]])</f>
        <v>6</v>
      </c>
      <c r="X1006" s="8" t="str">
        <f>TEXT(SalesDataTable[[#This Row],[Order Date]],"mmm")</f>
        <v>Jun</v>
      </c>
    </row>
    <row r="1007" spans="1:24" ht="15.75">
      <c r="A1007" s="2">
        <v>4495</v>
      </c>
      <c r="B1007" s="3">
        <v>46178</v>
      </c>
      <c r="C1007" s="4">
        <f>YEAR(SalesDataTable[[#This Row],[Order Date]])</f>
        <v>2026</v>
      </c>
      <c r="D1007" s="12" t="str">
        <f>"Q"&amp;ROUNDUP(MONTH(SalesDataTable[[#This Row],[Order Date]])/3,0)</f>
        <v>Q2</v>
      </c>
      <c r="E1007" s="4">
        <f>MONTH(SalesDataTable[[#This Row],[Order Date]])</f>
        <v>6</v>
      </c>
      <c r="F1007" s="4" t="str">
        <f>TEXT(SalesDataTable[[#This Row],[Order Date]],"MMM")</f>
        <v>Jun</v>
      </c>
      <c r="G1007" s="4" t="s">
        <v>11</v>
      </c>
      <c r="H1007" s="4" t="s">
        <v>39</v>
      </c>
      <c r="I1007" s="4" t="s">
        <v>19</v>
      </c>
      <c r="J1007" s="4" t="s">
        <v>13</v>
      </c>
      <c r="K1007" s="4" t="s">
        <v>23</v>
      </c>
      <c r="L1007" s="4" t="s">
        <v>29</v>
      </c>
      <c r="M1007" s="9">
        <v>2</v>
      </c>
      <c r="N1007" s="6">
        <v>195.51</v>
      </c>
      <c r="O1007" s="7">
        <v>0</v>
      </c>
      <c r="P1007" s="6">
        <v>102.97</v>
      </c>
      <c r="Q1007" s="6">
        <f t="shared" si="60"/>
        <v>391.02</v>
      </c>
      <c r="R1007" s="6">
        <f t="shared" si="61"/>
        <v>205.94</v>
      </c>
      <c r="S1007" s="6">
        <f t="shared" si="62"/>
        <v>185.07999999999998</v>
      </c>
      <c r="T1007" s="8">
        <f t="shared" si="63"/>
        <v>0.47332617257429288</v>
      </c>
      <c r="U1007" s="5">
        <f>YEAR(SalesDataTable[[#This Row],[Order Date]])</f>
        <v>2026</v>
      </c>
      <c r="V1007" s="8" t="str">
        <f>"Q"&amp;ROUNDUP(MONTH(SalesDataTable[[#This Row],[Order Date]])/3,0)</f>
        <v>Q2</v>
      </c>
      <c r="W1007" s="9">
        <f>MONTH(SalesDataTable[[#This Row],[Order Date]])</f>
        <v>6</v>
      </c>
      <c r="X1007" s="8" t="str">
        <f>TEXT(SalesDataTable[[#This Row],[Order Date]],"mmm")</f>
        <v>Jun</v>
      </c>
    </row>
    <row r="1008" spans="1:24" ht="15.75">
      <c r="A1008" s="2">
        <v>815</v>
      </c>
      <c r="B1008" s="3">
        <v>46179</v>
      </c>
      <c r="C1008" s="4">
        <f>YEAR(SalesDataTable[[#This Row],[Order Date]])</f>
        <v>2026</v>
      </c>
      <c r="D1008" s="12" t="str">
        <f>"Q"&amp;ROUNDUP(MONTH(SalesDataTable[[#This Row],[Order Date]])/3,0)</f>
        <v>Q2</v>
      </c>
      <c r="E1008" s="4">
        <f>MONTH(SalesDataTable[[#This Row],[Order Date]])</f>
        <v>6</v>
      </c>
      <c r="F1008" s="4" t="str">
        <f>TEXT(SalesDataTable[[#This Row],[Order Date]],"MMM")</f>
        <v>Jun</v>
      </c>
      <c r="G1008" s="4" t="s">
        <v>0</v>
      </c>
      <c r="H1008" s="4" t="s">
        <v>1</v>
      </c>
      <c r="I1008" s="4" t="s">
        <v>19</v>
      </c>
      <c r="J1008" s="4" t="s">
        <v>13</v>
      </c>
      <c r="K1008" s="4" t="s">
        <v>34</v>
      </c>
      <c r="L1008" s="4" t="s">
        <v>35</v>
      </c>
      <c r="M1008" s="9">
        <v>1</v>
      </c>
      <c r="N1008" s="6">
        <v>39.61</v>
      </c>
      <c r="O1008" s="7">
        <v>0</v>
      </c>
      <c r="P1008" s="6">
        <v>14.75</v>
      </c>
      <c r="Q1008" s="6">
        <f t="shared" si="60"/>
        <v>39.61</v>
      </c>
      <c r="R1008" s="6">
        <f t="shared" si="61"/>
        <v>14.75</v>
      </c>
      <c r="S1008" s="6">
        <f t="shared" si="62"/>
        <v>24.86</v>
      </c>
      <c r="T1008" s="8">
        <f t="shared" si="63"/>
        <v>0.62761928805857103</v>
      </c>
      <c r="U1008" s="5">
        <f>YEAR(SalesDataTable[[#This Row],[Order Date]])</f>
        <v>2026</v>
      </c>
      <c r="V1008" s="8" t="str">
        <f>"Q"&amp;ROUNDUP(MONTH(SalesDataTable[[#This Row],[Order Date]])/3,0)</f>
        <v>Q2</v>
      </c>
      <c r="W1008" s="9">
        <f>MONTH(SalesDataTable[[#This Row],[Order Date]])</f>
        <v>6</v>
      </c>
      <c r="X1008" s="8" t="str">
        <f>TEXT(SalesDataTable[[#This Row],[Order Date]],"mmm")</f>
        <v>Jun</v>
      </c>
    </row>
    <row r="1009" spans="1:24" ht="15.75">
      <c r="A1009" s="2">
        <v>1140</v>
      </c>
      <c r="B1009" s="3">
        <v>46179</v>
      </c>
      <c r="C1009" s="4">
        <f>YEAR(SalesDataTable[[#This Row],[Order Date]])</f>
        <v>2026</v>
      </c>
      <c r="D1009" s="12" t="str">
        <f>"Q"&amp;ROUNDUP(MONTH(SalesDataTable[[#This Row],[Order Date]])/3,0)</f>
        <v>Q2</v>
      </c>
      <c r="E1009" s="4">
        <f>MONTH(SalesDataTable[[#This Row],[Order Date]])</f>
        <v>6</v>
      </c>
      <c r="F1009" s="4" t="str">
        <f>TEXT(SalesDataTable[[#This Row],[Order Date]],"MMM")</f>
        <v>Jun</v>
      </c>
      <c r="G1009" s="4" t="s">
        <v>6</v>
      </c>
      <c r="H1009" s="4" t="s">
        <v>7</v>
      </c>
      <c r="I1009" s="4" t="s">
        <v>19</v>
      </c>
      <c r="J1009" s="4" t="s">
        <v>3</v>
      </c>
      <c r="K1009" s="4" t="s">
        <v>9</v>
      </c>
      <c r="L1009" s="4" t="s">
        <v>46</v>
      </c>
      <c r="M1009" s="9">
        <v>1</v>
      </c>
      <c r="N1009" s="6">
        <v>70.86</v>
      </c>
      <c r="O1009" s="7">
        <v>0</v>
      </c>
      <c r="P1009" s="6">
        <v>31.47</v>
      </c>
      <c r="Q1009" s="6">
        <f t="shared" si="60"/>
        <v>70.86</v>
      </c>
      <c r="R1009" s="6">
        <f t="shared" si="61"/>
        <v>31.47</v>
      </c>
      <c r="S1009" s="6">
        <f t="shared" si="62"/>
        <v>39.39</v>
      </c>
      <c r="T1009" s="8">
        <f t="shared" si="63"/>
        <v>0.55588484335309063</v>
      </c>
      <c r="U1009" s="5">
        <f>YEAR(SalesDataTable[[#This Row],[Order Date]])</f>
        <v>2026</v>
      </c>
      <c r="V1009" s="8" t="str">
        <f>"Q"&amp;ROUNDUP(MONTH(SalesDataTable[[#This Row],[Order Date]])/3,0)</f>
        <v>Q2</v>
      </c>
      <c r="W1009" s="9">
        <f>MONTH(SalesDataTable[[#This Row],[Order Date]])</f>
        <v>6</v>
      </c>
      <c r="X1009" s="8" t="str">
        <f>TEXT(SalesDataTable[[#This Row],[Order Date]],"mmm")</f>
        <v>Jun</v>
      </c>
    </row>
    <row r="1010" spans="1:24" ht="15.75">
      <c r="A1010" s="2">
        <v>1544</v>
      </c>
      <c r="B1010" s="3">
        <v>46179</v>
      </c>
      <c r="C1010" s="4">
        <f>YEAR(SalesDataTable[[#This Row],[Order Date]])</f>
        <v>2026</v>
      </c>
      <c r="D1010" s="12" t="str">
        <f>"Q"&amp;ROUNDUP(MONTH(SalesDataTable[[#This Row],[Order Date]])/3,0)</f>
        <v>Q2</v>
      </c>
      <c r="E1010" s="4">
        <f>MONTH(SalesDataTable[[#This Row],[Order Date]])</f>
        <v>6</v>
      </c>
      <c r="F1010" s="4" t="str">
        <f>TEXT(SalesDataTable[[#This Row],[Order Date]],"MMM")</f>
        <v>Jun</v>
      </c>
      <c r="G1010" s="4" t="s">
        <v>20</v>
      </c>
      <c r="H1010" s="4" t="s">
        <v>31</v>
      </c>
      <c r="I1010" s="4" t="s">
        <v>8</v>
      </c>
      <c r="J1010" s="4" t="s">
        <v>3</v>
      </c>
      <c r="K1010" s="4" t="s">
        <v>34</v>
      </c>
      <c r="L1010" s="4" t="s">
        <v>35</v>
      </c>
      <c r="M1010" s="9">
        <v>8</v>
      </c>
      <c r="N1010" s="6">
        <v>40.46</v>
      </c>
      <c r="O1010" s="7">
        <v>0.2</v>
      </c>
      <c r="P1010" s="6">
        <v>14.7</v>
      </c>
      <c r="Q1010" s="6">
        <f t="shared" si="60"/>
        <v>258.94400000000002</v>
      </c>
      <c r="R1010" s="6">
        <f t="shared" si="61"/>
        <v>117.6</v>
      </c>
      <c r="S1010" s="6">
        <f t="shared" si="62"/>
        <v>141.34400000000002</v>
      </c>
      <c r="T1010" s="8">
        <f t="shared" si="63"/>
        <v>0.54584775086505199</v>
      </c>
      <c r="U1010" s="5">
        <f>YEAR(SalesDataTable[[#This Row],[Order Date]])</f>
        <v>2026</v>
      </c>
      <c r="V1010" s="8" t="str">
        <f>"Q"&amp;ROUNDUP(MONTH(SalesDataTable[[#This Row],[Order Date]])/3,0)</f>
        <v>Q2</v>
      </c>
      <c r="W1010" s="9">
        <f>MONTH(SalesDataTable[[#This Row],[Order Date]])</f>
        <v>6</v>
      </c>
      <c r="X1010" s="8" t="str">
        <f>TEXT(SalesDataTable[[#This Row],[Order Date]],"mmm")</f>
        <v>Jun</v>
      </c>
    </row>
    <row r="1011" spans="1:24" ht="15.75">
      <c r="A1011" s="2">
        <v>2420</v>
      </c>
      <c r="B1011" s="3">
        <v>46179</v>
      </c>
      <c r="C1011" s="4">
        <f>YEAR(SalesDataTable[[#This Row],[Order Date]])</f>
        <v>2026</v>
      </c>
      <c r="D1011" s="12" t="str">
        <f>"Q"&amp;ROUNDUP(MONTH(SalesDataTable[[#This Row],[Order Date]])/3,0)</f>
        <v>Q2</v>
      </c>
      <c r="E1011" s="4">
        <f>MONTH(SalesDataTable[[#This Row],[Order Date]])</f>
        <v>6</v>
      </c>
      <c r="F1011" s="4" t="str">
        <f>TEXT(SalesDataTable[[#This Row],[Order Date]],"MMM")</f>
        <v>Jun</v>
      </c>
      <c r="G1011" s="4" t="s">
        <v>11</v>
      </c>
      <c r="H1011" s="4" t="s">
        <v>25</v>
      </c>
      <c r="I1011" s="4" t="s">
        <v>2</v>
      </c>
      <c r="J1011" s="4" t="s">
        <v>13</v>
      </c>
      <c r="K1011" s="4" t="s">
        <v>14</v>
      </c>
      <c r="L1011" s="4" t="s">
        <v>44</v>
      </c>
      <c r="M1011" s="9">
        <v>1</v>
      </c>
      <c r="N1011" s="6">
        <v>131.79</v>
      </c>
      <c r="O1011" s="7">
        <v>0</v>
      </c>
      <c r="P1011" s="6">
        <v>68.22</v>
      </c>
      <c r="Q1011" s="6">
        <f t="shared" si="60"/>
        <v>131.79</v>
      </c>
      <c r="R1011" s="6">
        <f t="shared" si="61"/>
        <v>68.22</v>
      </c>
      <c r="S1011" s="6">
        <f t="shared" si="62"/>
        <v>63.569999999999993</v>
      </c>
      <c r="T1011" s="8">
        <f t="shared" si="63"/>
        <v>0.48235829729114499</v>
      </c>
      <c r="U1011" s="5">
        <f>YEAR(SalesDataTable[[#This Row],[Order Date]])</f>
        <v>2026</v>
      </c>
      <c r="V1011" s="8" t="str">
        <f>"Q"&amp;ROUNDUP(MONTH(SalesDataTable[[#This Row],[Order Date]])/3,0)</f>
        <v>Q2</v>
      </c>
      <c r="W1011" s="9">
        <f>MONTH(SalesDataTable[[#This Row],[Order Date]])</f>
        <v>6</v>
      </c>
      <c r="X1011" s="8" t="str">
        <f>TEXT(SalesDataTable[[#This Row],[Order Date]],"mmm")</f>
        <v>Jun</v>
      </c>
    </row>
    <row r="1012" spans="1:24" ht="15.75">
      <c r="A1012" s="2">
        <v>2805</v>
      </c>
      <c r="B1012" s="3">
        <v>46179</v>
      </c>
      <c r="C1012" s="4">
        <f>YEAR(SalesDataTable[[#This Row],[Order Date]])</f>
        <v>2026</v>
      </c>
      <c r="D1012" s="12" t="str">
        <f>"Q"&amp;ROUNDUP(MONTH(SalesDataTable[[#This Row],[Order Date]])/3,0)</f>
        <v>Q2</v>
      </c>
      <c r="E1012" s="4">
        <f>MONTH(SalesDataTable[[#This Row],[Order Date]])</f>
        <v>6</v>
      </c>
      <c r="F1012" s="4" t="str">
        <f>TEXT(SalesDataTable[[#This Row],[Order Date]],"MMM")</f>
        <v>Jun</v>
      </c>
      <c r="G1012" s="4" t="s">
        <v>11</v>
      </c>
      <c r="H1012" s="4" t="s">
        <v>39</v>
      </c>
      <c r="I1012" s="4" t="s">
        <v>8</v>
      </c>
      <c r="J1012" s="4" t="s">
        <v>3</v>
      </c>
      <c r="K1012" s="4" t="s">
        <v>23</v>
      </c>
      <c r="L1012" s="4" t="s">
        <v>24</v>
      </c>
      <c r="M1012" s="9">
        <v>12</v>
      </c>
      <c r="N1012" s="6">
        <v>338.45</v>
      </c>
      <c r="O1012" s="7">
        <v>0.1</v>
      </c>
      <c r="P1012" s="6">
        <v>196.78</v>
      </c>
      <c r="Q1012" s="6">
        <f t="shared" si="60"/>
        <v>3655.2599999999998</v>
      </c>
      <c r="R1012" s="6">
        <f t="shared" si="61"/>
        <v>2361.36</v>
      </c>
      <c r="S1012" s="6">
        <f t="shared" si="62"/>
        <v>1293.8999999999996</v>
      </c>
      <c r="T1012" s="8">
        <f t="shared" si="63"/>
        <v>0.35398302719915947</v>
      </c>
      <c r="U1012" s="5">
        <f>YEAR(SalesDataTable[[#This Row],[Order Date]])</f>
        <v>2026</v>
      </c>
      <c r="V1012" s="8" t="str">
        <f>"Q"&amp;ROUNDUP(MONTH(SalesDataTable[[#This Row],[Order Date]])/3,0)</f>
        <v>Q2</v>
      </c>
      <c r="W1012" s="9">
        <f>MONTH(SalesDataTable[[#This Row],[Order Date]])</f>
        <v>6</v>
      </c>
      <c r="X1012" s="8" t="str">
        <f>TEXT(SalesDataTable[[#This Row],[Order Date]],"mmm")</f>
        <v>Jun</v>
      </c>
    </row>
    <row r="1013" spans="1:24" ht="15.75">
      <c r="A1013" s="2">
        <v>3160</v>
      </c>
      <c r="B1013" s="3">
        <v>46179</v>
      </c>
      <c r="C1013" s="4">
        <f>YEAR(SalesDataTable[[#This Row],[Order Date]])</f>
        <v>2026</v>
      </c>
      <c r="D1013" s="12" t="str">
        <f>"Q"&amp;ROUNDUP(MONTH(SalesDataTable[[#This Row],[Order Date]])/3,0)</f>
        <v>Q2</v>
      </c>
      <c r="E1013" s="4">
        <f>MONTH(SalesDataTable[[#This Row],[Order Date]])</f>
        <v>6</v>
      </c>
      <c r="F1013" s="4" t="str">
        <f>TEXT(SalesDataTable[[#This Row],[Order Date]],"MMM")</f>
        <v>Jun</v>
      </c>
      <c r="G1013" s="4" t="s">
        <v>11</v>
      </c>
      <c r="H1013" s="4" t="s">
        <v>18</v>
      </c>
      <c r="I1013" s="4" t="s">
        <v>19</v>
      </c>
      <c r="J1013" s="4" t="s">
        <v>3</v>
      </c>
      <c r="K1013" s="4" t="s">
        <v>34</v>
      </c>
      <c r="L1013" s="4" t="s">
        <v>35</v>
      </c>
      <c r="M1013" s="9">
        <v>2</v>
      </c>
      <c r="N1013" s="6">
        <v>40.99</v>
      </c>
      <c r="O1013" s="7">
        <v>0</v>
      </c>
      <c r="P1013" s="6">
        <v>14.53</v>
      </c>
      <c r="Q1013" s="6">
        <f t="shared" si="60"/>
        <v>81.98</v>
      </c>
      <c r="R1013" s="6">
        <f t="shared" si="61"/>
        <v>29.06</v>
      </c>
      <c r="S1013" s="6">
        <f t="shared" si="62"/>
        <v>52.92</v>
      </c>
      <c r="T1013" s="8">
        <f t="shared" si="63"/>
        <v>0.64552329836545497</v>
      </c>
      <c r="U1013" s="5">
        <f>YEAR(SalesDataTable[[#This Row],[Order Date]])</f>
        <v>2026</v>
      </c>
      <c r="V1013" s="8" t="str">
        <f>"Q"&amp;ROUNDUP(MONTH(SalesDataTable[[#This Row],[Order Date]])/3,0)</f>
        <v>Q2</v>
      </c>
      <c r="W1013" s="9">
        <f>MONTH(SalesDataTable[[#This Row],[Order Date]])</f>
        <v>6</v>
      </c>
      <c r="X1013" s="8" t="str">
        <f>TEXT(SalesDataTable[[#This Row],[Order Date]],"mmm")</f>
        <v>Jun</v>
      </c>
    </row>
    <row r="1014" spans="1:24" ht="15.75">
      <c r="A1014" s="2">
        <v>3278</v>
      </c>
      <c r="B1014" s="3">
        <v>46179</v>
      </c>
      <c r="C1014" s="4">
        <f>YEAR(SalesDataTable[[#This Row],[Order Date]])</f>
        <v>2026</v>
      </c>
      <c r="D1014" s="12" t="str">
        <f>"Q"&amp;ROUNDUP(MONTH(SalesDataTable[[#This Row],[Order Date]])/3,0)</f>
        <v>Q2</v>
      </c>
      <c r="E1014" s="4">
        <f>MONTH(SalesDataTable[[#This Row],[Order Date]])</f>
        <v>6</v>
      </c>
      <c r="F1014" s="4" t="str">
        <f>TEXT(SalesDataTable[[#This Row],[Order Date]],"MMM")</f>
        <v>Jun</v>
      </c>
      <c r="G1014" s="4" t="s">
        <v>6</v>
      </c>
      <c r="H1014" s="4" t="s">
        <v>43</v>
      </c>
      <c r="I1014" s="4" t="s">
        <v>19</v>
      </c>
      <c r="J1014" s="4" t="s">
        <v>3</v>
      </c>
      <c r="K1014" s="4" t="s">
        <v>4</v>
      </c>
      <c r="L1014" s="4" t="s">
        <v>30</v>
      </c>
      <c r="M1014" s="9">
        <v>1</v>
      </c>
      <c r="N1014" s="6">
        <v>101.85</v>
      </c>
      <c r="O1014" s="7">
        <v>0</v>
      </c>
      <c r="P1014" s="6">
        <v>51.59</v>
      </c>
      <c r="Q1014" s="6">
        <f t="shared" si="60"/>
        <v>101.85</v>
      </c>
      <c r="R1014" s="6">
        <f t="shared" si="61"/>
        <v>51.59</v>
      </c>
      <c r="S1014" s="6">
        <f t="shared" si="62"/>
        <v>50.259999999999991</v>
      </c>
      <c r="T1014" s="8">
        <f t="shared" si="63"/>
        <v>0.49347079037800679</v>
      </c>
      <c r="U1014" s="5">
        <f>YEAR(SalesDataTable[[#This Row],[Order Date]])</f>
        <v>2026</v>
      </c>
      <c r="V1014" s="8" t="str">
        <f>"Q"&amp;ROUNDUP(MONTH(SalesDataTable[[#This Row],[Order Date]])/3,0)</f>
        <v>Q2</v>
      </c>
      <c r="W1014" s="9">
        <f>MONTH(SalesDataTable[[#This Row],[Order Date]])</f>
        <v>6</v>
      </c>
      <c r="X1014" s="8" t="str">
        <f>TEXT(SalesDataTable[[#This Row],[Order Date]],"mmm")</f>
        <v>Jun</v>
      </c>
    </row>
    <row r="1015" spans="1:24" ht="15.75">
      <c r="A1015" s="2">
        <v>3555</v>
      </c>
      <c r="B1015" s="3">
        <v>46179</v>
      </c>
      <c r="C1015" s="4">
        <f>YEAR(SalesDataTable[[#This Row],[Order Date]])</f>
        <v>2026</v>
      </c>
      <c r="D1015" s="12" t="str">
        <f>"Q"&amp;ROUNDUP(MONTH(SalesDataTable[[#This Row],[Order Date]])/3,0)</f>
        <v>Q2</v>
      </c>
      <c r="E1015" s="4">
        <f>MONTH(SalesDataTable[[#This Row],[Order Date]])</f>
        <v>6</v>
      </c>
      <c r="F1015" s="4" t="str">
        <f>TEXT(SalesDataTable[[#This Row],[Order Date]],"MMM")</f>
        <v>Jun</v>
      </c>
      <c r="G1015" s="4" t="s">
        <v>11</v>
      </c>
      <c r="H1015" s="4" t="s">
        <v>12</v>
      </c>
      <c r="I1015" s="4" t="s">
        <v>8</v>
      </c>
      <c r="J1015" s="4" t="s">
        <v>16</v>
      </c>
      <c r="K1015" s="4" t="s">
        <v>23</v>
      </c>
      <c r="L1015" s="4" t="s">
        <v>24</v>
      </c>
      <c r="M1015" s="9">
        <v>4</v>
      </c>
      <c r="N1015" s="6">
        <v>346.14</v>
      </c>
      <c r="O1015" s="7">
        <v>0.05</v>
      </c>
      <c r="P1015" s="6">
        <v>198.97</v>
      </c>
      <c r="Q1015" s="6">
        <f t="shared" si="60"/>
        <v>1315.3319999999999</v>
      </c>
      <c r="R1015" s="6">
        <f t="shared" si="61"/>
        <v>795.88</v>
      </c>
      <c r="S1015" s="6">
        <f t="shared" si="62"/>
        <v>519.45199999999988</v>
      </c>
      <c r="T1015" s="8">
        <f t="shared" si="63"/>
        <v>0.39492082607280893</v>
      </c>
      <c r="U1015" s="5">
        <f>YEAR(SalesDataTable[[#This Row],[Order Date]])</f>
        <v>2026</v>
      </c>
      <c r="V1015" s="8" t="str">
        <f>"Q"&amp;ROUNDUP(MONTH(SalesDataTable[[#This Row],[Order Date]])/3,0)</f>
        <v>Q2</v>
      </c>
      <c r="W1015" s="9">
        <f>MONTH(SalesDataTable[[#This Row],[Order Date]])</f>
        <v>6</v>
      </c>
      <c r="X1015" s="8" t="str">
        <f>TEXT(SalesDataTable[[#This Row],[Order Date]],"mmm")</f>
        <v>Jun</v>
      </c>
    </row>
    <row r="1016" spans="1:24" ht="15.75">
      <c r="A1016" s="2">
        <v>3702</v>
      </c>
      <c r="B1016" s="3">
        <v>46179</v>
      </c>
      <c r="C1016" s="4">
        <f>YEAR(SalesDataTable[[#This Row],[Order Date]])</f>
        <v>2026</v>
      </c>
      <c r="D1016" s="12" t="str">
        <f>"Q"&amp;ROUNDUP(MONTH(SalesDataTable[[#This Row],[Order Date]])/3,0)</f>
        <v>Q2</v>
      </c>
      <c r="E1016" s="4">
        <f>MONTH(SalesDataTable[[#This Row],[Order Date]])</f>
        <v>6</v>
      </c>
      <c r="F1016" s="4" t="str">
        <f>TEXT(SalesDataTable[[#This Row],[Order Date]],"MMM")</f>
        <v>Jun</v>
      </c>
      <c r="G1016" s="4" t="s">
        <v>0</v>
      </c>
      <c r="H1016" s="4" t="s">
        <v>36</v>
      </c>
      <c r="I1016" s="4" t="s">
        <v>19</v>
      </c>
      <c r="J1016" s="4" t="s">
        <v>16</v>
      </c>
      <c r="K1016" s="4" t="s">
        <v>4</v>
      </c>
      <c r="L1016" s="4" t="s">
        <v>5</v>
      </c>
      <c r="M1016" s="9">
        <v>2</v>
      </c>
      <c r="N1016" s="6">
        <v>83.28</v>
      </c>
      <c r="O1016" s="7">
        <v>0</v>
      </c>
      <c r="P1016" s="6">
        <v>43.56</v>
      </c>
      <c r="Q1016" s="6">
        <f t="shared" si="60"/>
        <v>166.56</v>
      </c>
      <c r="R1016" s="6">
        <f t="shared" si="61"/>
        <v>87.12</v>
      </c>
      <c r="S1016" s="6">
        <f t="shared" si="62"/>
        <v>79.44</v>
      </c>
      <c r="T1016" s="8">
        <f t="shared" si="63"/>
        <v>0.47694524495677232</v>
      </c>
      <c r="U1016" s="5">
        <f>YEAR(SalesDataTable[[#This Row],[Order Date]])</f>
        <v>2026</v>
      </c>
      <c r="V1016" s="8" t="str">
        <f>"Q"&amp;ROUNDUP(MONTH(SalesDataTable[[#This Row],[Order Date]])/3,0)</f>
        <v>Q2</v>
      </c>
      <c r="W1016" s="9">
        <f>MONTH(SalesDataTable[[#This Row],[Order Date]])</f>
        <v>6</v>
      </c>
      <c r="X1016" s="8" t="str">
        <f>TEXT(SalesDataTable[[#This Row],[Order Date]],"mmm")</f>
        <v>Jun</v>
      </c>
    </row>
    <row r="1017" spans="1:24" ht="15.75">
      <c r="A1017" s="2">
        <v>4349</v>
      </c>
      <c r="B1017" s="3">
        <v>46179</v>
      </c>
      <c r="C1017" s="4">
        <f>YEAR(SalesDataTable[[#This Row],[Order Date]])</f>
        <v>2026</v>
      </c>
      <c r="D1017" s="12" t="str">
        <f>"Q"&amp;ROUNDUP(MONTH(SalesDataTable[[#This Row],[Order Date]])/3,0)</f>
        <v>Q2</v>
      </c>
      <c r="E1017" s="4">
        <f>MONTH(SalesDataTable[[#This Row],[Order Date]])</f>
        <v>6</v>
      </c>
      <c r="F1017" s="4" t="str">
        <f>TEXT(SalesDataTable[[#This Row],[Order Date]],"MMM")</f>
        <v>Jun</v>
      </c>
      <c r="G1017" s="4" t="s">
        <v>20</v>
      </c>
      <c r="H1017" s="4" t="s">
        <v>31</v>
      </c>
      <c r="I1017" s="4" t="s">
        <v>19</v>
      </c>
      <c r="J1017" s="4" t="s">
        <v>16</v>
      </c>
      <c r="K1017" s="4" t="s">
        <v>4</v>
      </c>
      <c r="L1017" s="4" t="s">
        <v>5</v>
      </c>
      <c r="M1017" s="9">
        <v>1</v>
      </c>
      <c r="N1017" s="6">
        <v>80.349999999999994</v>
      </c>
      <c r="O1017" s="7">
        <v>0.15</v>
      </c>
      <c r="P1017" s="6">
        <v>43.51</v>
      </c>
      <c r="Q1017" s="6">
        <f t="shared" si="60"/>
        <v>68.297499999999999</v>
      </c>
      <c r="R1017" s="6">
        <f t="shared" si="61"/>
        <v>43.51</v>
      </c>
      <c r="S1017" s="6">
        <f t="shared" si="62"/>
        <v>24.787500000000001</v>
      </c>
      <c r="T1017" s="8">
        <f t="shared" si="63"/>
        <v>0.3629342216040119</v>
      </c>
      <c r="U1017" s="5">
        <f>YEAR(SalesDataTable[[#This Row],[Order Date]])</f>
        <v>2026</v>
      </c>
      <c r="V1017" s="8" t="str">
        <f>"Q"&amp;ROUNDUP(MONTH(SalesDataTable[[#This Row],[Order Date]])/3,0)</f>
        <v>Q2</v>
      </c>
      <c r="W1017" s="9">
        <f>MONTH(SalesDataTable[[#This Row],[Order Date]])</f>
        <v>6</v>
      </c>
      <c r="X1017" s="8" t="str">
        <f>TEXT(SalesDataTable[[#This Row],[Order Date]],"mmm")</f>
        <v>Jun</v>
      </c>
    </row>
    <row r="1018" spans="1:24" ht="15.75">
      <c r="A1018" s="2">
        <v>4989</v>
      </c>
      <c r="B1018" s="3">
        <v>46179</v>
      </c>
      <c r="C1018" s="4">
        <f>YEAR(SalesDataTable[[#This Row],[Order Date]])</f>
        <v>2026</v>
      </c>
      <c r="D1018" s="12" t="str">
        <f>"Q"&amp;ROUNDUP(MONTH(SalesDataTable[[#This Row],[Order Date]])/3,0)</f>
        <v>Q2</v>
      </c>
      <c r="E1018" s="4">
        <f>MONTH(SalesDataTable[[#This Row],[Order Date]])</f>
        <v>6</v>
      </c>
      <c r="F1018" s="4" t="str">
        <f>TEXT(SalesDataTable[[#This Row],[Order Date]],"MMM")</f>
        <v>Jun</v>
      </c>
      <c r="G1018" s="4" t="s">
        <v>6</v>
      </c>
      <c r="H1018" s="4" t="s">
        <v>7</v>
      </c>
      <c r="I1018" s="4" t="s">
        <v>2</v>
      </c>
      <c r="J1018" s="4" t="s">
        <v>3</v>
      </c>
      <c r="K1018" s="4" t="s">
        <v>4</v>
      </c>
      <c r="L1018" s="4" t="s">
        <v>26</v>
      </c>
      <c r="M1018" s="9">
        <v>1</v>
      </c>
      <c r="N1018" s="6">
        <v>40.86</v>
      </c>
      <c r="O1018" s="7">
        <v>0.05</v>
      </c>
      <c r="P1018" s="6">
        <v>16.899999999999999</v>
      </c>
      <c r="Q1018" s="6">
        <f t="shared" si="60"/>
        <v>38.817</v>
      </c>
      <c r="R1018" s="6">
        <f t="shared" si="61"/>
        <v>16.899999999999999</v>
      </c>
      <c r="S1018" s="6">
        <f t="shared" si="62"/>
        <v>21.917000000000002</v>
      </c>
      <c r="T1018" s="8">
        <f t="shared" si="63"/>
        <v>0.564623747327202</v>
      </c>
      <c r="U1018" s="5">
        <f>YEAR(SalesDataTable[[#This Row],[Order Date]])</f>
        <v>2026</v>
      </c>
      <c r="V1018" s="8" t="str">
        <f>"Q"&amp;ROUNDUP(MONTH(SalesDataTable[[#This Row],[Order Date]])/3,0)</f>
        <v>Q2</v>
      </c>
      <c r="W1018" s="9">
        <f>MONTH(SalesDataTable[[#This Row],[Order Date]])</f>
        <v>6</v>
      </c>
      <c r="X1018" s="8" t="str">
        <f>TEXT(SalesDataTable[[#This Row],[Order Date]],"mmm")</f>
        <v>Jun</v>
      </c>
    </row>
    <row r="1019" spans="1:24" ht="15.75">
      <c r="A1019" s="2">
        <v>713</v>
      </c>
      <c r="B1019" s="3">
        <v>46180</v>
      </c>
      <c r="C1019" s="4">
        <f>YEAR(SalesDataTable[[#This Row],[Order Date]])</f>
        <v>2026</v>
      </c>
      <c r="D1019" s="12" t="str">
        <f>"Q"&amp;ROUNDUP(MONTH(SalesDataTable[[#This Row],[Order Date]])/3,0)</f>
        <v>Q2</v>
      </c>
      <c r="E1019" s="4">
        <f>MONTH(SalesDataTable[[#This Row],[Order Date]])</f>
        <v>6</v>
      </c>
      <c r="F1019" s="4" t="str">
        <f>TEXT(SalesDataTable[[#This Row],[Order Date]],"MMM")</f>
        <v>Jun</v>
      </c>
      <c r="G1019" s="4" t="s">
        <v>6</v>
      </c>
      <c r="H1019" s="4" t="s">
        <v>27</v>
      </c>
      <c r="I1019" s="4" t="s">
        <v>19</v>
      </c>
      <c r="J1019" s="4" t="s">
        <v>3</v>
      </c>
      <c r="K1019" s="4" t="s">
        <v>14</v>
      </c>
      <c r="L1019" s="4" t="s">
        <v>15</v>
      </c>
      <c r="M1019" s="9">
        <v>4</v>
      </c>
      <c r="N1019" s="6">
        <v>36.299999999999997</v>
      </c>
      <c r="O1019" s="7">
        <v>0.05</v>
      </c>
      <c r="P1019" s="6">
        <v>13.16</v>
      </c>
      <c r="Q1019" s="6">
        <f t="shared" si="60"/>
        <v>137.93999999999997</v>
      </c>
      <c r="R1019" s="6">
        <f t="shared" si="61"/>
        <v>52.64</v>
      </c>
      <c r="S1019" s="6">
        <f t="shared" si="62"/>
        <v>85.299999999999969</v>
      </c>
      <c r="T1019" s="8">
        <f t="shared" si="63"/>
        <v>0.61838480498767567</v>
      </c>
      <c r="U1019" s="5">
        <f>YEAR(SalesDataTable[[#This Row],[Order Date]])</f>
        <v>2026</v>
      </c>
      <c r="V1019" s="8" t="str">
        <f>"Q"&amp;ROUNDUP(MONTH(SalesDataTable[[#This Row],[Order Date]])/3,0)</f>
        <v>Q2</v>
      </c>
      <c r="W1019" s="9">
        <f>MONTH(SalesDataTable[[#This Row],[Order Date]])</f>
        <v>6</v>
      </c>
      <c r="X1019" s="8" t="str">
        <f>TEXT(SalesDataTable[[#This Row],[Order Date]],"mmm")</f>
        <v>Jun</v>
      </c>
    </row>
    <row r="1020" spans="1:24" ht="15.75">
      <c r="A1020" s="2">
        <v>3355</v>
      </c>
      <c r="B1020" s="3">
        <v>46180</v>
      </c>
      <c r="C1020" s="4">
        <f>YEAR(SalesDataTable[[#This Row],[Order Date]])</f>
        <v>2026</v>
      </c>
      <c r="D1020" s="12" t="str">
        <f>"Q"&amp;ROUNDUP(MONTH(SalesDataTable[[#This Row],[Order Date]])/3,0)</f>
        <v>Q2</v>
      </c>
      <c r="E1020" s="4">
        <f>MONTH(SalesDataTable[[#This Row],[Order Date]])</f>
        <v>6</v>
      </c>
      <c r="F1020" s="4" t="str">
        <f>TEXT(SalesDataTable[[#This Row],[Order Date]],"MMM")</f>
        <v>Jun</v>
      </c>
      <c r="G1020" s="4" t="s">
        <v>0</v>
      </c>
      <c r="H1020" s="4" t="s">
        <v>50</v>
      </c>
      <c r="I1020" s="4" t="s">
        <v>8</v>
      </c>
      <c r="J1020" s="4" t="s">
        <v>13</v>
      </c>
      <c r="K1020" s="4" t="s">
        <v>23</v>
      </c>
      <c r="L1020" s="4" t="s">
        <v>24</v>
      </c>
      <c r="M1020" s="9">
        <v>10</v>
      </c>
      <c r="N1020" s="6">
        <v>338.26</v>
      </c>
      <c r="O1020" s="7">
        <v>0.05</v>
      </c>
      <c r="P1020" s="6">
        <v>197.42</v>
      </c>
      <c r="Q1020" s="6">
        <f t="shared" si="60"/>
        <v>3213.47</v>
      </c>
      <c r="R1020" s="6">
        <f t="shared" si="61"/>
        <v>1974.1999999999998</v>
      </c>
      <c r="S1020" s="6">
        <f t="shared" si="62"/>
        <v>1239.27</v>
      </c>
      <c r="T1020" s="8">
        <f t="shared" si="63"/>
        <v>0.38564853569505864</v>
      </c>
      <c r="U1020" s="5">
        <f>YEAR(SalesDataTable[[#This Row],[Order Date]])</f>
        <v>2026</v>
      </c>
      <c r="V1020" s="8" t="str">
        <f>"Q"&amp;ROUNDUP(MONTH(SalesDataTable[[#This Row],[Order Date]])/3,0)</f>
        <v>Q2</v>
      </c>
      <c r="W1020" s="9">
        <f>MONTH(SalesDataTable[[#This Row],[Order Date]])</f>
        <v>6</v>
      </c>
      <c r="X1020" s="8" t="str">
        <f>TEXT(SalesDataTable[[#This Row],[Order Date]],"mmm")</f>
        <v>Jun</v>
      </c>
    </row>
    <row r="1021" spans="1:24" ht="15.75">
      <c r="A1021" s="2">
        <v>3879</v>
      </c>
      <c r="B1021" s="3">
        <v>46180</v>
      </c>
      <c r="C1021" s="4">
        <f>YEAR(SalesDataTable[[#This Row],[Order Date]])</f>
        <v>2026</v>
      </c>
      <c r="D1021" s="12" t="str">
        <f>"Q"&amp;ROUNDUP(MONTH(SalesDataTable[[#This Row],[Order Date]])/3,0)</f>
        <v>Q2</v>
      </c>
      <c r="E1021" s="4">
        <f>MONTH(SalesDataTable[[#This Row],[Order Date]])</f>
        <v>6</v>
      </c>
      <c r="F1021" s="4" t="str">
        <f>TEXT(SalesDataTable[[#This Row],[Order Date]],"MMM")</f>
        <v>Jun</v>
      </c>
      <c r="G1021" s="4" t="s">
        <v>0</v>
      </c>
      <c r="H1021" s="4" t="s">
        <v>36</v>
      </c>
      <c r="I1021" s="4" t="s">
        <v>28</v>
      </c>
      <c r="J1021" s="4" t="s">
        <v>3</v>
      </c>
      <c r="K1021" s="4" t="s">
        <v>4</v>
      </c>
      <c r="L1021" s="4" t="s">
        <v>26</v>
      </c>
      <c r="M1021" s="9">
        <v>2</v>
      </c>
      <c r="N1021" s="6">
        <v>41.25</v>
      </c>
      <c r="O1021" s="7">
        <v>0</v>
      </c>
      <c r="P1021" s="6">
        <v>17.13</v>
      </c>
      <c r="Q1021" s="6">
        <f t="shared" si="60"/>
        <v>82.5</v>
      </c>
      <c r="R1021" s="6">
        <f t="shared" si="61"/>
        <v>34.26</v>
      </c>
      <c r="S1021" s="6">
        <f t="shared" si="62"/>
        <v>48.24</v>
      </c>
      <c r="T1021" s="8">
        <f t="shared" si="63"/>
        <v>0.58472727272727276</v>
      </c>
      <c r="U1021" s="5">
        <f>YEAR(SalesDataTable[[#This Row],[Order Date]])</f>
        <v>2026</v>
      </c>
      <c r="V1021" s="8" t="str">
        <f>"Q"&amp;ROUNDUP(MONTH(SalesDataTable[[#This Row],[Order Date]])/3,0)</f>
        <v>Q2</v>
      </c>
      <c r="W1021" s="9">
        <f>MONTH(SalesDataTable[[#This Row],[Order Date]])</f>
        <v>6</v>
      </c>
      <c r="X1021" s="8" t="str">
        <f>TEXT(SalesDataTable[[#This Row],[Order Date]],"mmm")</f>
        <v>Jun</v>
      </c>
    </row>
    <row r="1022" spans="1:24" ht="15.75">
      <c r="A1022" s="2">
        <v>3989</v>
      </c>
      <c r="B1022" s="3">
        <v>46180</v>
      </c>
      <c r="C1022" s="4">
        <f>YEAR(SalesDataTable[[#This Row],[Order Date]])</f>
        <v>2026</v>
      </c>
      <c r="D1022" s="12" t="str">
        <f>"Q"&amp;ROUNDUP(MONTH(SalesDataTable[[#This Row],[Order Date]])/3,0)</f>
        <v>Q2</v>
      </c>
      <c r="E1022" s="4">
        <f>MONTH(SalesDataTable[[#This Row],[Order Date]])</f>
        <v>6</v>
      </c>
      <c r="F1022" s="4" t="str">
        <f>TEXT(SalesDataTable[[#This Row],[Order Date]],"MMM")</f>
        <v>Jun</v>
      </c>
      <c r="G1022" s="4" t="s">
        <v>6</v>
      </c>
      <c r="H1022" s="4" t="s">
        <v>43</v>
      </c>
      <c r="I1022" s="4" t="s">
        <v>2</v>
      </c>
      <c r="J1022" s="4" t="s">
        <v>3</v>
      </c>
      <c r="K1022" s="4" t="s">
        <v>9</v>
      </c>
      <c r="L1022" s="4" t="s">
        <v>10</v>
      </c>
      <c r="M1022" s="9">
        <v>2</v>
      </c>
      <c r="N1022" s="6">
        <v>92</v>
      </c>
      <c r="O1022" s="7">
        <v>0</v>
      </c>
      <c r="P1022" s="6">
        <v>44.27</v>
      </c>
      <c r="Q1022" s="6">
        <f t="shared" si="60"/>
        <v>184</v>
      </c>
      <c r="R1022" s="6">
        <f t="shared" si="61"/>
        <v>88.54</v>
      </c>
      <c r="S1022" s="6">
        <f t="shared" si="62"/>
        <v>95.46</v>
      </c>
      <c r="T1022" s="8">
        <f t="shared" si="63"/>
        <v>0.51880434782608698</v>
      </c>
      <c r="U1022" s="5">
        <f>YEAR(SalesDataTable[[#This Row],[Order Date]])</f>
        <v>2026</v>
      </c>
      <c r="V1022" s="8" t="str">
        <f>"Q"&amp;ROUNDUP(MONTH(SalesDataTable[[#This Row],[Order Date]])/3,0)</f>
        <v>Q2</v>
      </c>
      <c r="W1022" s="9">
        <f>MONTH(SalesDataTable[[#This Row],[Order Date]])</f>
        <v>6</v>
      </c>
      <c r="X1022" s="8" t="str">
        <f>TEXT(SalesDataTable[[#This Row],[Order Date]],"mmm")</f>
        <v>Jun</v>
      </c>
    </row>
    <row r="1023" spans="1:24" ht="15.75">
      <c r="A1023" s="2">
        <v>4193</v>
      </c>
      <c r="B1023" s="3">
        <v>46180</v>
      </c>
      <c r="C1023" s="4">
        <f>YEAR(SalesDataTable[[#This Row],[Order Date]])</f>
        <v>2026</v>
      </c>
      <c r="D1023" s="12" t="str">
        <f>"Q"&amp;ROUNDUP(MONTH(SalesDataTable[[#This Row],[Order Date]])/3,0)</f>
        <v>Q2</v>
      </c>
      <c r="E1023" s="4">
        <f>MONTH(SalesDataTable[[#This Row],[Order Date]])</f>
        <v>6</v>
      </c>
      <c r="F1023" s="4" t="str">
        <f>TEXT(SalesDataTable[[#This Row],[Order Date]],"MMM")</f>
        <v>Jun</v>
      </c>
      <c r="G1023" s="4" t="s">
        <v>6</v>
      </c>
      <c r="H1023" s="4" t="s">
        <v>27</v>
      </c>
      <c r="I1023" s="4" t="s">
        <v>2</v>
      </c>
      <c r="J1023" s="4" t="s">
        <v>13</v>
      </c>
      <c r="K1023" s="4" t="s">
        <v>23</v>
      </c>
      <c r="L1023" s="4" t="s">
        <v>40</v>
      </c>
      <c r="M1023" s="9">
        <v>1</v>
      </c>
      <c r="N1023" s="6">
        <v>80.89</v>
      </c>
      <c r="O1023" s="7">
        <v>0.1</v>
      </c>
      <c r="P1023" s="6">
        <v>40.32</v>
      </c>
      <c r="Q1023" s="6">
        <f t="shared" si="60"/>
        <v>72.801000000000002</v>
      </c>
      <c r="R1023" s="6">
        <f t="shared" si="61"/>
        <v>40.32</v>
      </c>
      <c r="S1023" s="6">
        <f t="shared" si="62"/>
        <v>32.481000000000002</v>
      </c>
      <c r="T1023" s="8">
        <f t="shared" si="63"/>
        <v>0.44616145382618372</v>
      </c>
      <c r="U1023" s="5">
        <f>YEAR(SalesDataTable[[#This Row],[Order Date]])</f>
        <v>2026</v>
      </c>
      <c r="V1023" s="8" t="str">
        <f>"Q"&amp;ROUNDUP(MONTH(SalesDataTable[[#This Row],[Order Date]])/3,0)</f>
        <v>Q2</v>
      </c>
      <c r="W1023" s="9">
        <f>MONTH(SalesDataTable[[#This Row],[Order Date]])</f>
        <v>6</v>
      </c>
      <c r="X1023" s="8" t="str">
        <f>TEXT(SalesDataTable[[#This Row],[Order Date]],"mmm")</f>
        <v>Jun</v>
      </c>
    </row>
    <row r="1024" spans="1:24" ht="15.75">
      <c r="A1024" s="2">
        <v>4413</v>
      </c>
      <c r="B1024" s="3">
        <v>46180</v>
      </c>
      <c r="C1024" s="4">
        <f>YEAR(SalesDataTable[[#This Row],[Order Date]])</f>
        <v>2026</v>
      </c>
      <c r="D1024" s="12" t="str">
        <f>"Q"&amp;ROUNDUP(MONTH(SalesDataTable[[#This Row],[Order Date]])/3,0)</f>
        <v>Q2</v>
      </c>
      <c r="E1024" s="4">
        <f>MONTH(SalesDataTable[[#This Row],[Order Date]])</f>
        <v>6</v>
      </c>
      <c r="F1024" s="4" t="str">
        <f>TEXT(SalesDataTable[[#This Row],[Order Date]],"MMM")</f>
        <v>Jun</v>
      </c>
      <c r="G1024" s="4" t="s">
        <v>0</v>
      </c>
      <c r="H1024" s="4" t="s">
        <v>1</v>
      </c>
      <c r="I1024" s="4" t="s">
        <v>19</v>
      </c>
      <c r="J1024" s="4" t="s">
        <v>13</v>
      </c>
      <c r="K1024" s="4" t="s">
        <v>23</v>
      </c>
      <c r="L1024" s="4" t="s">
        <v>29</v>
      </c>
      <c r="M1024" s="9">
        <v>1</v>
      </c>
      <c r="N1024" s="6">
        <v>194.73</v>
      </c>
      <c r="O1024" s="7">
        <v>0</v>
      </c>
      <c r="P1024" s="6">
        <v>101.91</v>
      </c>
      <c r="Q1024" s="6">
        <f t="shared" si="60"/>
        <v>194.73</v>
      </c>
      <c r="R1024" s="6">
        <f t="shared" si="61"/>
        <v>101.91</v>
      </c>
      <c r="S1024" s="6">
        <f t="shared" si="62"/>
        <v>92.82</v>
      </c>
      <c r="T1024" s="8">
        <f t="shared" si="63"/>
        <v>0.47665999075643195</v>
      </c>
      <c r="U1024" s="5">
        <f>YEAR(SalesDataTable[[#This Row],[Order Date]])</f>
        <v>2026</v>
      </c>
      <c r="V1024" s="8" t="str">
        <f>"Q"&amp;ROUNDUP(MONTH(SalesDataTable[[#This Row],[Order Date]])/3,0)</f>
        <v>Q2</v>
      </c>
      <c r="W1024" s="9">
        <f>MONTH(SalesDataTable[[#This Row],[Order Date]])</f>
        <v>6</v>
      </c>
      <c r="X1024" s="8" t="str">
        <f>TEXT(SalesDataTable[[#This Row],[Order Date]],"mmm")</f>
        <v>Jun</v>
      </c>
    </row>
    <row r="1025" spans="1:24" ht="15.75">
      <c r="A1025" s="2">
        <v>4598</v>
      </c>
      <c r="B1025" s="3">
        <v>46180</v>
      </c>
      <c r="C1025" s="4">
        <f>YEAR(SalesDataTable[[#This Row],[Order Date]])</f>
        <v>2026</v>
      </c>
      <c r="D1025" s="12" t="str">
        <f>"Q"&amp;ROUNDUP(MONTH(SalesDataTable[[#This Row],[Order Date]])/3,0)</f>
        <v>Q2</v>
      </c>
      <c r="E1025" s="4">
        <f>MONTH(SalesDataTable[[#This Row],[Order Date]])</f>
        <v>6</v>
      </c>
      <c r="F1025" s="4" t="str">
        <f>TEXT(SalesDataTable[[#This Row],[Order Date]],"MMM")</f>
        <v>Jun</v>
      </c>
      <c r="G1025" s="4" t="s">
        <v>20</v>
      </c>
      <c r="H1025" s="4" t="s">
        <v>21</v>
      </c>
      <c r="I1025" s="4" t="s">
        <v>8</v>
      </c>
      <c r="J1025" s="4" t="s">
        <v>16</v>
      </c>
      <c r="K1025" s="4" t="s">
        <v>9</v>
      </c>
      <c r="L1025" s="4" t="s">
        <v>10</v>
      </c>
      <c r="M1025" s="9">
        <v>5</v>
      </c>
      <c r="N1025" s="6">
        <v>93.82</v>
      </c>
      <c r="O1025" s="7">
        <v>0.15</v>
      </c>
      <c r="P1025" s="6">
        <v>46.06</v>
      </c>
      <c r="Q1025" s="6">
        <f t="shared" si="60"/>
        <v>398.73499999999996</v>
      </c>
      <c r="R1025" s="6">
        <f t="shared" si="61"/>
        <v>230.3</v>
      </c>
      <c r="S1025" s="6">
        <f t="shared" si="62"/>
        <v>168.43499999999995</v>
      </c>
      <c r="T1025" s="8">
        <f t="shared" si="63"/>
        <v>0.4224234140469233</v>
      </c>
      <c r="U1025" s="5">
        <f>YEAR(SalesDataTable[[#This Row],[Order Date]])</f>
        <v>2026</v>
      </c>
      <c r="V1025" s="8" t="str">
        <f>"Q"&amp;ROUNDUP(MONTH(SalesDataTable[[#This Row],[Order Date]])/3,0)</f>
        <v>Q2</v>
      </c>
      <c r="W1025" s="9">
        <f>MONTH(SalesDataTable[[#This Row],[Order Date]])</f>
        <v>6</v>
      </c>
      <c r="X1025" s="8" t="str">
        <f>TEXT(SalesDataTable[[#This Row],[Order Date]],"mmm")</f>
        <v>Jun</v>
      </c>
    </row>
    <row r="1026" spans="1:24" ht="15.75">
      <c r="A1026" s="2">
        <v>72</v>
      </c>
      <c r="B1026" s="3">
        <v>46181</v>
      </c>
      <c r="C1026" s="4">
        <f>YEAR(SalesDataTable[[#This Row],[Order Date]])</f>
        <v>2026</v>
      </c>
      <c r="D1026" s="12" t="str">
        <f>"Q"&amp;ROUNDUP(MONTH(SalesDataTable[[#This Row],[Order Date]])/3,0)</f>
        <v>Q2</v>
      </c>
      <c r="E1026" s="4">
        <f>MONTH(SalesDataTable[[#This Row],[Order Date]])</f>
        <v>6</v>
      </c>
      <c r="F1026" s="4" t="str">
        <f>TEXT(SalesDataTable[[#This Row],[Order Date]],"MMM")</f>
        <v>Jun</v>
      </c>
      <c r="G1026" s="4" t="s">
        <v>11</v>
      </c>
      <c r="H1026" s="4" t="s">
        <v>39</v>
      </c>
      <c r="I1026" s="4" t="s">
        <v>19</v>
      </c>
      <c r="J1026" s="4" t="s">
        <v>13</v>
      </c>
      <c r="K1026" s="4" t="s">
        <v>9</v>
      </c>
      <c r="L1026" s="4" t="s">
        <v>17</v>
      </c>
      <c r="M1026" s="9">
        <v>3</v>
      </c>
      <c r="N1026" s="6">
        <v>142.53</v>
      </c>
      <c r="O1026" s="7">
        <v>0</v>
      </c>
      <c r="P1026" s="6">
        <v>80.67</v>
      </c>
      <c r="Q1026" s="6">
        <f t="shared" ref="Q1026:Q1089" si="64">M1026*N1026*(1-O1026)</f>
        <v>427.59000000000003</v>
      </c>
      <c r="R1026" s="6">
        <f t="shared" ref="R1026:R1089" si="65">M1026*P1026</f>
        <v>242.01</v>
      </c>
      <c r="S1026" s="6">
        <f t="shared" ref="S1026:S1089" si="66">Q1026-R1026</f>
        <v>185.58000000000004</v>
      </c>
      <c r="T1026" s="8">
        <f t="shared" ref="T1026:T1089" si="67">IFERROR(S1026/Q1026,0)</f>
        <v>0.43401389181225014</v>
      </c>
      <c r="U1026" s="5">
        <f>YEAR(SalesDataTable[[#This Row],[Order Date]])</f>
        <v>2026</v>
      </c>
      <c r="V1026" s="8" t="str">
        <f>"Q"&amp;ROUNDUP(MONTH(SalesDataTable[[#This Row],[Order Date]])/3,0)</f>
        <v>Q2</v>
      </c>
      <c r="W1026" s="9">
        <f>MONTH(SalesDataTable[[#This Row],[Order Date]])</f>
        <v>6</v>
      </c>
      <c r="X1026" s="8" t="str">
        <f>TEXT(SalesDataTable[[#This Row],[Order Date]],"mmm")</f>
        <v>Jun</v>
      </c>
    </row>
    <row r="1027" spans="1:24" ht="15.75">
      <c r="A1027" s="2">
        <v>176</v>
      </c>
      <c r="B1027" s="3">
        <v>46181</v>
      </c>
      <c r="C1027" s="4">
        <f>YEAR(SalesDataTable[[#This Row],[Order Date]])</f>
        <v>2026</v>
      </c>
      <c r="D1027" s="12" t="str">
        <f>"Q"&amp;ROUNDUP(MONTH(SalesDataTable[[#This Row],[Order Date]])/3,0)</f>
        <v>Q2</v>
      </c>
      <c r="E1027" s="4">
        <f>MONTH(SalesDataTable[[#This Row],[Order Date]])</f>
        <v>6</v>
      </c>
      <c r="F1027" s="4" t="str">
        <f>TEXT(SalesDataTable[[#This Row],[Order Date]],"MMM")</f>
        <v>Jun</v>
      </c>
      <c r="G1027" s="4" t="s">
        <v>6</v>
      </c>
      <c r="H1027" s="4" t="s">
        <v>49</v>
      </c>
      <c r="I1027" s="4" t="s">
        <v>2</v>
      </c>
      <c r="J1027" s="4" t="s">
        <v>3</v>
      </c>
      <c r="K1027" s="4" t="s">
        <v>23</v>
      </c>
      <c r="L1027" s="4" t="s">
        <v>29</v>
      </c>
      <c r="M1027" s="9">
        <v>1</v>
      </c>
      <c r="N1027" s="6">
        <v>196.33</v>
      </c>
      <c r="O1027" s="7">
        <v>0</v>
      </c>
      <c r="P1027" s="6">
        <v>103.27</v>
      </c>
      <c r="Q1027" s="6">
        <f t="shared" si="64"/>
        <v>196.33</v>
      </c>
      <c r="R1027" s="6">
        <f t="shared" si="65"/>
        <v>103.27</v>
      </c>
      <c r="S1027" s="6">
        <f t="shared" si="66"/>
        <v>93.060000000000016</v>
      </c>
      <c r="T1027" s="8">
        <f t="shared" si="67"/>
        <v>0.47399786074466466</v>
      </c>
      <c r="U1027" s="5">
        <f>YEAR(SalesDataTable[[#This Row],[Order Date]])</f>
        <v>2026</v>
      </c>
      <c r="V1027" s="8" t="str">
        <f>"Q"&amp;ROUNDUP(MONTH(SalesDataTable[[#This Row],[Order Date]])/3,0)</f>
        <v>Q2</v>
      </c>
      <c r="W1027" s="9">
        <f>MONTH(SalesDataTable[[#This Row],[Order Date]])</f>
        <v>6</v>
      </c>
      <c r="X1027" s="8" t="str">
        <f>TEXT(SalesDataTable[[#This Row],[Order Date]],"mmm")</f>
        <v>Jun</v>
      </c>
    </row>
    <row r="1028" spans="1:24" ht="15.75">
      <c r="A1028" s="2">
        <v>205</v>
      </c>
      <c r="B1028" s="3">
        <v>46181</v>
      </c>
      <c r="C1028" s="4">
        <f>YEAR(SalesDataTable[[#This Row],[Order Date]])</f>
        <v>2026</v>
      </c>
      <c r="D1028" s="12" t="str">
        <f>"Q"&amp;ROUNDUP(MONTH(SalesDataTable[[#This Row],[Order Date]])/3,0)</f>
        <v>Q2</v>
      </c>
      <c r="E1028" s="4">
        <f>MONTH(SalesDataTable[[#This Row],[Order Date]])</f>
        <v>6</v>
      </c>
      <c r="F1028" s="4" t="str">
        <f>TEXT(SalesDataTable[[#This Row],[Order Date]],"MMM")</f>
        <v>Jun</v>
      </c>
      <c r="G1028" s="4" t="s">
        <v>20</v>
      </c>
      <c r="H1028" s="4" t="s">
        <v>31</v>
      </c>
      <c r="I1028" s="4" t="s">
        <v>2</v>
      </c>
      <c r="J1028" s="4" t="s">
        <v>13</v>
      </c>
      <c r="K1028" s="4" t="s">
        <v>4</v>
      </c>
      <c r="L1028" s="4" t="s">
        <v>26</v>
      </c>
      <c r="M1028" s="9">
        <v>2</v>
      </c>
      <c r="N1028" s="6">
        <v>41.05</v>
      </c>
      <c r="O1028" s="7">
        <v>0</v>
      </c>
      <c r="P1028" s="6">
        <v>16.690000000000001</v>
      </c>
      <c r="Q1028" s="6">
        <f t="shared" si="64"/>
        <v>82.1</v>
      </c>
      <c r="R1028" s="6">
        <f t="shared" si="65"/>
        <v>33.380000000000003</v>
      </c>
      <c r="S1028" s="6">
        <f t="shared" si="66"/>
        <v>48.719999999999992</v>
      </c>
      <c r="T1028" s="8">
        <f t="shared" si="67"/>
        <v>0.59342265529841653</v>
      </c>
      <c r="U1028" s="5">
        <f>YEAR(SalesDataTable[[#This Row],[Order Date]])</f>
        <v>2026</v>
      </c>
      <c r="V1028" s="8" t="str">
        <f>"Q"&amp;ROUNDUP(MONTH(SalesDataTable[[#This Row],[Order Date]])/3,0)</f>
        <v>Q2</v>
      </c>
      <c r="W1028" s="9">
        <f>MONTH(SalesDataTable[[#This Row],[Order Date]])</f>
        <v>6</v>
      </c>
      <c r="X1028" s="8" t="str">
        <f>TEXT(SalesDataTable[[#This Row],[Order Date]],"mmm")</f>
        <v>Jun</v>
      </c>
    </row>
    <row r="1029" spans="1:24" ht="15.75">
      <c r="A1029" s="2">
        <v>896</v>
      </c>
      <c r="B1029" s="3">
        <v>46181</v>
      </c>
      <c r="C1029" s="4">
        <f>YEAR(SalesDataTable[[#This Row],[Order Date]])</f>
        <v>2026</v>
      </c>
      <c r="D1029" s="12" t="str">
        <f>"Q"&amp;ROUNDUP(MONTH(SalesDataTable[[#This Row],[Order Date]])/3,0)</f>
        <v>Q2</v>
      </c>
      <c r="E1029" s="4">
        <f>MONTH(SalesDataTable[[#This Row],[Order Date]])</f>
        <v>6</v>
      </c>
      <c r="F1029" s="4" t="str">
        <f>TEXT(SalesDataTable[[#This Row],[Order Date]],"MMM")</f>
        <v>Jun</v>
      </c>
      <c r="G1029" s="4" t="s">
        <v>20</v>
      </c>
      <c r="H1029" s="4" t="s">
        <v>33</v>
      </c>
      <c r="I1029" s="4" t="s">
        <v>2</v>
      </c>
      <c r="J1029" s="4" t="s">
        <v>13</v>
      </c>
      <c r="K1029" s="4" t="s">
        <v>34</v>
      </c>
      <c r="L1029" s="4" t="s">
        <v>38</v>
      </c>
      <c r="M1029" s="9">
        <v>1</v>
      </c>
      <c r="N1029" s="6">
        <v>123.09</v>
      </c>
      <c r="O1029" s="7">
        <v>0</v>
      </c>
      <c r="P1029" s="6">
        <v>68.03</v>
      </c>
      <c r="Q1029" s="6">
        <f t="shared" si="64"/>
        <v>123.09</v>
      </c>
      <c r="R1029" s="6">
        <f t="shared" si="65"/>
        <v>68.03</v>
      </c>
      <c r="S1029" s="6">
        <f t="shared" si="66"/>
        <v>55.06</v>
      </c>
      <c r="T1029" s="8">
        <f t="shared" si="67"/>
        <v>0.44731497278414167</v>
      </c>
      <c r="U1029" s="5">
        <f>YEAR(SalesDataTable[[#This Row],[Order Date]])</f>
        <v>2026</v>
      </c>
      <c r="V1029" s="8" t="str">
        <f>"Q"&amp;ROUNDUP(MONTH(SalesDataTable[[#This Row],[Order Date]])/3,0)</f>
        <v>Q2</v>
      </c>
      <c r="W1029" s="9">
        <f>MONTH(SalesDataTable[[#This Row],[Order Date]])</f>
        <v>6</v>
      </c>
      <c r="X1029" s="8" t="str">
        <f>TEXT(SalesDataTable[[#This Row],[Order Date]],"mmm")</f>
        <v>Jun</v>
      </c>
    </row>
    <row r="1030" spans="1:24" ht="15.75">
      <c r="A1030" s="2">
        <v>1697</v>
      </c>
      <c r="B1030" s="3">
        <v>46181</v>
      </c>
      <c r="C1030" s="4">
        <f>YEAR(SalesDataTable[[#This Row],[Order Date]])</f>
        <v>2026</v>
      </c>
      <c r="D1030" s="12" t="str">
        <f>"Q"&amp;ROUNDUP(MONTH(SalesDataTable[[#This Row],[Order Date]])/3,0)</f>
        <v>Q2</v>
      </c>
      <c r="E1030" s="4">
        <f>MONTH(SalesDataTable[[#This Row],[Order Date]])</f>
        <v>6</v>
      </c>
      <c r="F1030" s="4" t="str">
        <f>TEXT(SalesDataTable[[#This Row],[Order Date]],"MMM")</f>
        <v>Jun</v>
      </c>
      <c r="G1030" s="4" t="s">
        <v>6</v>
      </c>
      <c r="H1030" s="4" t="s">
        <v>43</v>
      </c>
      <c r="I1030" s="4" t="s">
        <v>2</v>
      </c>
      <c r="J1030" s="4" t="s">
        <v>16</v>
      </c>
      <c r="K1030" s="4" t="s">
        <v>9</v>
      </c>
      <c r="L1030" s="4" t="s">
        <v>17</v>
      </c>
      <c r="M1030" s="9">
        <v>2</v>
      </c>
      <c r="N1030" s="6">
        <v>141.09</v>
      </c>
      <c r="O1030" s="7">
        <v>0</v>
      </c>
      <c r="P1030" s="6">
        <v>81.69</v>
      </c>
      <c r="Q1030" s="6">
        <f t="shared" si="64"/>
        <v>282.18</v>
      </c>
      <c r="R1030" s="6">
        <f t="shared" si="65"/>
        <v>163.38</v>
      </c>
      <c r="S1030" s="6">
        <f t="shared" si="66"/>
        <v>118.80000000000001</v>
      </c>
      <c r="T1030" s="8">
        <f t="shared" si="67"/>
        <v>0.42100786731873274</v>
      </c>
      <c r="U1030" s="5">
        <f>YEAR(SalesDataTable[[#This Row],[Order Date]])</f>
        <v>2026</v>
      </c>
      <c r="V1030" s="8" t="str">
        <f>"Q"&amp;ROUNDUP(MONTH(SalesDataTable[[#This Row],[Order Date]])/3,0)</f>
        <v>Q2</v>
      </c>
      <c r="W1030" s="9">
        <f>MONTH(SalesDataTable[[#This Row],[Order Date]])</f>
        <v>6</v>
      </c>
      <c r="X1030" s="8" t="str">
        <f>TEXT(SalesDataTable[[#This Row],[Order Date]],"mmm")</f>
        <v>Jun</v>
      </c>
    </row>
    <row r="1031" spans="1:24" ht="15.75">
      <c r="A1031" s="2">
        <v>2159</v>
      </c>
      <c r="B1031" s="3">
        <v>46181</v>
      </c>
      <c r="C1031" s="4">
        <f>YEAR(SalesDataTable[[#This Row],[Order Date]])</f>
        <v>2026</v>
      </c>
      <c r="D1031" s="12" t="str">
        <f>"Q"&amp;ROUNDUP(MONTH(SalesDataTable[[#This Row],[Order Date]])/3,0)</f>
        <v>Q2</v>
      </c>
      <c r="E1031" s="4">
        <f>MONTH(SalesDataTable[[#This Row],[Order Date]])</f>
        <v>6</v>
      </c>
      <c r="F1031" s="4" t="str">
        <f>TEXT(SalesDataTable[[#This Row],[Order Date]],"MMM")</f>
        <v>Jun</v>
      </c>
      <c r="G1031" s="4" t="s">
        <v>11</v>
      </c>
      <c r="H1031" s="4" t="s">
        <v>39</v>
      </c>
      <c r="I1031" s="4" t="s">
        <v>19</v>
      </c>
      <c r="J1031" s="4" t="s">
        <v>13</v>
      </c>
      <c r="K1031" s="4" t="s">
        <v>9</v>
      </c>
      <c r="L1031" s="4" t="s">
        <v>37</v>
      </c>
      <c r="M1031" s="9">
        <v>1</v>
      </c>
      <c r="N1031" s="6">
        <v>157.04</v>
      </c>
      <c r="O1031" s="7">
        <v>0</v>
      </c>
      <c r="P1031" s="6">
        <v>77.540000000000006</v>
      </c>
      <c r="Q1031" s="6">
        <f t="shared" si="64"/>
        <v>157.04</v>
      </c>
      <c r="R1031" s="6">
        <f t="shared" si="65"/>
        <v>77.540000000000006</v>
      </c>
      <c r="S1031" s="6">
        <f t="shared" si="66"/>
        <v>79.499999999999986</v>
      </c>
      <c r="T1031" s="8">
        <f t="shared" si="67"/>
        <v>0.5062404482934284</v>
      </c>
      <c r="U1031" s="5">
        <f>YEAR(SalesDataTable[[#This Row],[Order Date]])</f>
        <v>2026</v>
      </c>
      <c r="V1031" s="8" t="str">
        <f>"Q"&amp;ROUNDUP(MONTH(SalesDataTable[[#This Row],[Order Date]])/3,0)</f>
        <v>Q2</v>
      </c>
      <c r="W1031" s="9">
        <f>MONTH(SalesDataTable[[#This Row],[Order Date]])</f>
        <v>6</v>
      </c>
      <c r="X1031" s="8" t="str">
        <f>TEXT(SalesDataTable[[#This Row],[Order Date]],"mmm")</f>
        <v>Jun</v>
      </c>
    </row>
    <row r="1032" spans="1:24" ht="15.75">
      <c r="A1032" s="2">
        <v>2772</v>
      </c>
      <c r="B1032" s="3">
        <v>46181</v>
      </c>
      <c r="C1032" s="4">
        <f>YEAR(SalesDataTable[[#This Row],[Order Date]])</f>
        <v>2026</v>
      </c>
      <c r="D1032" s="12" t="str">
        <f>"Q"&amp;ROUNDUP(MONTH(SalesDataTable[[#This Row],[Order Date]])/3,0)</f>
        <v>Q2</v>
      </c>
      <c r="E1032" s="4">
        <f>MONTH(SalesDataTable[[#This Row],[Order Date]])</f>
        <v>6</v>
      </c>
      <c r="F1032" s="4" t="str">
        <f>TEXT(SalesDataTable[[#This Row],[Order Date]],"MMM")</f>
        <v>Jun</v>
      </c>
      <c r="G1032" s="4" t="s">
        <v>20</v>
      </c>
      <c r="H1032" s="4" t="s">
        <v>31</v>
      </c>
      <c r="I1032" s="4" t="s">
        <v>19</v>
      </c>
      <c r="J1032" s="4" t="s">
        <v>13</v>
      </c>
      <c r="K1032" s="4" t="s">
        <v>14</v>
      </c>
      <c r="L1032" s="4" t="s">
        <v>44</v>
      </c>
      <c r="M1032" s="9">
        <v>6</v>
      </c>
      <c r="N1032" s="6">
        <v>136.46</v>
      </c>
      <c r="O1032" s="7">
        <v>0</v>
      </c>
      <c r="P1032" s="6">
        <v>68.61</v>
      </c>
      <c r="Q1032" s="6">
        <f t="shared" si="64"/>
        <v>818.76</v>
      </c>
      <c r="R1032" s="6">
        <f t="shared" si="65"/>
        <v>411.65999999999997</v>
      </c>
      <c r="S1032" s="6">
        <f t="shared" si="66"/>
        <v>407.1</v>
      </c>
      <c r="T1032" s="8">
        <f t="shared" si="67"/>
        <v>0.49721530118716112</v>
      </c>
      <c r="U1032" s="5">
        <f>YEAR(SalesDataTable[[#This Row],[Order Date]])</f>
        <v>2026</v>
      </c>
      <c r="V1032" s="8" t="str">
        <f>"Q"&amp;ROUNDUP(MONTH(SalesDataTable[[#This Row],[Order Date]])/3,0)</f>
        <v>Q2</v>
      </c>
      <c r="W1032" s="9">
        <f>MONTH(SalesDataTable[[#This Row],[Order Date]])</f>
        <v>6</v>
      </c>
      <c r="X1032" s="8" t="str">
        <f>TEXT(SalesDataTable[[#This Row],[Order Date]],"mmm")</f>
        <v>Jun</v>
      </c>
    </row>
    <row r="1033" spans="1:24" ht="15.75">
      <c r="A1033" s="2">
        <v>3091</v>
      </c>
      <c r="B1033" s="3">
        <v>46181</v>
      </c>
      <c r="C1033" s="4">
        <f>YEAR(SalesDataTable[[#This Row],[Order Date]])</f>
        <v>2026</v>
      </c>
      <c r="D1033" s="12" t="str">
        <f>"Q"&amp;ROUNDUP(MONTH(SalesDataTable[[#This Row],[Order Date]])/3,0)</f>
        <v>Q2</v>
      </c>
      <c r="E1033" s="4">
        <f>MONTH(SalesDataTable[[#This Row],[Order Date]])</f>
        <v>6</v>
      </c>
      <c r="F1033" s="4" t="str">
        <f>TEXT(SalesDataTable[[#This Row],[Order Date]],"MMM")</f>
        <v>Jun</v>
      </c>
      <c r="G1033" s="4" t="s">
        <v>0</v>
      </c>
      <c r="H1033" s="4" t="s">
        <v>1</v>
      </c>
      <c r="I1033" s="4" t="s">
        <v>2</v>
      </c>
      <c r="J1033" s="4" t="s">
        <v>13</v>
      </c>
      <c r="K1033" s="4" t="s">
        <v>34</v>
      </c>
      <c r="L1033" s="4" t="s">
        <v>42</v>
      </c>
      <c r="M1033" s="9">
        <v>1</v>
      </c>
      <c r="N1033" s="6">
        <v>36.1</v>
      </c>
      <c r="O1033" s="7">
        <v>0</v>
      </c>
      <c r="P1033" s="6">
        <v>13.65</v>
      </c>
      <c r="Q1033" s="6">
        <f t="shared" si="64"/>
        <v>36.1</v>
      </c>
      <c r="R1033" s="6">
        <f t="shared" si="65"/>
        <v>13.65</v>
      </c>
      <c r="S1033" s="6">
        <f t="shared" si="66"/>
        <v>22.450000000000003</v>
      </c>
      <c r="T1033" s="8">
        <f t="shared" si="67"/>
        <v>0.62188365650969535</v>
      </c>
      <c r="U1033" s="5">
        <f>YEAR(SalesDataTable[[#This Row],[Order Date]])</f>
        <v>2026</v>
      </c>
      <c r="V1033" s="8" t="str">
        <f>"Q"&amp;ROUNDUP(MONTH(SalesDataTable[[#This Row],[Order Date]])/3,0)</f>
        <v>Q2</v>
      </c>
      <c r="W1033" s="9">
        <f>MONTH(SalesDataTable[[#This Row],[Order Date]])</f>
        <v>6</v>
      </c>
      <c r="X1033" s="8" t="str">
        <f>TEXT(SalesDataTable[[#This Row],[Order Date]],"mmm")</f>
        <v>Jun</v>
      </c>
    </row>
    <row r="1034" spans="1:24" ht="15.75">
      <c r="A1034" s="2">
        <v>4241</v>
      </c>
      <c r="B1034" s="3">
        <v>46181</v>
      </c>
      <c r="C1034" s="4">
        <f>YEAR(SalesDataTable[[#This Row],[Order Date]])</f>
        <v>2026</v>
      </c>
      <c r="D1034" s="12" t="str">
        <f>"Q"&amp;ROUNDUP(MONTH(SalesDataTable[[#This Row],[Order Date]])/3,0)</f>
        <v>Q2</v>
      </c>
      <c r="E1034" s="4">
        <f>MONTH(SalesDataTable[[#This Row],[Order Date]])</f>
        <v>6</v>
      </c>
      <c r="F1034" s="4" t="str">
        <f>TEXT(SalesDataTable[[#This Row],[Order Date]],"MMM")</f>
        <v>Jun</v>
      </c>
      <c r="G1034" s="4" t="s">
        <v>20</v>
      </c>
      <c r="H1034" s="4" t="s">
        <v>47</v>
      </c>
      <c r="I1034" s="4" t="s">
        <v>2</v>
      </c>
      <c r="J1034" s="4" t="s">
        <v>13</v>
      </c>
      <c r="K1034" s="4" t="s">
        <v>9</v>
      </c>
      <c r="L1034" s="4" t="s">
        <v>10</v>
      </c>
      <c r="M1034" s="9">
        <v>3</v>
      </c>
      <c r="N1034" s="6">
        <v>92.73</v>
      </c>
      <c r="O1034" s="7">
        <v>0</v>
      </c>
      <c r="P1034" s="6">
        <v>44.68</v>
      </c>
      <c r="Q1034" s="6">
        <f t="shared" si="64"/>
        <v>278.19</v>
      </c>
      <c r="R1034" s="6">
        <f t="shared" si="65"/>
        <v>134.04</v>
      </c>
      <c r="S1034" s="6">
        <f t="shared" si="66"/>
        <v>144.15</v>
      </c>
      <c r="T1034" s="8">
        <f t="shared" si="67"/>
        <v>0.51817103418526911</v>
      </c>
      <c r="U1034" s="5">
        <f>YEAR(SalesDataTable[[#This Row],[Order Date]])</f>
        <v>2026</v>
      </c>
      <c r="V1034" s="8" t="str">
        <f>"Q"&amp;ROUNDUP(MONTH(SalesDataTable[[#This Row],[Order Date]])/3,0)</f>
        <v>Q2</v>
      </c>
      <c r="W1034" s="9">
        <f>MONTH(SalesDataTable[[#This Row],[Order Date]])</f>
        <v>6</v>
      </c>
      <c r="X1034" s="8" t="str">
        <f>TEXT(SalesDataTable[[#This Row],[Order Date]],"mmm")</f>
        <v>Jun</v>
      </c>
    </row>
    <row r="1035" spans="1:24" ht="15.75">
      <c r="A1035" s="2">
        <v>5185</v>
      </c>
      <c r="B1035" s="3">
        <v>46181</v>
      </c>
      <c r="C1035" s="4">
        <f>YEAR(SalesDataTable[[#This Row],[Order Date]])</f>
        <v>2026</v>
      </c>
      <c r="D1035" s="12" t="str">
        <f>"Q"&amp;ROUNDUP(MONTH(SalesDataTable[[#This Row],[Order Date]])/3,0)</f>
        <v>Q2</v>
      </c>
      <c r="E1035" s="4">
        <f>MONTH(SalesDataTable[[#This Row],[Order Date]])</f>
        <v>6</v>
      </c>
      <c r="F1035" s="4" t="str">
        <f>TEXT(SalesDataTable[[#This Row],[Order Date]],"MMM")</f>
        <v>Jun</v>
      </c>
      <c r="G1035" s="4" t="s">
        <v>6</v>
      </c>
      <c r="H1035" s="4" t="s">
        <v>43</v>
      </c>
      <c r="I1035" s="4" t="s">
        <v>2</v>
      </c>
      <c r="J1035" s="4" t="s">
        <v>13</v>
      </c>
      <c r="K1035" s="4" t="s">
        <v>14</v>
      </c>
      <c r="L1035" s="4" t="s">
        <v>48</v>
      </c>
      <c r="M1035" s="9">
        <v>3</v>
      </c>
      <c r="N1035" s="6">
        <v>164.31</v>
      </c>
      <c r="O1035" s="7">
        <v>0.05</v>
      </c>
      <c r="P1035" s="6">
        <v>86</v>
      </c>
      <c r="Q1035" s="6">
        <f t="shared" si="64"/>
        <v>468.2835</v>
      </c>
      <c r="R1035" s="6">
        <f t="shared" si="65"/>
        <v>258</v>
      </c>
      <c r="S1035" s="6">
        <f t="shared" si="66"/>
        <v>210.2835</v>
      </c>
      <c r="T1035" s="8">
        <f t="shared" si="67"/>
        <v>0.44905169624810615</v>
      </c>
      <c r="U1035" s="5">
        <f>YEAR(SalesDataTable[[#This Row],[Order Date]])</f>
        <v>2026</v>
      </c>
      <c r="V1035" s="8" t="str">
        <f>"Q"&amp;ROUNDUP(MONTH(SalesDataTable[[#This Row],[Order Date]])/3,0)</f>
        <v>Q2</v>
      </c>
      <c r="W1035" s="9">
        <f>MONTH(SalesDataTable[[#This Row],[Order Date]])</f>
        <v>6</v>
      </c>
      <c r="X1035" s="8" t="str">
        <f>TEXT(SalesDataTable[[#This Row],[Order Date]],"mmm")</f>
        <v>Jun</v>
      </c>
    </row>
    <row r="1036" spans="1:24" ht="15.75">
      <c r="A1036" s="2">
        <v>1437</v>
      </c>
      <c r="B1036" s="3">
        <v>46182</v>
      </c>
      <c r="C1036" s="4">
        <f>YEAR(SalesDataTable[[#This Row],[Order Date]])</f>
        <v>2026</v>
      </c>
      <c r="D1036" s="12" t="str">
        <f>"Q"&amp;ROUNDUP(MONTH(SalesDataTable[[#This Row],[Order Date]])/3,0)</f>
        <v>Q2</v>
      </c>
      <c r="E1036" s="4">
        <f>MONTH(SalesDataTable[[#This Row],[Order Date]])</f>
        <v>6</v>
      </c>
      <c r="F1036" s="4" t="str">
        <f>TEXT(SalesDataTable[[#This Row],[Order Date]],"MMM")</f>
        <v>Jun</v>
      </c>
      <c r="G1036" s="4" t="s">
        <v>20</v>
      </c>
      <c r="H1036" s="4" t="s">
        <v>33</v>
      </c>
      <c r="I1036" s="4" t="s">
        <v>28</v>
      </c>
      <c r="J1036" s="4" t="s">
        <v>13</v>
      </c>
      <c r="K1036" s="4" t="s">
        <v>14</v>
      </c>
      <c r="L1036" s="4" t="s">
        <v>15</v>
      </c>
      <c r="M1036" s="9">
        <v>2</v>
      </c>
      <c r="N1036" s="6">
        <v>36.85</v>
      </c>
      <c r="O1036" s="7">
        <v>0.1</v>
      </c>
      <c r="P1036" s="6">
        <v>13.92</v>
      </c>
      <c r="Q1036" s="6">
        <f t="shared" si="64"/>
        <v>66.33</v>
      </c>
      <c r="R1036" s="6">
        <f t="shared" si="65"/>
        <v>27.84</v>
      </c>
      <c r="S1036" s="6">
        <f t="shared" si="66"/>
        <v>38.489999999999995</v>
      </c>
      <c r="T1036" s="8">
        <f t="shared" si="67"/>
        <v>0.58028041610131154</v>
      </c>
      <c r="U1036" s="5">
        <f>YEAR(SalesDataTable[[#This Row],[Order Date]])</f>
        <v>2026</v>
      </c>
      <c r="V1036" s="8" t="str">
        <f>"Q"&amp;ROUNDUP(MONTH(SalesDataTable[[#This Row],[Order Date]])/3,0)</f>
        <v>Q2</v>
      </c>
      <c r="W1036" s="9">
        <f>MONTH(SalesDataTable[[#This Row],[Order Date]])</f>
        <v>6</v>
      </c>
      <c r="X1036" s="8" t="str">
        <f>TEXT(SalesDataTable[[#This Row],[Order Date]],"mmm")</f>
        <v>Jun</v>
      </c>
    </row>
    <row r="1037" spans="1:24" ht="15.75">
      <c r="A1037" s="2">
        <v>2316</v>
      </c>
      <c r="B1037" s="3">
        <v>46182</v>
      </c>
      <c r="C1037" s="4">
        <f>YEAR(SalesDataTable[[#This Row],[Order Date]])</f>
        <v>2026</v>
      </c>
      <c r="D1037" s="12" t="str">
        <f>"Q"&amp;ROUNDUP(MONTH(SalesDataTable[[#This Row],[Order Date]])/3,0)</f>
        <v>Q2</v>
      </c>
      <c r="E1037" s="4">
        <f>MONTH(SalesDataTable[[#This Row],[Order Date]])</f>
        <v>6</v>
      </c>
      <c r="F1037" s="4" t="str">
        <f>TEXT(SalesDataTable[[#This Row],[Order Date]],"MMM")</f>
        <v>Jun</v>
      </c>
      <c r="G1037" s="4" t="s">
        <v>6</v>
      </c>
      <c r="H1037" s="4" t="s">
        <v>41</v>
      </c>
      <c r="I1037" s="4" t="s">
        <v>28</v>
      </c>
      <c r="J1037" s="4" t="s">
        <v>13</v>
      </c>
      <c r="K1037" s="4" t="s">
        <v>34</v>
      </c>
      <c r="L1037" s="4" t="s">
        <v>42</v>
      </c>
      <c r="M1037" s="9">
        <v>1</v>
      </c>
      <c r="N1037" s="6">
        <v>35.619999999999997</v>
      </c>
      <c r="O1037" s="7">
        <v>0</v>
      </c>
      <c r="P1037" s="6">
        <v>14.05</v>
      </c>
      <c r="Q1037" s="6">
        <f t="shared" si="64"/>
        <v>35.619999999999997</v>
      </c>
      <c r="R1037" s="6">
        <f t="shared" si="65"/>
        <v>14.05</v>
      </c>
      <c r="S1037" s="6">
        <f t="shared" si="66"/>
        <v>21.569999999999997</v>
      </c>
      <c r="T1037" s="8">
        <f t="shared" si="67"/>
        <v>0.60555867490174053</v>
      </c>
      <c r="U1037" s="5">
        <f>YEAR(SalesDataTable[[#This Row],[Order Date]])</f>
        <v>2026</v>
      </c>
      <c r="V1037" s="8" t="str">
        <f>"Q"&amp;ROUNDUP(MONTH(SalesDataTable[[#This Row],[Order Date]])/3,0)</f>
        <v>Q2</v>
      </c>
      <c r="W1037" s="9">
        <f>MONTH(SalesDataTable[[#This Row],[Order Date]])</f>
        <v>6</v>
      </c>
      <c r="X1037" s="8" t="str">
        <f>TEXT(SalesDataTable[[#This Row],[Order Date]],"mmm")</f>
        <v>Jun</v>
      </c>
    </row>
    <row r="1038" spans="1:24" ht="15.75">
      <c r="A1038" s="2">
        <v>2329</v>
      </c>
      <c r="B1038" s="3">
        <v>46182</v>
      </c>
      <c r="C1038" s="4">
        <f>YEAR(SalesDataTable[[#This Row],[Order Date]])</f>
        <v>2026</v>
      </c>
      <c r="D1038" s="12" t="str">
        <f>"Q"&amp;ROUNDUP(MONTH(SalesDataTable[[#This Row],[Order Date]])/3,0)</f>
        <v>Q2</v>
      </c>
      <c r="E1038" s="4">
        <f>MONTH(SalesDataTable[[#This Row],[Order Date]])</f>
        <v>6</v>
      </c>
      <c r="F1038" s="4" t="str">
        <f>TEXT(SalesDataTable[[#This Row],[Order Date]],"MMM")</f>
        <v>Jun</v>
      </c>
      <c r="G1038" s="4" t="s">
        <v>20</v>
      </c>
      <c r="H1038" s="4" t="s">
        <v>33</v>
      </c>
      <c r="I1038" s="4" t="s">
        <v>2</v>
      </c>
      <c r="J1038" s="4" t="s">
        <v>13</v>
      </c>
      <c r="K1038" s="4" t="s">
        <v>9</v>
      </c>
      <c r="L1038" s="4" t="s">
        <v>37</v>
      </c>
      <c r="M1038" s="9">
        <v>3</v>
      </c>
      <c r="N1038" s="6">
        <v>157.43</v>
      </c>
      <c r="O1038" s="7">
        <v>0.15</v>
      </c>
      <c r="P1038" s="6">
        <v>77.56</v>
      </c>
      <c r="Q1038" s="6">
        <f t="shared" si="64"/>
        <v>401.44650000000001</v>
      </c>
      <c r="R1038" s="6">
        <f t="shared" si="65"/>
        <v>232.68</v>
      </c>
      <c r="S1038" s="6">
        <f t="shared" si="66"/>
        <v>168.76650000000001</v>
      </c>
      <c r="T1038" s="8">
        <f t="shared" si="67"/>
        <v>0.42039599299034863</v>
      </c>
      <c r="U1038" s="5">
        <f>YEAR(SalesDataTable[[#This Row],[Order Date]])</f>
        <v>2026</v>
      </c>
      <c r="V1038" s="8" t="str">
        <f>"Q"&amp;ROUNDUP(MONTH(SalesDataTable[[#This Row],[Order Date]])/3,0)</f>
        <v>Q2</v>
      </c>
      <c r="W1038" s="9">
        <f>MONTH(SalesDataTable[[#This Row],[Order Date]])</f>
        <v>6</v>
      </c>
      <c r="X1038" s="8" t="str">
        <f>TEXT(SalesDataTable[[#This Row],[Order Date]],"mmm")</f>
        <v>Jun</v>
      </c>
    </row>
    <row r="1039" spans="1:24" ht="15.75">
      <c r="A1039" s="2">
        <v>3036</v>
      </c>
      <c r="B1039" s="3">
        <v>46182</v>
      </c>
      <c r="C1039" s="4">
        <f>YEAR(SalesDataTable[[#This Row],[Order Date]])</f>
        <v>2026</v>
      </c>
      <c r="D1039" s="12" t="str">
        <f>"Q"&amp;ROUNDUP(MONTH(SalesDataTable[[#This Row],[Order Date]])/3,0)</f>
        <v>Q2</v>
      </c>
      <c r="E1039" s="4">
        <f>MONTH(SalesDataTable[[#This Row],[Order Date]])</f>
        <v>6</v>
      </c>
      <c r="F1039" s="4" t="str">
        <f>TEXT(SalesDataTable[[#This Row],[Order Date]],"MMM")</f>
        <v>Jun</v>
      </c>
      <c r="G1039" s="4" t="s">
        <v>6</v>
      </c>
      <c r="H1039" s="4" t="s">
        <v>43</v>
      </c>
      <c r="I1039" s="4" t="s">
        <v>19</v>
      </c>
      <c r="J1039" s="4" t="s">
        <v>13</v>
      </c>
      <c r="K1039" s="4" t="s">
        <v>4</v>
      </c>
      <c r="L1039" s="4" t="s">
        <v>5</v>
      </c>
      <c r="M1039" s="9">
        <v>1</v>
      </c>
      <c r="N1039" s="6">
        <v>81.2</v>
      </c>
      <c r="O1039" s="7">
        <v>0.1</v>
      </c>
      <c r="P1039" s="6">
        <v>41.64</v>
      </c>
      <c r="Q1039" s="6">
        <f t="shared" si="64"/>
        <v>73.08</v>
      </c>
      <c r="R1039" s="6">
        <f t="shared" si="65"/>
        <v>41.64</v>
      </c>
      <c r="S1039" s="6">
        <f t="shared" si="66"/>
        <v>31.439999999999998</v>
      </c>
      <c r="T1039" s="8">
        <f t="shared" si="67"/>
        <v>0.43021346469622329</v>
      </c>
      <c r="U1039" s="5">
        <f>YEAR(SalesDataTable[[#This Row],[Order Date]])</f>
        <v>2026</v>
      </c>
      <c r="V1039" s="8" t="str">
        <f>"Q"&amp;ROUNDUP(MONTH(SalesDataTable[[#This Row],[Order Date]])/3,0)</f>
        <v>Q2</v>
      </c>
      <c r="W1039" s="9">
        <f>MONTH(SalesDataTable[[#This Row],[Order Date]])</f>
        <v>6</v>
      </c>
      <c r="X1039" s="8" t="str">
        <f>TEXT(SalesDataTable[[#This Row],[Order Date]],"mmm")</f>
        <v>Jun</v>
      </c>
    </row>
    <row r="1040" spans="1:24" ht="15.75">
      <c r="A1040" s="2">
        <v>3429</v>
      </c>
      <c r="B1040" s="3">
        <v>46182</v>
      </c>
      <c r="C1040" s="4">
        <f>YEAR(SalesDataTable[[#This Row],[Order Date]])</f>
        <v>2026</v>
      </c>
      <c r="D1040" s="12" t="str">
        <f>"Q"&amp;ROUNDUP(MONTH(SalesDataTable[[#This Row],[Order Date]])/3,0)</f>
        <v>Q2</v>
      </c>
      <c r="E1040" s="4">
        <f>MONTH(SalesDataTable[[#This Row],[Order Date]])</f>
        <v>6</v>
      </c>
      <c r="F1040" s="4" t="str">
        <f>TEXT(SalesDataTable[[#This Row],[Order Date]],"MMM")</f>
        <v>Jun</v>
      </c>
      <c r="G1040" s="4" t="s">
        <v>20</v>
      </c>
      <c r="H1040" s="4" t="s">
        <v>47</v>
      </c>
      <c r="I1040" s="4" t="s">
        <v>2</v>
      </c>
      <c r="J1040" s="4" t="s">
        <v>3</v>
      </c>
      <c r="K1040" s="4" t="s">
        <v>9</v>
      </c>
      <c r="L1040" s="4" t="s">
        <v>10</v>
      </c>
      <c r="M1040" s="9">
        <v>4</v>
      </c>
      <c r="N1040" s="6">
        <v>93.58</v>
      </c>
      <c r="O1040" s="7">
        <v>0.1</v>
      </c>
      <c r="P1040" s="6">
        <v>44.56</v>
      </c>
      <c r="Q1040" s="6">
        <f t="shared" si="64"/>
        <v>336.88799999999998</v>
      </c>
      <c r="R1040" s="6">
        <f t="shared" si="65"/>
        <v>178.24</v>
      </c>
      <c r="S1040" s="6">
        <f t="shared" si="66"/>
        <v>158.64799999999997</v>
      </c>
      <c r="T1040" s="8">
        <f t="shared" si="67"/>
        <v>0.4709220868656645</v>
      </c>
      <c r="U1040" s="5">
        <f>YEAR(SalesDataTable[[#This Row],[Order Date]])</f>
        <v>2026</v>
      </c>
      <c r="V1040" s="8" t="str">
        <f>"Q"&amp;ROUNDUP(MONTH(SalesDataTable[[#This Row],[Order Date]])/3,0)</f>
        <v>Q2</v>
      </c>
      <c r="W1040" s="9">
        <f>MONTH(SalesDataTable[[#This Row],[Order Date]])</f>
        <v>6</v>
      </c>
      <c r="X1040" s="8" t="str">
        <f>TEXT(SalesDataTable[[#This Row],[Order Date]],"mmm")</f>
        <v>Jun</v>
      </c>
    </row>
    <row r="1041" spans="1:24" ht="15.75">
      <c r="A1041" s="2">
        <v>3615</v>
      </c>
      <c r="B1041" s="3">
        <v>46182</v>
      </c>
      <c r="C1041" s="4">
        <f>YEAR(SalesDataTable[[#This Row],[Order Date]])</f>
        <v>2026</v>
      </c>
      <c r="D1041" s="12" t="str">
        <f>"Q"&amp;ROUNDUP(MONTH(SalesDataTable[[#This Row],[Order Date]])/3,0)</f>
        <v>Q2</v>
      </c>
      <c r="E1041" s="4">
        <f>MONTH(SalesDataTable[[#This Row],[Order Date]])</f>
        <v>6</v>
      </c>
      <c r="F1041" s="4" t="str">
        <f>TEXT(SalesDataTable[[#This Row],[Order Date]],"MMM")</f>
        <v>Jun</v>
      </c>
      <c r="G1041" s="4" t="s">
        <v>6</v>
      </c>
      <c r="H1041" s="4" t="s">
        <v>49</v>
      </c>
      <c r="I1041" s="4" t="s">
        <v>2</v>
      </c>
      <c r="J1041" s="4" t="s">
        <v>13</v>
      </c>
      <c r="K1041" s="4" t="s">
        <v>9</v>
      </c>
      <c r="L1041" s="4" t="s">
        <v>37</v>
      </c>
      <c r="M1041" s="9">
        <v>4</v>
      </c>
      <c r="N1041" s="6">
        <v>155.22</v>
      </c>
      <c r="O1041" s="7">
        <v>0</v>
      </c>
      <c r="P1041" s="6">
        <v>77.209999999999994</v>
      </c>
      <c r="Q1041" s="6">
        <f t="shared" si="64"/>
        <v>620.88</v>
      </c>
      <c r="R1041" s="6">
        <f t="shared" si="65"/>
        <v>308.83999999999997</v>
      </c>
      <c r="S1041" s="6">
        <f t="shared" si="66"/>
        <v>312.04000000000002</v>
      </c>
      <c r="T1041" s="8">
        <f t="shared" si="67"/>
        <v>0.50257698750161062</v>
      </c>
      <c r="U1041" s="5">
        <f>YEAR(SalesDataTable[[#This Row],[Order Date]])</f>
        <v>2026</v>
      </c>
      <c r="V1041" s="8" t="str">
        <f>"Q"&amp;ROUNDUP(MONTH(SalesDataTable[[#This Row],[Order Date]])/3,0)</f>
        <v>Q2</v>
      </c>
      <c r="W1041" s="9">
        <f>MONTH(SalesDataTable[[#This Row],[Order Date]])</f>
        <v>6</v>
      </c>
      <c r="X1041" s="8" t="str">
        <f>TEXT(SalesDataTable[[#This Row],[Order Date]],"mmm")</f>
        <v>Jun</v>
      </c>
    </row>
    <row r="1042" spans="1:24" ht="15.75">
      <c r="A1042" s="2">
        <v>3661</v>
      </c>
      <c r="B1042" s="3">
        <v>46182</v>
      </c>
      <c r="C1042" s="4">
        <f>YEAR(SalesDataTable[[#This Row],[Order Date]])</f>
        <v>2026</v>
      </c>
      <c r="D1042" s="12" t="str">
        <f>"Q"&amp;ROUNDUP(MONTH(SalesDataTable[[#This Row],[Order Date]])/3,0)</f>
        <v>Q2</v>
      </c>
      <c r="E1042" s="4">
        <f>MONTH(SalesDataTable[[#This Row],[Order Date]])</f>
        <v>6</v>
      </c>
      <c r="F1042" s="4" t="str">
        <f>TEXT(SalesDataTable[[#This Row],[Order Date]],"MMM")</f>
        <v>Jun</v>
      </c>
      <c r="G1042" s="4" t="s">
        <v>20</v>
      </c>
      <c r="H1042" s="4" t="s">
        <v>33</v>
      </c>
      <c r="I1042" s="4" t="s">
        <v>2</v>
      </c>
      <c r="J1042" s="4" t="s">
        <v>13</v>
      </c>
      <c r="K1042" s="4" t="s">
        <v>4</v>
      </c>
      <c r="L1042" s="4" t="s">
        <v>30</v>
      </c>
      <c r="M1042" s="9">
        <v>4</v>
      </c>
      <c r="N1042" s="6">
        <v>100.33</v>
      </c>
      <c r="O1042" s="7">
        <v>0</v>
      </c>
      <c r="P1042" s="6">
        <v>49.99</v>
      </c>
      <c r="Q1042" s="6">
        <f t="shared" si="64"/>
        <v>401.32</v>
      </c>
      <c r="R1042" s="6">
        <f t="shared" si="65"/>
        <v>199.96</v>
      </c>
      <c r="S1042" s="6">
        <f t="shared" si="66"/>
        <v>201.35999999999999</v>
      </c>
      <c r="T1042" s="8">
        <f t="shared" si="67"/>
        <v>0.5017442439948171</v>
      </c>
      <c r="U1042" s="5">
        <f>YEAR(SalesDataTable[[#This Row],[Order Date]])</f>
        <v>2026</v>
      </c>
      <c r="V1042" s="8" t="str">
        <f>"Q"&amp;ROUNDUP(MONTH(SalesDataTable[[#This Row],[Order Date]])/3,0)</f>
        <v>Q2</v>
      </c>
      <c r="W1042" s="9">
        <f>MONTH(SalesDataTable[[#This Row],[Order Date]])</f>
        <v>6</v>
      </c>
      <c r="X1042" s="8" t="str">
        <f>TEXT(SalesDataTable[[#This Row],[Order Date]],"mmm")</f>
        <v>Jun</v>
      </c>
    </row>
    <row r="1043" spans="1:24" ht="15.75">
      <c r="A1043" s="2">
        <v>3831</v>
      </c>
      <c r="B1043" s="3">
        <v>46182</v>
      </c>
      <c r="C1043" s="4">
        <f>YEAR(SalesDataTable[[#This Row],[Order Date]])</f>
        <v>2026</v>
      </c>
      <c r="D1043" s="12" t="str">
        <f>"Q"&amp;ROUNDUP(MONTH(SalesDataTable[[#This Row],[Order Date]])/3,0)</f>
        <v>Q2</v>
      </c>
      <c r="E1043" s="4">
        <f>MONTH(SalesDataTable[[#This Row],[Order Date]])</f>
        <v>6</v>
      </c>
      <c r="F1043" s="4" t="str">
        <f>TEXT(SalesDataTable[[#This Row],[Order Date]],"MMM")</f>
        <v>Jun</v>
      </c>
      <c r="G1043" s="4" t="s">
        <v>11</v>
      </c>
      <c r="H1043" s="4" t="s">
        <v>18</v>
      </c>
      <c r="I1043" s="4" t="s">
        <v>2</v>
      </c>
      <c r="J1043" s="4" t="s">
        <v>16</v>
      </c>
      <c r="K1043" s="4" t="s">
        <v>14</v>
      </c>
      <c r="L1043" s="4" t="s">
        <v>44</v>
      </c>
      <c r="M1043" s="9">
        <v>2</v>
      </c>
      <c r="N1043" s="6">
        <v>134.28</v>
      </c>
      <c r="O1043" s="7">
        <v>0</v>
      </c>
      <c r="P1043" s="6">
        <v>69.12</v>
      </c>
      <c r="Q1043" s="6">
        <f t="shared" si="64"/>
        <v>268.56</v>
      </c>
      <c r="R1043" s="6">
        <f t="shared" si="65"/>
        <v>138.24</v>
      </c>
      <c r="S1043" s="6">
        <f t="shared" si="66"/>
        <v>130.32</v>
      </c>
      <c r="T1043" s="8">
        <f t="shared" si="67"/>
        <v>0.48525469168900803</v>
      </c>
      <c r="U1043" s="5">
        <f>YEAR(SalesDataTable[[#This Row],[Order Date]])</f>
        <v>2026</v>
      </c>
      <c r="V1043" s="8" t="str">
        <f>"Q"&amp;ROUNDUP(MONTH(SalesDataTable[[#This Row],[Order Date]])/3,0)</f>
        <v>Q2</v>
      </c>
      <c r="W1043" s="9">
        <f>MONTH(SalesDataTable[[#This Row],[Order Date]])</f>
        <v>6</v>
      </c>
      <c r="X1043" s="8" t="str">
        <f>TEXT(SalesDataTable[[#This Row],[Order Date]],"mmm")</f>
        <v>Jun</v>
      </c>
    </row>
    <row r="1044" spans="1:24" ht="15.75">
      <c r="A1044" s="2">
        <v>4394</v>
      </c>
      <c r="B1044" s="3">
        <v>46182</v>
      </c>
      <c r="C1044" s="4">
        <f>YEAR(SalesDataTable[[#This Row],[Order Date]])</f>
        <v>2026</v>
      </c>
      <c r="D1044" s="12" t="str">
        <f>"Q"&amp;ROUNDUP(MONTH(SalesDataTable[[#This Row],[Order Date]])/3,0)</f>
        <v>Q2</v>
      </c>
      <c r="E1044" s="4">
        <f>MONTH(SalesDataTable[[#This Row],[Order Date]])</f>
        <v>6</v>
      </c>
      <c r="F1044" s="4" t="str">
        <f>TEXT(SalesDataTable[[#This Row],[Order Date]],"MMM")</f>
        <v>Jun</v>
      </c>
      <c r="G1044" s="4" t="s">
        <v>11</v>
      </c>
      <c r="H1044" s="4" t="s">
        <v>12</v>
      </c>
      <c r="I1044" s="4" t="s">
        <v>2</v>
      </c>
      <c r="J1044" s="4" t="s">
        <v>13</v>
      </c>
      <c r="K1044" s="4" t="s">
        <v>34</v>
      </c>
      <c r="L1044" s="4" t="s">
        <v>45</v>
      </c>
      <c r="M1044" s="9">
        <v>2</v>
      </c>
      <c r="N1044" s="6">
        <v>51.16</v>
      </c>
      <c r="O1044" s="7">
        <v>0</v>
      </c>
      <c r="P1044" s="6">
        <v>21.57</v>
      </c>
      <c r="Q1044" s="6">
        <f t="shared" si="64"/>
        <v>102.32</v>
      </c>
      <c r="R1044" s="6">
        <f t="shared" si="65"/>
        <v>43.14</v>
      </c>
      <c r="S1044" s="6">
        <f t="shared" si="66"/>
        <v>59.179999999999993</v>
      </c>
      <c r="T1044" s="8">
        <f t="shared" si="67"/>
        <v>0.57838154808444098</v>
      </c>
      <c r="U1044" s="5">
        <f>YEAR(SalesDataTable[[#This Row],[Order Date]])</f>
        <v>2026</v>
      </c>
      <c r="V1044" s="8" t="str">
        <f>"Q"&amp;ROUNDUP(MONTH(SalesDataTable[[#This Row],[Order Date]])/3,0)</f>
        <v>Q2</v>
      </c>
      <c r="W1044" s="9">
        <f>MONTH(SalesDataTable[[#This Row],[Order Date]])</f>
        <v>6</v>
      </c>
      <c r="X1044" s="8" t="str">
        <f>TEXT(SalesDataTable[[#This Row],[Order Date]],"mmm")</f>
        <v>Jun</v>
      </c>
    </row>
    <row r="1045" spans="1:24" ht="15.75">
      <c r="A1045" s="2">
        <v>372</v>
      </c>
      <c r="B1045" s="3">
        <v>46183</v>
      </c>
      <c r="C1045" s="4">
        <f>YEAR(SalesDataTable[[#This Row],[Order Date]])</f>
        <v>2026</v>
      </c>
      <c r="D1045" s="12" t="str">
        <f>"Q"&amp;ROUNDUP(MONTH(SalesDataTable[[#This Row],[Order Date]])/3,0)</f>
        <v>Q2</v>
      </c>
      <c r="E1045" s="4">
        <f>MONTH(SalesDataTable[[#This Row],[Order Date]])</f>
        <v>6</v>
      </c>
      <c r="F1045" s="4" t="str">
        <f>TEXT(SalesDataTable[[#This Row],[Order Date]],"MMM")</f>
        <v>Jun</v>
      </c>
      <c r="G1045" s="4" t="s">
        <v>6</v>
      </c>
      <c r="H1045" s="4" t="s">
        <v>43</v>
      </c>
      <c r="I1045" s="4" t="s">
        <v>2</v>
      </c>
      <c r="J1045" s="4" t="s">
        <v>3</v>
      </c>
      <c r="K1045" s="4" t="s">
        <v>34</v>
      </c>
      <c r="L1045" s="4" t="s">
        <v>42</v>
      </c>
      <c r="M1045" s="9">
        <v>3</v>
      </c>
      <c r="N1045" s="6">
        <v>35.94</v>
      </c>
      <c r="O1045" s="7">
        <v>0.1</v>
      </c>
      <c r="P1045" s="6">
        <v>14.04</v>
      </c>
      <c r="Q1045" s="6">
        <f t="shared" si="64"/>
        <v>97.037999999999997</v>
      </c>
      <c r="R1045" s="6">
        <f t="shared" si="65"/>
        <v>42.12</v>
      </c>
      <c r="S1045" s="6">
        <f t="shared" si="66"/>
        <v>54.917999999999999</v>
      </c>
      <c r="T1045" s="8">
        <f t="shared" si="67"/>
        <v>0.56594323873121866</v>
      </c>
      <c r="U1045" s="5">
        <f>YEAR(SalesDataTable[[#This Row],[Order Date]])</f>
        <v>2026</v>
      </c>
      <c r="V1045" s="8" t="str">
        <f>"Q"&amp;ROUNDUP(MONTH(SalesDataTable[[#This Row],[Order Date]])/3,0)</f>
        <v>Q2</v>
      </c>
      <c r="W1045" s="9">
        <f>MONTH(SalesDataTable[[#This Row],[Order Date]])</f>
        <v>6</v>
      </c>
      <c r="X1045" s="8" t="str">
        <f>TEXT(SalesDataTable[[#This Row],[Order Date]],"mmm")</f>
        <v>Jun</v>
      </c>
    </row>
    <row r="1046" spans="1:24" ht="15.75">
      <c r="A1046" s="2">
        <v>532</v>
      </c>
      <c r="B1046" s="3">
        <v>46183</v>
      </c>
      <c r="C1046" s="4">
        <f>YEAR(SalesDataTable[[#This Row],[Order Date]])</f>
        <v>2026</v>
      </c>
      <c r="D1046" s="12" t="str">
        <f>"Q"&amp;ROUNDUP(MONTH(SalesDataTable[[#This Row],[Order Date]])/3,0)</f>
        <v>Q2</v>
      </c>
      <c r="E1046" s="4">
        <f>MONTH(SalesDataTable[[#This Row],[Order Date]])</f>
        <v>6</v>
      </c>
      <c r="F1046" s="4" t="str">
        <f>TEXT(SalesDataTable[[#This Row],[Order Date]],"MMM")</f>
        <v>Jun</v>
      </c>
      <c r="G1046" s="4" t="s">
        <v>11</v>
      </c>
      <c r="H1046" s="4" t="s">
        <v>39</v>
      </c>
      <c r="I1046" s="4" t="s">
        <v>19</v>
      </c>
      <c r="J1046" s="4" t="s">
        <v>3</v>
      </c>
      <c r="K1046" s="4" t="s">
        <v>9</v>
      </c>
      <c r="L1046" s="4" t="s">
        <v>17</v>
      </c>
      <c r="M1046" s="9">
        <v>1</v>
      </c>
      <c r="N1046" s="6">
        <v>145.34</v>
      </c>
      <c r="O1046" s="7">
        <v>0.05</v>
      </c>
      <c r="P1046" s="6">
        <v>77.89</v>
      </c>
      <c r="Q1046" s="6">
        <f t="shared" si="64"/>
        <v>138.07300000000001</v>
      </c>
      <c r="R1046" s="6">
        <f t="shared" si="65"/>
        <v>77.89</v>
      </c>
      <c r="S1046" s="6">
        <f t="shared" si="66"/>
        <v>60.183000000000007</v>
      </c>
      <c r="T1046" s="8">
        <f t="shared" si="67"/>
        <v>0.43587812244247609</v>
      </c>
      <c r="U1046" s="5">
        <f>YEAR(SalesDataTable[[#This Row],[Order Date]])</f>
        <v>2026</v>
      </c>
      <c r="V1046" s="8" t="str">
        <f>"Q"&amp;ROUNDUP(MONTH(SalesDataTable[[#This Row],[Order Date]])/3,0)</f>
        <v>Q2</v>
      </c>
      <c r="W1046" s="9">
        <f>MONTH(SalesDataTable[[#This Row],[Order Date]])</f>
        <v>6</v>
      </c>
      <c r="X1046" s="8" t="str">
        <f>TEXT(SalesDataTable[[#This Row],[Order Date]],"mmm")</f>
        <v>Jun</v>
      </c>
    </row>
    <row r="1047" spans="1:24" ht="15.75">
      <c r="A1047" s="2">
        <v>910</v>
      </c>
      <c r="B1047" s="3">
        <v>46183</v>
      </c>
      <c r="C1047" s="4">
        <f>YEAR(SalesDataTable[[#This Row],[Order Date]])</f>
        <v>2026</v>
      </c>
      <c r="D1047" s="12" t="str">
        <f>"Q"&amp;ROUNDUP(MONTH(SalesDataTable[[#This Row],[Order Date]])/3,0)</f>
        <v>Q2</v>
      </c>
      <c r="E1047" s="4">
        <f>MONTH(SalesDataTable[[#This Row],[Order Date]])</f>
        <v>6</v>
      </c>
      <c r="F1047" s="4" t="str">
        <f>TEXT(SalesDataTable[[#This Row],[Order Date]],"MMM")</f>
        <v>Jun</v>
      </c>
      <c r="G1047" s="4" t="s">
        <v>11</v>
      </c>
      <c r="H1047" s="4" t="s">
        <v>52</v>
      </c>
      <c r="I1047" s="4" t="s">
        <v>2</v>
      </c>
      <c r="J1047" s="4" t="s">
        <v>16</v>
      </c>
      <c r="K1047" s="4" t="s">
        <v>14</v>
      </c>
      <c r="L1047" s="4" t="s">
        <v>15</v>
      </c>
      <c r="M1047" s="9">
        <v>1</v>
      </c>
      <c r="N1047" s="6">
        <v>35.950000000000003</v>
      </c>
      <c r="O1047" s="7">
        <v>0.1</v>
      </c>
      <c r="P1047" s="6">
        <v>13.63</v>
      </c>
      <c r="Q1047" s="6">
        <f t="shared" si="64"/>
        <v>32.355000000000004</v>
      </c>
      <c r="R1047" s="6">
        <f t="shared" si="65"/>
        <v>13.63</v>
      </c>
      <c r="S1047" s="6">
        <f t="shared" si="66"/>
        <v>18.725000000000001</v>
      </c>
      <c r="T1047" s="8">
        <f t="shared" si="67"/>
        <v>0.57873589862463293</v>
      </c>
      <c r="U1047" s="5">
        <f>YEAR(SalesDataTable[[#This Row],[Order Date]])</f>
        <v>2026</v>
      </c>
      <c r="V1047" s="8" t="str">
        <f>"Q"&amp;ROUNDUP(MONTH(SalesDataTable[[#This Row],[Order Date]])/3,0)</f>
        <v>Q2</v>
      </c>
      <c r="W1047" s="9">
        <f>MONTH(SalesDataTable[[#This Row],[Order Date]])</f>
        <v>6</v>
      </c>
      <c r="X1047" s="8" t="str">
        <f>TEXT(SalesDataTable[[#This Row],[Order Date]],"mmm")</f>
        <v>Jun</v>
      </c>
    </row>
    <row r="1048" spans="1:24" ht="15.75">
      <c r="A1048" s="2">
        <v>938</v>
      </c>
      <c r="B1048" s="3">
        <v>46183</v>
      </c>
      <c r="C1048" s="4">
        <f>YEAR(SalesDataTable[[#This Row],[Order Date]])</f>
        <v>2026</v>
      </c>
      <c r="D1048" s="12" t="str">
        <f>"Q"&amp;ROUNDUP(MONTH(SalesDataTable[[#This Row],[Order Date]])/3,0)</f>
        <v>Q2</v>
      </c>
      <c r="E1048" s="4">
        <f>MONTH(SalesDataTable[[#This Row],[Order Date]])</f>
        <v>6</v>
      </c>
      <c r="F1048" s="4" t="str">
        <f>TEXT(SalesDataTable[[#This Row],[Order Date]],"MMM")</f>
        <v>Jun</v>
      </c>
      <c r="G1048" s="4" t="s">
        <v>20</v>
      </c>
      <c r="H1048" s="4" t="s">
        <v>47</v>
      </c>
      <c r="I1048" s="4" t="s">
        <v>19</v>
      </c>
      <c r="J1048" s="4" t="s">
        <v>16</v>
      </c>
      <c r="K1048" s="4" t="s">
        <v>34</v>
      </c>
      <c r="L1048" s="4" t="s">
        <v>45</v>
      </c>
      <c r="M1048" s="9">
        <v>1</v>
      </c>
      <c r="N1048" s="6">
        <v>51.09</v>
      </c>
      <c r="O1048" s="7">
        <v>0</v>
      </c>
      <c r="P1048" s="6">
        <v>22.4</v>
      </c>
      <c r="Q1048" s="6">
        <f t="shared" si="64"/>
        <v>51.09</v>
      </c>
      <c r="R1048" s="6">
        <f t="shared" si="65"/>
        <v>22.4</v>
      </c>
      <c r="S1048" s="6">
        <f t="shared" si="66"/>
        <v>28.690000000000005</v>
      </c>
      <c r="T1048" s="8">
        <f t="shared" si="67"/>
        <v>0.56155803484047762</v>
      </c>
      <c r="U1048" s="5">
        <f>YEAR(SalesDataTable[[#This Row],[Order Date]])</f>
        <v>2026</v>
      </c>
      <c r="V1048" s="8" t="str">
        <f>"Q"&amp;ROUNDUP(MONTH(SalesDataTable[[#This Row],[Order Date]])/3,0)</f>
        <v>Q2</v>
      </c>
      <c r="W1048" s="9">
        <f>MONTH(SalesDataTable[[#This Row],[Order Date]])</f>
        <v>6</v>
      </c>
      <c r="X1048" s="8" t="str">
        <f>TEXT(SalesDataTable[[#This Row],[Order Date]],"mmm")</f>
        <v>Jun</v>
      </c>
    </row>
    <row r="1049" spans="1:24" ht="15.75">
      <c r="A1049" s="2">
        <v>1079</v>
      </c>
      <c r="B1049" s="3">
        <v>46183</v>
      </c>
      <c r="C1049" s="4">
        <f>YEAR(SalesDataTable[[#This Row],[Order Date]])</f>
        <v>2026</v>
      </c>
      <c r="D1049" s="12" t="str">
        <f>"Q"&amp;ROUNDUP(MONTH(SalesDataTable[[#This Row],[Order Date]])/3,0)</f>
        <v>Q2</v>
      </c>
      <c r="E1049" s="4">
        <f>MONTH(SalesDataTable[[#This Row],[Order Date]])</f>
        <v>6</v>
      </c>
      <c r="F1049" s="4" t="str">
        <f>TEXT(SalesDataTable[[#This Row],[Order Date]],"MMM")</f>
        <v>Jun</v>
      </c>
      <c r="G1049" s="4" t="s">
        <v>6</v>
      </c>
      <c r="H1049" s="4" t="s">
        <v>49</v>
      </c>
      <c r="I1049" s="4" t="s">
        <v>19</v>
      </c>
      <c r="J1049" s="4" t="s">
        <v>3</v>
      </c>
      <c r="K1049" s="4" t="s">
        <v>23</v>
      </c>
      <c r="L1049" s="4" t="s">
        <v>29</v>
      </c>
      <c r="M1049" s="9">
        <v>2</v>
      </c>
      <c r="N1049" s="6">
        <v>198.69</v>
      </c>
      <c r="O1049" s="7">
        <v>0.15</v>
      </c>
      <c r="P1049" s="6">
        <v>104.25</v>
      </c>
      <c r="Q1049" s="6">
        <f t="shared" si="64"/>
        <v>337.77299999999997</v>
      </c>
      <c r="R1049" s="6">
        <f t="shared" si="65"/>
        <v>208.5</v>
      </c>
      <c r="S1049" s="6">
        <f t="shared" si="66"/>
        <v>129.27299999999997</v>
      </c>
      <c r="T1049" s="8">
        <f t="shared" si="67"/>
        <v>0.38272153191640534</v>
      </c>
      <c r="U1049" s="5">
        <f>YEAR(SalesDataTable[[#This Row],[Order Date]])</f>
        <v>2026</v>
      </c>
      <c r="V1049" s="8" t="str">
        <f>"Q"&amp;ROUNDUP(MONTH(SalesDataTable[[#This Row],[Order Date]])/3,0)</f>
        <v>Q2</v>
      </c>
      <c r="W1049" s="9">
        <f>MONTH(SalesDataTable[[#This Row],[Order Date]])</f>
        <v>6</v>
      </c>
      <c r="X1049" s="8" t="str">
        <f>TEXT(SalesDataTable[[#This Row],[Order Date]],"mmm")</f>
        <v>Jun</v>
      </c>
    </row>
    <row r="1050" spans="1:24" ht="15.75">
      <c r="A1050" s="2">
        <v>1662</v>
      </c>
      <c r="B1050" s="3">
        <v>46183</v>
      </c>
      <c r="C1050" s="4">
        <f>YEAR(SalesDataTable[[#This Row],[Order Date]])</f>
        <v>2026</v>
      </c>
      <c r="D1050" s="12" t="str">
        <f>"Q"&amp;ROUNDUP(MONTH(SalesDataTable[[#This Row],[Order Date]])/3,0)</f>
        <v>Q2</v>
      </c>
      <c r="E1050" s="4">
        <f>MONTH(SalesDataTable[[#This Row],[Order Date]])</f>
        <v>6</v>
      </c>
      <c r="F1050" s="4" t="str">
        <f>TEXT(SalesDataTable[[#This Row],[Order Date]],"MMM")</f>
        <v>Jun</v>
      </c>
      <c r="G1050" s="4" t="s">
        <v>6</v>
      </c>
      <c r="H1050" s="4" t="s">
        <v>27</v>
      </c>
      <c r="I1050" s="4" t="s">
        <v>19</v>
      </c>
      <c r="J1050" s="4" t="s">
        <v>13</v>
      </c>
      <c r="K1050" s="4" t="s">
        <v>4</v>
      </c>
      <c r="L1050" s="4" t="s">
        <v>5</v>
      </c>
      <c r="M1050" s="9">
        <v>3</v>
      </c>
      <c r="N1050" s="6">
        <v>83.45</v>
      </c>
      <c r="O1050" s="7">
        <v>0</v>
      </c>
      <c r="P1050" s="6">
        <v>43.73</v>
      </c>
      <c r="Q1050" s="6">
        <f t="shared" si="64"/>
        <v>250.35000000000002</v>
      </c>
      <c r="R1050" s="6">
        <f t="shared" si="65"/>
        <v>131.19</v>
      </c>
      <c r="S1050" s="6">
        <f t="shared" si="66"/>
        <v>119.16000000000003</v>
      </c>
      <c r="T1050" s="8">
        <f t="shared" si="67"/>
        <v>0.47597363690832839</v>
      </c>
      <c r="U1050" s="5">
        <f>YEAR(SalesDataTable[[#This Row],[Order Date]])</f>
        <v>2026</v>
      </c>
      <c r="V1050" s="8" t="str">
        <f>"Q"&amp;ROUNDUP(MONTH(SalesDataTable[[#This Row],[Order Date]])/3,0)</f>
        <v>Q2</v>
      </c>
      <c r="W1050" s="9">
        <f>MONTH(SalesDataTable[[#This Row],[Order Date]])</f>
        <v>6</v>
      </c>
      <c r="X1050" s="8" t="str">
        <f>TEXT(SalesDataTable[[#This Row],[Order Date]],"mmm")</f>
        <v>Jun</v>
      </c>
    </row>
    <row r="1051" spans="1:24" ht="15.75">
      <c r="A1051" s="2">
        <v>2748</v>
      </c>
      <c r="B1051" s="3">
        <v>46183</v>
      </c>
      <c r="C1051" s="4">
        <f>YEAR(SalesDataTable[[#This Row],[Order Date]])</f>
        <v>2026</v>
      </c>
      <c r="D1051" s="12" t="str">
        <f>"Q"&amp;ROUNDUP(MONTH(SalesDataTable[[#This Row],[Order Date]])/3,0)</f>
        <v>Q2</v>
      </c>
      <c r="E1051" s="4">
        <f>MONTH(SalesDataTable[[#This Row],[Order Date]])</f>
        <v>6</v>
      </c>
      <c r="F1051" s="4" t="str">
        <f>TEXT(SalesDataTable[[#This Row],[Order Date]],"MMM")</f>
        <v>Jun</v>
      </c>
      <c r="G1051" s="4" t="s">
        <v>11</v>
      </c>
      <c r="H1051" s="4" t="s">
        <v>12</v>
      </c>
      <c r="I1051" s="4" t="s">
        <v>2</v>
      </c>
      <c r="J1051" s="4" t="s">
        <v>13</v>
      </c>
      <c r="K1051" s="4" t="s">
        <v>34</v>
      </c>
      <c r="L1051" s="4" t="s">
        <v>35</v>
      </c>
      <c r="M1051" s="9">
        <v>2</v>
      </c>
      <c r="N1051" s="6">
        <v>40.86</v>
      </c>
      <c r="O1051" s="7">
        <v>0</v>
      </c>
      <c r="P1051" s="6">
        <v>14.59</v>
      </c>
      <c r="Q1051" s="6">
        <f t="shared" si="64"/>
        <v>81.72</v>
      </c>
      <c r="R1051" s="6">
        <f t="shared" si="65"/>
        <v>29.18</v>
      </c>
      <c r="S1051" s="6">
        <f t="shared" si="66"/>
        <v>52.54</v>
      </c>
      <c r="T1051" s="8">
        <f t="shared" si="67"/>
        <v>0.64292706803720023</v>
      </c>
      <c r="U1051" s="5">
        <f>YEAR(SalesDataTable[[#This Row],[Order Date]])</f>
        <v>2026</v>
      </c>
      <c r="V1051" s="8" t="str">
        <f>"Q"&amp;ROUNDUP(MONTH(SalesDataTable[[#This Row],[Order Date]])/3,0)</f>
        <v>Q2</v>
      </c>
      <c r="W1051" s="9">
        <f>MONTH(SalesDataTable[[#This Row],[Order Date]])</f>
        <v>6</v>
      </c>
      <c r="X1051" s="8" t="str">
        <f>TEXT(SalesDataTable[[#This Row],[Order Date]],"mmm")</f>
        <v>Jun</v>
      </c>
    </row>
    <row r="1052" spans="1:24" ht="15.75">
      <c r="A1052" s="2">
        <v>3354</v>
      </c>
      <c r="B1052" s="3">
        <v>46183</v>
      </c>
      <c r="C1052" s="4">
        <f>YEAR(SalesDataTable[[#This Row],[Order Date]])</f>
        <v>2026</v>
      </c>
      <c r="D1052" s="12" t="str">
        <f>"Q"&amp;ROUNDUP(MONTH(SalesDataTable[[#This Row],[Order Date]])/3,0)</f>
        <v>Q2</v>
      </c>
      <c r="E1052" s="4">
        <f>MONTH(SalesDataTable[[#This Row],[Order Date]])</f>
        <v>6</v>
      </c>
      <c r="F1052" s="4" t="str">
        <f>TEXT(SalesDataTable[[#This Row],[Order Date]],"MMM")</f>
        <v>Jun</v>
      </c>
      <c r="G1052" s="4" t="s">
        <v>6</v>
      </c>
      <c r="H1052" s="4" t="s">
        <v>27</v>
      </c>
      <c r="I1052" s="4" t="s">
        <v>19</v>
      </c>
      <c r="J1052" s="4" t="s">
        <v>13</v>
      </c>
      <c r="K1052" s="4" t="s">
        <v>23</v>
      </c>
      <c r="L1052" s="4" t="s">
        <v>40</v>
      </c>
      <c r="M1052" s="9">
        <v>1</v>
      </c>
      <c r="N1052" s="6">
        <v>82.21</v>
      </c>
      <c r="O1052" s="7">
        <v>0.05</v>
      </c>
      <c r="P1052" s="6">
        <v>39.04</v>
      </c>
      <c r="Q1052" s="6">
        <f t="shared" si="64"/>
        <v>78.099499999999992</v>
      </c>
      <c r="R1052" s="6">
        <f t="shared" si="65"/>
        <v>39.04</v>
      </c>
      <c r="S1052" s="6">
        <f t="shared" si="66"/>
        <v>39.059499999999993</v>
      </c>
      <c r="T1052" s="8">
        <f t="shared" si="67"/>
        <v>0.50012484074802011</v>
      </c>
      <c r="U1052" s="5">
        <f>YEAR(SalesDataTable[[#This Row],[Order Date]])</f>
        <v>2026</v>
      </c>
      <c r="V1052" s="8" t="str">
        <f>"Q"&amp;ROUNDUP(MONTH(SalesDataTable[[#This Row],[Order Date]])/3,0)</f>
        <v>Q2</v>
      </c>
      <c r="W1052" s="9">
        <f>MONTH(SalesDataTable[[#This Row],[Order Date]])</f>
        <v>6</v>
      </c>
      <c r="X1052" s="8" t="str">
        <f>TEXT(SalesDataTable[[#This Row],[Order Date]],"mmm")</f>
        <v>Jun</v>
      </c>
    </row>
    <row r="1053" spans="1:24" ht="15.75">
      <c r="A1053" s="2">
        <v>3532</v>
      </c>
      <c r="B1053" s="3">
        <v>46183</v>
      </c>
      <c r="C1053" s="4">
        <f>YEAR(SalesDataTable[[#This Row],[Order Date]])</f>
        <v>2026</v>
      </c>
      <c r="D1053" s="12" t="str">
        <f>"Q"&amp;ROUNDUP(MONTH(SalesDataTable[[#This Row],[Order Date]])/3,0)</f>
        <v>Q2</v>
      </c>
      <c r="E1053" s="4">
        <f>MONTH(SalesDataTable[[#This Row],[Order Date]])</f>
        <v>6</v>
      </c>
      <c r="F1053" s="4" t="str">
        <f>TEXT(SalesDataTable[[#This Row],[Order Date]],"MMM")</f>
        <v>Jun</v>
      </c>
      <c r="G1053" s="4" t="s">
        <v>11</v>
      </c>
      <c r="H1053" s="4" t="s">
        <v>39</v>
      </c>
      <c r="I1053" s="4" t="s">
        <v>28</v>
      </c>
      <c r="J1053" s="4" t="s">
        <v>16</v>
      </c>
      <c r="K1053" s="4" t="s">
        <v>34</v>
      </c>
      <c r="L1053" s="4" t="s">
        <v>42</v>
      </c>
      <c r="M1053" s="9">
        <v>1</v>
      </c>
      <c r="N1053" s="6">
        <v>35.93</v>
      </c>
      <c r="O1053" s="7">
        <v>0.1</v>
      </c>
      <c r="P1053" s="6">
        <v>13.52</v>
      </c>
      <c r="Q1053" s="6">
        <f t="shared" si="64"/>
        <v>32.337000000000003</v>
      </c>
      <c r="R1053" s="6">
        <f t="shared" si="65"/>
        <v>13.52</v>
      </c>
      <c r="S1053" s="6">
        <f t="shared" si="66"/>
        <v>18.817000000000004</v>
      </c>
      <c r="T1053" s="8">
        <f t="shared" si="67"/>
        <v>0.58190308315551853</v>
      </c>
      <c r="U1053" s="5">
        <f>YEAR(SalesDataTable[[#This Row],[Order Date]])</f>
        <v>2026</v>
      </c>
      <c r="V1053" s="8" t="str">
        <f>"Q"&amp;ROUNDUP(MONTH(SalesDataTable[[#This Row],[Order Date]])/3,0)</f>
        <v>Q2</v>
      </c>
      <c r="W1053" s="9">
        <f>MONTH(SalesDataTable[[#This Row],[Order Date]])</f>
        <v>6</v>
      </c>
      <c r="X1053" s="8" t="str">
        <f>TEXT(SalesDataTable[[#This Row],[Order Date]],"mmm")</f>
        <v>Jun</v>
      </c>
    </row>
    <row r="1054" spans="1:24" ht="15.75">
      <c r="A1054" s="2">
        <v>3636</v>
      </c>
      <c r="B1054" s="3">
        <v>46183</v>
      </c>
      <c r="C1054" s="4">
        <f>YEAR(SalesDataTable[[#This Row],[Order Date]])</f>
        <v>2026</v>
      </c>
      <c r="D1054" s="12" t="str">
        <f>"Q"&amp;ROUNDUP(MONTH(SalesDataTable[[#This Row],[Order Date]])/3,0)</f>
        <v>Q2</v>
      </c>
      <c r="E1054" s="4">
        <f>MONTH(SalesDataTable[[#This Row],[Order Date]])</f>
        <v>6</v>
      </c>
      <c r="F1054" s="4" t="str">
        <f>TEXT(SalesDataTable[[#This Row],[Order Date]],"MMM")</f>
        <v>Jun</v>
      </c>
      <c r="G1054" s="4" t="s">
        <v>0</v>
      </c>
      <c r="H1054" s="4" t="s">
        <v>1</v>
      </c>
      <c r="I1054" s="4" t="s">
        <v>28</v>
      </c>
      <c r="J1054" s="4" t="s">
        <v>13</v>
      </c>
      <c r="K1054" s="4" t="s">
        <v>14</v>
      </c>
      <c r="L1054" s="4" t="s">
        <v>48</v>
      </c>
      <c r="M1054" s="9">
        <v>2</v>
      </c>
      <c r="N1054" s="6">
        <v>164.77</v>
      </c>
      <c r="O1054" s="7">
        <v>0</v>
      </c>
      <c r="P1054" s="6">
        <v>89.07</v>
      </c>
      <c r="Q1054" s="6">
        <f t="shared" si="64"/>
        <v>329.54</v>
      </c>
      <c r="R1054" s="6">
        <f t="shared" si="65"/>
        <v>178.14</v>
      </c>
      <c r="S1054" s="6">
        <f t="shared" si="66"/>
        <v>151.40000000000003</v>
      </c>
      <c r="T1054" s="8">
        <f t="shared" si="67"/>
        <v>0.45942829398555568</v>
      </c>
      <c r="U1054" s="5">
        <f>YEAR(SalesDataTable[[#This Row],[Order Date]])</f>
        <v>2026</v>
      </c>
      <c r="V1054" s="8" t="str">
        <f>"Q"&amp;ROUNDUP(MONTH(SalesDataTable[[#This Row],[Order Date]])/3,0)</f>
        <v>Q2</v>
      </c>
      <c r="W1054" s="9">
        <f>MONTH(SalesDataTable[[#This Row],[Order Date]])</f>
        <v>6</v>
      </c>
      <c r="X1054" s="8" t="str">
        <f>TEXT(SalesDataTable[[#This Row],[Order Date]],"mmm")</f>
        <v>Jun</v>
      </c>
    </row>
    <row r="1055" spans="1:24" ht="15.75">
      <c r="A1055" s="2">
        <v>3810</v>
      </c>
      <c r="B1055" s="3">
        <v>46183</v>
      </c>
      <c r="C1055" s="4">
        <f>YEAR(SalesDataTable[[#This Row],[Order Date]])</f>
        <v>2026</v>
      </c>
      <c r="D1055" s="12" t="str">
        <f>"Q"&amp;ROUNDUP(MONTH(SalesDataTable[[#This Row],[Order Date]])/3,0)</f>
        <v>Q2</v>
      </c>
      <c r="E1055" s="4">
        <f>MONTH(SalesDataTable[[#This Row],[Order Date]])</f>
        <v>6</v>
      </c>
      <c r="F1055" s="4" t="str">
        <f>TEXT(SalesDataTable[[#This Row],[Order Date]],"MMM")</f>
        <v>Jun</v>
      </c>
      <c r="G1055" s="4" t="s">
        <v>11</v>
      </c>
      <c r="H1055" s="4" t="s">
        <v>12</v>
      </c>
      <c r="I1055" s="4" t="s">
        <v>8</v>
      </c>
      <c r="J1055" s="4" t="s">
        <v>16</v>
      </c>
      <c r="K1055" s="4" t="s">
        <v>14</v>
      </c>
      <c r="L1055" s="4" t="s">
        <v>32</v>
      </c>
      <c r="M1055" s="9">
        <v>4</v>
      </c>
      <c r="N1055" s="6">
        <v>47.36</v>
      </c>
      <c r="O1055" s="7">
        <v>0.1</v>
      </c>
      <c r="P1055" s="6">
        <v>18.87</v>
      </c>
      <c r="Q1055" s="6">
        <f t="shared" si="64"/>
        <v>170.49600000000001</v>
      </c>
      <c r="R1055" s="6">
        <f t="shared" si="65"/>
        <v>75.48</v>
      </c>
      <c r="S1055" s="6">
        <f t="shared" si="66"/>
        <v>95.016000000000005</v>
      </c>
      <c r="T1055" s="8">
        <f t="shared" si="67"/>
        <v>0.55729166666666663</v>
      </c>
      <c r="U1055" s="5">
        <f>YEAR(SalesDataTable[[#This Row],[Order Date]])</f>
        <v>2026</v>
      </c>
      <c r="V1055" s="8" t="str">
        <f>"Q"&amp;ROUNDUP(MONTH(SalesDataTable[[#This Row],[Order Date]])/3,0)</f>
        <v>Q2</v>
      </c>
      <c r="W1055" s="9">
        <f>MONTH(SalesDataTable[[#This Row],[Order Date]])</f>
        <v>6</v>
      </c>
      <c r="X1055" s="8" t="str">
        <f>TEXT(SalesDataTable[[#This Row],[Order Date]],"mmm")</f>
        <v>Jun</v>
      </c>
    </row>
    <row r="1056" spans="1:24" ht="15.75">
      <c r="A1056" s="2">
        <v>4137</v>
      </c>
      <c r="B1056" s="3">
        <v>46183</v>
      </c>
      <c r="C1056" s="4">
        <f>YEAR(SalesDataTable[[#This Row],[Order Date]])</f>
        <v>2026</v>
      </c>
      <c r="D1056" s="12" t="str">
        <f>"Q"&amp;ROUNDUP(MONTH(SalesDataTable[[#This Row],[Order Date]])/3,0)</f>
        <v>Q2</v>
      </c>
      <c r="E1056" s="4">
        <f>MONTH(SalesDataTable[[#This Row],[Order Date]])</f>
        <v>6</v>
      </c>
      <c r="F1056" s="4" t="str">
        <f>TEXT(SalesDataTable[[#This Row],[Order Date]],"MMM")</f>
        <v>Jun</v>
      </c>
      <c r="G1056" s="4" t="s">
        <v>20</v>
      </c>
      <c r="H1056" s="4" t="s">
        <v>33</v>
      </c>
      <c r="I1056" s="4" t="s">
        <v>2</v>
      </c>
      <c r="J1056" s="4" t="s">
        <v>3</v>
      </c>
      <c r="K1056" s="4" t="s">
        <v>9</v>
      </c>
      <c r="L1056" s="4" t="s">
        <v>10</v>
      </c>
      <c r="M1056" s="9">
        <v>1</v>
      </c>
      <c r="N1056" s="6">
        <v>90.7</v>
      </c>
      <c r="O1056" s="7">
        <v>0</v>
      </c>
      <c r="P1056" s="6">
        <v>44.18</v>
      </c>
      <c r="Q1056" s="6">
        <f t="shared" si="64"/>
        <v>90.7</v>
      </c>
      <c r="R1056" s="6">
        <f t="shared" si="65"/>
        <v>44.18</v>
      </c>
      <c r="S1056" s="6">
        <f t="shared" si="66"/>
        <v>46.52</v>
      </c>
      <c r="T1056" s="8">
        <f t="shared" si="67"/>
        <v>0.51289966923925034</v>
      </c>
      <c r="U1056" s="5">
        <f>YEAR(SalesDataTable[[#This Row],[Order Date]])</f>
        <v>2026</v>
      </c>
      <c r="V1056" s="8" t="str">
        <f>"Q"&amp;ROUNDUP(MONTH(SalesDataTable[[#This Row],[Order Date]])/3,0)</f>
        <v>Q2</v>
      </c>
      <c r="W1056" s="9">
        <f>MONTH(SalesDataTable[[#This Row],[Order Date]])</f>
        <v>6</v>
      </c>
      <c r="X1056" s="8" t="str">
        <f>TEXT(SalesDataTable[[#This Row],[Order Date]],"mmm")</f>
        <v>Jun</v>
      </c>
    </row>
    <row r="1057" spans="1:24" ht="15.75">
      <c r="A1057" s="2">
        <v>4303</v>
      </c>
      <c r="B1057" s="3">
        <v>46183</v>
      </c>
      <c r="C1057" s="4">
        <f>YEAR(SalesDataTable[[#This Row],[Order Date]])</f>
        <v>2026</v>
      </c>
      <c r="D1057" s="12" t="str">
        <f>"Q"&amp;ROUNDUP(MONTH(SalesDataTable[[#This Row],[Order Date]])/3,0)</f>
        <v>Q2</v>
      </c>
      <c r="E1057" s="4">
        <f>MONTH(SalesDataTable[[#This Row],[Order Date]])</f>
        <v>6</v>
      </c>
      <c r="F1057" s="4" t="str">
        <f>TEXT(SalesDataTable[[#This Row],[Order Date]],"MMM")</f>
        <v>Jun</v>
      </c>
      <c r="G1057" s="4" t="s">
        <v>11</v>
      </c>
      <c r="H1057" s="4" t="s">
        <v>39</v>
      </c>
      <c r="I1057" s="4" t="s">
        <v>28</v>
      </c>
      <c r="J1057" s="4" t="s">
        <v>3</v>
      </c>
      <c r="K1057" s="4" t="s">
        <v>14</v>
      </c>
      <c r="L1057" s="4" t="s">
        <v>32</v>
      </c>
      <c r="M1057" s="9">
        <v>1</v>
      </c>
      <c r="N1057" s="6">
        <v>45.59</v>
      </c>
      <c r="O1057" s="7">
        <v>0</v>
      </c>
      <c r="P1057" s="6">
        <v>18.57</v>
      </c>
      <c r="Q1057" s="6">
        <f t="shared" si="64"/>
        <v>45.59</v>
      </c>
      <c r="R1057" s="6">
        <f t="shared" si="65"/>
        <v>18.57</v>
      </c>
      <c r="S1057" s="6">
        <f t="shared" si="66"/>
        <v>27.020000000000003</v>
      </c>
      <c r="T1057" s="8">
        <f t="shared" si="67"/>
        <v>0.59267383198069756</v>
      </c>
      <c r="U1057" s="5">
        <f>YEAR(SalesDataTable[[#This Row],[Order Date]])</f>
        <v>2026</v>
      </c>
      <c r="V1057" s="8" t="str">
        <f>"Q"&amp;ROUNDUP(MONTH(SalesDataTable[[#This Row],[Order Date]])/3,0)</f>
        <v>Q2</v>
      </c>
      <c r="W1057" s="9">
        <f>MONTH(SalesDataTable[[#This Row],[Order Date]])</f>
        <v>6</v>
      </c>
      <c r="X1057" s="8" t="str">
        <f>TEXT(SalesDataTable[[#This Row],[Order Date]],"mmm")</f>
        <v>Jun</v>
      </c>
    </row>
    <row r="1058" spans="1:24" ht="15.75">
      <c r="A1058" s="2">
        <v>4991</v>
      </c>
      <c r="B1058" s="3">
        <v>46183</v>
      </c>
      <c r="C1058" s="4">
        <f>YEAR(SalesDataTable[[#This Row],[Order Date]])</f>
        <v>2026</v>
      </c>
      <c r="D1058" s="12" t="str">
        <f>"Q"&amp;ROUNDUP(MONTH(SalesDataTable[[#This Row],[Order Date]])/3,0)</f>
        <v>Q2</v>
      </c>
      <c r="E1058" s="4">
        <f>MONTH(SalesDataTable[[#This Row],[Order Date]])</f>
        <v>6</v>
      </c>
      <c r="F1058" s="4" t="str">
        <f>TEXT(SalesDataTable[[#This Row],[Order Date]],"MMM")</f>
        <v>Jun</v>
      </c>
      <c r="G1058" s="4" t="s">
        <v>20</v>
      </c>
      <c r="H1058" s="4" t="s">
        <v>21</v>
      </c>
      <c r="I1058" s="4" t="s">
        <v>2</v>
      </c>
      <c r="J1058" s="4" t="s">
        <v>13</v>
      </c>
      <c r="K1058" s="4" t="s">
        <v>9</v>
      </c>
      <c r="L1058" s="4" t="s">
        <v>17</v>
      </c>
      <c r="M1058" s="9">
        <v>3</v>
      </c>
      <c r="N1058" s="6">
        <v>146.55000000000001</v>
      </c>
      <c r="O1058" s="7">
        <v>0.1</v>
      </c>
      <c r="P1058" s="6">
        <v>79.59</v>
      </c>
      <c r="Q1058" s="6">
        <f t="shared" si="64"/>
        <v>395.68500000000006</v>
      </c>
      <c r="R1058" s="6">
        <f t="shared" si="65"/>
        <v>238.77</v>
      </c>
      <c r="S1058" s="6">
        <f t="shared" si="66"/>
        <v>156.91500000000005</v>
      </c>
      <c r="T1058" s="8">
        <f t="shared" si="67"/>
        <v>0.39656544978960545</v>
      </c>
      <c r="U1058" s="5">
        <f>YEAR(SalesDataTable[[#This Row],[Order Date]])</f>
        <v>2026</v>
      </c>
      <c r="V1058" s="8" t="str">
        <f>"Q"&amp;ROUNDUP(MONTH(SalesDataTable[[#This Row],[Order Date]])/3,0)</f>
        <v>Q2</v>
      </c>
      <c r="W1058" s="9">
        <f>MONTH(SalesDataTable[[#This Row],[Order Date]])</f>
        <v>6</v>
      </c>
      <c r="X1058" s="8" t="str">
        <f>TEXT(SalesDataTable[[#This Row],[Order Date]],"mmm")</f>
        <v>Jun</v>
      </c>
    </row>
    <row r="1059" spans="1:24" ht="15.75">
      <c r="A1059" s="2">
        <v>39</v>
      </c>
      <c r="B1059" s="3">
        <v>46184</v>
      </c>
      <c r="C1059" s="4">
        <f>YEAR(SalesDataTable[[#This Row],[Order Date]])</f>
        <v>2026</v>
      </c>
      <c r="D1059" s="12" t="str">
        <f>"Q"&amp;ROUNDUP(MONTH(SalesDataTable[[#This Row],[Order Date]])/3,0)</f>
        <v>Q2</v>
      </c>
      <c r="E1059" s="4">
        <f>MONTH(SalesDataTable[[#This Row],[Order Date]])</f>
        <v>6</v>
      </c>
      <c r="F1059" s="4" t="str">
        <f>TEXT(SalesDataTable[[#This Row],[Order Date]],"MMM")</f>
        <v>Jun</v>
      </c>
      <c r="G1059" s="4" t="s">
        <v>20</v>
      </c>
      <c r="H1059" s="4" t="s">
        <v>33</v>
      </c>
      <c r="I1059" s="4" t="s">
        <v>28</v>
      </c>
      <c r="J1059" s="4" t="s">
        <v>16</v>
      </c>
      <c r="K1059" s="4" t="s">
        <v>4</v>
      </c>
      <c r="L1059" s="4" t="s">
        <v>26</v>
      </c>
      <c r="M1059" s="9">
        <v>4</v>
      </c>
      <c r="N1059" s="6">
        <v>40.33</v>
      </c>
      <c r="O1059" s="7">
        <v>0.1</v>
      </c>
      <c r="P1059" s="6">
        <v>17.170000000000002</v>
      </c>
      <c r="Q1059" s="6">
        <f t="shared" si="64"/>
        <v>145.18799999999999</v>
      </c>
      <c r="R1059" s="6">
        <f t="shared" si="65"/>
        <v>68.680000000000007</v>
      </c>
      <c r="S1059" s="6">
        <f t="shared" si="66"/>
        <v>76.507999999999981</v>
      </c>
      <c r="T1059" s="8">
        <f t="shared" si="67"/>
        <v>0.52695815081136177</v>
      </c>
      <c r="U1059" s="5">
        <f>YEAR(SalesDataTable[[#This Row],[Order Date]])</f>
        <v>2026</v>
      </c>
      <c r="V1059" s="8" t="str">
        <f>"Q"&amp;ROUNDUP(MONTH(SalesDataTable[[#This Row],[Order Date]])/3,0)</f>
        <v>Q2</v>
      </c>
      <c r="W1059" s="9">
        <f>MONTH(SalesDataTable[[#This Row],[Order Date]])</f>
        <v>6</v>
      </c>
      <c r="X1059" s="8" t="str">
        <f>TEXT(SalesDataTable[[#This Row],[Order Date]],"mmm")</f>
        <v>Jun</v>
      </c>
    </row>
    <row r="1060" spans="1:24" ht="15.75">
      <c r="A1060" s="2">
        <v>206</v>
      </c>
      <c r="B1060" s="3">
        <v>46184</v>
      </c>
      <c r="C1060" s="4">
        <f>YEAR(SalesDataTable[[#This Row],[Order Date]])</f>
        <v>2026</v>
      </c>
      <c r="D1060" s="12" t="str">
        <f>"Q"&amp;ROUNDUP(MONTH(SalesDataTable[[#This Row],[Order Date]])/3,0)</f>
        <v>Q2</v>
      </c>
      <c r="E1060" s="4">
        <f>MONTH(SalesDataTable[[#This Row],[Order Date]])</f>
        <v>6</v>
      </c>
      <c r="F1060" s="4" t="str">
        <f>TEXT(SalesDataTable[[#This Row],[Order Date]],"MMM")</f>
        <v>Jun</v>
      </c>
      <c r="G1060" s="4" t="s">
        <v>0</v>
      </c>
      <c r="H1060" s="4" t="s">
        <v>1</v>
      </c>
      <c r="I1060" s="4" t="s">
        <v>19</v>
      </c>
      <c r="J1060" s="4" t="s">
        <v>13</v>
      </c>
      <c r="K1060" s="4" t="s">
        <v>4</v>
      </c>
      <c r="L1060" s="4" t="s">
        <v>22</v>
      </c>
      <c r="M1060" s="9">
        <v>2</v>
      </c>
      <c r="N1060" s="6">
        <v>51.83</v>
      </c>
      <c r="O1060" s="7">
        <v>0.1</v>
      </c>
      <c r="P1060" s="6">
        <v>23.1</v>
      </c>
      <c r="Q1060" s="6">
        <f t="shared" si="64"/>
        <v>93.293999999999997</v>
      </c>
      <c r="R1060" s="6">
        <f t="shared" si="65"/>
        <v>46.2</v>
      </c>
      <c r="S1060" s="6">
        <f t="shared" si="66"/>
        <v>47.093999999999994</v>
      </c>
      <c r="T1060" s="8">
        <f t="shared" si="67"/>
        <v>0.50479130490706792</v>
      </c>
      <c r="U1060" s="5">
        <f>YEAR(SalesDataTable[[#This Row],[Order Date]])</f>
        <v>2026</v>
      </c>
      <c r="V1060" s="8" t="str">
        <f>"Q"&amp;ROUNDUP(MONTH(SalesDataTable[[#This Row],[Order Date]])/3,0)</f>
        <v>Q2</v>
      </c>
      <c r="W1060" s="9">
        <f>MONTH(SalesDataTable[[#This Row],[Order Date]])</f>
        <v>6</v>
      </c>
      <c r="X1060" s="8" t="str">
        <f>TEXT(SalesDataTable[[#This Row],[Order Date]],"mmm")</f>
        <v>Jun</v>
      </c>
    </row>
    <row r="1061" spans="1:24" ht="15.75">
      <c r="A1061" s="2">
        <v>397</v>
      </c>
      <c r="B1061" s="3">
        <v>46184</v>
      </c>
      <c r="C1061" s="4">
        <f>YEAR(SalesDataTable[[#This Row],[Order Date]])</f>
        <v>2026</v>
      </c>
      <c r="D1061" s="12" t="str">
        <f>"Q"&amp;ROUNDUP(MONTH(SalesDataTable[[#This Row],[Order Date]])/3,0)</f>
        <v>Q2</v>
      </c>
      <c r="E1061" s="4">
        <f>MONTH(SalesDataTable[[#This Row],[Order Date]])</f>
        <v>6</v>
      </c>
      <c r="F1061" s="4" t="str">
        <f>TEXT(SalesDataTable[[#This Row],[Order Date]],"MMM")</f>
        <v>Jun</v>
      </c>
      <c r="G1061" s="4" t="s">
        <v>20</v>
      </c>
      <c r="H1061" s="4" t="s">
        <v>33</v>
      </c>
      <c r="I1061" s="4" t="s">
        <v>2</v>
      </c>
      <c r="J1061" s="4" t="s">
        <v>16</v>
      </c>
      <c r="K1061" s="4" t="s">
        <v>23</v>
      </c>
      <c r="L1061" s="4" t="s">
        <v>51</v>
      </c>
      <c r="M1061" s="9">
        <v>2</v>
      </c>
      <c r="N1061" s="6">
        <v>121.19</v>
      </c>
      <c r="O1061" s="7">
        <v>0.05</v>
      </c>
      <c r="P1061" s="6">
        <v>58.91</v>
      </c>
      <c r="Q1061" s="6">
        <f t="shared" si="64"/>
        <v>230.261</v>
      </c>
      <c r="R1061" s="6">
        <f t="shared" si="65"/>
        <v>117.82</v>
      </c>
      <c r="S1061" s="6">
        <f t="shared" si="66"/>
        <v>112.441</v>
      </c>
      <c r="T1061" s="8">
        <f t="shared" si="67"/>
        <v>0.48831977625390321</v>
      </c>
      <c r="U1061" s="5">
        <f>YEAR(SalesDataTable[[#This Row],[Order Date]])</f>
        <v>2026</v>
      </c>
      <c r="V1061" s="8" t="str">
        <f>"Q"&amp;ROUNDUP(MONTH(SalesDataTable[[#This Row],[Order Date]])/3,0)</f>
        <v>Q2</v>
      </c>
      <c r="W1061" s="9">
        <f>MONTH(SalesDataTable[[#This Row],[Order Date]])</f>
        <v>6</v>
      </c>
      <c r="X1061" s="8" t="str">
        <f>TEXT(SalesDataTable[[#This Row],[Order Date]],"mmm")</f>
        <v>Jun</v>
      </c>
    </row>
    <row r="1062" spans="1:24" ht="15.75">
      <c r="A1062" s="2">
        <v>763</v>
      </c>
      <c r="B1062" s="3">
        <v>46184</v>
      </c>
      <c r="C1062" s="4">
        <f>YEAR(SalesDataTable[[#This Row],[Order Date]])</f>
        <v>2026</v>
      </c>
      <c r="D1062" s="12" t="str">
        <f>"Q"&amp;ROUNDUP(MONTH(SalesDataTable[[#This Row],[Order Date]])/3,0)</f>
        <v>Q2</v>
      </c>
      <c r="E1062" s="4">
        <f>MONTH(SalesDataTable[[#This Row],[Order Date]])</f>
        <v>6</v>
      </c>
      <c r="F1062" s="4" t="str">
        <f>TEXT(SalesDataTable[[#This Row],[Order Date]],"MMM")</f>
        <v>Jun</v>
      </c>
      <c r="G1062" s="4" t="s">
        <v>20</v>
      </c>
      <c r="H1062" s="4" t="s">
        <v>47</v>
      </c>
      <c r="I1062" s="4" t="s">
        <v>19</v>
      </c>
      <c r="J1062" s="4" t="s">
        <v>13</v>
      </c>
      <c r="K1062" s="4" t="s">
        <v>9</v>
      </c>
      <c r="L1062" s="4" t="s">
        <v>37</v>
      </c>
      <c r="M1062" s="9">
        <v>1</v>
      </c>
      <c r="N1062" s="6">
        <v>154.09</v>
      </c>
      <c r="O1062" s="7">
        <v>0</v>
      </c>
      <c r="P1062" s="6">
        <v>77.37</v>
      </c>
      <c r="Q1062" s="6">
        <f t="shared" si="64"/>
        <v>154.09</v>
      </c>
      <c r="R1062" s="6">
        <f t="shared" si="65"/>
        <v>77.37</v>
      </c>
      <c r="S1062" s="6">
        <f t="shared" si="66"/>
        <v>76.72</v>
      </c>
      <c r="T1062" s="8">
        <f t="shared" si="67"/>
        <v>0.49789084301382308</v>
      </c>
      <c r="U1062" s="5">
        <f>YEAR(SalesDataTable[[#This Row],[Order Date]])</f>
        <v>2026</v>
      </c>
      <c r="V1062" s="8" t="str">
        <f>"Q"&amp;ROUNDUP(MONTH(SalesDataTable[[#This Row],[Order Date]])/3,0)</f>
        <v>Q2</v>
      </c>
      <c r="W1062" s="9">
        <f>MONTH(SalesDataTable[[#This Row],[Order Date]])</f>
        <v>6</v>
      </c>
      <c r="X1062" s="8" t="str">
        <f>TEXT(SalesDataTable[[#This Row],[Order Date]],"mmm")</f>
        <v>Jun</v>
      </c>
    </row>
    <row r="1063" spans="1:24" ht="15.75">
      <c r="A1063" s="2">
        <v>1059</v>
      </c>
      <c r="B1063" s="3">
        <v>46184</v>
      </c>
      <c r="C1063" s="4">
        <f>YEAR(SalesDataTable[[#This Row],[Order Date]])</f>
        <v>2026</v>
      </c>
      <c r="D1063" s="12" t="str">
        <f>"Q"&amp;ROUNDUP(MONTH(SalesDataTable[[#This Row],[Order Date]])/3,0)</f>
        <v>Q2</v>
      </c>
      <c r="E1063" s="4">
        <f>MONTH(SalesDataTable[[#This Row],[Order Date]])</f>
        <v>6</v>
      </c>
      <c r="F1063" s="4" t="str">
        <f>TEXT(SalesDataTable[[#This Row],[Order Date]],"MMM")</f>
        <v>Jun</v>
      </c>
      <c r="G1063" s="4" t="s">
        <v>0</v>
      </c>
      <c r="H1063" s="4" t="s">
        <v>1</v>
      </c>
      <c r="I1063" s="4" t="s">
        <v>2</v>
      </c>
      <c r="J1063" s="4" t="s">
        <v>13</v>
      </c>
      <c r="K1063" s="4" t="s">
        <v>4</v>
      </c>
      <c r="L1063" s="4" t="s">
        <v>5</v>
      </c>
      <c r="M1063" s="9">
        <v>1</v>
      </c>
      <c r="N1063" s="6">
        <v>80.64</v>
      </c>
      <c r="O1063" s="7">
        <v>0.05</v>
      </c>
      <c r="P1063" s="6">
        <v>43.85</v>
      </c>
      <c r="Q1063" s="6">
        <f t="shared" si="64"/>
        <v>76.60799999999999</v>
      </c>
      <c r="R1063" s="6">
        <f t="shared" si="65"/>
        <v>43.85</v>
      </c>
      <c r="S1063" s="6">
        <f t="shared" si="66"/>
        <v>32.757999999999988</v>
      </c>
      <c r="T1063" s="8">
        <f t="shared" si="67"/>
        <v>0.42760547201336668</v>
      </c>
      <c r="U1063" s="5">
        <f>YEAR(SalesDataTable[[#This Row],[Order Date]])</f>
        <v>2026</v>
      </c>
      <c r="V1063" s="8" t="str">
        <f>"Q"&amp;ROUNDUP(MONTH(SalesDataTable[[#This Row],[Order Date]])/3,0)</f>
        <v>Q2</v>
      </c>
      <c r="W1063" s="9">
        <f>MONTH(SalesDataTable[[#This Row],[Order Date]])</f>
        <v>6</v>
      </c>
      <c r="X1063" s="8" t="str">
        <f>TEXT(SalesDataTable[[#This Row],[Order Date]],"mmm")</f>
        <v>Jun</v>
      </c>
    </row>
    <row r="1064" spans="1:24" ht="15.75">
      <c r="A1064" s="2">
        <v>1332</v>
      </c>
      <c r="B1064" s="3">
        <v>46184</v>
      </c>
      <c r="C1064" s="4">
        <f>YEAR(SalesDataTable[[#This Row],[Order Date]])</f>
        <v>2026</v>
      </c>
      <c r="D1064" s="12" t="str">
        <f>"Q"&amp;ROUNDUP(MONTH(SalesDataTable[[#This Row],[Order Date]])/3,0)</f>
        <v>Q2</v>
      </c>
      <c r="E1064" s="4">
        <f>MONTH(SalesDataTable[[#This Row],[Order Date]])</f>
        <v>6</v>
      </c>
      <c r="F1064" s="4" t="str">
        <f>TEXT(SalesDataTable[[#This Row],[Order Date]],"MMM")</f>
        <v>Jun</v>
      </c>
      <c r="G1064" s="4" t="s">
        <v>6</v>
      </c>
      <c r="H1064" s="4" t="s">
        <v>43</v>
      </c>
      <c r="I1064" s="4" t="s">
        <v>28</v>
      </c>
      <c r="J1064" s="4" t="s">
        <v>3</v>
      </c>
      <c r="K1064" s="4" t="s">
        <v>9</v>
      </c>
      <c r="L1064" s="4" t="s">
        <v>10</v>
      </c>
      <c r="M1064" s="9">
        <v>1</v>
      </c>
      <c r="N1064" s="6">
        <v>94.01</v>
      </c>
      <c r="O1064" s="7">
        <v>0.15</v>
      </c>
      <c r="P1064" s="6">
        <v>46.12</v>
      </c>
      <c r="Q1064" s="6">
        <f t="shared" si="64"/>
        <v>79.908500000000004</v>
      </c>
      <c r="R1064" s="6">
        <f t="shared" si="65"/>
        <v>46.12</v>
      </c>
      <c r="S1064" s="6">
        <f t="shared" si="66"/>
        <v>33.788500000000006</v>
      </c>
      <c r="T1064" s="8">
        <f t="shared" si="67"/>
        <v>0.42283987310486376</v>
      </c>
      <c r="U1064" s="5">
        <f>YEAR(SalesDataTable[[#This Row],[Order Date]])</f>
        <v>2026</v>
      </c>
      <c r="V1064" s="8" t="str">
        <f>"Q"&amp;ROUNDUP(MONTH(SalesDataTable[[#This Row],[Order Date]])/3,0)</f>
        <v>Q2</v>
      </c>
      <c r="W1064" s="9">
        <f>MONTH(SalesDataTable[[#This Row],[Order Date]])</f>
        <v>6</v>
      </c>
      <c r="X1064" s="8" t="str">
        <f>TEXT(SalesDataTable[[#This Row],[Order Date]],"mmm")</f>
        <v>Jun</v>
      </c>
    </row>
    <row r="1065" spans="1:24" ht="15.75">
      <c r="A1065" s="2">
        <v>1447</v>
      </c>
      <c r="B1065" s="3">
        <v>46184</v>
      </c>
      <c r="C1065" s="4">
        <f>YEAR(SalesDataTable[[#This Row],[Order Date]])</f>
        <v>2026</v>
      </c>
      <c r="D1065" s="12" t="str">
        <f>"Q"&amp;ROUNDUP(MONTH(SalesDataTable[[#This Row],[Order Date]])/3,0)</f>
        <v>Q2</v>
      </c>
      <c r="E1065" s="4">
        <f>MONTH(SalesDataTable[[#This Row],[Order Date]])</f>
        <v>6</v>
      </c>
      <c r="F1065" s="4" t="str">
        <f>TEXT(SalesDataTable[[#This Row],[Order Date]],"MMM")</f>
        <v>Jun</v>
      </c>
      <c r="G1065" s="4" t="s">
        <v>6</v>
      </c>
      <c r="H1065" s="4" t="s">
        <v>27</v>
      </c>
      <c r="I1065" s="4" t="s">
        <v>2</v>
      </c>
      <c r="J1065" s="4" t="s">
        <v>3</v>
      </c>
      <c r="K1065" s="4" t="s">
        <v>4</v>
      </c>
      <c r="L1065" s="4" t="s">
        <v>22</v>
      </c>
      <c r="M1065" s="9">
        <v>1</v>
      </c>
      <c r="N1065" s="6">
        <v>51.09</v>
      </c>
      <c r="O1065" s="7">
        <v>0</v>
      </c>
      <c r="P1065" s="6">
        <v>22.78</v>
      </c>
      <c r="Q1065" s="6">
        <f t="shared" si="64"/>
        <v>51.09</v>
      </c>
      <c r="R1065" s="6">
        <f t="shared" si="65"/>
        <v>22.78</v>
      </c>
      <c r="S1065" s="6">
        <f t="shared" si="66"/>
        <v>28.310000000000002</v>
      </c>
      <c r="T1065" s="8">
        <f t="shared" si="67"/>
        <v>0.55412018007437858</v>
      </c>
      <c r="U1065" s="5">
        <f>YEAR(SalesDataTable[[#This Row],[Order Date]])</f>
        <v>2026</v>
      </c>
      <c r="V1065" s="8" t="str">
        <f>"Q"&amp;ROUNDUP(MONTH(SalesDataTable[[#This Row],[Order Date]])/3,0)</f>
        <v>Q2</v>
      </c>
      <c r="W1065" s="9">
        <f>MONTH(SalesDataTable[[#This Row],[Order Date]])</f>
        <v>6</v>
      </c>
      <c r="X1065" s="8" t="str">
        <f>TEXT(SalesDataTable[[#This Row],[Order Date]],"mmm")</f>
        <v>Jun</v>
      </c>
    </row>
    <row r="1066" spans="1:24" ht="15.75">
      <c r="A1066" s="2">
        <v>2990</v>
      </c>
      <c r="B1066" s="3">
        <v>46184</v>
      </c>
      <c r="C1066" s="4">
        <f>YEAR(SalesDataTable[[#This Row],[Order Date]])</f>
        <v>2026</v>
      </c>
      <c r="D1066" s="12" t="str">
        <f>"Q"&amp;ROUNDUP(MONTH(SalesDataTable[[#This Row],[Order Date]])/3,0)</f>
        <v>Q2</v>
      </c>
      <c r="E1066" s="4">
        <f>MONTH(SalesDataTable[[#This Row],[Order Date]])</f>
        <v>6</v>
      </c>
      <c r="F1066" s="4" t="str">
        <f>TEXT(SalesDataTable[[#This Row],[Order Date]],"MMM")</f>
        <v>Jun</v>
      </c>
      <c r="G1066" s="4" t="s">
        <v>6</v>
      </c>
      <c r="H1066" s="4" t="s">
        <v>27</v>
      </c>
      <c r="I1066" s="4" t="s">
        <v>28</v>
      </c>
      <c r="J1066" s="4" t="s">
        <v>3</v>
      </c>
      <c r="K1066" s="4" t="s">
        <v>9</v>
      </c>
      <c r="L1066" s="4" t="s">
        <v>17</v>
      </c>
      <c r="M1066" s="9">
        <v>1</v>
      </c>
      <c r="N1066" s="6">
        <v>146.66</v>
      </c>
      <c r="O1066" s="7">
        <v>0</v>
      </c>
      <c r="P1066" s="6">
        <v>78.709999999999994</v>
      </c>
      <c r="Q1066" s="6">
        <f t="shared" si="64"/>
        <v>146.66</v>
      </c>
      <c r="R1066" s="6">
        <f t="shared" si="65"/>
        <v>78.709999999999994</v>
      </c>
      <c r="S1066" s="6">
        <f t="shared" si="66"/>
        <v>67.95</v>
      </c>
      <c r="T1066" s="8">
        <f t="shared" si="67"/>
        <v>0.4633165143870176</v>
      </c>
      <c r="U1066" s="5">
        <f>YEAR(SalesDataTable[[#This Row],[Order Date]])</f>
        <v>2026</v>
      </c>
      <c r="V1066" s="8" t="str">
        <f>"Q"&amp;ROUNDUP(MONTH(SalesDataTable[[#This Row],[Order Date]])/3,0)</f>
        <v>Q2</v>
      </c>
      <c r="W1066" s="9">
        <f>MONTH(SalesDataTable[[#This Row],[Order Date]])</f>
        <v>6</v>
      </c>
      <c r="X1066" s="8" t="str">
        <f>TEXT(SalesDataTable[[#This Row],[Order Date]],"mmm")</f>
        <v>Jun</v>
      </c>
    </row>
    <row r="1067" spans="1:24" ht="15.75">
      <c r="A1067" s="2">
        <v>3769</v>
      </c>
      <c r="B1067" s="3">
        <v>46184</v>
      </c>
      <c r="C1067" s="4">
        <f>YEAR(SalesDataTable[[#This Row],[Order Date]])</f>
        <v>2026</v>
      </c>
      <c r="D1067" s="12" t="str">
        <f>"Q"&amp;ROUNDUP(MONTH(SalesDataTable[[#This Row],[Order Date]])/3,0)</f>
        <v>Q2</v>
      </c>
      <c r="E1067" s="4">
        <f>MONTH(SalesDataTable[[#This Row],[Order Date]])</f>
        <v>6</v>
      </c>
      <c r="F1067" s="4" t="str">
        <f>TEXT(SalesDataTable[[#This Row],[Order Date]],"MMM")</f>
        <v>Jun</v>
      </c>
      <c r="G1067" s="4" t="s">
        <v>6</v>
      </c>
      <c r="H1067" s="4" t="s">
        <v>43</v>
      </c>
      <c r="I1067" s="4" t="s">
        <v>19</v>
      </c>
      <c r="J1067" s="4" t="s">
        <v>13</v>
      </c>
      <c r="K1067" s="4" t="s">
        <v>23</v>
      </c>
      <c r="L1067" s="4" t="s">
        <v>29</v>
      </c>
      <c r="M1067" s="9">
        <v>2</v>
      </c>
      <c r="N1067" s="6">
        <v>199.03</v>
      </c>
      <c r="O1067" s="7">
        <v>0</v>
      </c>
      <c r="P1067" s="6">
        <v>104.7</v>
      </c>
      <c r="Q1067" s="6">
        <f t="shared" si="64"/>
        <v>398.06</v>
      </c>
      <c r="R1067" s="6">
        <f t="shared" si="65"/>
        <v>209.4</v>
      </c>
      <c r="S1067" s="6">
        <f t="shared" si="66"/>
        <v>188.66</v>
      </c>
      <c r="T1067" s="8">
        <f t="shared" si="67"/>
        <v>0.47394865095714211</v>
      </c>
      <c r="U1067" s="5">
        <f>YEAR(SalesDataTable[[#This Row],[Order Date]])</f>
        <v>2026</v>
      </c>
      <c r="V1067" s="8" t="str">
        <f>"Q"&amp;ROUNDUP(MONTH(SalesDataTable[[#This Row],[Order Date]])/3,0)</f>
        <v>Q2</v>
      </c>
      <c r="W1067" s="9">
        <f>MONTH(SalesDataTable[[#This Row],[Order Date]])</f>
        <v>6</v>
      </c>
      <c r="X1067" s="8" t="str">
        <f>TEXT(SalesDataTable[[#This Row],[Order Date]],"mmm")</f>
        <v>Jun</v>
      </c>
    </row>
    <row r="1068" spans="1:24" ht="15.75">
      <c r="A1068" s="2">
        <v>4152</v>
      </c>
      <c r="B1068" s="3">
        <v>46184</v>
      </c>
      <c r="C1068" s="4">
        <f>YEAR(SalesDataTable[[#This Row],[Order Date]])</f>
        <v>2026</v>
      </c>
      <c r="D1068" s="12" t="str">
        <f>"Q"&amp;ROUNDUP(MONTH(SalesDataTable[[#This Row],[Order Date]])/3,0)</f>
        <v>Q2</v>
      </c>
      <c r="E1068" s="4">
        <f>MONTH(SalesDataTable[[#This Row],[Order Date]])</f>
        <v>6</v>
      </c>
      <c r="F1068" s="4" t="str">
        <f>TEXT(SalesDataTable[[#This Row],[Order Date]],"MMM")</f>
        <v>Jun</v>
      </c>
      <c r="G1068" s="4" t="s">
        <v>11</v>
      </c>
      <c r="H1068" s="4" t="s">
        <v>12</v>
      </c>
      <c r="I1068" s="4" t="s">
        <v>2</v>
      </c>
      <c r="J1068" s="4" t="s">
        <v>3</v>
      </c>
      <c r="K1068" s="4" t="s">
        <v>4</v>
      </c>
      <c r="L1068" s="4" t="s">
        <v>26</v>
      </c>
      <c r="M1068" s="9">
        <v>5</v>
      </c>
      <c r="N1068" s="6">
        <v>41.18</v>
      </c>
      <c r="O1068" s="7">
        <v>0.05</v>
      </c>
      <c r="P1068" s="6">
        <v>16.87</v>
      </c>
      <c r="Q1068" s="6">
        <f t="shared" si="64"/>
        <v>195.60499999999999</v>
      </c>
      <c r="R1068" s="6">
        <f t="shared" si="65"/>
        <v>84.350000000000009</v>
      </c>
      <c r="S1068" s="6">
        <f t="shared" si="66"/>
        <v>111.25499999999998</v>
      </c>
      <c r="T1068" s="8">
        <f t="shared" si="67"/>
        <v>0.56877380435060443</v>
      </c>
      <c r="U1068" s="5">
        <f>YEAR(SalesDataTable[[#This Row],[Order Date]])</f>
        <v>2026</v>
      </c>
      <c r="V1068" s="8" t="str">
        <f>"Q"&amp;ROUNDUP(MONTH(SalesDataTable[[#This Row],[Order Date]])/3,0)</f>
        <v>Q2</v>
      </c>
      <c r="W1068" s="9">
        <f>MONTH(SalesDataTable[[#This Row],[Order Date]])</f>
        <v>6</v>
      </c>
      <c r="X1068" s="8" t="str">
        <f>TEXT(SalesDataTable[[#This Row],[Order Date]],"mmm")</f>
        <v>Jun</v>
      </c>
    </row>
    <row r="1069" spans="1:24" ht="15.75">
      <c r="A1069" s="2">
        <v>4242</v>
      </c>
      <c r="B1069" s="3">
        <v>46184</v>
      </c>
      <c r="C1069" s="4">
        <f>YEAR(SalesDataTable[[#This Row],[Order Date]])</f>
        <v>2026</v>
      </c>
      <c r="D1069" s="12" t="str">
        <f>"Q"&amp;ROUNDUP(MONTH(SalesDataTable[[#This Row],[Order Date]])/3,0)</f>
        <v>Q2</v>
      </c>
      <c r="E1069" s="4">
        <f>MONTH(SalesDataTable[[#This Row],[Order Date]])</f>
        <v>6</v>
      </c>
      <c r="F1069" s="4" t="str">
        <f>TEXT(SalesDataTable[[#This Row],[Order Date]],"MMM")</f>
        <v>Jun</v>
      </c>
      <c r="G1069" s="4" t="s">
        <v>6</v>
      </c>
      <c r="H1069" s="4" t="s">
        <v>43</v>
      </c>
      <c r="I1069" s="4" t="s">
        <v>19</v>
      </c>
      <c r="J1069" s="4" t="s">
        <v>16</v>
      </c>
      <c r="K1069" s="4" t="s">
        <v>9</v>
      </c>
      <c r="L1069" s="4" t="s">
        <v>17</v>
      </c>
      <c r="M1069" s="9">
        <v>2</v>
      </c>
      <c r="N1069" s="6">
        <v>141.18</v>
      </c>
      <c r="O1069" s="7">
        <v>0</v>
      </c>
      <c r="P1069" s="6">
        <v>78.66</v>
      </c>
      <c r="Q1069" s="6">
        <f t="shared" si="64"/>
        <v>282.36</v>
      </c>
      <c r="R1069" s="6">
        <f t="shared" si="65"/>
        <v>157.32</v>
      </c>
      <c r="S1069" s="6">
        <f t="shared" si="66"/>
        <v>125.04000000000002</v>
      </c>
      <c r="T1069" s="8">
        <f t="shared" si="67"/>
        <v>0.44283892902677441</v>
      </c>
      <c r="U1069" s="5">
        <f>YEAR(SalesDataTable[[#This Row],[Order Date]])</f>
        <v>2026</v>
      </c>
      <c r="V1069" s="8" t="str">
        <f>"Q"&amp;ROUNDUP(MONTH(SalesDataTable[[#This Row],[Order Date]])/3,0)</f>
        <v>Q2</v>
      </c>
      <c r="W1069" s="9">
        <f>MONTH(SalesDataTable[[#This Row],[Order Date]])</f>
        <v>6</v>
      </c>
      <c r="X1069" s="8" t="str">
        <f>TEXT(SalesDataTable[[#This Row],[Order Date]],"mmm")</f>
        <v>Jun</v>
      </c>
    </row>
    <row r="1070" spans="1:24" ht="15.75">
      <c r="A1070" s="2">
        <v>4780</v>
      </c>
      <c r="B1070" s="3">
        <v>46184</v>
      </c>
      <c r="C1070" s="4">
        <f>YEAR(SalesDataTable[[#This Row],[Order Date]])</f>
        <v>2026</v>
      </c>
      <c r="D1070" s="12" t="str">
        <f>"Q"&amp;ROUNDUP(MONTH(SalesDataTable[[#This Row],[Order Date]])/3,0)</f>
        <v>Q2</v>
      </c>
      <c r="E1070" s="4">
        <f>MONTH(SalesDataTable[[#This Row],[Order Date]])</f>
        <v>6</v>
      </c>
      <c r="F1070" s="4" t="str">
        <f>TEXT(SalesDataTable[[#This Row],[Order Date]],"MMM")</f>
        <v>Jun</v>
      </c>
      <c r="G1070" s="4" t="s">
        <v>6</v>
      </c>
      <c r="H1070" s="4" t="s">
        <v>43</v>
      </c>
      <c r="I1070" s="4" t="s">
        <v>19</v>
      </c>
      <c r="J1070" s="4" t="s">
        <v>3</v>
      </c>
      <c r="K1070" s="4" t="s">
        <v>4</v>
      </c>
      <c r="L1070" s="4" t="s">
        <v>5</v>
      </c>
      <c r="M1070" s="9">
        <v>1</v>
      </c>
      <c r="N1070" s="6">
        <v>82.47</v>
      </c>
      <c r="O1070" s="7">
        <v>0.1</v>
      </c>
      <c r="P1070" s="6">
        <v>42.73</v>
      </c>
      <c r="Q1070" s="6">
        <f t="shared" si="64"/>
        <v>74.222999999999999</v>
      </c>
      <c r="R1070" s="6">
        <f t="shared" si="65"/>
        <v>42.73</v>
      </c>
      <c r="S1070" s="6">
        <f t="shared" si="66"/>
        <v>31.493000000000002</v>
      </c>
      <c r="T1070" s="8">
        <f t="shared" si="67"/>
        <v>0.42430243994449163</v>
      </c>
      <c r="U1070" s="5">
        <f>YEAR(SalesDataTable[[#This Row],[Order Date]])</f>
        <v>2026</v>
      </c>
      <c r="V1070" s="8" t="str">
        <f>"Q"&amp;ROUNDUP(MONTH(SalesDataTable[[#This Row],[Order Date]])/3,0)</f>
        <v>Q2</v>
      </c>
      <c r="W1070" s="9">
        <f>MONTH(SalesDataTable[[#This Row],[Order Date]])</f>
        <v>6</v>
      </c>
      <c r="X1070" s="8" t="str">
        <f>TEXT(SalesDataTable[[#This Row],[Order Date]],"mmm")</f>
        <v>Jun</v>
      </c>
    </row>
    <row r="1071" spans="1:24" ht="15.75">
      <c r="A1071" s="2">
        <v>63</v>
      </c>
      <c r="B1071" s="3">
        <v>46185</v>
      </c>
      <c r="C1071" s="4">
        <f>YEAR(SalesDataTable[[#This Row],[Order Date]])</f>
        <v>2026</v>
      </c>
      <c r="D1071" s="12" t="str">
        <f>"Q"&amp;ROUNDUP(MONTH(SalesDataTable[[#This Row],[Order Date]])/3,0)</f>
        <v>Q2</v>
      </c>
      <c r="E1071" s="4">
        <f>MONTH(SalesDataTable[[#This Row],[Order Date]])</f>
        <v>6</v>
      </c>
      <c r="F1071" s="4" t="str">
        <f>TEXT(SalesDataTable[[#This Row],[Order Date]],"MMM")</f>
        <v>Jun</v>
      </c>
      <c r="G1071" s="4" t="s">
        <v>6</v>
      </c>
      <c r="H1071" s="4" t="s">
        <v>7</v>
      </c>
      <c r="I1071" s="4" t="s">
        <v>28</v>
      </c>
      <c r="J1071" s="4" t="s">
        <v>3</v>
      </c>
      <c r="K1071" s="4" t="s">
        <v>14</v>
      </c>
      <c r="L1071" s="4" t="s">
        <v>48</v>
      </c>
      <c r="M1071" s="9">
        <v>1</v>
      </c>
      <c r="N1071" s="6">
        <v>166.91</v>
      </c>
      <c r="O1071" s="7">
        <v>0</v>
      </c>
      <c r="P1071" s="6">
        <v>85.58</v>
      </c>
      <c r="Q1071" s="6">
        <f t="shared" si="64"/>
        <v>166.91</v>
      </c>
      <c r="R1071" s="6">
        <f t="shared" si="65"/>
        <v>85.58</v>
      </c>
      <c r="S1071" s="6">
        <f t="shared" si="66"/>
        <v>81.33</v>
      </c>
      <c r="T1071" s="8">
        <f t="shared" si="67"/>
        <v>0.48726858786172189</v>
      </c>
      <c r="U1071" s="5">
        <f>YEAR(SalesDataTable[[#This Row],[Order Date]])</f>
        <v>2026</v>
      </c>
      <c r="V1071" s="8" t="str">
        <f>"Q"&amp;ROUNDUP(MONTH(SalesDataTable[[#This Row],[Order Date]])/3,0)</f>
        <v>Q2</v>
      </c>
      <c r="W1071" s="9">
        <f>MONTH(SalesDataTable[[#This Row],[Order Date]])</f>
        <v>6</v>
      </c>
      <c r="X1071" s="8" t="str">
        <f>TEXT(SalesDataTable[[#This Row],[Order Date]],"mmm")</f>
        <v>Jun</v>
      </c>
    </row>
    <row r="1072" spans="1:24" ht="15.75">
      <c r="A1072" s="2">
        <v>190</v>
      </c>
      <c r="B1072" s="3">
        <v>46185</v>
      </c>
      <c r="C1072" s="4">
        <f>YEAR(SalesDataTable[[#This Row],[Order Date]])</f>
        <v>2026</v>
      </c>
      <c r="D1072" s="12" t="str">
        <f>"Q"&amp;ROUNDUP(MONTH(SalesDataTable[[#This Row],[Order Date]])/3,0)</f>
        <v>Q2</v>
      </c>
      <c r="E1072" s="4">
        <f>MONTH(SalesDataTable[[#This Row],[Order Date]])</f>
        <v>6</v>
      </c>
      <c r="F1072" s="4" t="str">
        <f>TEXT(SalesDataTable[[#This Row],[Order Date]],"MMM")</f>
        <v>Jun</v>
      </c>
      <c r="G1072" s="4" t="s">
        <v>0</v>
      </c>
      <c r="H1072" s="4" t="s">
        <v>1</v>
      </c>
      <c r="I1072" s="4" t="s">
        <v>19</v>
      </c>
      <c r="J1072" s="4" t="s">
        <v>16</v>
      </c>
      <c r="K1072" s="4" t="s">
        <v>14</v>
      </c>
      <c r="L1072" s="4" t="s">
        <v>32</v>
      </c>
      <c r="M1072" s="9">
        <v>1</v>
      </c>
      <c r="N1072" s="6">
        <v>45.99</v>
      </c>
      <c r="O1072" s="7">
        <v>0</v>
      </c>
      <c r="P1072" s="6">
        <v>18.579999999999998</v>
      </c>
      <c r="Q1072" s="6">
        <f t="shared" si="64"/>
        <v>45.99</v>
      </c>
      <c r="R1072" s="6">
        <f t="shared" si="65"/>
        <v>18.579999999999998</v>
      </c>
      <c r="S1072" s="6">
        <f t="shared" si="66"/>
        <v>27.410000000000004</v>
      </c>
      <c r="T1072" s="8">
        <f t="shared" si="67"/>
        <v>0.59599913024570561</v>
      </c>
      <c r="U1072" s="5">
        <f>YEAR(SalesDataTable[[#This Row],[Order Date]])</f>
        <v>2026</v>
      </c>
      <c r="V1072" s="8" t="str">
        <f>"Q"&amp;ROUNDUP(MONTH(SalesDataTable[[#This Row],[Order Date]])/3,0)</f>
        <v>Q2</v>
      </c>
      <c r="W1072" s="9">
        <f>MONTH(SalesDataTable[[#This Row],[Order Date]])</f>
        <v>6</v>
      </c>
      <c r="X1072" s="8" t="str">
        <f>TEXT(SalesDataTable[[#This Row],[Order Date]],"mmm")</f>
        <v>Jun</v>
      </c>
    </row>
    <row r="1073" spans="1:24" ht="15.75">
      <c r="A1073" s="2">
        <v>268</v>
      </c>
      <c r="B1073" s="3">
        <v>46185</v>
      </c>
      <c r="C1073" s="4">
        <f>YEAR(SalesDataTable[[#This Row],[Order Date]])</f>
        <v>2026</v>
      </c>
      <c r="D1073" s="12" t="str">
        <f>"Q"&amp;ROUNDUP(MONTH(SalesDataTable[[#This Row],[Order Date]])/3,0)</f>
        <v>Q2</v>
      </c>
      <c r="E1073" s="4">
        <f>MONTH(SalesDataTable[[#This Row],[Order Date]])</f>
        <v>6</v>
      </c>
      <c r="F1073" s="4" t="str">
        <f>TEXT(SalesDataTable[[#This Row],[Order Date]],"MMM")</f>
        <v>Jun</v>
      </c>
      <c r="G1073" s="4" t="s">
        <v>20</v>
      </c>
      <c r="H1073" s="4" t="s">
        <v>47</v>
      </c>
      <c r="I1073" s="4" t="s">
        <v>19</v>
      </c>
      <c r="J1073" s="4" t="s">
        <v>16</v>
      </c>
      <c r="K1073" s="4" t="s">
        <v>34</v>
      </c>
      <c r="L1073" s="4" t="s">
        <v>42</v>
      </c>
      <c r="M1073" s="9">
        <v>1</v>
      </c>
      <c r="N1073" s="6">
        <v>37.01</v>
      </c>
      <c r="O1073" s="7">
        <v>0.05</v>
      </c>
      <c r="P1073" s="6">
        <v>14.18</v>
      </c>
      <c r="Q1073" s="6">
        <f t="shared" si="64"/>
        <v>35.159499999999994</v>
      </c>
      <c r="R1073" s="6">
        <f t="shared" si="65"/>
        <v>14.18</v>
      </c>
      <c r="S1073" s="6">
        <f t="shared" si="66"/>
        <v>20.979499999999994</v>
      </c>
      <c r="T1073" s="8">
        <f t="shared" si="67"/>
        <v>0.59669506107879799</v>
      </c>
      <c r="U1073" s="5">
        <f>YEAR(SalesDataTable[[#This Row],[Order Date]])</f>
        <v>2026</v>
      </c>
      <c r="V1073" s="8" t="str">
        <f>"Q"&amp;ROUNDUP(MONTH(SalesDataTable[[#This Row],[Order Date]])/3,0)</f>
        <v>Q2</v>
      </c>
      <c r="W1073" s="9">
        <f>MONTH(SalesDataTable[[#This Row],[Order Date]])</f>
        <v>6</v>
      </c>
      <c r="X1073" s="8" t="str">
        <f>TEXT(SalesDataTable[[#This Row],[Order Date]],"mmm")</f>
        <v>Jun</v>
      </c>
    </row>
    <row r="1074" spans="1:24" ht="15.75">
      <c r="A1074" s="2">
        <v>691</v>
      </c>
      <c r="B1074" s="3">
        <v>46185</v>
      </c>
      <c r="C1074" s="4">
        <f>YEAR(SalesDataTable[[#This Row],[Order Date]])</f>
        <v>2026</v>
      </c>
      <c r="D1074" s="12" t="str">
        <f>"Q"&amp;ROUNDUP(MONTH(SalesDataTable[[#This Row],[Order Date]])/3,0)</f>
        <v>Q2</v>
      </c>
      <c r="E1074" s="4">
        <f>MONTH(SalesDataTable[[#This Row],[Order Date]])</f>
        <v>6</v>
      </c>
      <c r="F1074" s="4" t="str">
        <f>TEXT(SalesDataTable[[#This Row],[Order Date]],"MMM")</f>
        <v>Jun</v>
      </c>
      <c r="G1074" s="4" t="s">
        <v>20</v>
      </c>
      <c r="H1074" s="4" t="s">
        <v>33</v>
      </c>
      <c r="I1074" s="4" t="s">
        <v>28</v>
      </c>
      <c r="J1074" s="4" t="s">
        <v>16</v>
      </c>
      <c r="K1074" s="4" t="s">
        <v>9</v>
      </c>
      <c r="L1074" s="4" t="s">
        <v>17</v>
      </c>
      <c r="M1074" s="9">
        <v>5</v>
      </c>
      <c r="N1074" s="6">
        <v>140.9</v>
      </c>
      <c r="O1074" s="7">
        <v>0</v>
      </c>
      <c r="P1074" s="6">
        <v>80.16</v>
      </c>
      <c r="Q1074" s="6">
        <f t="shared" si="64"/>
        <v>704.5</v>
      </c>
      <c r="R1074" s="6">
        <f t="shared" si="65"/>
        <v>400.79999999999995</v>
      </c>
      <c r="S1074" s="6">
        <f t="shared" si="66"/>
        <v>303.70000000000005</v>
      </c>
      <c r="T1074" s="8">
        <f t="shared" si="67"/>
        <v>0.43108587650816188</v>
      </c>
      <c r="U1074" s="5">
        <f>YEAR(SalesDataTable[[#This Row],[Order Date]])</f>
        <v>2026</v>
      </c>
      <c r="V1074" s="8" t="str">
        <f>"Q"&amp;ROUNDUP(MONTH(SalesDataTable[[#This Row],[Order Date]])/3,0)</f>
        <v>Q2</v>
      </c>
      <c r="W1074" s="9">
        <f>MONTH(SalesDataTable[[#This Row],[Order Date]])</f>
        <v>6</v>
      </c>
      <c r="X1074" s="8" t="str">
        <f>TEXT(SalesDataTable[[#This Row],[Order Date]],"mmm")</f>
        <v>Jun</v>
      </c>
    </row>
    <row r="1075" spans="1:24" ht="15.75">
      <c r="A1075" s="2">
        <v>810</v>
      </c>
      <c r="B1075" s="3">
        <v>46185</v>
      </c>
      <c r="C1075" s="4">
        <f>YEAR(SalesDataTable[[#This Row],[Order Date]])</f>
        <v>2026</v>
      </c>
      <c r="D1075" s="12" t="str">
        <f>"Q"&amp;ROUNDUP(MONTH(SalesDataTable[[#This Row],[Order Date]])/3,0)</f>
        <v>Q2</v>
      </c>
      <c r="E1075" s="4">
        <f>MONTH(SalesDataTable[[#This Row],[Order Date]])</f>
        <v>6</v>
      </c>
      <c r="F1075" s="4" t="str">
        <f>TEXT(SalesDataTable[[#This Row],[Order Date]],"MMM")</f>
        <v>Jun</v>
      </c>
      <c r="G1075" s="4" t="s">
        <v>6</v>
      </c>
      <c r="H1075" s="4" t="s">
        <v>43</v>
      </c>
      <c r="I1075" s="4" t="s">
        <v>19</v>
      </c>
      <c r="J1075" s="4" t="s">
        <v>13</v>
      </c>
      <c r="K1075" s="4" t="s">
        <v>34</v>
      </c>
      <c r="L1075" s="4" t="s">
        <v>42</v>
      </c>
      <c r="M1075" s="9">
        <v>3</v>
      </c>
      <c r="N1075" s="6">
        <v>36.659999999999997</v>
      </c>
      <c r="O1075" s="7">
        <v>0</v>
      </c>
      <c r="P1075" s="6">
        <v>13.55</v>
      </c>
      <c r="Q1075" s="6">
        <f t="shared" si="64"/>
        <v>109.97999999999999</v>
      </c>
      <c r="R1075" s="6">
        <f t="shared" si="65"/>
        <v>40.650000000000006</v>
      </c>
      <c r="S1075" s="6">
        <f t="shared" si="66"/>
        <v>69.329999999999984</v>
      </c>
      <c r="T1075" s="8">
        <f t="shared" si="67"/>
        <v>0.63038734315330047</v>
      </c>
      <c r="U1075" s="5">
        <f>YEAR(SalesDataTable[[#This Row],[Order Date]])</f>
        <v>2026</v>
      </c>
      <c r="V1075" s="8" t="str">
        <f>"Q"&amp;ROUNDUP(MONTH(SalesDataTable[[#This Row],[Order Date]])/3,0)</f>
        <v>Q2</v>
      </c>
      <c r="W1075" s="9">
        <f>MONTH(SalesDataTable[[#This Row],[Order Date]])</f>
        <v>6</v>
      </c>
      <c r="X1075" s="8" t="str">
        <f>TEXT(SalesDataTable[[#This Row],[Order Date]],"mmm")</f>
        <v>Jun</v>
      </c>
    </row>
    <row r="1076" spans="1:24" ht="15.75">
      <c r="A1076" s="2">
        <v>855</v>
      </c>
      <c r="B1076" s="3">
        <v>46185</v>
      </c>
      <c r="C1076" s="4">
        <f>YEAR(SalesDataTable[[#This Row],[Order Date]])</f>
        <v>2026</v>
      </c>
      <c r="D1076" s="12" t="str">
        <f>"Q"&amp;ROUNDUP(MONTH(SalesDataTable[[#This Row],[Order Date]])/3,0)</f>
        <v>Q2</v>
      </c>
      <c r="E1076" s="4">
        <f>MONTH(SalesDataTable[[#This Row],[Order Date]])</f>
        <v>6</v>
      </c>
      <c r="F1076" s="4" t="str">
        <f>TEXT(SalesDataTable[[#This Row],[Order Date]],"MMM")</f>
        <v>Jun</v>
      </c>
      <c r="G1076" s="4" t="s">
        <v>6</v>
      </c>
      <c r="H1076" s="4" t="s">
        <v>27</v>
      </c>
      <c r="I1076" s="4" t="s">
        <v>2</v>
      </c>
      <c r="J1076" s="4" t="s">
        <v>16</v>
      </c>
      <c r="K1076" s="4" t="s">
        <v>14</v>
      </c>
      <c r="L1076" s="4" t="s">
        <v>15</v>
      </c>
      <c r="M1076" s="9">
        <v>1</v>
      </c>
      <c r="N1076" s="6">
        <v>36.299999999999997</v>
      </c>
      <c r="O1076" s="7">
        <v>0.1</v>
      </c>
      <c r="P1076" s="6">
        <v>13.69</v>
      </c>
      <c r="Q1076" s="6">
        <f t="shared" si="64"/>
        <v>32.67</v>
      </c>
      <c r="R1076" s="6">
        <f t="shared" si="65"/>
        <v>13.69</v>
      </c>
      <c r="S1076" s="6">
        <f t="shared" si="66"/>
        <v>18.980000000000004</v>
      </c>
      <c r="T1076" s="8">
        <f t="shared" si="67"/>
        <v>0.58096112641567199</v>
      </c>
      <c r="U1076" s="5">
        <f>YEAR(SalesDataTable[[#This Row],[Order Date]])</f>
        <v>2026</v>
      </c>
      <c r="V1076" s="8" t="str">
        <f>"Q"&amp;ROUNDUP(MONTH(SalesDataTable[[#This Row],[Order Date]])/3,0)</f>
        <v>Q2</v>
      </c>
      <c r="W1076" s="9">
        <f>MONTH(SalesDataTable[[#This Row],[Order Date]])</f>
        <v>6</v>
      </c>
      <c r="X1076" s="8" t="str">
        <f>TEXT(SalesDataTable[[#This Row],[Order Date]],"mmm")</f>
        <v>Jun</v>
      </c>
    </row>
    <row r="1077" spans="1:24" ht="15.75">
      <c r="A1077" s="2">
        <v>1612</v>
      </c>
      <c r="B1077" s="3">
        <v>46185</v>
      </c>
      <c r="C1077" s="4">
        <f>YEAR(SalesDataTable[[#This Row],[Order Date]])</f>
        <v>2026</v>
      </c>
      <c r="D1077" s="12" t="str">
        <f>"Q"&amp;ROUNDUP(MONTH(SalesDataTable[[#This Row],[Order Date]])/3,0)</f>
        <v>Q2</v>
      </c>
      <c r="E1077" s="4">
        <f>MONTH(SalesDataTable[[#This Row],[Order Date]])</f>
        <v>6</v>
      </c>
      <c r="F1077" s="4" t="str">
        <f>TEXT(SalesDataTable[[#This Row],[Order Date]],"MMM")</f>
        <v>Jun</v>
      </c>
      <c r="G1077" s="4" t="s">
        <v>11</v>
      </c>
      <c r="H1077" s="4" t="s">
        <v>52</v>
      </c>
      <c r="I1077" s="4" t="s">
        <v>2</v>
      </c>
      <c r="J1077" s="4" t="s">
        <v>13</v>
      </c>
      <c r="K1077" s="4" t="s">
        <v>23</v>
      </c>
      <c r="L1077" s="4" t="s">
        <v>51</v>
      </c>
      <c r="M1077" s="9">
        <v>2</v>
      </c>
      <c r="N1077" s="6">
        <v>120.64</v>
      </c>
      <c r="O1077" s="7">
        <v>0</v>
      </c>
      <c r="P1077" s="6">
        <v>61.66</v>
      </c>
      <c r="Q1077" s="6">
        <f t="shared" si="64"/>
        <v>241.28</v>
      </c>
      <c r="R1077" s="6">
        <f t="shared" si="65"/>
        <v>123.32</v>
      </c>
      <c r="S1077" s="6">
        <f t="shared" si="66"/>
        <v>117.96000000000001</v>
      </c>
      <c r="T1077" s="8">
        <f t="shared" si="67"/>
        <v>0.48889257294429711</v>
      </c>
      <c r="U1077" s="5">
        <f>YEAR(SalesDataTable[[#This Row],[Order Date]])</f>
        <v>2026</v>
      </c>
      <c r="V1077" s="8" t="str">
        <f>"Q"&amp;ROUNDUP(MONTH(SalesDataTable[[#This Row],[Order Date]])/3,0)</f>
        <v>Q2</v>
      </c>
      <c r="W1077" s="9">
        <f>MONTH(SalesDataTable[[#This Row],[Order Date]])</f>
        <v>6</v>
      </c>
      <c r="X1077" s="8" t="str">
        <f>TEXT(SalesDataTable[[#This Row],[Order Date]],"mmm")</f>
        <v>Jun</v>
      </c>
    </row>
    <row r="1078" spans="1:24" ht="15.75">
      <c r="A1078" s="2">
        <v>1704</v>
      </c>
      <c r="B1078" s="3">
        <v>46185</v>
      </c>
      <c r="C1078" s="4">
        <f>YEAR(SalesDataTable[[#This Row],[Order Date]])</f>
        <v>2026</v>
      </c>
      <c r="D1078" s="12" t="str">
        <f>"Q"&amp;ROUNDUP(MONTH(SalesDataTable[[#This Row],[Order Date]])/3,0)</f>
        <v>Q2</v>
      </c>
      <c r="E1078" s="4">
        <f>MONTH(SalesDataTable[[#This Row],[Order Date]])</f>
        <v>6</v>
      </c>
      <c r="F1078" s="4" t="str">
        <f>TEXT(SalesDataTable[[#This Row],[Order Date]],"MMM")</f>
        <v>Jun</v>
      </c>
      <c r="G1078" s="4" t="s">
        <v>11</v>
      </c>
      <c r="H1078" s="4" t="s">
        <v>52</v>
      </c>
      <c r="I1078" s="4" t="s">
        <v>2</v>
      </c>
      <c r="J1078" s="4" t="s">
        <v>3</v>
      </c>
      <c r="K1078" s="4" t="s">
        <v>14</v>
      </c>
      <c r="L1078" s="4" t="s">
        <v>32</v>
      </c>
      <c r="M1078" s="9">
        <v>1</v>
      </c>
      <c r="N1078" s="6">
        <v>47.07</v>
      </c>
      <c r="O1078" s="7">
        <v>0</v>
      </c>
      <c r="P1078" s="6">
        <v>18.7</v>
      </c>
      <c r="Q1078" s="6">
        <f t="shared" si="64"/>
        <v>47.07</v>
      </c>
      <c r="R1078" s="6">
        <f t="shared" si="65"/>
        <v>18.7</v>
      </c>
      <c r="S1078" s="6">
        <f t="shared" si="66"/>
        <v>28.37</v>
      </c>
      <c r="T1078" s="8">
        <f t="shared" si="67"/>
        <v>0.60271935415338862</v>
      </c>
      <c r="U1078" s="5">
        <f>YEAR(SalesDataTable[[#This Row],[Order Date]])</f>
        <v>2026</v>
      </c>
      <c r="V1078" s="8" t="str">
        <f>"Q"&amp;ROUNDUP(MONTH(SalesDataTable[[#This Row],[Order Date]])/3,0)</f>
        <v>Q2</v>
      </c>
      <c r="W1078" s="9">
        <f>MONTH(SalesDataTable[[#This Row],[Order Date]])</f>
        <v>6</v>
      </c>
      <c r="X1078" s="8" t="str">
        <f>TEXT(SalesDataTable[[#This Row],[Order Date]],"mmm")</f>
        <v>Jun</v>
      </c>
    </row>
    <row r="1079" spans="1:24" ht="15.75">
      <c r="A1079" s="2">
        <v>1857</v>
      </c>
      <c r="B1079" s="3">
        <v>46185</v>
      </c>
      <c r="C1079" s="4">
        <f>YEAR(SalesDataTable[[#This Row],[Order Date]])</f>
        <v>2026</v>
      </c>
      <c r="D1079" s="12" t="str">
        <f>"Q"&amp;ROUNDUP(MONTH(SalesDataTable[[#This Row],[Order Date]])/3,0)</f>
        <v>Q2</v>
      </c>
      <c r="E1079" s="4">
        <f>MONTH(SalesDataTable[[#This Row],[Order Date]])</f>
        <v>6</v>
      </c>
      <c r="F1079" s="4" t="str">
        <f>TEXT(SalesDataTable[[#This Row],[Order Date]],"MMM")</f>
        <v>Jun</v>
      </c>
      <c r="G1079" s="4" t="s">
        <v>11</v>
      </c>
      <c r="H1079" s="4" t="s">
        <v>18</v>
      </c>
      <c r="I1079" s="4" t="s">
        <v>28</v>
      </c>
      <c r="J1079" s="4" t="s">
        <v>16</v>
      </c>
      <c r="K1079" s="4" t="s">
        <v>9</v>
      </c>
      <c r="L1079" s="4" t="s">
        <v>37</v>
      </c>
      <c r="M1079" s="9">
        <v>2</v>
      </c>
      <c r="N1079" s="6">
        <v>154.94</v>
      </c>
      <c r="O1079" s="7">
        <v>0.05</v>
      </c>
      <c r="P1079" s="6">
        <v>77.260000000000005</v>
      </c>
      <c r="Q1079" s="6">
        <f t="shared" si="64"/>
        <v>294.38599999999997</v>
      </c>
      <c r="R1079" s="6">
        <f t="shared" si="65"/>
        <v>154.52000000000001</v>
      </c>
      <c r="S1079" s="6">
        <f t="shared" si="66"/>
        <v>139.86599999999996</v>
      </c>
      <c r="T1079" s="8">
        <f t="shared" si="67"/>
        <v>0.47511090880680457</v>
      </c>
      <c r="U1079" s="5">
        <f>YEAR(SalesDataTable[[#This Row],[Order Date]])</f>
        <v>2026</v>
      </c>
      <c r="V1079" s="8" t="str">
        <f>"Q"&amp;ROUNDUP(MONTH(SalesDataTable[[#This Row],[Order Date]])/3,0)</f>
        <v>Q2</v>
      </c>
      <c r="W1079" s="9">
        <f>MONTH(SalesDataTable[[#This Row],[Order Date]])</f>
        <v>6</v>
      </c>
      <c r="X1079" s="8" t="str">
        <f>TEXT(SalesDataTable[[#This Row],[Order Date]],"mmm")</f>
        <v>Jun</v>
      </c>
    </row>
    <row r="1080" spans="1:24" ht="15.75">
      <c r="A1080" s="2">
        <v>1888</v>
      </c>
      <c r="B1080" s="3">
        <v>46185</v>
      </c>
      <c r="C1080" s="4">
        <f>YEAR(SalesDataTable[[#This Row],[Order Date]])</f>
        <v>2026</v>
      </c>
      <c r="D1080" s="12" t="str">
        <f>"Q"&amp;ROUNDUP(MONTH(SalesDataTable[[#This Row],[Order Date]])/3,0)</f>
        <v>Q2</v>
      </c>
      <c r="E1080" s="4">
        <f>MONTH(SalesDataTable[[#This Row],[Order Date]])</f>
        <v>6</v>
      </c>
      <c r="F1080" s="4" t="str">
        <f>TEXT(SalesDataTable[[#This Row],[Order Date]],"MMM")</f>
        <v>Jun</v>
      </c>
      <c r="G1080" s="4" t="s">
        <v>6</v>
      </c>
      <c r="H1080" s="4" t="s">
        <v>43</v>
      </c>
      <c r="I1080" s="4" t="s">
        <v>2</v>
      </c>
      <c r="J1080" s="4" t="s">
        <v>3</v>
      </c>
      <c r="K1080" s="4" t="s">
        <v>14</v>
      </c>
      <c r="L1080" s="4" t="s">
        <v>32</v>
      </c>
      <c r="M1080" s="9">
        <v>1</v>
      </c>
      <c r="N1080" s="6">
        <v>45.97</v>
      </c>
      <c r="O1080" s="7">
        <v>0.05</v>
      </c>
      <c r="P1080" s="6">
        <v>18.41</v>
      </c>
      <c r="Q1080" s="6">
        <f t="shared" si="64"/>
        <v>43.671499999999995</v>
      </c>
      <c r="R1080" s="6">
        <f t="shared" si="65"/>
        <v>18.41</v>
      </c>
      <c r="S1080" s="6">
        <f t="shared" si="66"/>
        <v>25.261499999999995</v>
      </c>
      <c r="T1080" s="8">
        <f t="shared" si="67"/>
        <v>0.57844360738696854</v>
      </c>
      <c r="U1080" s="5">
        <f>YEAR(SalesDataTable[[#This Row],[Order Date]])</f>
        <v>2026</v>
      </c>
      <c r="V1080" s="8" t="str">
        <f>"Q"&amp;ROUNDUP(MONTH(SalesDataTable[[#This Row],[Order Date]])/3,0)</f>
        <v>Q2</v>
      </c>
      <c r="W1080" s="9">
        <f>MONTH(SalesDataTable[[#This Row],[Order Date]])</f>
        <v>6</v>
      </c>
      <c r="X1080" s="8" t="str">
        <f>TEXT(SalesDataTable[[#This Row],[Order Date]],"mmm")</f>
        <v>Jun</v>
      </c>
    </row>
    <row r="1081" spans="1:24" ht="15.75">
      <c r="A1081" s="2">
        <v>2683</v>
      </c>
      <c r="B1081" s="3">
        <v>46185</v>
      </c>
      <c r="C1081" s="4">
        <f>YEAR(SalesDataTable[[#This Row],[Order Date]])</f>
        <v>2026</v>
      </c>
      <c r="D1081" s="12" t="str">
        <f>"Q"&amp;ROUNDUP(MONTH(SalesDataTable[[#This Row],[Order Date]])/3,0)</f>
        <v>Q2</v>
      </c>
      <c r="E1081" s="4">
        <f>MONTH(SalesDataTable[[#This Row],[Order Date]])</f>
        <v>6</v>
      </c>
      <c r="F1081" s="4" t="str">
        <f>TEXT(SalesDataTable[[#This Row],[Order Date]],"MMM")</f>
        <v>Jun</v>
      </c>
      <c r="G1081" s="4" t="s">
        <v>20</v>
      </c>
      <c r="H1081" s="4" t="s">
        <v>33</v>
      </c>
      <c r="I1081" s="4" t="s">
        <v>2</v>
      </c>
      <c r="J1081" s="4" t="s">
        <v>3</v>
      </c>
      <c r="K1081" s="4" t="s">
        <v>23</v>
      </c>
      <c r="L1081" s="4" t="s">
        <v>29</v>
      </c>
      <c r="M1081" s="9">
        <v>1</v>
      </c>
      <c r="N1081" s="6">
        <v>198.64</v>
      </c>
      <c r="O1081" s="7">
        <v>0.05</v>
      </c>
      <c r="P1081" s="6">
        <v>101.89</v>
      </c>
      <c r="Q1081" s="6">
        <f t="shared" si="64"/>
        <v>188.70799999999997</v>
      </c>
      <c r="R1081" s="6">
        <f t="shared" si="65"/>
        <v>101.89</v>
      </c>
      <c r="S1081" s="6">
        <f t="shared" si="66"/>
        <v>86.817999999999969</v>
      </c>
      <c r="T1081" s="8">
        <f t="shared" si="67"/>
        <v>0.46006528605040581</v>
      </c>
      <c r="U1081" s="5">
        <f>YEAR(SalesDataTable[[#This Row],[Order Date]])</f>
        <v>2026</v>
      </c>
      <c r="V1081" s="8" t="str">
        <f>"Q"&amp;ROUNDUP(MONTH(SalesDataTable[[#This Row],[Order Date]])/3,0)</f>
        <v>Q2</v>
      </c>
      <c r="W1081" s="9">
        <f>MONTH(SalesDataTable[[#This Row],[Order Date]])</f>
        <v>6</v>
      </c>
      <c r="X1081" s="8" t="str">
        <f>TEXT(SalesDataTable[[#This Row],[Order Date]],"mmm")</f>
        <v>Jun</v>
      </c>
    </row>
    <row r="1082" spans="1:24" ht="15.75">
      <c r="A1082" s="2">
        <v>4211</v>
      </c>
      <c r="B1082" s="3">
        <v>46185</v>
      </c>
      <c r="C1082" s="4">
        <f>YEAR(SalesDataTable[[#This Row],[Order Date]])</f>
        <v>2026</v>
      </c>
      <c r="D1082" s="12" t="str">
        <f>"Q"&amp;ROUNDUP(MONTH(SalesDataTable[[#This Row],[Order Date]])/3,0)</f>
        <v>Q2</v>
      </c>
      <c r="E1082" s="4">
        <f>MONTH(SalesDataTable[[#This Row],[Order Date]])</f>
        <v>6</v>
      </c>
      <c r="F1082" s="4" t="str">
        <f>TEXT(SalesDataTable[[#This Row],[Order Date]],"MMM")</f>
        <v>Jun</v>
      </c>
      <c r="G1082" s="4" t="s">
        <v>11</v>
      </c>
      <c r="H1082" s="4" t="s">
        <v>18</v>
      </c>
      <c r="I1082" s="4" t="s">
        <v>2</v>
      </c>
      <c r="J1082" s="4" t="s">
        <v>13</v>
      </c>
      <c r="K1082" s="4" t="s">
        <v>14</v>
      </c>
      <c r="L1082" s="4" t="s">
        <v>48</v>
      </c>
      <c r="M1082" s="9">
        <v>5</v>
      </c>
      <c r="N1082" s="6">
        <v>168.57</v>
      </c>
      <c r="O1082" s="7">
        <v>0</v>
      </c>
      <c r="P1082" s="6">
        <v>88.65</v>
      </c>
      <c r="Q1082" s="6">
        <f t="shared" si="64"/>
        <v>842.84999999999991</v>
      </c>
      <c r="R1082" s="6">
        <f t="shared" si="65"/>
        <v>443.25</v>
      </c>
      <c r="S1082" s="6">
        <f t="shared" si="66"/>
        <v>399.59999999999991</v>
      </c>
      <c r="T1082" s="8">
        <f t="shared" si="67"/>
        <v>0.47410571276027758</v>
      </c>
      <c r="U1082" s="5">
        <f>YEAR(SalesDataTable[[#This Row],[Order Date]])</f>
        <v>2026</v>
      </c>
      <c r="V1082" s="8" t="str">
        <f>"Q"&amp;ROUNDUP(MONTH(SalesDataTable[[#This Row],[Order Date]])/3,0)</f>
        <v>Q2</v>
      </c>
      <c r="W1082" s="9">
        <f>MONTH(SalesDataTable[[#This Row],[Order Date]])</f>
        <v>6</v>
      </c>
      <c r="X1082" s="8" t="str">
        <f>TEXT(SalesDataTable[[#This Row],[Order Date]],"mmm")</f>
        <v>Jun</v>
      </c>
    </row>
    <row r="1083" spans="1:24" ht="15.75">
      <c r="A1083" s="2">
        <v>4353</v>
      </c>
      <c r="B1083" s="3">
        <v>46185</v>
      </c>
      <c r="C1083" s="4">
        <f>YEAR(SalesDataTable[[#This Row],[Order Date]])</f>
        <v>2026</v>
      </c>
      <c r="D1083" s="12" t="str">
        <f>"Q"&amp;ROUNDUP(MONTH(SalesDataTable[[#This Row],[Order Date]])/3,0)</f>
        <v>Q2</v>
      </c>
      <c r="E1083" s="4">
        <f>MONTH(SalesDataTable[[#This Row],[Order Date]])</f>
        <v>6</v>
      </c>
      <c r="F1083" s="4" t="str">
        <f>TEXT(SalesDataTable[[#This Row],[Order Date]],"MMM")</f>
        <v>Jun</v>
      </c>
      <c r="G1083" s="4" t="s">
        <v>6</v>
      </c>
      <c r="H1083" s="4" t="s">
        <v>27</v>
      </c>
      <c r="I1083" s="4" t="s">
        <v>19</v>
      </c>
      <c r="J1083" s="4" t="s">
        <v>13</v>
      </c>
      <c r="K1083" s="4" t="s">
        <v>14</v>
      </c>
      <c r="L1083" s="4" t="s">
        <v>15</v>
      </c>
      <c r="M1083" s="9">
        <v>1</v>
      </c>
      <c r="N1083" s="6">
        <v>36.65</v>
      </c>
      <c r="O1083" s="7">
        <v>0</v>
      </c>
      <c r="P1083" s="6">
        <v>13.97</v>
      </c>
      <c r="Q1083" s="6">
        <f t="shared" si="64"/>
        <v>36.65</v>
      </c>
      <c r="R1083" s="6">
        <f t="shared" si="65"/>
        <v>13.97</v>
      </c>
      <c r="S1083" s="6">
        <f t="shared" si="66"/>
        <v>22.68</v>
      </c>
      <c r="T1083" s="8">
        <f t="shared" si="67"/>
        <v>0.61882673942701227</v>
      </c>
      <c r="U1083" s="5">
        <f>YEAR(SalesDataTable[[#This Row],[Order Date]])</f>
        <v>2026</v>
      </c>
      <c r="V1083" s="8" t="str">
        <f>"Q"&amp;ROUNDUP(MONTH(SalesDataTable[[#This Row],[Order Date]])/3,0)</f>
        <v>Q2</v>
      </c>
      <c r="W1083" s="9">
        <f>MONTH(SalesDataTable[[#This Row],[Order Date]])</f>
        <v>6</v>
      </c>
      <c r="X1083" s="8" t="str">
        <f>TEXT(SalesDataTable[[#This Row],[Order Date]],"mmm")</f>
        <v>Jun</v>
      </c>
    </row>
    <row r="1084" spans="1:24" ht="15.75">
      <c r="A1084" s="2">
        <v>5020</v>
      </c>
      <c r="B1084" s="3">
        <v>46185</v>
      </c>
      <c r="C1084" s="4">
        <f>YEAR(SalesDataTable[[#This Row],[Order Date]])</f>
        <v>2026</v>
      </c>
      <c r="D1084" s="12" t="str">
        <f>"Q"&amp;ROUNDUP(MONTH(SalesDataTable[[#This Row],[Order Date]])/3,0)</f>
        <v>Q2</v>
      </c>
      <c r="E1084" s="4">
        <f>MONTH(SalesDataTable[[#This Row],[Order Date]])</f>
        <v>6</v>
      </c>
      <c r="F1084" s="4" t="str">
        <f>TEXT(SalesDataTable[[#This Row],[Order Date]],"MMM")</f>
        <v>Jun</v>
      </c>
      <c r="G1084" s="4" t="s">
        <v>11</v>
      </c>
      <c r="H1084" s="4" t="s">
        <v>25</v>
      </c>
      <c r="I1084" s="4" t="s">
        <v>19</v>
      </c>
      <c r="J1084" s="4" t="s">
        <v>3</v>
      </c>
      <c r="K1084" s="4" t="s">
        <v>14</v>
      </c>
      <c r="L1084" s="4" t="s">
        <v>15</v>
      </c>
      <c r="M1084" s="9">
        <v>2</v>
      </c>
      <c r="N1084" s="6">
        <v>35.450000000000003</v>
      </c>
      <c r="O1084" s="7">
        <v>0.05</v>
      </c>
      <c r="P1084" s="6">
        <v>13.39</v>
      </c>
      <c r="Q1084" s="6">
        <f t="shared" si="64"/>
        <v>67.355000000000004</v>
      </c>
      <c r="R1084" s="6">
        <f t="shared" si="65"/>
        <v>26.78</v>
      </c>
      <c r="S1084" s="6">
        <f t="shared" si="66"/>
        <v>40.575000000000003</v>
      </c>
      <c r="T1084" s="8">
        <f t="shared" si="67"/>
        <v>0.60240516665429444</v>
      </c>
      <c r="U1084" s="5">
        <f>YEAR(SalesDataTable[[#This Row],[Order Date]])</f>
        <v>2026</v>
      </c>
      <c r="V1084" s="8" t="str">
        <f>"Q"&amp;ROUNDUP(MONTH(SalesDataTable[[#This Row],[Order Date]])/3,0)</f>
        <v>Q2</v>
      </c>
      <c r="W1084" s="9">
        <f>MONTH(SalesDataTable[[#This Row],[Order Date]])</f>
        <v>6</v>
      </c>
      <c r="X1084" s="8" t="str">
        <f>TEXT(SalesDataTable[[#This Row],[Order Date]],"mmm")</f>
        <v>Jun</v>
      </c>
    </row>
    <row r="1085" spans="1:24" ht="15.75">
      <c r="A1085" s="2">
        <v>564</v>
      </c>
      <c r="B1085" s="3">
        <v>46186</v>
      </c>
      <c r="C1085" s="4">
        <f>YEAR(SalesDataTable[[#This Row],[Order Date]])</f>
        <v>2026</v>
      </c>
      <c r="D1085" s="12" t="str">
        <f>"Q"&amp;ROUNDUP(MONTH(SalesDataTable[[#This Row],[Order Date]])/3,0)</f>
        <v>Q2</v>
      </c>
      <c r="E1085" s="4">
        <f>MONTH(SalesDataTable[[#This Row],[Order Date]])</f>
        <v>6</v>
      </c>
      <c r="F1085" s="4" t="str">
        <f>TEXT(SalesDataTable[[#This Row],[Order Date]],"MMM")</f>
        <v>Jun</v>
      </c>
      <c r="G1085" s="4" t="s">
        <v>11</v>
      </c>
      <c r="H1085" s="4" t="s">
        <v>25</v>
      </c>
      <c r="I1085" s="4" t="s">
        <v>19</v>
      </c>
      <c r="J1085" s="4" t="s">
        <v>13</v>
      </c>
      <c r="K1085" s="4" t="s">
        <v>14</v>
      </c>
      <c r="L1085" s="4" t="s">
        <v>32</v>
      </c>
      <c r="M1085" s="9">
        <v>3</v>
      </c>
      <c r="N1085" s="6">
        <v>45.82</v>
      </c>
      <c r="O1085" s="7">
        <v>0.1</v>
      </c>
      <c r="P1085" s="6">
        <v>18.61</v>
      </c>
      <c r="Q1085" s="6">
        <f t="shared" si="64"/>
        <v>123.71400000000001</v>
      </c>
      <c r="R1085" s="6">
        <f t="shared" si="65"/>
        <v>55.83</v>
      </c>
      <c r="S1085" s="6">
        <f t="shared" si="66"/>
        <v>67.884000000000015</v>
      </c>
      <c r="T1085" s="8">
        <f t="shared" si="67"/>
        <v>0.54871720258014456</v>
      </c>
      <c r="U1085" s="5">
        <f>YEAR(SalesDataTable[[#This Row],[Order Date]])</f>
        <v>2026</v>
      </c>
      <c r="V1085" s="8" t="str">
        <f>"Q"&amp;ROUNDUP(MONTH(SalesDataTable[[#This Row],[Order Date]])/3,0)</f>
        <v>Q2</v>
      </c>
      <c r="W1085" s="9">
        <f>MONTH(SalesDataTable[[#This Row],[Order Date]])</f>
        <v>6</v>
      </c>
      <c r="X1085" s="8" t="str">
        <f>TEXT(SalesDataTable[[#This Row],[Order Date]],"mmm")</f>
        <v>Jun</v>
      </c>
    </row>
    <row r="1086" spans="1:24" ht="15.75">
      <c r="A1086" s="2">
        <v>736</v>
      </c>
      <c r="B1086" s="3">
        <v>46186</v>
      </c>
      <c r="C1086" s="4">
        <f>YEAR(SalesDataTable[[#This Row],[Order Date]])</f>
        <v>2026</v>
      </c>
      <c r="D1086" s="12" t="str">
        <f>"Q"&amp;ROUNDUP(MONTH(SalesDataTable[[#This Row],[Order Date]])/3,0)</f>
        <v>Q2</v>
      </c>
      <c r="E1086" s="4">
        <f>MONTH(SalesDataTable[[#This Row],[Order Date]])</f>
        <v>6</v>
      </c>
      <c r="F1086" s="4" t="str">
        <f>TEXT(SalesDataTable[[#This Row],[Order Date]],"MMM")</f>
        <v>Jun</v>
      </c>
      <c r="G1086" s="4" t="s">
        <v>20</v>
      </c>
      <c r="H1086" s="4" t="s">
        <v>47</v>
      </c>
      <c r="I1086" s="4" t="s">
        <v>19</v>
      </c>
      <c r="J1086" s="4" t="s">
        <v>16</v>
      </c>
      <c r="K1086" s="4" t="s">
        <v>9</v>
      </c>
      <c r="L1086" s="4" t="s">
        <v>37</v>
      </c>
      <c r="M1086" s="9">
        <v>1</v>
      </c>
      <c r="N1086" s="6">
        <v>152.78</v>
      </c>
      <c r="O1086" s="7">
        <v>0</v>
      </c>
      <c r="P1086" s="6">
        <v>78.540000000000006</v>
      </c>
      <c r="Q1086" s="6">
        <f t="shared" si="64"/>
        <v>152.78</v>
      </c>
      <c r="R1086" s="6">
        <f t="shared" si="65"/>
        <v>78.540000000000006</v>
      </c>
      <c r="S1086" s="6">
        <f t="shared" si="66"/>
        <v>74.239999999999995</v>
      </c>
      <c r="T1086" s="8">
        <f t="shared" si="67"/>
        <v>0.48592747741851022</v>
      </c>
      <c r="U1086" s="5">
        <f>YEAR(SalesDataTable[[#This Row],[Order Date]])</f>
        <v>2026</v>
      </c>
      <c r="V1086" s="8" t="str">
        <f>"Q"&amp;ROUNDUP(MONTH(SalesDataTable[[#This Row],[Order Date]])/3,0)</f>
        <v>Q2</v>
      </c>
      <c r="W1086" s="9">
        <f>MONTH(SalesDataTable[[#This Row],[Order Date]])</f>
        <v>6</v>
      </c>
      <c r="X1086" s="8" t="str">
        <f>TEXT(SalesDataTable[[#This Row],[Order Date]],"mmm")</f>
        <v>Jun</v>
      </c>
    </row>
    <row r="1087" spans="1:24" ht="15.75">
      <c r="A1087" s="2">
        <v>1300</v>
      </c>
      <c r="B1087" s="3">
        <v>46186</v>
      </c>
      <c r="C1087" s="4">
        <f>YEAR(SalesDataTable[[#This Row],[Order Date]])</f>
        <v>2026</v>
      </c>
      <c r="D1087" s="12" t="str">
        <f>"Q"&amp;ROUNDUP(MONTH(SalesDataTable[[#This Row],[Order Date]])/3,0)</f>
        <v>Q2</v>
      </c>
      <c r="E1087" s="4">
        <f>MONTH(SalesDataTable[[#This Row],[Order Date]])</f>
        <v>6</v>
      </c>
      <c r="F1087" s="4" t="str">
        <f>TEXT(SalesDataTable[[#This Row],[Order Date]],"MMM")</f>
        <v>Jun</v>
      </c>
      <c r="G1087" s="4" t="s">
        <v>6</v>
      </c>
      <c r="H1087" s="4" t="s">
        <v>27</v>
      </c>
      <c r="I1087" s="4" t="s">
        <v>2</v>
      </c>
      <c r="J1087" s="4" t="s">
        <v>13</v>
      </c>
      <c r="K1087" s="4" t="s">
        <v>4</v>
      </c>
      <c r="L1087" s="4" t="s">
        <v>22</v>
      </c>
      <c r="M1087" s="9">
        <v>1</v>
      </c>
      <c r="N1087" s="6">
        <v>49.76</v>
      </c>
      <c r="O1087" s="7">
        <v>0.05</v>
      </c>
      <c r="P1087" s="6">
        <v>22.58</v>
      </c>
      <c r="Q1087" s="6">
        <f t="shared" si="64"/>
        <v>47.271999999999998</v>
      </c>
      <c r="R1087" s="6">
        <f t="shared" si="65"/>
        <v>22.58</v>
      </c>
      <c r="S1087" s="6">
        <f t="shared" si="66"/>
        <v>24.692</v>
      </c>
      <c r="T1087" s="8">
        <f t="shared" si="67"/>
        <v>0.52233880521238796</v>
      </c>
      <c r="U1087" s="5">
        <f>YEAR(SalesDataTable[[#This Row],[Order Date]])</f>
        <v>2026</v>
      </c>
      <c r="V1087" s="8" t="str">
        <f>"Q"&amp;ROUNDUP(MONTH(SalesDataTable[[#This Row],[Order Date]])/3,0)</f>
        <v>Q2</v>
      </c>
      <c r="W1087" s="9">
        <f>MONTH(SalesDataTable[[#This Row],[Order Date]])</f>
        <v>6</v>
      </c>
      <c r="X1087" s="8" t="str">
        <f>TEXT(SalesDataTable[[#This Row],[Order Date]],"mmm")</f>
        <v>Jun</v>
      </c>
    </row>
    <row r="1088" spans="1:24" ht="15.75">
      <c r="A1088" s="2">
        <v>1948</v>
      </c>
      <c r="B1088" s="3">
        <v>46186</v>
      </c>
      <c r="C1088" s="4">
        <f>YEAR(SalesDataTable[[#This Row],[Order Date]])</f>
        <v>2026</v>
      </c>
      <c r="D1088" s="12" t="str">
        <f>"Q"&amp;ROUNDUP(MONTH(SalesDataTable[[#This Row],[Order Date]])/3,0)</f>
        <v>Q2</v>
      </c>
      <c r="E1088" s="4">
        <f>MONTH(SalesDataTable[[#This Row],[Order Date]])</f>
        <v>6</v>
      </c>
      <c r="F1088" s="4" t="str">
        <f>TEXT(SalesDataTable[[#This Row],[Order Date]],"MMM")</f>
        <v>Jun</v>
      </c>
      <c r="G1088" s="4" t="s">
        <v>20</v>
      </c>
      <c r="H1088" s="4" t="s">
        <v>33</v>
      </c>
      <c r="I1088" s="4" t="s">
        <v>19</v>
      </c>
      <c r="J1088" s="4" t="s">
        <v>13</v>
      </c>
      <c r="K1088" s="4" t="s">
        <v>9</v>
      </c>
      <c r="L1088" s="4" t="s">
        <v>37</v>
      </c>
      <c r="M1088" s="9">
        <v>1</v>
      </c>
      <c r="N1088" s="6">
        <v>157.6</v>
      </c>
      <c r="O1088" s="7">
        <v>0.05</v>
      </c>
      <c r="P1088" s="6">
        <v>79.34</v>
      </c>
      <c r="Q1088" s="6">
        <f t="shared" si="64"/>
        <v>149.72</v>
      </c>
      <c r="R1088" s="6">
        <f t="shared" si="65"/>
        <v>79.34</v>
      </c>
      <c r="S1088" s="6">
        <f t="shared" si="66"/>
        <v>70.38</v>
      </c>
      <c r="T1088" s="8">
        <f t="shared" si="67"/>
        <v>0.47007747795885652</v>
      </c>
      <c r="U1088" s="5">
        <f>YEAR(SalesDataTable[[#This Row],[Order Date]])</f>
        <v>2026</v>
      </c>
      <c r="V1088" s="8" t="str">
        <f>"Q"&amp;ROUNDUP(MONTH(SalesDataTable[[#This Row],[Order Date]])/3,0)</f>
        <v>Q2</v>
      </c>
      <c r="W1088" s="9">
        <f>MONTH(SalesDataTable[[#This Row],[Order Date]])</f>
        <v>6</v>
      </c>
      <c r="X1088" s="8" t="str">
        <f>TEXT(SalesDataTable[[#This Row],[Order Date]],"mmm")</f>
        <v>Jun</v>
      </c>
    </row>
    <row r="1089" spans="1:24" ht="15.75">
      <c r="A1089" s="2">
        <v>2272</v>
      </c>
      <c r="B1089" s="3">
        <v>46186</v>
      </c>
      <c r="C1089" s="4">
        <f>YEAR(SalesDataTable[[#This Row],[Order Date]])</f>
        <v>2026</v>
      </c>
      <c r="D1089" s="12" t="str">
        <f>"Q"&amp;ROUNDUP(MONTH(SalesDataTable[[#This Row],[Order Date]])/3,0)</f>
        <v>Q2</v>
      </c>
      <c r="E1089" s="4">
        <f>MONTH(SalesDataTable[[#This Row],[Order Date]])</f>
        <v>6</v>
      </c>
      <c r="F1089" s="4" t="str">
        <f>TEXT(SalesDataTable[[#This Row],[Order Date]],"MMM")</f>
        <v>Jun</v>
      </c>
      <c r="G1089" s="4" t="s">
        <v>20</v>
      </c>
      <c r="H1089" s="4" t="s">
        <v>33</v>
      </c>
      <c r="I1089" s="4" t="s">
        <v>2</v>
      </c>
      <c r="J1089" s="4" t="s">
        <v>3</v>
      </c>
      <c r="K1089" s="4" t="s">
        <v>34</v>
      </c>
      <c r="L1089" s="4" t="s">
        <v>38</v>
      </c>
      <c r="M1089" s="9">
        <v>1</v>
      </c>
      <c r="N1089" s="6">
        <v>125.01</v>
      </c>
      <c r="O1089" s="7">
        <v>0.15</v>
      </c>
      <c r="P1089" s="6">
        <v>70.39</v>
      </c>
      <c r="Q1089" s="6">
        <f t="shared" si="64"/>
        <v>106.2585</v>
      </c>
      <c r="R1089" s="6">
        <f t="shared" si="65"/>
        <v>70.39</v>
      </c>
      <c r="S1089" s="6">
        <f t="shared" si="66"/>
        <v>35.868499999999997</v>
      </c>
      <c r="T1089" s="8">
        <f t="shared" si="67"/>
        <v>0.33755887764272974</v>
      </c>
      <c r="U1089" s="5">
        <f>YEAR(SalesDataTable[[#This Row],[Order Date]])</f>
        <v>2026</v>
      </c>
      <c r="V1089" s="8" t="str">
        <f>"Q"&amp;ROUNDUP(MONTH(SalesDataTable[[#This Row],[Order Date]])/3,0)</f>
        <v>Q2</v>
      </c>
      <c r="W1089" s="9">
        <f>MONTH(SalesDataTable[[#This Row],[Order Date]])</f>
        <v>6</v>
      </c>
      <c r="X1089" s="8" t="str">
        <f>TEXT(SalesDataTable[[#This Row],[Order Date]],"mmm")</f>
        <v>Jun</v>
      </c>
    </row>
    <row r="1090" spans="1:24" ht="15.75">
      <c r="A1090" s="2">
        <v>2680</v>
      </c>
      <c r="B1090" s="3">
        <v>46186</v>
      </c>
      <c r="C1090" s="4">
        <f>YEAR(SalesDataTable[[#This Row],[Order Date]])</f>
        <v>2026</v>
      </c>
      <c r="D1090" s="12" t="str">
        <f>"Q"&amp;ROUNDUP(MONTH(SalesDataTable[[#This Row],[Order Date]])/3,0)</f>
        <v>Q2</v>
      </c>
      <c r="E1090" s="4">
        <f>MONTH(SalesDataTable[[#This Row],[Order Date]])</f>
        <v>6</v>
      </c>
      <c r="F1090" s="4" t="str">
        <f>TEXT(SalesDataTable[[#This Row],[Order Date]],"MMM")</f>
        <v>Jun</v>
      </c>
      <c r="G1090" s="4" t="s">
        <v>6</v>
      </c>
      <c r="H1090" s="4" t="s">
        <v>49</v>
      </c>
      <c r="I1090" s="4" t="s">
        <v>2</v>
      </c>
      <c r="J1090" s="4" t="s">
        <v>3</v>
      </c>
      <c r="K1090" s="4" t="s">
        <v>9</v>
      </c>
      <c r="L1090" s="4" t="s">
        <v>10</v>
      </c>
      <c r="M1090" s="9">
        <v>1</v>
      </c>
      <c r="N1090" s="6">
        <v>93.59</v>
      </c>
      <c r="O1090" s="7">
        <v>0.15</v>
      </c>
      <c r="P1090" s="6">
        <v>46.48</v>
      </c>
      <c r="Q1090" s="6">
        <f t="shared" ref="Q1090:Q1153" si="68">M1090*N1090*(1-O1090)</f>
        <v>79.551500000000004</v>
      </c>
      <c r="R1090" s="6">
        <f t="shared" ref="R1090:R1153" si="69">M1090*P1090</f>
        <v>46.48</v>
      </c>
      <c r="S1090" s="6">
        <f t="shared" ref="S1090:S1153" si="70">Q1090-R1090</f>
        <v>33.071500000000007</v>
      </c>
      <c r="T1090" s="8">
        <f t="shared" ref="T1090:T1153" si="71">IFERROR(S1090/Q1090,0)</f>
        <v>0.41572440494522422</v>
      </c>
      <c r="U1090" s="5">
        <f>YEAR(SalesDataTable[[#This Row],[Order Date]])</f>
        <v>2026</v>
      </c>
      <c r="V1090" s="8" t="str">
        <f>"Q"&amp;ROUNDUP(MONTH(SalesDataTable[[#This Row],[Order Date]])/3,0)</f>
        <v>Q2</v>
      </c>
      <c r="W1090" s="9">
        <f>MONTH(SalesDataTable[[#This Row],[Order Date]])</f>
        <v>6</v>
      </c>
      <c r="X1090" s="8" t="str">
        <f>TEXT(SalesDataTable[[#This Row],[Order Date]],"mmm")</f>
        <v>Jun</v>
      </c>
    </row>
    <row r="1091" spans="1:24" ht="15.75">
      <c r="A1091" s="2">
        <v>4178</v>
      </c>
      <c r="B1091" s="3">
        <v>46186</v>
      </c>
      <c r="C1091" s="4">
        <f>YEAR(SalesDataTable[[#This Row],[Order Date]])</f>
        <v>2026</v>
      </c>
      <c r="D1091" s="12" t="str">
        <f>"Q"&amp;ROUNDUP(MONTH(SalesDataTable[[#This Row],[Order Date]])/3,0)</f>
        <v>Q2</v>
      </c>
      <c r="E1091" s="4">
        <f>MONTH(SalesDataTable[[#This Row],[Order Date]])</f>
        <v>6</v>
      </c>
      <c r="F1091" s="4" t="str">
        <f>TEXT(SalesDataTable[[#This Row],[Order Date]],"MMM")</f>
        <v>Jun</v>
      </c>
      <c r="G1091" s="4" t="s">
        <v>11</v>
      </c>
      <c r="H1091" s="4" t="s">
        <v>12</v>
      </c>
      <c r="I1091" s="4" t="s">
        <v>19</v>
      </c>
      <c r="J1091" s="4" t="s">
        <v>3</v>
      </c>
      <c r="K1091" s="4" t="s">
        <v>9</v>
      </c>
      <c r="L1091" s="4" t="s">
        <v>17</v>
      </c>
      <c r="M1091" s="9">
        <v>4</v>
      </c>
      <c r="N1091" s="6">
        <v>143.9</v>
      </c>
      <c r="O1091" s="7">
        <v>0.05</v>
      </c>
      <c r="P1091" s="6">
        <v>79.709999999999994</v>
      </c>
      <c r="Q1091" s="6">
        <f t="shared" si="68"/>
        <v>546.82000000000005</v>
      </c>
      <c r="R1091" s="6">
        <f t="shared" si="69"/>
        <v>318.83999999999997</v>
      </c>
      <c r="S1091" s="6">
        <f t="shared" si="70"/>
        <v>227.98000000000008</v>
      </c>
      <c r="T1091" s="8">
        <f t="shared" si="71"/>
        <v>0.41691964448996022</v>
      </c>
      <c r="U1091" s="5">
        <f>YEAR(SalesDataTable[[#This Row],[Order Date]])</f>
        <v>2026</v>
      </c>
      <c r="V1091" s="8" t="str">
        <f>"Q"&amp;ROUNDUP(MONTH(SalesDataTable[[#This Row],[Order Date]])/3,0)</f>
        <v>Q2</v>
      </c>
      <c r="W1091" s="9">
        <f>MONTH(SalesDataTable[[#This Row],[Order Date]])</f>
        <v>6</v>
      </c>
      <c r="X1091" s="8" t="str">
        <f>TEXT(SalesDataTable[[#This Row],[Order Date]],"mmm")</f>
        <v>Jun</v>
      </c>
    </row>
    <row r="1092" spans="1:24" ht="15.75">
      <c r="A1092" s="2">
        <v>4272</v>
      </c>
      <c r="B1092" s="3">
        <v>46186</v>
      </c>
      <c r="C1092" s="4">
        <f>YEAR(SalesDataTable[[#This Row],[Order Date]])</f>
        <v>2026</v>
      </c>
      <c r="D1092" s="12" t="str">
        <f>"Q"&amp;ROUNDUP(MONTH(SalesDataTable[[#This Row],[Order Date]])/3,0)</f>
        <v>Q2</v>
      </c>
      <c r="E1092" s="4">
        <f>MONTH(SalesDataTable[[#This Row],[Order Date]])</f>
        <v>6</v>
      </c>
      <c r="F1092" s="4" t="str">
        <f>TEXT(SalesDataTable[[#This Row],[Order Date]],"MMM")</f>
        <v>Jun</v>
      </c>
      <c r="G1092" s="4" t="s">
        <v>20</v>
      </c>
      <c r="H1092" s="4" t="s">
        <v>31</v>
      </c>
      <c r="I1092" s="4" t="s">
        <v>28</v>
      </c>
      <c r="J1092" s="4" t="s">
        <v>3</v>
      </c>
      <c r="K1092" s="4" t="s">
        <v>23</v>
      </c>
      <c r="L1092" s="4" t="s">
        <v>29</v>
      </c>
      <c r="M1092" s="9">
        <v>4</v>
      </c>
      <c r="N1092" s="6">
        <v>190.97</v>
      </c>
      <c r="O1092" s="7">
        <v>0</v>
      </c>
      <c r="P1092" s="6">
        <v>103.36</v>
      </c>
      <c r="Q1092" s="6">
        <f t="shared" si="68"/>
        <v>763.88</v>
      </c>
      <c r="R1092" s="6">
        <f t="shared" si="69"/>
        <v>413.44</v>
      </c>
      <c r="S1092" s="6">
        <f t="shared" si="70"/>
        <v>350.44</v>
      </c>
      <c r="T1092" s="8">
        <f t="shared" si="71"/>
        <v>0.45876315651673039</v>
      </c>
      <c r="U1092" s="5">
        <f>YEAR(SalesDataTable[[#This Row],[Order Date]])</f>
        <v>2026</v>
      </c>
      <c r="V1092" s="8" t="str">
        <f>"Q"&amp;ROUNDUP(MONTH(SalesDataTable[[#This Row],[Order Date]])/3,0)</f>
        <v>Q2</v>
      </c>
      <c r="W1092" s="9">
        <f>MONTH(SalesDataTable[[#This Row],[Order Date]])</f>
        <v>6</v>
      </c>
      <c r="X1092" s="8" t="str">
        <f>TEXT(SalesDataTable[[#This Row],[Order Date]],"mmm")</f>
        <v>Jun</v>
      </c>
    </row>
    <row r="1093" spans="1:24" ht="15.75">
      <c r="A1093" s="2">
        <v>4713</v>
      </c>
      <c r="B1093" s="3">
        <v>46186</v>
      </c>
      <c r="C1093" s="4">
        <f>YEAR(SalesDataTable[[#This Row],[Order Date]])</f>
        <v>2026</v>
      </c>
      <c r="D1093" s="12" t="str">
        <f>"Q"&amp;ROUNDUP(MONTH(SalesDataTable[[#This Row],[Order Date]])/3,0)</f>
        <v>Q2</v>
      </c>
      <c r="E1093" s="4">
        <f>MONTH(SalesDataTable[[#This Row],[Order Date]])</f>
        <v>6</v>
      </c>
      <c r="F1093" s="4" t="str">
        <f>TEXT(SalesDataTable[[#This Row],[Order Date]],"MMM")</f>
        <v>Jun</v>
      </c>
      <c r="G1093" s="4" t="s">
        <v>20</v>
      </c>
      <c r="H1093" s="4" t="s">
        <v>47</v>
      </c>
      <c r="I1093" s="4" t="s">
        <v>19</v>
      </c>
      <c r="J1093" s="4" t="s">
        <v>16</v>
      </c>
      <c r="K1093" s="4" t="s">
        <v>34</v>
      </c>
      <c r="L1093" s="4" t="s">
        <v>42</v>
      </c>
      <c r="M1093" s="9">
        <v>1</v>
      </c>
      <c r="N1093" s="6">
        <v>35.78</v>
      </c>
      <c r="O1093" s="7">
        <v>0</v>
      </c>
      <c r="P1093" s="6">
        <v>14</v>
      </c>
      <c r="Q1093" s="6">
        <f t="shared" si="68"/>
        <v>35.78</v>
      </c>
      <c r="R1093" s="6">
        <f t="shared" si="69"/>
        <v>14</v>
      </c>
      <c r="S1093" s="6">
        <f t="shared" si="70"/>
        <v>21.78</v>
      </c>
      <c r="T1093" s="8">
        <f t="shared" si="71"/>
        <v>0.60871995528228062</v>
      </c>
      <c r="U1093" s="5">
        <f>YEAR(SalesDataTable[[#This Row],[Order Date]])</f>
        <v>2026</v>
      </c>
      <c r="V1093" s="8" t="str">
        <f>"Q"&amp;ROUNDUP(MONTH(SalesDataTable[[#This Row],[Order Date]])/3,0)</f>
        <v>Q2</v>
      </c>
      <c r="W1093" s="9">
        <f>MONTH(SalesDataTable[[#This Row],[Order Date]])</f>
        <v>6</v>
      </c>
      <c r="X1093" s="8" t="str">
        <f>TEXT(SalesDataTable[[#This Row],[Order Date]],"mmm")</f>
        <v>Jun</v>
      </c>
    </row>
    <row r="1094" spans="1:24" ht="15.75">
      <c r="A1094" s="2">
        <v>5166</v>
      </c>
      <c r="B1094" s="3">
        <v>46186</v>
      </c>
      <c r="C1094" s="4">
        <f>YEAR(SalesDataTable[[#This Row],[Order Date]])</f>
        <v>2026</v>
      </c>
      <c r="D1094" s="12" t="str">
        <f>"Q"&amp;ROUNDUP(MONTH(SalesDataTable[[#This Row],[Order Date]])/3,0)</f>
        <v>Q2</v>
      </c>
      <c r="E1094" s="4">
        <f>MONTH(SalesDataTable[[#This Row],[Order Date]])</f>
        <v>6</v>
      </c>
      <c r="F1094" s="4" t="str">
        <f>TEXT(SalesDataTable[[#This Row],[Order Date]],"MMM")</f>
        <v>Jun</v>
      </c>
      <c r="G1094" s="4" t="s">
        <v>20</v>
      </c>
      <c r="H1094" s="4" t="s">
        <v>31</v>
      </c>
      <c r="I1094" s="4" t="s">
        <v>28</v>
      </c>
      <c r="J1094" s="4" t="s">
        <v>13</v>
      </c>
      <c r="K1094" s="4" t="s">
        <v>23</v>
      </c>
      <c r="L1094" s="4" t="s">
        <v>51</v>
      </c>
      <c r="M1094" s="9">
        <v>3</v>
      </c>
      <c r="N1094" s="6">
        <v>125.25</v>
      </c>
      <c r="O1094" s="7">
        <v>0.05</v>
      </c>
      <c r="P1094" s="6">
        <v>58.95</v>
      </c>
      <c r="Q1094" s="6">
        <f t="shared" si="68"/>
        <v>356.96249999999998</v>
      </c>
      <c r="R1094" s="6">
        <f t="shared" si="69"/>
        <v>176.85000000000002</v>
      </c>
      <c r="S1094" s="6">
        <f t="shared" si="70"/>
        <v>180.11249999999995</v>
      </c>
      <c r="T1094" s="8">
        <f t="shared" si="71"/>
        <v>0.50456980775291516</v>
      </c>
      <c r="U1094" s="5">
        <f>YEAR(SalesDataTable[[#This Row],[Order Date]])</f>
        <v>2026</v>
      </c>
      <c r="V1094" s="8" t="str">
        <f>"Q"&amp;ROUNDUP(MONTH(SalesDataTable[[#This Row],[Order Date]])/3,0)</f>
        <v>Q2</v>
      </c>
      <c r="W1094" s="9">
        <f>MONTH(SalesDataTable[[#This Row],[Order Date]])</f>
        <v>6</v>
      </c>
      <c r="X1094" s="8" t="str">
        <f>TEXT(SalesDataTable[[#This Row],[Order Date]],"mmm")</f>
        <v>Jun</v>
      </c>
    </row>
    <row r="1095" spans="1:24" ht="15.75">
      <c r="A1095" s="2">
        <v>486</v>
      </c>
      <c r="B1095" s="3">
        <v>46187</v>
      </c>
      <c r="C1095" s="4">
        <f>YEAR(SalesDataTable[[#This Row],[Order Date]])</f>
        <v>2026</v>
      </c>
      <c r="D1095" s="12" t="str">
        <f>"Q"&amp;ROUNDUP(MONTH(SalesDataTable[[#This Row],[Order Date]])/3,0)</f>
        <v>Q2</v>
      </c>
      <c r="E1095" s="4">
        <f>MONTH(SalesDataTable[[#This Row],[Order Date]])</f>
        <v>6</v>
      </c>
      <c r="F1095" s="4" t="str">
        <f>TEXT(SalesDataTable[[#This Row],[Order Date]],"MMM")</f>
        <v>Jun</v>
      </c>
      <c r="G1095" s="4" t="s">
        <v>0</v>
      </c>
      <c r="H1095" s="4" t="s">
        <v>36</v>
      </c>
      <c r="I1095" s="4" t="s">
        <v>8</v>
      </c>
      <c r="J1095" s="4" t="s">
        <v>16</v>
      </c>
      <c r="K1095" s="4" t="s">
        <v>9</v>
      </c>
      <c r="L1095" s="4" t="s">
        <v>46</v>
      </c>
      <c r="M1095" s="9">
        <v>8</v>
      </c>
      <c r="N1095" s="6">
        <v>72.36</v>
      </c>
      <c r="O1095" s="7">
        <v>0.1</v>
      </c>
      <c r="P1095" s="6">
        <v>32.229999999999997</v>
      </c>
      <c r="Q1095" s="6">
        <f t="shared" si="68"/>
        <v>520.99199999999996</v>
      </c>
      <c r="R1095" s="6">
        <f t="shared" si="69"/>
        <v>257.83999999999997</v>
      </c>
      <c r="S1095" s="6">
        <f t="shared" si="70"/>
        <v>263.15199999999999</v>
      </c>
      <c r="T1095" s="8">
        <f t="shared" si="71"/>
        <v>0.5050979669553467</v>
      </c>
      <c r="U1095" s="5">
        <f>YEAR(SalesDataTable[[#This Row],[Order Date]])</f>
        <v>2026</v>
      </c>
      <c r="V1095" s="8" t="str">
        <f>"Q"&amp;ROUNDUP(MONTH(SalesDataTable[[#This Row],[Order Date]])/3,0)</f>
        <v>Q2</v>
      </c>
      <c r="W1095" s="9">
        <f>MONTH(SalesDataTable[[#This Row],[Order Date]])</f>
        <v>6</v>
      </c>
      <c r="X1095" s="8" t="str">
        <f>TEXT(SalesDataTable[[#This Row],[Order Date]],"mmm")</f>
        <v>Jun</v>
      </c>
    </row>
    <row r="1096" spans="1:24" ht="15.75">
      <c r="A1096" s="2">
        <v>1507</v>
      </c>
      <c r="B1096" s="3">
        <v>46187</v>
      </c>
      <c r="C1096" s="4">
        <f>YEAR(SalesDataTable[[#This Row],[Order Date]])</f>
        <v>2026</v>
      </c>
      <c r="D1096" s="12" t="str">
        <f>"Q"&amp;ROUNDUP(MONTH(SalesDataTable[[#This Row],[Order Date]])/3,0)</f>
        <v>Q2</v>
      </c>
      <c r="E1096" s="4">
        <f>MONTH(SalesDataTable[[#This Row],[Order Date]])</f>
        <v>6</v>
      </c>
      <c r="F1096" s="4" t="str">
        <f>TEXT(SalesDataTable[[#This Row],[Order Date]],"MMM")</f>
        <v>Jun</v>
      </c>
      <c r="G1096" s="4" t="s">
        <v>0</v>
      </c>
      <c r="H1096" s="4" t="s">
        <v>50</v>
      </c>
      <c r="I1096" s="4" t="s">
        <v>19</v>
      </c>
      <c r="J1096" s="4" t="s">
        <v>3</v>
      </c>
      <c r="K1096" s="4" t="s">
        <v>14</v>
      </c>
      <c r="L1096" s="4" t="s">
        <v>48</v>
      </c>
      <c r="M1096" s="9">
        <v>1</v>
      </c>
      <c r="N1096" s="6">
        <v>162.51</v>
      </c>
      <c r="O1096" s="7">
        <v>0</v>
      </c>
      <c r="P1096" s="6">
        <v>88.29</v>
      </c>
      <c r="Q1096" s="6">
        <f t="shared" si="68"/>
        <v>162.51</v>
      </c>
      <c r="R1096" s="6">
        <f t="shared" si="69"/>
        <v>88.29</v>
      </c>
      <c r="S1096" s="6">
        <f t="shared" si="70"/>
        <v>74.219999999999985</v>
      </c>
      <c r="T1096" s="8">
        <f t="shared" si="71"/>
        <v>0.45671035628576695</v>
      </c>
      <c r="U1096" s="5">
        <f>YEAR(SalesDataTable[[#This Row],[Order Date]])</f>
        <v>2026</v>
      </c>
      <c r="V1096" s="8" t="str">
        <f>"Q"&amp;ROUNDUP(MONTH(SalesDataTable[[#This Row],[Order Date]])/3,0)</f>
        <v>Q2</v>
      </c>
      <c r="W1096" s="9">
        <f>MONTH(SalesDataTable[[#This Row],[Order Date]])</f>
        <v>6</v>
      </c>
      <c r="X1096" s="8" t="str">
        <f>TEXT(SalesDataTable[[#This Row],[Order Date]],"mmm")</f>
        <v>Jun</v>
      </c>
    </row>
    <row r="1097" spans="1:24" ht="15.75">
      <c r="A1097" s="2">
        <v>1821</v>
      </c>
      <c r="B1097" s="3">
        <v>46187</v>
      </c>
      <c r="C1097" s="4">
        <f>YEAR(SalesDataTable[[#This Row],[Order Date]])</f>
        <v>2026</v>
      </c>
      <c r="D1097" s="12" t="str">
        <f>"Q"&amp;ROUNDUP(MONTH(SalesDataTable[[#This Row],[Order Date]])/3,0)</f>
        <v>Q2</v>
      </c>
      <c r="E1097" s="4">
        <f>MONTH(SalesDataTable[[#This Row],[Order Date]])</f>
        <v>6</v>
      </c>
      <c r="F1097" s="4" t="str">
        <f>TEXT(SalesDataTable[[#This Row],[Order Date]],"MMM")</f>
        <v>Jun</v>
      </c>
      <c r="G1097" s="4" t="s">
        <v>0</v>
      </c>
      <c r="H1097" s="4" t="s">
        <v>50</v>
      </c>
      <c r="I1097" s="4" t="s">
        <v>19</v>
      </c>
      <c r="J1097" s="4" t="s">
        <v>16</v>
      </c>
      <c r="K1097" s="4" t="s">
        <v>9</v>
      </c>
      <c r="L1097" s="4" t="s">
        <v>46</v>
      </c>
      <c r="M1097" s="9">
        <v>3</v>
      </c>
      <c r="N1097" s="6">
        <v>70.52</v>
      </c>
      <c r="O1097" s="7">
        <v>0</v>
      </c>
      <c r="P1097" s="6">
        <v>33.119999999999997</v>
      </c>
      <c r="Q1097" s="6">
        <f t="shared" si="68"/>
        <v>211.56</v>
      </c>
      <c r="R1097" s="6">
        <f t="shared" si="69"/>
        <v>99.359999999999985</v>
      </c>
      <c r="S1097" s="6">
        <f t="shared" si="70"/>
        <v>112.20000000000002</v>
      </c>
      <c r="T1097" s="8">
        <f t="shared" si="71"/>
        <v>0.53034600113442998</v>
      </c>
      <c r="U1097" s="5">
        <f>YEAR(SalesDataTable[[#This Row],[Order Date]])</f>
        <v>2026</v>
      </c>
      <c r="V1097" s="8" t="str">
        <f>"Q"&amp;ROUNDUP(MONTH(SalesDataTable[[#This Row],[Order Date]])/3,0)</f>
        <v>Q2</v>
      </c>
      <c r="W1097" s="9">
        <f>MONTH(SalesDataTable[[#This Row],[Order Date]])</f>
        <v>6</v>
      </c>
      <c r="X1097" s="8" t="str">
        <f>TEXT(SalesDataTable[[#This Row],[Order Date]],"mmm")</f>
        <v>Jun</v>
      </c>
    </row>
    <row r="1098" spans="1:24" ht="15.75">
      <c r="A1098" s="2">
        <v>2588</v>
      </c>
      <c r="B1098" s="3">
        <v>46187</v>
      </c>
      <c r="C1098" s="4">
        <f>YEAR(SalesDataTable[[#This Row],[Order Date]])</f>
        <v>2026</v>
      </c>
      <c r="D1098" s="12" t="str">
        <f>"Q"&amp;ROUNDUP(MONTH(SalesDataTable[[#This Row],[Order Date]])/3,0)</f>
        <v>Q2</v>
      </c>
      <c r="E1098" s="4">
        <f>MONTH(SalesDataTable[[#This Row],[Order Date]])</f>
        <v>6</v>
      </c>
      <c r="F1098" s="4" t="str">
        <f>TEXT(SalesDataTable[[#This Row],[Order Date]],"MMM")</f>
        <v>Jun</v>
      </c>
      <c r="G1098" s="4" t="s">
        <v>20</v>
      </c>
      <c r="H1098" s="4" t="s">
        <v>33</v>
      </c>
      <c r="I1098" s="4" t="s">
        <v>28</v>
      </c>
      <c r="J1098" s="4" t="s">
        <v>3</v>
      </c>
      <c r="K1098" s="4" t="s">
        <v>9</v>
      </c>
      <c r="L1098" s="4" t="s">
        <v>10</v>
      </c>
      <c r="M1098" s="9">
        <v>1</v>
      </c>
      <c r="N1098" s="6">
        <v>90.28</v>
      </c>
      <c r="O1098" s="7">
        <v>0</v>
      </c>
      <c r="P1098" s="6">
        <v>46.04</v>
      </c>
      <c r="Q1098" s="6">
        <f t="shared" si="68"/>
        <v>90.28</v>
      </c>
      <c r="R1098" s="6">
        <f t="shared" si="69"/>
        <v>46.04</v>
      </c>
      <c r="S1098" s="6">
        <f t="shared" si="70"/>
        <v>44.24</v>
      </c>
      <c r="T1098" s="8">
        <f t="shared" si="71"/>
        <v>0.4900310146211786</v>
      </c>
      <c r="U1098" s="5">
        <f>YEAR(SalesDataTable[[#This Row],[Order Date]])</f>
        <v>2026</v>
      </c>
      <c r="V1098" s="8" t="str">
        <f>"Q"&amp;ROUNDUP(MONTH(SalesDataTable[[#This Row],[Order Date]])/3,0)</f>
        <v>Q2</v>
      </c>
      <c r="W1098" s="9">
        <f>MONTH(SalesDataTable[[#This Row],[Order Date]])</f>
        <v>6</v>
      </c>
      <c r="X1098" s="8" t="str">
        <f>TEXT(SalesDataTable[[#This Row],[Order Date]],"mmm")</f>
        <v>Jun</v>
      </c>
    </row>
    <row r="1099" spans="1:24" ht="15.75">
      <c r="A1099" s="2">
        <v>2815</v>
      </c>
      <c r="B1099" s="3">
        <v>46187</v>
      </c>
      <c r="C1099" s="4">
        <f>YEAR(SalesDataTable[[#This Row],[Order Date]])</f>
        <v>2026</v>
      </c>
      <c r="D1099" s="12" t="str">
        <f>"Q"&amp;ROUNDUP(MONTH(SalesDataTable[[#This Row],[Order Date]])/3,0)</f>
        <v>Q2</v>
      </c>
      <c r="E1099" s="4">
        <f>MONTH(SalesDataTable[[#This Row],[Order Date]])</f>
        <v>6</v>
      </c>
      <c r="F1099" s="4" t="str">
        <f>TEXT(SalesDataTable[[#This Row],[Order Date]],"MMM")</f>
        <v>Jun</v>
      </c>
      <c r="G1099" s="4" t="s">
        <v>20</v>
      </c>
      <c r="H1099" s="4" t="s">
        <v>47</v>
      </c>
      <c r="I1099" s="4" t="s">
        <v>28</v>
      </c>
      <c r="J1099" s="4" t="s">
        <v>13</v>
      </c>
      <c r="K1099" s="4" t="s">
        <v>23</v>
      </c>
      <c r="L1099" s="4" t="s">
        <v>24</v>
      </c>
      <c r="M1099" s="9">
        <v>2</v>
      </c>
      <c r="N1099" s="6">
        <v>342.25</v>
      </c>
      <c r="O1099" s="7">
        <v>0</v>
      </c>
      <c r="P1099" s="6">
        <v>196.86</v>
      </c>
      <c r="Q1099" s="6">
        <f t="shared" si="68"/>
        <v>684.5</v>
      </c>
      <c r="R1099" s="6">
        <f t="shared" si="69"/>
        <v>393.72</v>
      </c>
      <c r="S1099" s="6">
        <f t="shared" si="70"/>
        <v>290.77999999999997</v>
      </c>
      <c r="T1099" s="8">
        <f t="shared" si="71"/>
        <v>0.42480642804967128</v>
      </c>
      <c r="U1099" s="5">
        <f>YEAR(SalesDataTable[[#This Row],[Order Date]])</f>
        <v>2026</v>
      </c>
      <c r="V1099" s="8" t="str">
        <f>"Q"&amp;ROUNDUP(MONTH(SalesDataTable[[#This Row],[Order Date]])/3,0)</f>
        <v>Q2</v>
      </c>
      <c r="W1099" s="9">
        <f>MONTH(SalesDataTable[[#This Row],[Order Date]])</f>
        <v>6</v>
      </c>
      <c r="X1099" s="8" t="str">
        <f>TEXT(SalesDataTable[[#This Row],[Order Date]],"mmm")</f>
        <v>Jun</v>
      </c>
    </row>
    <row r="1100" spans="1:24" ht="15.75">
      <c r="A1100" s="2">
        <v>3258</v>
      </c>
      <c r="B1100" s="3">
        <v>46187</v>
      </c>
      <c r="C1100" s="4">
        <f>YEAR(SalesDataTable[[#This Row],[Order Date]])</f>
        <v>2026</v>
      </c>
      <c r="D1100" s="12" t="str">
        <f>"Q"&amp;ROUNDUP(MONTH(SalesDataTable[[#This Row],[Order Date]])/3,0)</f>
        <v>Q2</v>
      </c>
      <c r="E1100" s="4">
        <f>MONTH(SalesDataTable[[#This Row],[Order Date]])</f>
        <v>6</v>
      </c>
      <c r="F1100" s="4" t="str">
        <f>TEXT(SalesDataTable[[#This Row],[Order Date]],"MMM")</f>
        <v>Jun</v>
      </c>
      <c r="G1100" s="4" t="s">
        <v>6</v>
      </c>
      <c r="H1100" s="4" t="s">
        <v>7</v>
      </c>
      <c r="I1100" s="4" t="s">
        <v>2</v>
      </c>
      <c r="J1100" s="4" t="s">
        <v>16</v>
      </c>
      <c r="K1100" s="4" t="s">
        <v>4</v>
      </c>
      <c r="L1100" s="4" t="s">
        <v>22</v>
      </c>
      <c r="M1100" s="9">
        <v>6</v>
      </c>
      <c r="N1100" s="6">
        <v>50.92</v>
      </c>
      <c r="O1100" s="7">
        <v>0.05</v>
      </c>
      <c r="P1100" s="6">
        <v>22.87</v>
      </c>
      <c r="Q1100" s="6">
        <f t="shared" si="68"/>
        <v>290.24399999999997</v>
      </c>
      <c r="R1100" s="6">
        <f t="shared" si="69"/>
        <v>137.22</v>
      </c>
      <c r="S1100" s="6">
        <f t="shared" si="70"/>
        <v>153.02399999999997</v>
      </c>
      <c r="T1100" s="8">
        <f t="shared" si="71"/>
        <v>0.52722536899987593</v>
      </c>
      <c r="U1100" s="5">
        <f>YEAR(SalesDataTable[[#This Row],[Order Date]])</f>
        <v>2026</v>
      </c>
      <c r="V1100" s="8" t="str">
        <f>"Q"&amp;ROUNDUP(MONTH(SalesDataTable[[#This Row],[Order Date]])/3,0)</f>
        <v>Q2</v>
      </c>
      <c r="W1100" s="9">
        <f>MONTH(SalesDataTable[[#This Row],[Order Date]])</f>
        <v>6</v>
      </c>
      <c r="X1100" s="8" t="str">
        <f>TEXT(SalesDataTable[[#This Row],[Order Date]],"mmm")</f>
        <v>Jun</v>
      </c>
    </row>
    <row r="1101" spans="1:24" ht="15.75">
      <c r="A1101" s="2">
        <v>3361</v>
      </c>
      <c r="B1101" s="3">
        <v>46187</v>
      </c>
      <c r="C1101" s="4">
        <f>YEAR(SalesDataTable[[#This Row],[Order Date]])</f>
        <v>2026</v>
      </c>
      <c r="D1101" s="12" t="str">
        <f>"Q"&amp;ROUNDUP(MONTH(SalesDataTable[[#This Row],[Order Date]])/3,0)</f>
        <v>Q2</v>
      </c>
      <c r="E1101" s="4">
        <f>MONTH(SalesDataTable[[#This Row],[Order Date]])</f>
        <v>6</v>
      </c>
      <c r="F1101" s="4" t="str">
        <f>TEXT(SalesDataTable[[#This Row],[Order Date]],"MMM")</f>
        <v>Jun</v>
      </c>
      <c r="G1101" s="4" t="s">
        <v>0</v>
      </c>
      <c r="H1101" s="4" t="s">
        <v>1</v>
      </c>
      <c r="I1101" s="4" t="s">
        <v>19</v>
      </c>
      <c r="J1101" s="4" t="s">
        <v>3</v>
      </c>
      <c r="K1101" s="4" t="s">
        <v>14</v>
      </c>
      <c r="L1101" s="4" t="s">
        <v>15</v>
      </c>
      <c r="M1101" s="9">
        <v>5</v>
      </c>
      <c r="N1101" s="6">
        <v>36.72</v>
      </c>
      <c r="O1101" s="7">
        <v>0.15</v>
      </c>
      <c r="P1101" s="6">
        <v>13.2</v>
      </c>
      <c r="Q1101" s="6">
        <f t="shared" si="68"/>
        <v>156.06</v>
      </c>
      <c r="R1101" s="6">
        <f t="shared" si="69"/>
        <v>66</v>
      </c>
      <c r="S1101" s="6">
        <f t="shared" si="70"/>
        <v>90.06</v>
      </c>
      <c r="T1101" s="8">
        <f t="shared" si="71"/>
        <v>0.57708573625528647</v>
      </c>
      <c r="U1101" s="5">
        <f>YEAR(SalesDataTable[[#This Row],[Order Date]])</f>
        <v>2026</v>
      </c>
      <c r="V1101" s="8" t="str">
        <f>"Q"&amp;ROUNDUP(MONTH(SalesDataTable[[#This Row],[Order Date]])/3,0)</f>
        <v>Q2</v>
      </c>
      <c r="W1101" s="9">
        <f>MONTH(SalesDataTable[[#This Row],[Order Date]])</f>
        <v>6</v>
      </c>
      <c r="X1101" s="8" t="str">
        <f>TEXT(SalesDataTable[[#This Row],[Order Date]],"mmm")</f>
        <v>Jun</v>
      </c>
    </row>
    <row r="1102" spans="1:24" ht="15.75">
      <c r="A1102" s="2">
        <v>3629</v>
      </c>
      <c r="B1102" s="3">
        <v>46187</v>
      </c>
      <c r="C1102" s="4">
        <f>YEAR(SalesDataTable[[#This Row],[Order Date]])</f>
        <v>2026</v>
      </c>
      <c r="D1102" s="12" t="str">
        <f>"Q"&amp;ROUNDUP(MONTH(SalesDataTable[[#This Row],[Order Date]])/3,0)</f>
        <v>Q2</v>
      </c>
      <c r="E1102" s="4">
        <f>MONTH(SalesDataTable[[#This Row],[Order Date]])</f>
        <v>6</v>
      </c>
      <c r="F1102" s="4" t="str">
        <f>TEXT(SalesDataTable[[#This Row],[Order Date]],"MMM")</f>
        <v>Jun</v>
      </c>
      <c r="G1102" s="4" t="s">
        <v>0</v>
      </c>
      <c r="H1102" s="4" t="s">
        <v>50</v>
      </c>
      <c r="I1102" s="4" t="s">
        <v>2</v>
      </c>
      <c r="J1102" s="4" t="s">
        <v>13</v>
      </c>
      <c r="K1102" s="4" t="s">
        <v>23</v>
      </c>
      <c r="L1102" s="4" t="s">
        <v>24</v>
      </c>
      <c r="M1102" s="9">
        <v>4</v>
      </c>
      <c r="N1102" s="6">
        <v>348.96</v>
      </c>
      <c r="O1102" s="7">
        <v>0.15</v>
      </c>
      <c r="P1102" s="6">
        <v>197.02</v>
      </c>
      <c r="Q1102" s="6">
        <f t="shared" si="68"/>
        <v>1186.4639999999999</v>
      </c>
      <c r="R1102" s="6">
        <f t="shared" si="69"/>
        <v>788.08</v>
      </c>
      <c r="S1102" s="6">
        <f t="shared" si="70"/>
        <v>398.3839999999999</v>
      </c>
      <c r="T1102" s="8">
        <f t="shared" si="71"/>
        <v>0.3357741996385899</v>
      </c>
      <c r="U1102" s="5">
        <f>YEAR(SalesDataTable[[#This Row],[Order Date]])</f>
        <v>2026</v>
      </c>
      <c r="V1102" s="8" t="str">
        <f>"Q"&amp;ROUNDUP(MONTH(SalesDataTable[[#This Row],[Order Date]])/3,0)</f>
        <v>Q2</v>
      </c>
      <c r="W1102" s="9">
        <f>MONTH(SalesDataTable[[#This Row],[Order Date]])</f>
        <v>6</v>
      </c>
      <c r="X1102" s="8" t="str">
        <f>TEXT(SalesDataTable[[#This Row],[Order Date]],"mmm")</f>
        <v>Jun</v>
      </c>
    </row>
    <row r="1103" spans="1:24" ht="15.75">
      <c r="A1103" s="2">
        <v>3750</v>
      </c>
      <c r="B1103" s="3">
        <v>46187</v>
      </c>
      <c r="C1103" s="4">
        <f>YEAR(SalesDataTable[[#This Row],[Order Date]])</f>
        <v>2026</v>
      </c>
      <c r="D1103" s="12" t="str">
        <f>"Q"&amp;ROUNDUP(MONTH(SalesDataTable[[#This Row],[Order Date]])/3,0)</f>
        <v>Q2</v>
      </c>
      <c r="E1103" s="4">
        <f>MONTH(SalesDataTable[[#This Row],[Order Date]])</f>
        <v>6</v>
      </c>
      <c r="F1103" s="4" t="str">
        <f>TEXT(SalesDataTable[[#This Row],[Order Date]],"MMM")</f>
        <v>Jun</v>
      </c>
      <c r="G1103" s="4" t="s">
        <v>0</v>
      </c>
      <c r="H1103" s="4" t="s">
        <v>1</v>
      </c>
      <c r="I1103" s="4" t="s">
        <v>2</v>
      </c>
      <c r="J1103" s="4" t="s">
        <v>3</v>
      </c>
      <c r="K1103" s="4" t="s">
        <v>9</v>
      </c>
      <c r="L1103" s="4" t="s">
        <v>46</v>
      </c>
      <c r="M1103" s="9">
        <v>1</v>
      </c>
      <c r="N1103" s="6">
        <v>71.28</v>
      </c>
      <c r="O1103" s="7">
        <v>0</v>
      </c>
      <c r="P1103" s="6">
        <v>31.92</v>
      </c>
      <c r="Q1103" s="6">
        <f t="shared" si="68"/>
        <v>71.28</v>
      </c>
      <c r="R1103" s="6">
        <f t="shared" si="69"/>
        <v>31.92</v>
      </c>
      <c r="S1103" s="6">
        <f t="shared" si="70"/>
        <v>39.36</v>
      </c>
      <c r="T1103" s="8">
        <f t="shared" si="71"/>
        <v>0.55218855218855212</v>
      </c>
      <c r="U1103" s="5">
        <f>YEAR(SalesDataTable[[#This Row],[Order Date]])</f>
        <v>2026</v>
      </c>
      <c r="V1103" s="8" t="str">
        <f>"Q"&amp;ROUNDUP(MONTH(SalesDataTable[[#This Row],[Order Date]])/3,0)</f>
        <v>Q2</v>
      </c>
      <c r="W1103" s="9">
        <f>MONTH(SalesDataTable[[#This Row],[Order Date]])</f>
        <v>6</v>
      </c>
      <c r="X1103" s="8" t="str">
        <f>TEXT(SalesDataTable[[#This Row],[Order Date]],"mmm")</f>
        <v>Jun</v>
      </c>
    </row>
    <row r="1104" spans="1:24" ht="15.75">
      <c r="A1104" s="2">
        <v>5088</v>
      </c>
      <c r="B1104" s="3">
        <v>46187</v>
      </c>
      <c r="C1104" s="4">
        <f>YEAR(SalesDataTable[[#This Row],[Order Date]])</f>
        <v>2026</v>
      </c>
      <c r="D1104" s="12" t="str">
        <f>"Q"&amp;ROUNDUP(MONTH(SalesDataTable[[#This Row],[Order Date]])/3,0)</f>
        <v>Q2</v>
      </c>
      <c r="E1104" s="4">
        <f>MONTH(SalesDataTable[[#This Row],[Order Date]])</f>
        <v>6</v>
      </c>
      <c r="F1104" s="4" t="str">
        <f>TEXT(SalesDataTable[[#This Row],[Order Date]],"MMM")</f>
        <v>Jun</v>
      </c>
      <c r="G1104" s="4" t="s">
        <v>6</v>
      </c>
      <c r="H1104" s="4" t="s">
        <v>43</v>
      </c>
      <c r="I1104" s="4" t="s">
        <v>2</v>
      </c>
      <c r="J1104" s="4" t="s">
        <v>13</v>
      </c>
      <c r="K1104" s="4" t="s">
        <v>14</v>
      </c>
      <c r="L1104" s="4" t="s">
        <v>48</v>
      </c>
      <c r="M1104" s="9">
        <v>1</v>
      </c>
      <c r="N1104" s="6">
        <v>160.99</v>
      </c>
      <c r="O1104" s="7">
        <v>0.05</v>
      </c>
      <c r="P1104" s="6">
        <v>89.15</v>
      </c>
      <c r="Q1104" s="6">
        <f t="shared" si="68"/>
        <v>152.94050000000001</v>
      </c>
      <c r="R1104" s="6">
        <f t="shared" si="69"/>
        <v>89.15</v>
      </c>
      <c r="S1104" s="6">
        <f t="shared" si="70"/>
        <v>63.790500000000009</v>
      </c>
      <c r="T1104" s="8">
        <f t="shared" si="71"/>
        <v>0.41709357560619981</v>
      </c>
      <c r="U1104" s="5">
        <f>YEAR(SalesDataTable[[#This Row],[Order Date]])</f>
        <v>2026</v>
      </c>
      <c r="V1104" s="8" t="str">
        <f>"Q"&amp;ROUNDUP(MONTH(SalesDataTable[[#This Row],[Order Date]])/3,0)</f>
        <v>Q2</v>
      </c>
      <c r="W1104" s="9">
        <f>MONTH(SalesDataTable[[#This Row],[Order Date]])</f>
        <v>6</v>
      </c>
      <c r="X1104" s="8" t="str">
        <f>TEXT(SalesDataTable[[#This Row],[Order Date]],"mmm")</f>
        <v>Jun</v>
      </c>
    </row>
    <row r="1105" spans="1:24" ht="15.75">
      <c r="A1105" s="2">
        <v>1450</v>
      </c>
      <c r="B1105" s="3">
        <v>46188</v>
      </c>
      <c r="C1105" s="4">
        <f>YEAR(SalesDataTable[[#This Row],[Order Date]])</f>
        <v>2026</v>
      </c>
      <c r="D1105" s="12" t="str">
        <f>"Q"&amp;ROUNDUP(MONTH(SalesDataTable[[#This Row],[Order Date]])/3,0)</f>
        <v>Q2</v>
      </c>
      <c r="E1105" s="4">
        <f>MONTH(SalesDataTable[[#This Row],[Order Date]])</f>
        <v>6</v>
      </c>
      <c r="F1105" s="4" t="str">
        <f>TEXT(SalesDataTable[[#This Row],[Order Date]],"MMM")</f>
        <v>Jun</v>
      </c>
      <c r="G1105" s="4" t="s">
        <v>6</v>
      </c>
      <c r="H1105" s="4" t="s">
        <v>49</v>
      </c>
      <c r="I1105" s="4" t="s">
        <v>2</v>
      </c>
      <c r="J1105" s="4" t="s">
        <v>3</v>
      </c>
      <c r="K1105" s="4" t="s">
        <v>34</v>
      </c>
      <c r="L1105" s="4" t="s">
        <v>38</v>
      </c>
      <c r="M1105" s="9">
        <v>1</v>
      </c>
      <c r="N1105" s="6">
        <v>124.19</v>
      </c>
      <c r="O1105" s="7">
        <v>0.05</v>
      </c>
      <c r="P1105" s="6">
        <v>67.209999999999994</v>
      </c>
      <c r="Q1105" s="6">
        <f t="shared" si="68"/>
        <v>117.98049999999999</v>
      </c>
      <c r="R1105" s="6">
        <f t="shared" si="69"/>
        <v>67.209999999999994</v>
      </c>
      <c r="S1105" s="6">
        <f t="shared" si="70"/>
        <v>50.770499999999998</v>
      </c>
      <c r="T1105" s="8">
        <f t="shared" si="71"/>
        <v>0.43032958836417884</v>
      </c>
      <c r="U1105" s="5">
        <f>YEAR(SalesDataTable[[#This Row],[Order Date]])</f>
        <v>2026</v>
      </c>
      <c r="V1105" s="8" t="str">
        <f>"Q"&amp;ROUNDUP(MONTH(SalesDataTable[[#This Row],[Order Date]])/3,0)</f>
        <v>Q2</v>
      </c>
      <c r="W1105" s="9">
        <f>MONTH(SalesDataTable[[#This Row],[Order Date]])</f>
        <v>6</v>
      </c>
      <c r="X1105" s="8" t="str">
        <f>TEXT(SalesDataTable[[#This Row],[Order Date]],"mmm")</f>
        <v>Jun</v>
      </c>
    </row>
    <row r="1106" spans="1:24" ht="15.75">
      <c r="A1106" s="2">
        <v>2330</v>
      </c>
      <c r="B1106" s="3">
        <v>46188</v>
      </c>
      <c r="C1106" s="4">
        <f>YEAR(SalesDataTable[[#This Row],[Order Date]])</f>
        <v>2026</v>
      </c>
      <c r="D1106" s="12" t="str">
        <f>"Q"&amp;ROUNDUP(MONTH(SalesDataTable[[#This Row],[Order Date]])/3,0)</f>
        <v>Q2</v>
      </c>
      <c r="E1106" s="4">
        <f>MONTH(SalesDataTable[[#This Row],[Order Date]])</f>
        <v>6</v>
      </c>
      <c r="F1106" s="4" t="str">
        <f>TEXT(SalesDataTable[[#This Row],[Order Date]],"MMM")</f>
        <v>Jun</v>
      </c>
      <c r="G1106" s="4" t="s">
        <v>6</v>
      </c>
      <c r="H1106" s="4" t="s">
        <v>7</v>
      </c>
      <c r="I1106" s="4" t="s">
        <v>2</v>
      </c>
      <c r="J1106" s="4" t="s">
        <v>13</v>
      </c>
      <c r="K1106" s="4" t="s">
        <v>14</v>
      </c>
      <c r="L1106" s="4" t="s">
        <v>15</v>
      </c>
      <c r="M1106" s="9">
        <v>2</v>
      </c>
      <c r="N1106" s="6">
        <v>36.11</v>
      </c>
      <c r="O1106" s="7">
        <v>0.05</v>
      </c>
      <c r="P1106" s="6">
        <v>13.29</v>
      </c>
      <c r="Q1106" s="6">
        <f t="shared" si="68"/>
        <v>68.608999999999995</v>
      </c>
      <c r="R1106" s="6">
        <f t="shared" si="69"/>
        <v>26.58</v>
      </c>
      <c r="S1106" s="6">
        <f t="shared" si="70"/>
        <v>42.028999999999996</v>
      </c>
      <c r="T1106" s="8">
        <f t="shared" si="71"/>
        <v>0.6125872698917052</v>
      </c>
      <c r="U1106" s="5">
        <f>YEAR(SalesDataTable[[#This Row],[Order Date]])</f>
        <v>2026</v>
      </c>
      <c r="V1106" s="8" t="str">
        <f>"Q"&amp;ROUNDUP(MONTH(SalesDataTable[[#This Row],[Order Date]])/3,0)</f>
        <v>Q2</v>
      </c>
      <c r="W1106" s="9">
        <f>MONTH(SalesDataTable[[#This Row],[Order Date]])</f>
        <v>6</v>
      </c>
      <c r="X1106" s="8" t="str">
        <f>TEXT(SalesDataTable[[#This Row],[Order Date]],"mmm")</f>
        <v>Jun</v>
      </c>
    </row>
    <row r="1107" spans="1:24" ht="15.75">
      <c r="A1107" s="2">
        <v>4655</v>
      </c>
      <c r="B1107" s="3">
        <v>46188</v>
      </c>
      <c r="C1107" s="4">
        <f>YEAR(SalesDataTable[[#This Row],[Order Date]])</f>
        <v>2026</v>
      </c>
      <c r="D1107" s="12" t="str">
        <f>"Q"&amp;ROUNDUP(MONTH(SalesDataTable[[#This Row],[Order Date]])/3,0)</f>
        <v>Q2</v>
      </c>
      <c r="E1107" s="4">
        <f>MONTH(SalesDataTable[[#This Row],[Order Date]])</f>
        <v>6</v>
      </c>
      <c r="F1107" s="4" t="str">
        <f>TEXT(SalesDataTable[[#This Row],[Order Date]],"MMM")</f>
        <v>Jun</v>
      </c>
      <c r="G1107" s="4" t="s">
        <v>0</v>
      </c>
      <c r="H1107" s="4" t="s">
        <v>1</v>
      </c>
      <c r="I1107" s="4" t="s">
        <v>8</v>
      </c>
      <c r="J1107" s="4" t="s">
        <v>16</v>
      </c>
      <c r="K1107" s="4" t="s">
        <v>34</v>
      </c>
      <c r="L1107" s="4" t="s">
        <v>35</v>
      </c>
      <c r="M1107" s="9">
        <v>4</v>
      </c>
      <c r="N1107" s="6">
        <v>40.909999999999997</v>
      </c>
      <c r="O1107" s="7">
        <v>0.05</v>
      </c>
      <c r="P1107" s="6">
        <v>14.42</v>
      </c>
      <c r="Q1107" s="6">
        <f t="shared" si="68"/>
        <v>155.45799999999997</v>
      </c>
      <c r="R1107" s="6">
        <f t="shared" si="69"/>
        <v>57.68</v>
      </c>
      <c r="S1107" s="6">
        <f t="shared" si="70"/>
        <v>97.777999999999963</v>
      </c>
      <c r="T1107" s="8">
        <f t="shared" si="71"/>
        <v>0.62896730949838531</v>
      </c>
      <c r="U1107" s="5">
        <f>YEAR(SalesDataTable[[#This Row],[Order Date]])</f>
        <v>2026</v>
      </c>
      <c r="V1107" s="8" t="str">
        <f>"Q"&amp;ROUNDUP(MONTH(SalesDataTable[[#This Row],[Order Date]])/3,0)</f>
        <v>Q2</v>
      </c>
      <c r="W1107" s="9">
        <f>MONTH(SalesDataTable[[#This Row],[Order Date]])</f>
        <v>6</v>
      </c>
      <c r="X1107" s="8" t="str">
        <f>TEXT(SalesDataTable[[#This Row],[Order Date]],"mmm")</f>
        <v>Jun</v>
      </c>
    </row>
    <row r="1108" spans="1:24" ht="15.75">
      <c r="A1108" s="2">
        <v>137</v>
      </c>
      <c r="B1108" s="3">
        <v>46189</v>
      </c>
      <c r="C1108" s="4">
        <f>YEAR(SalesDataTable[[#This Row],[Order Date]])</f>
        <v>2026</v>
      </c>
      <c r="D1108" s="12" t="str">
        <f>"Q"&amp;ROUNDUP(MONTH(SalesDataTable[[#This Row],[Order Date]])/3,0)</f>
        <v>Q2</v>
      </c>
      <c r="E1108" s="4">
        <f>MONTH(SalesDataTable[[#This Row],[Order Date]])</f>
        <v>6</v>
      </c>
      <c r="F1108" s="4" t="str">
        <f>TEXT(SalesDataTable[[#This Row],[Order Date]],"MMM")</f>
        <v>Jun</v>
      </c>
      <c r="G1108" s="4" t="s">
        <v>6</v>
      </c>
      <c r="H1108" s="4" t="s">
        <v>27</v>
      </c>
      <c r="I1108" s="4" t="s">
        <v>2</v>
      </c>
      <c r="J1108" s="4" t="s">
        <v>3</v>
      </c>
      <c r="K1108" s="4" t="s">
        <v>9</v>
      </c>
      <c r="L1108" s="4" t="s">
        <v>17</v>
      </c>
      <c r="M1108" s="9">
        <v>5</v>
      </c>
      <c r="N1108" s="6">
        <v>141.66999999999999</v>
      </c>
      <c r="O1108" s="7">
        <v>0.1</v>
      </c>
      <c r="P1108" s="6">
        <v>80.59</v>
      </c>
      <c r="Q1108" s="6">
        <f t="shared" si="68"/>
        <v>637.51499999999999</v>
      </c>
      <c r="R1108" s="6">
        <f t="shared" si="69"/>
        <v>402.95000000000005</v>
      </c>
      <c r="S1108" s="6">
        <f t="shared" si="70"/>
        <v>234.56499999999994</v>
      </c>
      <c r="T1108" s="8">
        <f t="shared" si="71"/>
        <v>0.36793644071119885</v>
      </c>
      <c r="U1108" s="5">
        <f>YEAR(SalesDataTable[[#This Row],[Order Date]])</f>
        <v>2026</v>
      </c>
      <c r="V1108" s="8" t="str">
        <f>"Q"&amp;ROUNDUP(MONTH(SalesDataTable[[#This Row],[Order Date]])/3,0)</f>
        <v>Q2</v>
      </c>
      <c r="W1108" s="9">
        <f>MONTH(SalesDataTable[[#This Row],[Order Date]])</f>
        <v>6</v>
      </c>
      <c r="X1108" s="8" t="str">
        <f>TEXT(SalesDataTable[[#This Row],[Order Date]],"mmm")</f>
        <v>Jun</v>
      </c>
    </row>
    <row r="1109" spans="1:24" ht="15.75">
      <c r="A1109" s="2">
        <v>141</v>
      </c>
      <c r="B1109" s="3">
        <v>46189</v>
      </c>
      <c r="C1109" s="4">
        <f>YEAR(SalesDataTable[[#This Row],[Order Date]])</f>
        <v>2026</v>
      </c>
      <c r="D1109" s="12" t="str">
        <f>"Q"&amp;ROUNDUP(MONTH(SalesDataTable[[#This Row],[Order Date]])/3,0)</f>
        <v>Q2</v>
      </c>
      <c r="E1109" s="4">
        <f>MONTH(SalesDataTable[[#This Row],[Order Date]])</f>
        <v>6</v>
      </c>
      <c r="F1109" s="4" t="str">
        <f>TEXT(SalesDataTable[[#This Row],[Order Date]],"MMM")</f>
        <v>Jun</v>
      </c>
      <c r="G1109" s="4" t="s">
        <v>20</v>
      </c>
      <c r="H1109" s="4" t="s">
        <v>31</v>
      </c>
      <c r="I1109" s="4" t="s">
        <v>2</v>
      </c>
      <c r="J1109" s="4" t="s">
        <v>3</v>
      </c>
      <c r="K1109" s="4" t="s">
        <v>14</v>
      </c>
      <c r="L1109" s="4" t="s">
        <v>32</v>
      </c>
      <c r="M1109" s="9">
        <v>1</v>
      </c>
      <c r="N1109" s="6">
        <v>47.53</v>
      </c>
      <c r="O1109" s="7">
        <v>0.05</v>
      </c>
      <c r="P1109" s="6">
        <v>18.5</v>
      </c>
      <c r="Q1109" s="6">
        <f t="shared" si="68"/>
        <v>45.153500000000001</v>
      </c>
      <c r="R1109" s="6">
        <f t="shared" si="69"/>
        <v>18.5</v>
      </c>
      <c r="S1109" s="6">
        <f t="shared" si="70"/>
        <v>26.653500000000001</v>
      </c>
      <c r="T1109" s="8">
        <f t="shared" si="71"/>
        <v>0.59028646727274736</v>
      </c>
      <c r="U1109" s="5">
        <f>YEAR(SalesDataTable[[#This Row],[Order Date]])</f>
        <v>2026</v>
      </c>
      <c r="V1109" s="8" t="str">
        <f>"Q"&amp;ROUNDUP(MONTH(SalesDataTable[[#This Row],[Order Date]])/3,0)</f>
        <v>Q2</v>
      </c>
      <c r="W1109" s="9">
        <f>MONTH(SalesDataTable[[#This Row],[Order Date]])</f>
        <v>6</v>
      </c>
      <c r="X1109" s="8" t="str">
        <f>TEXT(SalesDataTable[[#This Row],[Order Date]],"mmm")</f>
        <v>Jun</v>
      </c>
    </row>
    <row r="1110" spans="1:24" ht="15.75">
      <c r="A1110" s="2">
        <v>335</v>
      </c>
      <c r="B1110" s="3">
        <v>46189</v>
      </c>
      <c r="C1110" s="4">
        <f>YEAR(SalesDataTable[[#This Row],[Order Date]])</f>
        <v>2026</v>
      </c>
      <c r="D1110" s="12" t="str">
        <f>"Q"&amp;ROUNDUP(MONTH(SalesDataTable[[#This Row],[Order Date]])/3,0)</f>
        <v>Q2</v>
      </c>
      <c r="E1110" s="4">
        <f>MONTH(SalesDataTable[[#This Row],[Order Date]])</f>
        <v>6</v>
      </c>
      <c r="F1110" s="4" t="str">
        <f>TEXT(SalesDataTable[[#This Row],[Order Date]],"MMM")</f>
        <v>Jun</v>
      </c>
      <c r="G1110" s="4" t="s">
        <v>20</v>
      </c>
      <c r="H1110" s="4" t="s">
        <v>33</v>
      </c>
      <c r="I1110" s="4" t="s">
        <v>2</v>
      </c>
      <c r="J1110" s="4" t="s">
        <v>3</v>
      </c>
      <c r="K1110" s="4" t="s">
        <v>14</v>
      </c>
      <c r="L1110" s="4" t="s">
        <v>48</v>
      </c>
      <c r="M1110" s="9">
        <v>3</v>
      </c>
      <c r="N1110" s="6">
        <v>163.65</v>
      </c>
      <c r="O1110" s="7">
        <v>0.15</v>
      </c>
      <c r="P1110" s="6">
        <v>85.8</v>
      </c>
      <c r="Q1110" s="6">
        <f t="shared" si="68"/>
        <v>417.3075</v>
      </c>
      <c r="R1110" s="6">
        <f t="shared" si="69"/>
        <v>257.39999999999998</v>
      </c>
      <c r="S1110" s="6">
        <f t="shared" si="70"/>
        <v>159.90750000000003</v>
      </c>
      <c r="T1110" s="8">
        <f t="shared" si="71"/>
        <v>0.38318865584730688</v>
      </c>
      <c r="U1110" s="5">
        <f>YEAR(SalesDataTable[[#This Row],[Order Date]])</f>
        <v>2026</v>
      </c>
      <c r="V1110" s="8" t="str">
        <f>"Q"&amp;ROUNDUP(MONTH(SalesDataTable[[#This Row],[Order Date]])/3,0)</f>
        <v>Q2</v>
      </c>
      <c r="W1110" s="9">
        <f>MONTH(SalesDataTable[[#This Row],[Order Date]])</f>
        <v>6</v>
      </c>
      <c r="X1110" s="8" t="str">
        <f>TEXT(SalesDataTable[[#This Row],[Order Date]],"mmm")</f>
        <v>Jun</v>
      </c>
    </row>
    <row r="1111" spans="1:24" ht="15.75">
      <c r="A1111" s="2">
        <v>498</v>
      </c>
      <c r="B1111" s="3">
        <v>46189</v>
      </c>
      <c r="C1111" s="4">
        <f>YEAR(SalesDataTable[[#This Row],[Order Date]])</f>
        <v>2026</v>
      </c>
      <c r="D1111" s="12" t="str">
        <f>"Q"&amp;ROUNDUP(MONTH(SalesDataTable[[#This Row],[Order Date]])/3,0)</f>
        <v>Q2</v>
      </c>
      <c r="E1111" s="4">
        <f>MONTH(SalesDataTable[[#This Row],[Order Date]])</f>
        <v>6</v>
      </c>
      <c r="F1111" s="4" t="str">
        <f>TEXT(SalesDataTable[[#This Row],[Order Date]],"MMM")</f>
        <v>Jun</v>
      </c>
      <c r="G1111" s="4" t="s">
        <v>0</v>
      </c>
      <c r="H1111" s="4" t="s">
        <v>50</v>
      </c>
      <c r="I1111" s="4" t="s">
        <v>8</v>
      </c>
      <c r="J1111" s="4" t="s">
        <v>16</v>
      </c>
      <c r="K1111" s="4" t="s">
        <v>14</v>
      </c>
      <c r="L1111" s="4" t="s">
        <v>44</v>
      </c>
      <c r="M1111" s="9">
        <v>5</v>
      </c>
      <c r="N1111" s="6">
        <v>130.94999999999999</v>
      </c>
      <c r="O1111" s="7">
        <v>0.15</v>
      </c>
      <c r="P1111" s="6">
        <v>68.47</v>
      </c>
      <c r="Q1111" s="6">
        <f t="shared" si="68"/>
        <v>556.53750000000002</v>
      </c>
      <c r="R1111" s="6">
        <f t="shared" si="69"/>
        <v>342.35</v>
      </c>
      <c r="S1111" s="6">
        <f t="shared" si="70"/>
        <v>214.1875</v>
      </c>
      <c r="T1111" s="8">
        <f t="shared" si="71"/>
        <v>0.38485726478449339</v>
      </c>
      <c r="U1111" s="5">
        <f>YEAR(SalesDataTable[[#This Row],[Order Date]])</f>
        <v>2026</v>
      </c>
      <c r="V1111" s="8" t="str">
        <f>"Q"&amp;ROUNDUP(MONTH(SalesDataTable[[#This Row],[Order Date]])/3,0)</f>
        <v>Q2</v>
      </c>
      <c r="W1111" s="9">
        <f>MONTH(SalesDataTable[[#This Row],[Order Date]])</f>
        <v>6</v>
      </c>
      <c r="X1111" s="8" t="str">
        <f>TEXT(SalesDataTable[[#This Row],[Order Date]],"mmm")</f>
        <v>Jun</v>
      </c>
    </row>
    <row r="1112" spans="1:24" ht="15.75">
      <c r="A1112" s="2">
        <v>2611</v>
      </c>
      <c r="B1112" s="3">
        <v>46189</v>
      </c>
      <c r="C1112" s="4">
        <f>YEAR(SalesDataTable[[#This Row],[Order Date]])</f>
        <v>2026</v>
      </c>
      <c r="D1112" s="12" t="str">
        <f>"Q"&amp;ROUNDUP(MONTH(SalesDataTable[[#This Row],[Order Date]])/3,0)</f>
        <v>Q2</v>
      </c>
      <c r="E1112" s="4">
        <f>MONTH(SalesDataTable[[#This Row],[Order Date]])</f>
        <v>6</v>
      </c>
      <c r="F1112" s="4" t="str">
        <f>TEXT(SalesDataTable[[#This Row],[Order Date]],"MMM")</f>
        <v>Jun</v>
      </c>
      <c r="G1112" s="4" t="s">
        <v>20</v>
      </c>
      <c r="H1112" s="4" t="s">
        <v>47</v>
      </c>
      <c r="I1112" s="4" t="s">
        <v>2</v>
      </c>
      <c r="J1112" s="4" t="s">
        <v>3</v>
      </c>
      <c r="K1112" s="4" t="s">
        <v>14</v>
      </c>
      <c r="L1112" s="4" t="s">
        <v>48</v>
      </c>
      <c r="M1112" s="9">
        <v>5</v>
      </c>
      <c r="N1112" s="6">
        <v>160.82</v>
      </c>
      <c r="O1112" s="7">
        <v>0</v>
      </c>
      <c r="P1112" s="6">
        <v>90.14</v>
      </c>
      <c r="Q1112" s="6">
        <f t="shared" si="68"/>
        <v>804.09999999999991</v>
      </c>
      <c r="R1112" s="6">
        <f t="shared" si="69"/>
        <v>450.7</v>
      </c>
      <c r="S1112" s="6">
        <f t="shared" si="70"/>
        <v>353.39999999999992</v>
      </c>
      <c r="T1112" s="8">
        <f t="shared" si="71"/>
        <v>0.43949757492849145</v>
      </c>
      <c r="U1112" s="5">
        <f>YEAR(SalesDataTable[[#This Row],[Order Date]])</f>
        <v>2026</v>
      </c>
      <c r="V1112" s="8" t="str">
        <f>"Q"&amp;ROUNDUP(MONTH(SalesDataTable[[#This Row],[Order Date]])/3,0)</f>
        <v>Q2</v>
      </c>
      <c r="W1112" s="9">
        <f>MONTH(SalesDataTable[[#This Row],[Order Date]])</f>
        <v>6</v>
      </c>
      <c r="X1112" s="8" t="str">
        <f>TEXT(SalesDataTable[[#This Row],[Order Date]],"mmm")</f>
        <v>Jun</v>
      </c>
    </row>
    <row r="1113" spans="1:24" ht="15.75">
      <c r="A1113" s="2">
        <v>3197</v>
      </c>
      <c r="B1113" s="3">
        <v>46189</v>
      </c>
      <c r="C1113" s="4">
        <f>YEAR(SalesDataTable[[#This Row],[Order Date]])</f>
        <v>2026</v>
      </c>
      <c r="D1113" s="12" t="str">
        <f>"Q"&amp;ROUNDUP(MONTH(SalesDataTable[[#This Row],[Order Date]])/3,0)</f>
        <v>Q2</v>
      </c>
      <c r="E1113" s="4">
        <f>MONTH(SalesDataTable[[#This Row],[Order Date]])</f>
        <v>6</v>
      </c>
      <c r="F1113" s="4" t="str">
        <f>TEXT(SalesDataTable[[#This Row],[Order Date]],"MMM")</f>
        <v>Jun</v>
      </c>
      <c r="G1113" s="4" t="s">
        <v>6</v>
      </c>
      <c r="H1113" s="4" t="s">
        <v>43</v>
      </c>
      <c r="I1113" s="4" t="s">
        <v>19</v>
      </c>
      <c r="J1113" s="4" t="s">
        <v>13</v>
      </c>
      <c r="K1113" s="4" t="s">
        <v>4</v>
      </c>
      <c r="L1113" s="4" t="s">
        <v>26</v>
      </c>
      <c r="M1113" s="9">
        <v>3</v>
      </c>
      <c r="N1113" s="6">
        <v>40.51</v>
      </c>
      <c r="O1113" s="7">
        <v>0</v>
      </c>
      <c r="P1113" s="6">
        <v>16.940000000000001</v>
      </c>
      <c r="Q1113" s="6">
        <f t="shared" si="68"/>
        <v>121.53</v>
      </c>
      <c r="R1113" s="6">
        <f t="shared" si="69"/>
        <v>50.820000000000007</v>
      </c>
      <c r="S1113" s="6">
        <f t="shared" si="70"/>
        <v>70.709999999999994</v>
      </c>
      <c r="T1113" s="8">
        <f t="shared" si="71"/>
        <v>0.58183164650703523</v>
      </c>
      <c r="U1113" s="5">
        <f>YEAR(SalesDataTable[[#This Row],[Order Date]])</f>
        <v>2026</v>
      </c>
      <c r="V1113" s="8" t="str">
        <f>"Q"&amp;ROUNDUP(MONTH(SalesDataTable[[#This Row],[Order Date]])/3,0)</f>
        <v>Q2</v>
      </c>
      <c r="W1113" s="9">
        <f>MONTH(SalesDataTable[[#This Row],[Order Date]])</f>
        <v>6</v>
      </c>
      <c r="X1113" s="8" t="str">
        <f>TEXT(SalesDataTable[[#This Row],[Order Date]],"mmm")</f>
        <v>Jun</v>
      </c>
    </row>
    <row r="1114" spans="1:24" ht="15.75">
      <c r="A1114" s="2">
        <v>4668</v>
      </c>
      <c r="B1114" s="3">
        <v>46189</v>
      </c>
      <c r="C1114" s="4">
        <f>YEAR(SalesDataTable[[#This Row],[Order Date]])</f>
        <v>2026</v>
      </c>
      <c r="D1114" s="12" t="str">
        <f>"Q"&amp;ROUNDUP(MONTH(SalesDataTable[[#This Row],[Order Date]])/3,0)</f>
        <v>Q2</v>
      </c>
      <c r="E1114" s="4">
        <f>MONTH(SalesDataTable[[#This Row],[Order Date]])</f>
        <v>6</v>
      </c>
      <c r="F1114" s="4" t="str">
        <f>TEXT(SalesDataTable[[#This Row],[Order Date]],"MMM")</f>
        <v>Jun</v>
      </c>
      <c r="G1114" s="4" t="s">
        <v>6</v>
      </c>
      <c r="H1114" s="4" t="s">
        <v>41</v>
      </c>
      <c r="I1114" s="4" t="s">
        <v>2</v>
      </c>
      <c r="J1114" s="4" t="s">
        <v>16</v>
      </c>
      <c r="K1114" s="4" t="s">
        <v>4</v>
      </c>
      <c r="L1114" s="4" t="s">
        <v>5</v>
      </c>
      <c r="M1114" s="9">
        <v>1</v>
      </c>
      <c r="N1114" s="6">
        <v>81.08</v>
      </c>
      <c r="O1114" s="7">
        <v>0</v>
      </c>
      <c r="P1114" s="6">
        <v>41.52</v>
      </c>
      <c r="Q1114" s="6">
        <f t="shared" si="68"/>
        <v>81.08</v>
      </c>
      <c r="R1114" s="6">
        <f t="shared" si="69"/>
        <v>41.52</v>
      </c>
      <c r="S1114" s="6">
        <f t="shared" si="70"/>
        <v>39.559999999999995</v>
      </c>
      <c r="T1114" s="8">
        <f t="shared" si="71"/>
        <v>0.48791317217562896</v>
      </c>
      <c r="U1114" s="5">
        <f>YEAR(SalesDataTable[[#This Row],[Order Date]])</f>
        <v>2026</v>
      </c>
      <c r="V1114" s="8" t="str">
        <f>"Q"&amp;ROUNDUP(MONTH(SalesDataTable[[#This Row],[Order Date]])/3,0)</f>
        <v>Q2</v>
      </c>
      <c r="W1114" s="9">
        <f>MONTH(SalesDataTable[[#This Row],[Order Date]])</f>
        <v>6</v>
      </c>
      <c r="X1114" s="8" t="str">
        <f>TEXT(SalesDataTable[[#This Row],[Order Date]],"mmm")</f>
        <v>Jun</v>
      </c>
    </row>
    <row r="1115" spans="1:24" ht="15.75">
      <c r="A1115" s="2">
        <v>4994</v>
      </c>
      <c r="B1115" s="3">
        <v>46189</v>
      </c>
      <c r="C1115" s="4">
        <f>YEAR(SalesDataTable[[#This Row],[Order Date]])</f>
        <v>2026</v>
      </c>
      <c r="D1115" s="12" t="str">
        <f>"Q"&amp;ROUNDUP(MONTH(SalesDataTable[[#This Row],[Order Date]])/3,0)</f>
        <v>Q2</v>
      </c>
      <c r="E1115" s="4">
        <f>MONTH(SalesDataTable[[#This Row],[Order Date]])</f>
        <v>6</v>
      </c>
      <c r="F1115" s="4" t="str">
        <f>TEXT(SalesDataTable[[#This Row],[Order Date]],"MMM")</f>
        <v>Jun</v>
      </c>
      <c r="G1115" s="4" t="s">
        <v>11</v>
      </c>
      <c r="H1115" s="4" t="s">
        <v>39</v>
      </c>
      <c r="I1115" s="4" t="s">
        <v>8</v>
      </c>
      <c r="J1115" s="4" t="s">
        <v>16</v>
      </c>
      <c r="K1115" s="4" t="s">
        <v>9</v>
      </c>
      <c r="L1115" s="4" t="s">
        <v>37</v>
      </c>
      <c r="M1115" s="9">
        <v>4</v>
      </c>
      <c r="N1115" s="6">
        <v>150.43</v>
      </c>
      <c r="O1115" s="7">
        <v>0.1</v>
      </c>
      <c r="P1115" s="6">
        <v>77.650000000000006</v>
      </c>
      <c r="Q1115" s="6">
        <f t="shared" si="68"/>
        <v>541.548</v>
      </c>
      <c r="R1115" s="6">
        <f t="shared" si="69"/>
        <v>310.60000000000002</v>
      </c>
      <c r="S1115" s="6">
        <f t="shared" si="70"/>
        <v>230.94799999999998</v>
      </c>
      <c r="T1115" s="8">
        <f t="shared" si="71"/>
        <v>0.42645896577957998</v>
      </c>
      <c r="U1115" s="5">
        <f>YEAR(SalesDataTable[[#This Row],[Order Date]])</f>
        <v>2026</v>
      </c>
      <c r="V1115" s="8" t="str">
        <f>"Q"&amp;ROUNDUP(MONTH(SalesDataTable[[#This Row],[Order Date]])/3,0)</f>
        <v>Q2</v>
      </c>
      <c r="W1115" s="9">
        <f>MONTH(SalesDataTable[[#This Row],[Order Date]])</f>
        <v>6</v>
      </c>
      <c r="X1115" s="8" t="str">
        <f>TEXT(SalesDataTable[[#This Row],[Order Date]],"mmm")</f>
        <v>Jun</v>
      </c>
    </row>
    <row r="1116" spans="1:24" ht="15.75">
      <c r="A1116" s="2">
        <v>512</v>
      </c>
      <c r="B1116" s="3">
        <v>46190</v>
      </c>
      <c r="C1116" s="4">
        <f>YEAR(SalesDataTable[[#This Row],[Order Date]])</f>
        <v>2026</v>
      </c>
      <c r="D1116" s="12" t="str">
        <f>"Q"&amp;ROUNDUP(MONTH(SalesDataTable[[#This Row],[Order Date]])/3,0)</f>
        <v>Q2</v>
      </c>
      <c r="E1116" s="4">
        <f>MONTH(SalesDataTable[[#This Row],[Order Date]])</f>
        <v>6</v>
      </c>
      <c r="F1116" s="4" t="str">
        <f>TEXT(SalesDataTable[[#This Row],[Order Date]],"MMM")</f>
        <v>Jun</v>
      </c>
      <c r="G1116" s="4" t="s">
        <v>6</v>
      </c>
      <c r="H1116" s="4" t="s">
        <v>43</v>
      </c>
      <c r="I1116" s="4" t="s">
        <v>28</v>
      </c>
      <c r="J1116" s="4" t="s">
        <v>3</v>
      </c>
      <c r="K1116" s="4" t="s">
        <v>23</v>
      </c>
      <c r="L1116" s="4" t="s">
        <v>29</v>
      </c>
      <c r="M1116" s="9">
        <v>1</v>
      </c>
      <c r="N1116" s="6">
        <v>192.42</v>
      </c>
      <c r="O1116" s="7">
        <v>0</v>
      </c>
      <c r="P1116" s="6">
        <v>103.31</v>
      </c>
      <c r="Q1116" s="6">
        <f t="shared" si="68"/>
        <v>192.42</v>
      </c>
      <c r="R1116" s="6">
        <f t="shared" si="69"/>
        <v>103.31</v>
      </c>
      <c r="S1116" s="6">
        <f t="shared" si="70"/>
        <v>89.109999999999985</v>
      </c>
      <c r="T1116" s="8">
        <f t="shared" si="71"/>
        <v>0.46310154869556175</v>
      </c>
      <c r="U1116" s="5">
        <f>YEAR(SalesDataTable[[#This Row],[Order Date]])</f>
        <v>2026</v>
      </c>
      <c r="V1116" s="8" t="str">
        <f>"Q"&amp;ROUNDUP(MONTH(SalesDataTable[[#This Row],[Order Date]])/3,0)</f>
        <v>Q2</v>
      </c>
      <c r="W1116" s="9">
        <f>MONTH(SalesDataTable[[#This Row],[Order Date]])</f>
        <v>6</v>
      </c>
      <c r="X1116" s="8" t="str">
        <f>TEXT(SalesDataTable[[#This Row],[Order Date]],"mmm")</f>
        <v>Jun</v>
      </c>
    </row>
    <row r="1117" spans="1:24" ht="15.75">
      <c r="A1117" s="2">
        <v>717</v>
      </c>
      <c r="B1117" s="3">
        <v>46190</v>
      </c>
      <c r="C1117" s="4">
        <f>YEAR(SalesDataTable[[#This Row],[Order Date]])</f>
        <v>2026</v>
      </c>
      <c r="D1117" s="12" t="str">
        <f>"Q"&amp;ROUNDUP(MONTH(SalesDataTable[[#This Row],[Order Date]])/3,0)</f>
        <v>Q2</v>
      </c>
      <c r="E1117" s="4">
        <f>MONTH(SalesDataTable[[#This Row],[Order Date]])</f>
        <v>6</v>
      </c>
      <c r="F1117" s="4" t="str">
        <f>TEXT(SalesDataTable[[#This Row],[Order Date]],"MMM")</f>
        <v>Jun</v>
      </c>
      <c r="G1117" s="4" t="s">
        <v>20</v>
      </c>
      <c r="H1117" s="4" t="s">
        <v>31</v>
      </c>
      <c r="I1117" s="4" t="s">
        <v>8</v>
      </c>
      <c r="J1117" s="4" t="s">
        <v>16</v>
      </c>
      <c r="K1117" s="4" t="s">
        <v>23</v>
      </c>
      <c r="L1117" s="4" t="s">
        <v>24</v>
      </c>
      <c r="M1117" s="9">
        <v>10</v>
      </c>
      <c r="N1117" s="6">
        <v>333.14</v>
      </c>
      <c r="O1117" s="7">
        <v>0.15</v>
      </c>
      <c r="P1117" s="6">
        <v>194.52</v>
      </c>
      <c r="Q1117" s="6">
        <f t="shared" si="68"/>
        <v>2831.6899999999996</v>
      </c>
      <c r="R1117" s="6">
        <f t="shared" si="69"/>
        <v>1945.2</v>
      </c>
      <c r="S1117" s="6">
        <f t="shared" si="70"/>
        <v>886.48999999999955</v>
      </c>
      <c r="T1117" s="8">
        <f t="shared" si="71"/>
        <v>0.31306039856057677</v>
      </c>
      <c r="U1117" s="5">
        <f>YEAR(SalesDataTable[[#This Row],[Order Date]])</f>
        <v>2026</v>
      </c>
      <c r="V1117" s="8" t="str">
        <f>"Q"&amp;ROUNDUP(MONTH(SalesDataTable[[#This Row],[Order Date]])/3,0)</f>
        <v>Q2</v>
      </c>
      <c r="W1117" s="9">
        <f>MONTH(SalesDataTable[[#This Row],[Order Date]])</f>
        <v>6</v>
      </c>
      <c r="X1117" s="8" t="str">
        <f>TEXT(SalesDataTable[[#This Row],[Order Date]],"mmm")</f>
        <v>Jun</v>
      </c>
    </row>
    <row r="1118" spans="1:24" ht="15.75">
      <c r="A1118" s="2">
        <v>952</v>
      </c>
      <c r="B1118" s="3">
        <v>46190</v>
      </c>
      <c r="C1118" s="4">
        <f>YEAR(SalesDataTable[[#This Row],[Order Date]])</f>
        <v>2026</v>
      </c>
      <c r="D1118" s="12" t="str">
        <f>"Q"&amp;ROUNDUP(MONTH(SalesDataTable[[#This Row],[Order Date]])/3,0)</f>
        <v>Q2</v>
      </c>
      <c r="E1118" s="4">
        <f>MONTH(SalesDataTable[[#This Row],[Order Date]])</f>
        <v>6</v>
      </c>
      <c r="F1118" s="4" t="str">
        <f>TEXT(SalesDataTable[[#This Row],[Order Date]],"MMM")</f>
        <v>Jun</v>
      </c>
      <c r="G1118" s="4" t="s">
        <v>0</v>
      </c>
      <c r="H1118" s="4" t="s">
        <v>1</v>
      </c>
      <c r="I1118" s="4" t="s">
        <v>2</v>
      </c>
      <c r="J1118" s="4" t="s">
        <v>16</v>
      </c>
      <c r="K1118" s="4" t="s">
        <v>23</v>
      </c>
      <c r="L1118" s="4" t="s">
        <v>40</v>
      </c>
      <c r="M1118" s="9">
        <v>1</v>
      </c>
      <c r="N1118" s="6">
        <v>79.900000000000006</v>
      </c>
      <c r="O1118" s="7">
        <v>0.05</v>
      </c>
      <c r="P1118" s="6">
        <v>40.19</v>
      </c>
      <c r="Q1118" s="6">
        <f t="shared" si="68"/>
        <v>75.905000000000001</v>
      </c>
      <c r="R1118" s="6">
        <f t="shared" si="69"/>
        <v>40.19</v>
      </c>
      <c r="S1118" s="6">
        <f t="shared" si="70"/>
        <v>35.715000000000003</v>
      </c>
      <c r="T1118" s="8">
        <f t="shared" si="71"/>
        <v>0.47052236348066667</v>
      </c>
      <c r="U1118" s="5">
        <f>YEAR(SalesDataTable[[#This Row],[Order Date]])</f>
        <v>2026</v>
      </c>
      <c r="V1118" s="8" t="str">
        <f>"Q"&amp;ROUNDUP(MONTH(SalesDataTable[[#This Row],[Order Date]])/3,0)</f>
        <v>Q2</v>
      </c>
      <c r="W1118" s="9">
        <f>MONTH(SalesDataTable[[#This Row],[Order Date]])</f>
        <v>6</v>
      </c>
      <c r="X1118" s="8" t="str">
        <f>TEXT(SalesDataTable[[#This Row],[Order Date]],"mmm")</f>
        <v>Jun</v>
      </c>
    </row>
    <row r="1119" spans="1:24" ht="15.75">
      <c r="A1119" s="2">
        <v>1081</v>
      </c>
      <c r="B1119" s="3">
        <v>46190</v>
      </c>
      <c r="C1119" s="4">
        <f>YEAR(SalesDataTable[[#This Row],[Order Date]])</f>
        <v>2026</v>
      </c>
      <c r="D1119" s="12" t="str">
        <f>"Q"&amp;ROUNDUP(MONTH(SalesDataTable[[#This Row],[Order Date]])/3,0)</f>
        <v>Q2</v>
      </c>
      <c r="E1119" s="4">
        <f>MONTH(SalesDataTable[[#This Row],[Order Date]])</f>
        <v>6</v>
      </c>
      <c r="F1119" s="4" t="str">
        <f>TEXT(SalesDataTable[[#This Row],[Order Date]],"MMM")</f>
        <v>Jun</v>
      </c>
      <c r="G1119" s="4" t="s">
        <v>20</v>
      </c>
      <c r="H1119" s="4" t="s">
        <v>47</v>
      </c>
      <c r="I1119" s="4" t="s">
        <v>2</v>
      </c>
      <c r="J1119" s="4" t="s">
        <v>3</v>
      </c>
      <c r="K1119" s="4" t="s">
        <v>4</v>
      </c>
      <c r="L1119" s="4" t="s">
        <v>22</v>
      </c>
      <c r="M1119" s="9">
        <v>1</v>
      </c>
      <c r="N1119" s="6">
        <v>51.12</v>
      </c>
      <c r="O1119" s="7">
        <v>0</v>
      </c>
      <c r="P1119" s="6">
        <v>22.43</v>
      </c>
      <c r="Q1119" s="6">
        <f t="shared" si="68"/>
        <v>51.12</v>
      </c>
      <c r="R1119" s="6">
        <f t="shared" si="69"/>
        <v>22.43</v>
      </c>
      <c r="S1119" s="6">
        <f t="shared" si="70"/>
        <v>28.689999999999998</v>
      </c>
      <c r="T1119" s="8">
        <f t="shared" si="71"/>
        <v>0.56122848200312991</v>
      </c>
      <c r="U1119" s="5">
        <f>YEAR(SalesDataTable[[#This Row],[Order Date]])</f>
        <v>2026</v>
      </c>
      <c r="V1119" s="8" t="str">
        <f>"Q"&amp;ROUNDUP(MONTH(SalesDataTable[[#This Row],[Order Date]])/3,0)</f>
        <v>Q2</v>
      </c>
      <c r="W1119" s="9">
        <f>MONTH(SalesDataTable[[#This Row],[Order Date]])</f>
        <v>6</v>
      </c>
      <c r="X1119" s="8" t="str">
        <f>TEXT(SalesDataTable[[#This Row],[Order Date]],"mmm")</f>
        <v>Jun</v>
      </c>
    </row>
    <row r="1120" spans="1:24" ht="15.75">
      <c r="A1120" s="2">
        <v>2043</v>
      </c>
      <c r="B1120" s="3">
        <v>46190</v>
      </c>
      <c r="C1120" s="4">
        <f>YEAR(SalesDataTable[[#This Row],[Order Date]])</f>
        <v>2026</v>
      </c>
      <c r="D1120" s="12" t="str">
        <f>"Q"&amp;ROUNDUP(MONTH(SalesDataTable[[#This Row],[Order Date]])/3,0)</f>
        <v>Q2</v>
      </c>
      <c r="E1120" s="4">
        <f>MONTH(SalesDataTable[[#This Row],[Order Date]])</f>
        <v>6</v>
      </c>
      <c r="F1120" s="4" t="str">
        <f>TEXT(SalesDataTable[[#This Row],[Order Date]],"MMM")</f>
        <v>Jun</v>
      </c>
      <c r="G1120" s="4" t="s">
        <v>6</v>
      </c>
      <c r="H1120" s="4" t="s">
        <v>27</v>
      </c>
      <c r="I1120" s="4" t="s">
        <v>2</v>
      </c>
      <c r="J1120" s="4" t="s">
        <v>13</v>
      </c>
      <c r="K1120" s="4" t="s">
        <v>9</v>
      </c>
      <c r="L1120" s="4" t="s">
        <v>10</v>
      </c>
      <c r="M1120" s="9">
        <v>2</v>
      </c>
      <c r="N1120" s="6">
        <v>90.33</v>
      </c>
      <c r="O1120" s="7">
        <v>0</v>
      </c>
      <c r="P1120" s="6">
        <v>46.3</v>
      </c>
      <c r="Q1120" s="6">
        <f t="shared" si="68"/>
        <v>180.66</v>
      </c>
      <c r="R1120" s="6">
        <f t="shared" si="69"/>
        <v>92.6</v>
      </c>
      <c r="S1120" s="6">
        <f t="shared" si="70"/>
        <v>88.06</v>
      </c>
      <c r="T1120" s="8">
        <f t="shared" si="71"/>
        <v>0.48743496069965686</v>
      </c>
      <c r="U1120" s="5">
        <f>YEAR(SalesDataTable[[#This Row],[Order Date]])</f>
        <v>2026</v>
      </c>
      <c r="V1120" s="8" t="str">
        <f>"Q"&amp;ROUNDUP(MONTH(SalesDataTable[[#This Row],[Order Date]])/3,0)</f>
        <v>Q2</v>
      </c>
      <c r="W1120" s="9">
        <f>MONTH(SalesDataTable[[#This Row],[Order Date]])</f>
        <v>6</v>
      </c>
      <c r="X1120" s="8" t="str">
        <f>TEXT(SalesDataTable[[#This Row],[Order Date]],"mmm")</f>
        <v>Jun</v>
      </c>
    </row>
    <row r="1121" spans="1:24" ht="15.75">
      <c r="A1121" s="2">
        <v>4040</v>
      </c>
      <c r="B1121" s="3">
        <v>46190</v>
      </c>
      <c r="C1121" s="4">
        <f>YEAR(SalesDataTable[[#This Row],[Order Date]])</f>
        <v>2026</v>
      </c>
      <c r="D1121" s="12" t="str">
        <f>"Q"&amp;ROUNDUP(MONTH(SalesDataTable[[#This Row],[Order Date]])/3,0)</f>
        <v>Q2</v>
      </c>
      <c r="E1121" s="4">
        <f>MONTH(SalesDataTable[[#This Row],[Order Date]])</f>
        <v>6</v>
      </c>
      <c r="F1121" s="4" t="str">
        <f>TEXT(SalesDataTable[[#This Row],[Order Date]],"MMM")</f>
        <v>Jun</v>
      </c>
      <c r="G1121" s="4" t="s">
        <v>20</v>
      </c>
      <c r="H1121" s="4" t="s">
        <v>31</v>
      </c>
      <c r="I1121" s="4" t="s">
        <v>2</v>
      </c>
      <c r="J1121" s="4" t="s">
        <v>16</v>
      </c>
      <c r="K1121" s="4" t="s">
        <v>14</v>
      </c>
      <c r="L1121" s="4" t="s">
        <v>15</v>
      </c>
      <c r="M1121" s="9">
        <v>2</v>
      </c>
      <c r="N1121" s="6">
        <v>36.799999999999997</v>
      </c>
      <c r="O1121" s="7">
        <v>0.05</v>
      </c>
      <c r="P1121" s="6">
        <v>13.94</v>
      </c>
      <c r="Q1121" s="6">
        <f t="shared" si="68"/>
        <v>69.919999999999987</v>
      </c>
      <c r="R1121" s="6">
        <f t="shared" si="69"/>
        <v>27.88</v>
      </c>
      <c r="S1121" s="6">
        <f t="shared" si="70"/>
        <v>42.039999999999992</v>
      </c>
      <c r="T1121" s="8">
        <f t="shared" si="71"/>
        <v>0.60125858123569798</v>
      </c>
      <c r="U1121" s="5">
        <f>YEAR(SalesDataTable[[#This Row],[Order Date]])</f>
        <v>2026</v>
      </c>
      <c r="V1121" s="8" t="str">
        <f>"Q"&amp;ROUNDUP(MONTH(SalesDataTable[[#This Row],[Order Date]])/3,0)</f>
        <v>Q2</v>
      </c>
      <c r="W1121" s="9">
        <f>MONTH(SalesDataTable[[#This Row],[Order Date]])</f>
        <v>6</v>
      </c>
      <c r="X1121" s="8" t="str">
        <f>TEXT(SalesDataTable[[#This Row],[Order Date]],"mmm")</f>
        <v>Jun</v>
      </c>
    </row>
    <row r="1122" spans="1:24" ht="15.75">
      <c r="A1122" s="2">
        <v>2295</v>
      </c>
      <c r="B1122" s="3">
        <v>46191</v>
      </c>
      <c r="C1122" s="4">
        <f>YEAR(SalesDataTable[[#This Row],[Order Date]])</f>
        <v>2026</v>
      </c>
      <c r="D1122" s="12" t="str">
        <f>"Q"&amp;ROUNDUP(MONTH(SalesDataTable[[#This Row],[Order Date]])/3,0)</f>
        <v>Q2</v>
      </c>
      <c r="E1122" s="4">
        <f>MONTH(SalesDataTable[[#This Row],[Order Date]])</f>
        <v>6</v>
      </c>
      <c r="F1122" s="4" t="str">
        <f>TEXT(SalesDataTable[[#This Row],[Order Date]],"MMM")</f>
        <v>Jun</v>
      </c>
      <c r="G1122" s="4" t="s">
        <v>6</v>
      </c>
      <c r="H1122" s="4" t="s">
        <v>41</v>
      </c>
      <c r="I1122" s="4" t="s">
        <v>28</v>
      </c>
      <c r="J1122" s="4" t="s">
        <v>13</v>
      </c>
      <c r="K1122" s="4" t="s">
        <v>14</v>
      </c>
      <c r="L1122" s="4" t="s">
        <v>32</v>
      </c>
      <c r="M1122" s="9">
        <v>1</v>
      </c>
      <c r="N1122" s="6">
        <v>45.7</v>
      </c>
      <c r="O1122" s="7">
        <v>0.1</v>
      </c>
      <c r="P1122" s="6">
        <v>18.600000000000001</v>
      </c>
      <c r="Q1122" s="6">
        <f t="shared" si="68"/>
        <v>41.13</v>
      </c>
      <c r="R1122" s="6">
        <f t="shared" si="69"/>
        <v>18.600000000000001</v>
      </c>
      <c r="S1122" s="6">
        <f t="shared" si="70"/>
        <v>22.53</v>
      </c>
      <c r="T1122" s="8">
        <f t="shared" si="71"/>
        <v>0.5477753464624362</v>
      </c>
      <c r="U1122" s="5">
        <f>YEAR(SalesDataTable[[#This Row],[Order Date]])</f>
        <v>2026</v>
      </c>
      <c r="V1122" s="8" t="str">
        <f>"Q"&amp;ROUNDUP(MONTH(SalesDataTable[[#This Row],[Order Date]])/3,0)</f>
        <v>Q2</v>
      </c>
      <c r="W1122" s="9">
        <f>MONTH(SalesDataTable[[#This Row],[Order Date]])</f>
        <v>6</v>
      </c>
      <c r="X1122" s="8" t="str">
        <f>TEXT(SalesDataTable[[#This Row],[Order Date]],"mmm")</f>
        <v>Jun</v>
      </c>
    </row>
    <row r="1123" spans="1:24" ht="15.75">
      <c r="A1123" s="2">
        <v>2670</v>
      </c>
      <c r="B1123" s="3">
        <v>46191</v>
      </c>
      <c r="C1123" s="4">
        <f>YEAR(SalesDataTable[[#This Row],[Order Date]])</f>
        <v>2026</v>
      </c>
      <c r="D1123" s="12" t="str">
        <f>"Q"&amp;ROUNDUP(MONTH(SalesDataTable[[#This Row],[Order Date]])/3,0)</f>
        <v>Q2</v>
      </c>
      <c r="E1123" s="4">
        <f>MONTH(SalesDataTable[[#This Row],[Order Date]])</f>
        <v>6</v>
      </c>
      <c r="F1123" s="4" t="str">
        <f>TEXT(SalesDataTable[[#This Row],[Order Date]],"MMM")</f>
        <v>Jun</v>
      </c>
      <c r="G1123" s="4" t="s">
        <v>11</v>
      </c>
      <c r="H1123" s="4" t="s">
        <v>25</v>
      </c>
      <c r="I1123" s="4" t="s">
        <v>28</v>
      </c>
      <c r="J1123" s="4" t="s">
        <v>3</v>
      </c>
      <c r="K1123" s="4" t="s">
        <v>14</v>
      </c>
      <c r="L1123" s="4" t="s">
        <v>48</v>
      </c>
      <c r="M1123" s="9">
        <v>3</v>
      </c>
      <c r="N1123" s="6">
        <v>162.30000000000001</v>
      </c>
      <c r="O1123" s="7">
        <v>0.1</v>
      </c>
      <c r="P1123" s="6">
        <v>86.43</v>
      </c>
      <c r="Q1123" s="6">
        <f t="shared" si="68"/>
        <v>438.21000000000004</v>
      </c>
      <c r="R1123" s="6">
        <f t="shared" si="69"/>
        <v>259.29000000000002</v>
      </c>
      <c r="S1123" s="6">
        <f t="shared" si="70"/>
        <v>178.92000000000002</v>
      </c>
      <c r="T1123" s="8">
        <f t="shared" si="71"/>
        <v>0.40829739166153217</v>
      </c>
      <c r="U1123" s="5">
        <f>YEAR(SalesDataTable[[#This Row],[Order Date]])</f>
        <v>2026</v>
      </c>
      <c r="V1123" s="8" t="str">
        <f>"Q"&amp;ROUNDUP(MONTH(SalesDataTable[[#This Row],[Order Date]])/3,0)</f>
        <v>Q2</v>
      </c>
      <c r="W1123" s="9">
        <f>MONTH(SalesDataTable[[#This Row],[Order Date]])</f>
        <v>6</v>
      </c>
      <c r="X1123" s="8" t="str">
        <f>TEXT(SalesDataTable[[#This Row],[Order Date]],"mmm")</f>
        <v>Jun</v>
      </c>
    </row>
    <row r="1124" spans="1:24" ht="15.75">
      <c r="A1124" s="2">
        <v>2777</v>
      </c>
      <c r="B1124" s="3">
        <v>46191</v>
      </c>
      <c r="C1124" s="4">
        <f>YEAR(SalesDataTable[[#This Row],[Order Date]])</f>
        <v>2026</v>
      </c>
      <c r="D1124" s="12" t="str">
        <f>"Q"&amp;ROUNDUP(MONTH(SalesDataTable[[#This Row],[Order Date]])/3,0)</f>
        <v>Q2</v>
      </c>
      <c r="E1124" s="4">
        <f>MONTH(SalesDataTable[[#This Row],[Order Date]])</f>
        <v>6</v>
      </c>
      <c r="F1124" s="4" t="str">
        <f>TEXT(SalesDataTable[[#This Row],[Order Date]],"MMM")</f>
        <v>Jun</v>
      </c>
      <c r="G1124" s="4" t="s">
        <v>6</v>
      </c>
      <c r="H1124" s="4" t="s">
        <v>49</v>
      </c>
      <c r="I1124" s="4" t="s">
        <v>8</v>
      </c>
      <c r="J1124" s="4" t="s">
        <v>16</v>
      </c>
      <c r="K1124" s="4" t="s">
        <v>9</v>
      </c>
      <c r="L1124" s="4" t="s">
        <v>46</v>
      </c>
      <c r="M1124" s="9">
        <v>5</v>
      </c>
      <c r="N1124" s="6">
        <v>72.37</v>
      </c>
      <c r="O1124" s="7">
        <v>0.2</v>
      </c>
      <c r="P1124" s="6">
        <v>32.840000000000003</v>
      </c>
      <c r="Q1124" s="6">
        <f t="shared" si="68"/>
        <v>289.48</v>
      </c>
      <c r="R1124" s="6">
        <f t="shared" si="69"/>
        <v>164.20000000000002</v>
      </c>
      <c r="S1124" s="6">
        <f t="shared" si="70"/>
        <v>125.28</v>
      </c>
      <c r="T1124" s="8">
        <f t="shared" si="71"/>
        <v>0.43277601215973466</v>
      </c>
      <c r="U1124" s="5">
        <f>YEAR(SalesDataTable[[#This Row],[Order Date]])</f>
        <v>2026</v>
      </c>
      <c r="V1124" s="8" t="str">
        <f>"Q"&amp;ROUNDUP(MONTH(SalesDataTable[[#This Row],[Order Date]])/3,0)</f>
        <v>Q2</v>
      </c>
      <c r="W1124" s="9">
        <f>MONTH(SalesDataTable[[#This Row],[Order Date]])</f>
        <v>6</v>
      </c>
      <c r="X1124" s="8" t="str">
        <f>TEXT(SalesDataTable[[#This Row],[Order Date]],"mmm")</f>
        <v>Jun</v>
      </c>
    </row>
    <row r="1125" spans="1:24" ht="15.75">
      <c r="A1125" s="2">
        <v>2780</v>
      </c>
      <c r="B1125" s="3">
        <v>46191</v>
      </c>
      <c r="C1125" s="4">
        <f>YEAR(SalesDataTable[[#This Row],[Order Date]])</f>
        <v>2026</v>
      </c>
      <c r="D1125" s="12" t="str">
        <f>"Q"&amp;ROUNDUP(MONTH(SalesDataTable[[#This Row],[Order Date]])/3,0)</f>
        <v>Q2</v>
      </c>
      <c r="E1125" s="4">
        <f>MONTH(SalesDataTable[[#This Row],[Order Date]])</f>
        <v>6</v>
      </c>
      <c r="F1125" s="4" t="str">
        <f>TEXT(SalesDataTable[[#This Row],[Order Date]],"MMM")</f>
        <v>Jun</v>
      </c>
      <c r="G1125" s="4" t="s">
        <v>11</v>
      </c>
      <c r="H1125" s="4" t="s">
        <v>18</v>
      </c>
      <c r="I1125" s="4" t="s">
        <v>2</v>
      </c>
      <c r="J1125" s="4" t="s">
        <v>13</v>
      </c>
      <c r="K1125" s="4" t="s">
        <v>34</v>
      </c>
      <c r="L1125" s="4" t="s">
        <v>42</v>
      </c>
      <c r="M1125" s="9">
        <v>2</v>
      </c>
      <c r="N1125" s="6">
        <v>35.61</v>
      </c>
      <c r="O1125" s="7">
        <v>0.15</v>
      </c>
      <c r="P1125" s="6">
        <v>13.96</v>
      </c>
      <c r="Q1125" s="6">
        <f t="shared" si="68"/>
        <v>60.536999999999999</v>
      </c>
      <c r="R1125" s="6">
        <f t="shared" si="69"/>
        <v>27.92</v>
      </c>
      <c r="S1125" s="6">
        <f t="shared" si="70"/>
        <v>32.616999999999997</v>
      </c>
      <c r="T1125" s="8">
        <f t="shared" si="71"/>
        <v>0.53879445628293432</v>
      </c>
      <c r="U1125" s="5">
        <f>YEAR(SalesDataTable[[#This Row],[Order Date]])</f>
        <v>2026</v>
      </c>
      <c r="V1125" s="8" t="str">
        <f>"Q"&amp;ROUNDUP(MONTH(SalesDataTable[[#This Row],[Order Date]])/3,0)</f>
        <v>Q2</v>
      </c>
      <c r="W1125" s="9">
        <f>MONTH(SalesDataTable[[#This Row],[Order Date]])</f>
        <v>6</v>
      </c>
      <c r="X1125" s="8" t="str">
        <f>TEXT(SalesDataTable[[#This Row],[Order Date]],"mmm")</f>
        <v>Jun</v>
      </c>
    </row>
    <row r="1126" spans="1:24" ht="15.75">
      <c r="A1126" s="2">
        <v>3209</v>
      </c>
      <c r="B1126" s="3">
        <v>46191</v>
      </c>
      <c r="C1126" s="4">
        <f>YEAR(SalesDataTable[[#This Row],[Order Date]])</f>
        <v>2026</v>
      </c>
      <c r="D1126" s="12" t="str">
        <f>"Q"&amp;ROUNDUP(MONTH(SalesDataTable[[#This Row],[Order Date]])/3,0)</f>
        <v>Q2</v>
      </c>
      <c r="E1126" s="4">
        <f>MONTH(SalesDataTable[[#This Row],[Order Date]])</f>
        <v>6</v>
      </c>
      <c r="F1126" s="4" t="str">
        <f>TEXT(SalesDataTable[[#This Row],[Order Date]],"MMM")</f>
        <v>Jun</v>
      </c>
      <c r="G1126" s="4" t="s">
        <v>20</v>
      </c>
      <c r="H1126" s="4" t="s">
        <v>47</v>
      </c>
      <c r="I1126" s="4" t="s">
        <v>2</v>
      </c>
      <c r="J1126" s="4" t="s">
        <v>3</v>
      </c>
      <c r="K1126" s="4" t="s">
        <v>14</v>
      </c>
      <c r="L1126" s="4" t="s">
        <v>44</v>
      </c>
      <c r="M1126" s="9">
        <v>2</v>
      </c>
      <c r="N1126" s="6">
        <v>133.12</v>
      </c>
      <c r="O1126" s="7">
        <v>0</v>
      </c>
      <c r="P1126" s="6">
        <v>67.02</v>
      </c>
      <c r="Q1126" s="6">
        <f t="shared" si="68"/>
        <v>266.24</v>
      </c>
      <c r="R1126" s="6">
        <f t="shared" si="69"/>
        <v>134.04</v>
      </c>
      <c r="S1126" s="6">
        <f t="shared" si="70"/>
        <v>132.20000000000002</v>
      </c>
      <c r="T1126" s="8">
        <f t="shared" si="71"/>
        <v>0.4965444711538462</v>
      </c>
      <c r="U1126" s="5">
        <f>YEAR(SalesDataTable[[#This Row],[Order Date]])</f>
        <v>2026</v>
      </c>
      <c r="V1126" s="8" t="str">
        <f>"Q"&amp;ROUNDUP(MONTH(SalesDataTable[[#This Row],[Order Date]])/3,0)</f>
        <v>Q2</v>
      </c>
      <c r="W1126" s="9">
        <f>MONTH(SalesDataTable[[#This Row],[Order Date]])</f>
        <v>6</v>
      </c>
      <c r="X1126" s="8" t="str">
        <f>TEXT(SalesDataTable[[#This Row],[Order Date]],"mmm")</f>
        <v>Jun</v>
      </c>
    </row>
    <row r="1127" spans="1:24" ht="15.75">
      <c r="A1127" s="2">
        <v>3414</v>
      </c>
      <c r="B1127" s="3">
        <v>46191</v>
      </c>
      <c r="C1127" s="4">
        <f>YEAR(SalesDataTable[[#This Row],[Order Date]])</f>
        <v>2026</v>
      </c>
      <c r="D1127" s="12" t="str">
        <f>"Q"&amp;ROUNDUP(MONTH(SalesDataTable[[#This Row],[Order Date]])/3,0)</f>
        <v>Q2</v>
      </c>
      <c r="E1127" s="4">
        <f>MONTH(SalesDataTable[[#This Row],[Order Date]])</f>
        <v>6</v>
      </c>
      <c r="F1127" s="4" t="str">
        <f>TEXT(SalesDataTable[[#This Row],[Order Date]],"MMM")</f>
        <v>Jun</v>
      </c>
      <c r="G1127" s="4" t="s">
        <v>0</v>
      </c>
      <c r="H1127" s="4" t="s">
        <v>50</v>
      </c>
      <c r="I1127" s="4" t="s">
        <v>28</v>
      </c>
      <c r="J1127" s="4" t="s">
        <v>3</v>
      </c>
      <c r="K1127" s="4" t="s">
        <v>4</v>
      </c>
      <c r="L1127" s="4" t="s">
        <v>22</v>
      </c>
      <c r="M1127" s="9">
        <v>1</v>
      </c>
      <c r="N1127" s="6">
        <v>51.23</v>
      </c>
      <c r="O1127" s="7">
        <v>0.05</v>
      </c>
      <c r="P1127" s="6">
        <v>23.12</v>
      </c>
      <c r="Q1127" s="6">
        <f t="shared" si="68"/>
        <v>48.668499999999995</v>
      </c>
      <c r="R1127" s="6">
        <f t="shared" si="69"/>
        <v>23.12</v>
      </c>
      <c r="S1127" s="6">
        <f t="shared" si="70"/>
        <v>25.548499999999994</v>
      </c>
      <c r="T1127" s="8">
        <f t="shared" si="71"/>
        <v>0.5249494025909982</v>
      </c>
      <c r="U1127" s="5">
        <f>YEAR(SalesDataTable[[#This Row],[Order Date]])</f>
        <v>2026</v>
      </c>
      <c r="V1127" s="8" t="str">
        <f>"Q"&amp;ROUNDUP(MONTH(SalesDataTable[[#This Row],[Order Date]])/3,0)</f>
        <v>Q2</v>
      </c>
      <c r="W1127" s="9">
        <f>MONTH(SalesDataTable[[#This Row],[Order Date]])</f>
        <v>6</v>
      </c>
      <c r="X1127" s="8" t="str">
        <f>TEXT(SalesDataTable[[#This Row],[Order Date]],"mmm")</f>
        <v>Jun</v>
      </c>
    </row>
    <row r="1128" spans="1:24" ht="15.75">
      <c r="A1128" s="2">
        <v>3846</v>
      </c>
      <c r="B1128" s="3">
        <v>46191</v>
      </c>
      <c r="C1128" s="4">
        <f>YEAR(SalesDataTable[[#This Row],[Order Date]])</f>
        <v>2026</v>
      </c>
      <c r="D1128" s="12" t="str">
        <f>"Q"&amp;ROUNDUP(MONTH(SalesDataTable[[#This Row],[Order Date]])/3,0)</f>
        <v>Q2</v>
      </c>
      <c r="E1128" s="4">
        <f>MONTH(SalesDataTable[[#This Row],[Order Date]])</f>
        <v>6</v>
      </c>
      <c r="F1128" s="4" t="str">
        <f>TEXT(SalesDataTable[[#This Row],[Order Date]],"MMM")</f>
        <v>Jun</v>
      </c>
      <c r="G1128" s="4" t="s">
        <v>6</v>
      </c>
      <c r="H1128" s="4" t="s">
        <v>43</v>
      </c>
      <c r="I1128" s="4" t="s">
        <v>2</v>
      </c>
      <c r="J1128" s="4" t="s">
        <v>16</v>
      </c>
      <c r="K1128" s="4" t="s">
        <v>9</v>
      </c>
      <c r="L1128" s="4" t="s">
        <v>10</v>
      </c>
      <c r="M1128" s="9">
        <v>1</v>
      </c>
      <c r="N1128" s="6">
        <v>93.5</v>
      </c>
      <c r="O1128" s="7">
        <v>0</v>
      </c>
      <c r="P1128" s="6">
        <v>46.63</v>
      </c>
      <c r="Q1128" s="6">
        <f t="shared" si="68"/>
        <v>93.5</v>
      </c>
      <c r="R1128" s="6">
        <f t="shared" si="69"/>
        <v>46.63</v>
      </c>
      <c r="S1128" s="6">
        <f t="shared" si="70"/>
        <v>46.87</v>
      </c>
      <c r="T1128" s="8">
        <f t="shared" si="71"/>
        <v>0.50128342245989299</v>
      </c>
      <c r="U1128" s="5">
        <f>YEAR(SalesDataTable[[#This Row],[Order Date]])</f>
        <v>2026</v>
      </c>
      <c r="V1128" s="8" t="str">
        <f>"Q"&amp;ROUNDUP(MONTH(SalesDataTable[[#This Row],[Order Date]])/3,0)</f>
        <v>Q2</v>
      </c>
      <c r="W1128" s="9">
        <f>MONTH(SalesDataTable[[#This Row],[Order Date]])</f>
        <v>6</v>
      </c>
      <c r="X1128" s="8" t="str">
        <f>TEXT(SalesDataTable[[#This Row],[Order Date]],"mmm")</f>
        <v>Jun</v>
      </c>
    </row>
    <row r="1129" spans="1:24" ht="15.75">
      <c r="A1129" s="2">
        <v>4120</v>
      </c>
      <c r="B1129" s="3">
        <v>46191</v>
      </c>
      <c r="C1129" s="4">
        <f>YEAR(SalesDataTable[[#This Row],[Order Date]])</f>
        <v>2026</v>
      </c>
      <c r="D1129" s="12" t="str">
        <f>"Q"&amp;ROUNDUP(MONTH(SalesDataTable[[#This Row],[Order Date]])/3,0)</f>
        <v>Q2</v>
      </c>
      <c r="E1129" s="4">
        <f>MONTH(SalesDataTable[[#This Row],[Order Date]])</f>
        <v>6</v>
      </c>
      <c r="F1129" s="4" t="str">
        <f>TEXT(SalesDataTable[[#This Row],[Order Date]],"MMM")</f>
        <v>Jun</v>
      </c>
      <c r="G1129" s="4" t="s">
        <v>20</v>
      </c>
      <c r="H1129" s="4" t="s">
        <v>21</v>
      </c>
      <c r="I1129" s="4" t="s">
        <v>19</v>
      </c>
      <c r="J1129" s="4" t="s">
        <v>3</v>
      </c>
      <c r="K1129" s="4" t="s">
        <v>34</v>
      </c>
      <c r="L1129" s="4" t="s">
        <v>35</v>
      </c>
      <c r="M1129" s="9">
        <v>3</v>
      </c>
      <c r="N1129" s="6">
        <v>41.16</v>
      </c>
      <c r="O1129" s="7">
        <v>0</v>
      </c>
      <c r="P1129" s="6">
        <v>14.79</v>
      </c>
      <c r="Q1129" s="6">
        <f t="shared" si="68"/>
        <v>123.47999999999999</v>
      </c>
      <c r="R1129" s="6">
        <f t="shared" si="69"/>
        <v>44.37</v>
      </c>
      <c r="S1129" s="6">
        <f t="shared" si="70"/>
        <v>79.109999999999985</v>
      </c>
      <c r="T1129" s="8">
        <f t="shared" si="71"/>
        <v>0.64067055393586003</v>
      </c>
      <c r="U1129" s="5">
        <f>YEAR(SalesDataTable[[#This Row],[Order Date]])</f>
        <v>2026</v>
      </c>
      <c r="V1129" s="8" t="str">
        <f>"Q"&amp;ROUNDUP(MONTH(SalesDataTable[[#This Row],[Order Date]])/3,0)</f>
        <v>Q2</v>
      </c>
      <c r="W1129" s="9">
        <f>MONTH(SalesDataTable[[#This Row],[Order Date]])</f>
        <v>6</v>
      </c>
      <c r="X1129" s="8" t="str">
        <f>TEXT(SalesDataTable[[#This Row],[Order Date]],"mmm")</f>
        <v>Jun</v>
      </c>
    </row>
    <row r="1130" spans="1:24" ht="15.75">
      <c r="A1130" s="2">
        <v>4217</v>
      </c>
      <c r="B1130" s="3">
        <v>46191</v>
      </c>
      <c r="C1130" s="4">
        <f>YEAR(SalesDataTable[[#This Row],[Order Date]])</f>
        <v>2026</v>
      </c>
      <c r="D1130" s="12" t="str">
        <f>"Q"&amp;ROUNDUP(MONTH(SalesDataTable[[#This Row],[Order Date]])/3,0)</f>
        <v>Q2</v>
      </c>
      <c r="E1130" s="4">
        <f>MONTH(SalesDataTable[[#This Row],[Order Date]])</f>
        <v>6</v>
      </c>
      <c r="F1130" s="4" t="str">
        <f>TEXT(SalesDataTable[[#This Row],[Order Date]],"MMM")</f>
        <v>Jun</v>
      </c>
      <c r="G1130" s="4" t="s">
        <v>6</v>
      </c>
      <c r="H1130" s="4" t="s">
        <v>43</v>
      </c>
      <c r="I1130" s="4" t="s">
        <v>28</v>
      </c>
      <c r="J1130" s="4" t="s">
        <v>13</v>
      </c>
      <c r="K1130" s="4" t="s">
        <v>34</v>
      </c>
      <c r="L1130" s="4" t="s">
        <v>35</v>
      </c>
      <c r="M1130" s="9">
        <v>1</v>
      </c>
      <c r="N1130" s="6">
        <v>39.74</v>
      </c>
      <c r="O1130" s="7">
        <v>0.05</v>
      </c>
      <c r="P1130" s="6">
        <v>14.39</v>
      </c>
      <c r="Q1130" s="6">
        <f t="shared" si="68"/>
        <v>37.753</v>
      </c>
      <c r="R1130" s="6">
        <f t="shared" si="69"/>
        <v>14.39</v>
      </c>
      <c r="S1130" s="6">
        <f t="shared" si="70"/>
        <v>23.363</v>
      </c>
      <c r="T1130" s="8">
        <f t="shared" si="71"/>
        <v>0.6188382380208195</v>
      </c>
      <c r="U1130" s="5">
        <f>YEAR(SalesDataTable[[#This Row],[Order Date]])</f>
        <v>2026</v>
      </c>
      <c r="V1130" s="8" t="str">
        <f>"Q"&amp;ROUNDUP(MONTH(SalesDataTable[[#This Row],[Order Date]])/3,0)</f>
        <v>Q2</v>
      </c>
      <c r="W1130" s="9">
        <f>MONTH(SalesDataTable[[#This Row],[Order Date]])</f>
        <v>6</v>
      </c>
      <c r="X1130" s="8" t="str">
        <f>TEXT(SalesDataTable[[#This Row],[Order Date]],"mmm")</f>
        <v>Jun</v>
      </c>
    </row>
    <row r="1131" spans="1:24" ht="15.75">
      <c r="A1131" s="2">
        <v>4786</v>
      </c>
      <c r="B1131" s="3">
        <v>46191</v>
      </c>
      <c r="C1131" s="4">
        <f>YEAR(SalesDataTable[[#This Row],[Order Date]])</f>
        <v>2026</v>
      </c>
      <c r="D1131" s="12" t="str">
        <f>"Q"&amp;ROUNDUP(MONTH(SalesDataTable[[#This Row],[Order Date]])/3,0)</f>
        <v>Q2</v>
      </c>
      <c r="E1131" s="4">
        <f>MONTH(SalesDataTable[[#This Row],[Order Date]])</f>
        <v>6</v>
      </c>
      <c r="F1131" s="4" t="str">
        <f>TEXT(SalesDataTable[[#This Row],[Order Date]],"MMM")</f>
        <v>Jun</v>
      </c>
      <c r="G1131" s="4" t="s">
        <v>20</v>
      </c>
      <c r="H1131" s="4" t="s">
        <v>31</v>
      </c>
      <c r="I1131" s="4" t="s">
        <v>2</v>
      </c>
      <c r="J1131" s="4" t="s">
        <v>3</v>
      </c>
      <c r="K1131" s="4" t="s">
        <v>14</v>
      </c>
      <c r="L1131" s="4" t="s">
        <v>32</v>
      </c>
      <c r="M1131" s="9">
        <v>3</v>
      </c>
      <c r="N1131" s="6">
        <v>46.79</v>
      </c>
      <c r="O1131" s="7">
        <v>0.1</v>
      </c>
      <c r="P1131" s="6">
        <v>18.25</v>
      </c>
      <c r="Q1131" s="6">
        <f t="shared" si="68"/>
        <v>126.33300000000001</v>
      </c>
      <c r="R1131" s="6">
        <f t="shared" si="69"/>
        <v>54.75</v>
      </c>
      <c r="S1131" s="6">
        <f t="shared" si="70"/>
        <v>71.583000000000013</v>
      </c>
      <c r="T1131" s="8">
        <f t="shared" si="71"/>
        <v>0.56662154781411034</v>
      </c>
      <c r="U1131" s="5">
        <f>YEAR(SalesDataTable[[#This Row],[Order Date]])</f>
        <v>2026</v>
      </c>
      <c r="V1131" s="8" t="str">
        <f>"Q"&amp;ROUNDUP(MONTH(SalesDataTable[[#This Row],[Order Date]])/3,0)</f>
        <v>Q2</v>
      </c>
      <c r="W1131" s="9">
        <f>MONTH(SalesDataTable[[#This Row],[Order Date]])</f>
        <v>6</v>
      </c>
      <c r="X1131" s="8" t="str">
        <f>TEXT(SalesDataTable[[#This Row],[Order Date]],"mmm")</f>
        <v>Jun</v>
      </c>
    </row>
    <row r="1132" spans="1:24" ht="15.75">
      <c r="A1132" s="2">
        <v>23</v>
      </c>
      <c r="B1132" s="3">
        <v>46192</v>
      </c>
      <c r="C1132" s="4">
        <f>YEAR(SalesDataTable[[#This Row],[Order Date]])</f>
        <v>2026</v>
      </c>
      <c r="D1132" s="12" t="str">
        <f>"Q"&amp;ROUNDUP(MONTH(SalesDataTable[[#This Row],[Order Date]])/3,0)</f>
        <v>Q2</v>
      </c>
      <c r="E1132" s="4">
        <f>MONTH(SalesDataTable[[#This Row],[Order Date]])</f>
        <v>6</v>
      </c>
      <c r="F1132" s="4" t="str">
        <f>TEXT(SalesDataTable[[#This Row],[Order Date]],"MMM")</f>
        <v>Jun</v>
      </c>
      <c r="G1132" s="4" t="s">
        <v>20</v>
      </c>
      <c r="H1132" s="4" t="s">
        <v>47</v>
      </c>
      <c r="I1132" s="4" t="s">
        <v>8</v>
      </c>
      <c r="J1132" s="4" t="s">
        <v>16</v>
      </c>
      <c r="K1132" s="4" t="s">
        <v>9</v>
      </c>
      <c r="L1132" s="4" t="s">
        <v>10</v>
      </c>
      <c r="M1132" s="9">
        <v>4</v>
      </c>
      <c r="N1132" s="6">
        <v>91.74</v>
      </c>
      <c r="O1132" s="7">
        <v>0.2</v>
      </c>
      <c r="P1132" s="6">
        <v>44.74</v>
      </c>
      <c r="Q1132" s="6">
        <f t="shared" si="68"/>
        <v>293.56799999999998</v>
      </c>
      <c r="R1132" s="6">
        <f t="shared" si="69"/>
        <v>178.96</v>
      </c>
      <c r="S1132" s="6">
        <f t="shared" si="70"/>
        <v>114.60799999999998</v>
      </c>
      <c r="T1132" s="8">
        <f t="shared" si="71"/>
        <v>0.39039677349029861</v>
      </c>
      <c r="U1132" s="5">
        <f>YEAR(SalesDataTable[[#This Row],[Order Date]])</f>
        <v>2026</v>
      </c>
      <c r="V1132" s="8" t="str">
        <f>"Q"&amp;ROUNDUP(MONTH(SalesDataTable[[#This Row],[Order Date]])/3,0)</f>
        <v>Q2</v>
      </c>
      <c r="W1132" s="9">
        <f>MONTH(SalesDataTable[[#This Row],[Order Date]])</f>
        <v>6</v>
      </c>
      <c r="X1132" s="8" t="str">
        <f>TEXT(SalesDataTable[[#This Row],[Order Date]],"mmm")</f>
        <v>Jun</v>
      </c>
    </row>
    <row r="1133" spans="1:24" ht="15.75">
      <c r="A1133" s="2">
        <v>99</v>
      </c>
      <c r="B1133" s="3">
        <v>46192</v>
      </c>
      <c r="C1133" s="4">
        <f>YEAR(SalesDataTable[[#This Row],[Order Date]])</f>
        <v>2026</v>
      </c>
      <c r="D1133" s="12" t="str">
        <f>"Q"&amp;ROUNDUP(MONTH(SalesDataTable[[#This Row],[Order Date]])/3,0)</f>
        <v>Q2</v>
      </c>
      <c r="E1133" s="4">
        <f>MONTH(SalesDataTable[[#This Row],[Order Date]])</f>
        <v>6</v>
      </c>
      <c r="F1133" s="4" t="str">
        <f>TEXT(SalesDataTable[[#This Row],[Order Date]],"MMM")</f>
        <v>Jun</v>
      </c>
      <c r="G1133" s="4" t="s">
        <v>20</v>
      </c>
      <c r="H1133" s="4" t="s">
        <v>47</v>
      </c>
      <c r="I1133" s="4" t="s">
        <v>2</v>
      </c>
      <c r="J1133" s="4" t="s">
        <v>13</v>
      </c>
      <c r="K1133" s="4" t="s">
        <v>34</v>
      </c>
      <c r="L1133" s="4" t="s">
        <v>42</v>
      </c>
      <c r="M1133" s="9">
        <v>1</v>
      </c>
      <c r="N1133" s="6">
        <v>36.28</v>
      </c>
      <c r="O1133" s="7">
        <v>0.1</v>
      </c>
      <c r="P1133" s="6">
        <v>13.8</v>
      </c>
      <c r="Q1133" s="6">
        <f t="shared" si="68"/>
        <v>32.652000000000001</v>
      </c>
      <c r="R1133" s="6">
        <f t="shared" si="69"/>
        <v>13.8</v>
      </c>
      <c r="S1133" s="6">
        <f t="shared" si="70"/>
        <v>18.852</v>
      </c>
      <c r="T1133" s="8">
        <f t="shared" si="71"/>
        <v>0.5773612642410878</v>
      </c>
      <c r="U1133" s="5">
        <f>YEAR(SalesDataTable[[#This Row],[Order Date]])</f>
        <v>2026</v>
      </c>
      <c r="V1133" s="8" t="str">
        <f>"Q"&amp;ROUNDUP(MONTH(SalesDataTable[[#This Row],[Order Date]])/3,0)</f>
        <v>Q2</v>
      </c>
      <c r="W1133" s="9">
        <f>MONTH(SalesDataTable[[#This Row],[Order Date]])</f>
        <v>6</v>
      </c>
      <c r="X1133" s="8" t="str">
        <f>TEXT(SalesDataTable[[#This Row],[Order Date]],"mmm")</f>
        <v>Jun</v>
      </c>
    </row>
    <row r="1134" spans="1:24" ht="15.75">
      <c r="A1134" s="2">
        <v>269</v>
      </c>
      <c r="B1134" s="3">
        <v>46192</v>
      </c>
      <c r="C1134" s="4">
        <f>YEAR(SalesDataTable[[#This Row],[Order Date]])</f>
        <v>2026</v>
      </c>
      <c r="D1134" s="12" t="str">
        <f>"Q"&amp;ROUNDUP(MONTH(SalesDataTable[[#This Row],[Order Date]])/3,0)</f>
        <v>Q2</v>
      </c>
      <c r="E1134" s="4">
        <f>MONTH(SalesDataTable[[#This Row],[Order Date]])</f>
        <v>6</v>
      </c>
      <c r="F1134" s="4" t="str">
        <f>TEXT(SalesDataTable[[#This Row],[Order Date]],"MMM")</f>
        <v>Jun</v>
      </c>
      <c r="G1134" s="4" t="s">
        <v>20</v>
      </c>
      <c r="H1134" s="4" t="s">
        <v>47</v>
      </c>
      <c r="I1134" s="4" t="s">
        <v>8</v>
      </c>
      <c r="J1134" s="4" t="s">
        <v>3</v>
      </c>
      <c r="K1134" s="4" t="s">
        <v>9</v>
      </c>
      <c r="L1134" s="4" t="s">
        <v>46</v>
      </c>
      <c r="M1134" s="9">
        <v>3</v>
      </c>
      <c r="N1134" s="6">
        <v>73.02</v>
      </c>
      <c r="O1134" s="7">
        <v>0.1</v>
      </c>
      <c r="P1134" s="6">
        <v>32.69</v>
      </c>
      <c r="Q1134" s="6">
        <f t="shared" si="68"/>
        <v>197.154</v>
      </c>
      <c r="R1134" s="6">
        <f t="shared" si="69"/>
        <v>98.07</v>
      </c>
      <c r="S1134" s="6">
        <f t="shared" si="70"/>
        <v>99.084000000000003</v>
      </c>
      <c r="T1134" s="8">
        <f t="shared" si="71"/>
        <v>0.50257159377948202</v>
      </c>
      <c r="U1134" s="5">
        <f>YEAR(SalesDataTable[[#This Row],[Order Date]])</f>
        <v>2026</v>
      </c>
      <c r="V1134" s="8" t="str">
        <f>"Q"&amp;ROUNDUP(MONTH(SalesDataTable[[#This Row],[Order Date]])/3,0)</f>
        <v>Q2</v>
      </c>
      <c r="W1134" s="9">
        <f>MONTH(SalesDataTable[[#This Row],[Order Date]])</f>
        <v>6</v>
      </c>
      <c r="X1134" s="8" t="str">
        <f>TEXT(SalesDataTable[[#This Row],[Order Date]],"mmm")</f>
        <v>Jun</v>
      </c>
    </row>
    <row r="1135" spans="1:24" ht="15.75">
      <c r="A1135" s="2">
        <v>1772</v>
      </c>
      <c r="B1135" s="3">
        <v>46192</v>
      </c>
      <c r="C1135" s="4">
        <f>YEAR(SalesDataTable[[#This Row],[Order Date]])</f>
        <v>2026</v>
      </c>
      <c r="D1135" s="12" t="str">
        <f>"Q"&amp;ROUNDUP(MONTH(SalesDataTable[[#This Row],[Order Date]])/3,0)</f>
        <v>Q2</v>
      </c>
      <c r="E1135" s="4">
        <f>MONTH(SalesDataTable[[#This Row],[Order Date]])</f>
        <v>6</v>
      </c>
      <c r="F1135" s="4" t="str">
        <f>TEXT(SalesDataTable[[#This Row],[Order Date]],"MMM")</f>
        <v>Jun</v>
      </c>
      <c r="G1135" s="4" t="s">
        <v>20</v>
      </c>
      <c r="H1135" s="4" t="s">
        <v>21</v>
      </c>
      <c r="I1135" s="4" t="s">
        <v>2</v>
      </c>
      <c r="J1135" s="4" t="s">
        <v>13</v>
      </c>
      <c r="K1135" s="4" t="s">
        <v>9</v>
      </c>
      <c r="L1135" s="4" t="s">
        <v>37</v>
      </c>
      <c r="M1135" s="9">
        <v>4</v>
      </c>
      <c r="N1135" s="6">
        <v>153.38</v>
      </c>
      <c r="O1135" s="7">
        <v>0</v>
      </c>
      <c r="P1135" s="6">
        <v>76.92</v>
      </c>
      <c r="Q1135" s="6">
        <f t="shared" si="68"/>
        <v>613.52</v>
      </c>
      <c r="R1135" s="6">
        <f t="shared" si="69"/>
        <v>307.68</v>
      </c>
      <c r="S1135" s="6">
        <f t="shared" si="70"/>
        <v>305.83999999999997</v>
      </c>
      <c r="T1135" s="8">
        <f t="shared" si="71"/>
        <v>0.49850045638283996</v>
      </c>
      <c r="U1135" s="5">
        <f>YEAR(SalesDataTable[[#This Row],[Order Date]])</f>
        <v>2026</v>
      </c>
      <c r="V1135" s="8" t="str">
        <f>"Q"&amp;ROUNDUP(MONTH(SalesDataTable[[#This Row],[Order Date]])/3,0)</f>
        <v>Q2</v>
      </c>
      <c r="W1135" s="9">
        <f>MONTH(SalesDataTable[[#This Row],[Order Date]])</f>
        <v>6</v>
      </c>
      <c r="X1135" s="8" t="str">
        <f>TEXT(SalesDataTable[[#This Row],[Order Date]],"mmm")</f>
        <v>Jun</v>
      </c>
    </row>
    <row r="1136" spans="1:24" ht="15.75">
      <c r="A1136" s="2">
        <v>1906</v>
      </c>
      <c r="B1136" s="3">
        <v>46192</v>
      </c>
      <c r="C1136" s="4">
        <f>YEAR(SalesDataTable[[#This Row],[Order Date]])</f>
        <v>2026</v>
      </c>
      <c r="D1136" s="12" t="str">
        <f>"Q"&amp;ROUNDUP(MONTH(SalesDataTable[[#This Row],[Order Date]])/3,0)</f>
        <v>Q2</v>
      </c>
      <c r="E1136" s="4">
        <f>MONTH(SalesDataTable[[#This Row],[Order Date]])</f>
        <v>6</v>
      </c>
      <c r="F1136" s="4" t="str">
        <f>TEXT(SalesDataTable[[#This Row],[Order Date]],"MMM")</f>
        <v>Jun</v>
      </c>
      <c r="G1136" s="4" t="s">
        <v>20</v>
      </c>
      <c r="H1136" s="4" t="s">
        <v>33</v>
      </c>
      <c r="I1136" s="4" t="s">
        <v>28</v>
      </c>
      <c r="J1136" s="4" t="s">
        <v>3</v>
      </c>
      <c r="K1136" s="4" t="s">
        <v>23</v>
      </c>
      <c r="L1136" s="4" t="s">
        <v>51</v>
      </c>
      <c r="M1136" s="9">
        <v>2</v>
      </c>
      <c r="N1136" s="6">
        <v>125.5</v>
      </c>
      <c r="O1136" s="7">
        <v>0</v>
      </c>
      <c r="P1136" s="6">
        <v>61.67</v>
      </c>
      <c r="Q1136" s="6">
        <f t="shared" si="68"/>
        <v>251</v>
      </c>
      <c r="R1136" s="6">
        <f t="shared" si="69"/>
        <v>123.34</v>
      </c>
      <c r="S1136" s="6">
        <f t="shared" si="70"/>
        <v>127.66</v>
      </c>
      <c r="T1136" s="8">
        <f t="shared" si="71"/>
        <v>0.50860557768924297</v>
      </c>
      <c r="U1136" s="5">
        <f>YEAR(SalesDataTable[[#This Row],[Order Date]])</f>
        <v>2026</v>
      </c>
      <c r="V1136" s="8" t="str">
        <f>"Q"&amp;ROUNDUP(MONTH(SalesDataTable[[#This Row],[Order Date]])/3,0)</f>
        <v>Q2</v>
      </c>
      <c r="W1136" s="9">
        <f>MONTH(SalesDataTable[[#This Row],[Order Date]])</f>
        <v>6</v>
      </c>
      <c r="X1136" s="8" t="str">
        <f>TEXT(SalesDataTable[[#This Row],[Order Date]],"mmm")</f>
        <v>Jun</v>
      </c>
    </row>
    <row r="1137" spans="1:24" ht="15.75">
      <c r="A1137" s="2">
        <v>2473</v>
      </c>
      <c r="B1137" s="3">
        <v>46192</v>
      </c>
      <c r="C1137" s="4">
        <f>YEAR(SalesDataTable[[#This Row],[Order Date]])</f>
        <v>2026</v>
      </c>
      <c r="D1137" s="12" t="str">
        <f>"Q"&amp;ROUNDUP(MONTH(SalesDataTable[[#This Row],[Order Date]])/3,0)</f>
        <v>Q2</v>
      </c>
      <c r="E1137" s="4">
        <f>MONTH(SalesDataTable[[#This Row],[Order Date]])</f>
        <v>6</v>
      </c>
      <c r="F1137" s="4" t="str">
        <f>TEXT(SalesDataTable[[#This Row],[Order Date]],"MMM")</f>
        <v>Jun</v>
      </c>
      <c r="G1137" s="4" t="s">
        <v>0</v>
      </c>
      <c r="H1137" s="4" t="s">
        <v>1</v>
      </c>
      <c r="I1137" s="4" t="s">
        <v>8</v>
      </c>
      <c r="J1137" s="4" t="s">
        <v>3</v>
      </c>
      <c r="K1137" s="4" t="s">
        <v>4</v>
      </c>
      <c r="L1137" s="4" t="s">
        <v>5</v>
      </c>
      <c r="M1137" s="9">
        <v>3</v>
      </c>
      <c r="N1137" s="6">
        <v>80.75</v>
      </c>
      <c r="O1137" s="7">
        <v>0.15</v>
      </c>
      <c r="P1137" s="6">
        <v>42.81</v>
      </c>
      <c r="Q1137" s="6">
        <f t="shared" si="68"/>
        <v>205.91249999999999</v>
      </c>
      <c r="R1137" s="6">
        <f t="shared" si="69"/>
        <v>128.43</v>
      </c>
      <c r="S1137" s="6">
        <f t="shared" si="70"/>
        <v>77.482499999999987</v>
      </c>
      <c r="T1137" s="8">
        <f t="shared" si="71"/>
        <v>0.37628847204516475</v>
      </c>
      <c r="U1137" s="5">
        <f>YEAR(SalesDataTable[[#This Row],[Order Date]])</f>
        <v>2026</v>
      </c>
      <c r="V1137" s="8" t="str">
        <f>"Q"&amp;ROUNDUP(MONTH(SalesDataTable[[#This Row],[Order Date]])/3,0)</f>
        <v>Q2</v>
      </c>
      <c r="W1137" s="9">
        <f>MONTH(SalesDataTable[[#This Row],[Order Date]])</f>
        <v>6</v>
      </c>
      <c r="X1137" s="8" t="str">
        <f>TEXT(SalesDataTable[[#This Row],[Order Date]],"mmm")</f>
        <v>Jun</v>
      </c>
    </row>
    <row r="1138" spans="1:24" ht="15.75">
      <c r="A1138" s="2">
        <v>2549</v>
      </c>
      <c r="B1138" s="3">
        <v>46192</v>
      </c>
      <c r="C1138" s="4">
        <f>YEAR(SalesDataTable[[#This Row],[Order Date]])</f>
        <v>2026</v>
      </c>
      <c r="D1138" s="12" t="str">
        <f>"Q"&amp;ROUNDUP(MONTH(SalesDataTable[[#This Row],[Order Date]])/3,0)</f>
        <v>Q2</v>
      </c>
      <c r="E1138" s="4">
        <f>MONTH(SalesDataTable[[#This Row],[Order Date]])</f>
        <v>6</v>
      </c>
      <c r="F1138" s="4" t="str">
        <f>TEXT(SalesDataTable[[#This Row],[Order Date]],"MMM")</f>
        <v>Jun</v>
      </c>
      <c r="G1138" s="4" t="s">
        <v>20</v>
      </c>
      <c r="H1138" s="4" t="s">
        <v>47</v>
      </c>
      <c r="I1138" s="4" t="s">
        <v>8</v>
      </c>
      <c r="J1138" s="4" t="s">
        <v>3</v>
      </c>
      <c r="K1138" s="4" t="s">
        <v>34</v>
      </c>
      <c r="L1138" s="4" t="s">
        <v>42</v>
      </c>
      <c r="M1138" s="9">
        <v>8</v>
      </c>
      <c r="N1138" s="6">
        <v>36.15</v>
      </c>
      <c r="O1138" s="7">
        <v>0.05</v>
      </c>
      <c r="P1138" s="6">
        <v>13.55</v>
      </c>
      <c r="Q1138" s="6">
        <f t="shared" si="68"/>
        <v>274.73999999999995</v>
      </c>
      <c r="R1138" s="6">
        <f t="shared" si="69"/>
        <v>108.4</v>
      </c>
      <c r="S1138" s="6">
        <f t="shared" si="70"/>
        <v>166.33999999999995</v>
      </c>
      <c r="T1138" s="8">
        <f t="shared" si="71"/>
        <v>0.60544514814005956</v>
      </c>
      <c r="U1138" s="5">
        <f>YEAR(SalesDataTable[[#This Row],[Order Date]])</f>
        <v>2026</v>
      </c>
      <c r="V1138" s="8" t="str">
        <f>"Q"&amp;ROUNDUP(MONTH(SalesDataTable[[#This Row],[Order Date]])/3,0)</f>
        <v>Q2</v>
      </c>
      <c r="W1138" s="9">
        <f>MONTH(SalesDataTable[[#This Row],[Order Date]])</f>
        <v>6</v>
      </c>
      <c r="X1138" s="8" t="str">
        <f>TEXT(SalesDataTable[[#This Row],[Order Date]],"mmm")</f>
        <v>Jun</v>
      </c>
    </row>
    <row r="1139" spans="1:24" ht="15.75">
      <c r="A1139" s="2">
        <v>3341</v>
      </c>
      <c r="B1139" s="3">
        <v>46192</v>
      </c>
      <c r="C1139" s="4">
        <f>YEAR(SalesDataTable[[#This Row],[Order Date]])</f>
        <v>2026</v>
      </c>
      <c r="D1139" s="12" t="str">
        <f>"Q"&amp;ROUNDUP(MONTH(SalesDataTable[[#This Row],[Order Date]])/3,0)</f>
        <v>Q2</v>
      </c>
      <c r="E1139" s="4">
        <f>MONTH(SalesDataTable[[#This Row],[Order Date]])</f>
        <v>6</v>
      </c>
      <c r="F1139" s="4" t="str">
        <f>TEXT(SalesDataTable[[#This Row],[Order Date]],"MMM")</f>
        <v>Jun</v>
      </c>
      <c r="G1139" s="4" t="s">
        <v>0</v>
      </c>
      <c r="H1139" s="4" t="s">
        <v>50</v>
      </c>
      <c r="I1139" s="4" t="s">
        <v>2</v>
      </c>
      <c r="J1139" s="4" t="s">
        <v>13</v>
      </c>
      <c r="K1139" s="4" t="s">
        <v>9</v>
      </c>
      <c r="L1139" s="4" t="s">
        <v>17</v>
      </c>
      <c r="M1139" s="9">
        <v>2</v>
      </c>
      <c r="N1139" s="6">
        <v>143.1</v>
      </c>
      <c r="O1139" s="7">
        <v>0</v>
      </c>
      <c r="P1139" s="6">
        <v>78.11</v>
      </c>
      <c r="Q1139" s="6">
        <f t="shared" si="68"/>
        <v>286.2</v>
      </c>
      <c r="R1139" s="6">
        <f t="shared" si="69"/>
        <v>156.22</v>
      </c>
      <c r="S1139" s="6">
        <f t="shared" si="70"/>
        <v>129.97999999999999</v>
      </c>
      <c r="T1139" s="8">
        <f t="shared" si="71"/>
        <v>0.45415793151642209</v>
      </c>
      <c r="U1139" s="5">
        <f>YEAR(SalesDataTable[[#This Row],[Order Date]])</f>
        <v>2026</v>
      </c>
      <c r="V1139" s="8" t="str">
        <f>"Q"&amp;ROUNDUP(MONTH(SalesDataTable[[#This Row],[Order Date]])/3,0)</f>
        <v>Q2</v>
      </c>
      <c r="W1139" s="9">
        <f>MONTH(SalesDataTable[[#This Row],[Order Date]])</f>
        <v>6</v>
      </c>
      <c r="X1139" s="8" t="str">
        <f>TEXT(SalesDataTable[[#This Row],[Order Date]],"mmm")</f>
        <v>Jun</v>
      </c>
    </row>
    <row r="1140" spans="1:24" ht="15.75">
      <c r="A1140" s="2">
        <v>3351</v>
      </c>
      <c r="B1140" s="3">
        <v>46192</v>
      </c>
      <c r="C1140" s="4">
        <f>YEAR(SalesDataTable[[#This Row],[Order Date]])</f>
        <v>2026</v>
      </c>
      <c r="D1140" s="12" t="str">
        <f>"Q"&amp;ROUNDUP(MONTH(SalesDataTable[[#This Row],[Order Date]])/3,0)</f>
        <v>Q2</v>
      </c>
      <c r="E1140" s="4">
        <f>MONTH(SalesDataTable[[#This Row],[Order Date]])</f>
        <v>6</v>
      </c>
      <c r="F1140" s="4" t="str">
        <f>TEXT(SalesDataTable[[#This Row],[Order Date]],"MMM")</f>
        <v>Jun</v>
      </c>
      <c r="G1140" s="4" t="s">
        <v>6</v>
      </c>
      <c r="H1140" s="4" t="s">
        <v>7</v>
      </c>
      <c r="I1140" s="4" t="s">
        <v>28</v>
      </c>
      <c r="J1140" s="4" t="s">
        <v>13</v>
      </c>
      <c r="K1140" s="4" t="s">
        <v>23</v>
      </c>
      <c r="L1140" s="4" t="s">
        <v>51</v>
      </c>
      <c r="M1140" s="9">
        <v>4</v>
      </c>
      <c r="N1140" s="6">
        <v>123.89</v>
      </c>
      <c r="O1140" s="7">
        <v>0</v>
      </c>
      <c r="P1140" s="6">
        <v>59.42</v>
      </c>
      <c r="Q1140" s="6">
        <f t="shared" si="68"/>
        <v>495.56</v>
      </c>
      <c r="R1140" s="6">
        <f t="shared" si="69"/>
        <v>237.68</v>
      </c>
      <c r="S1140" s="6">
        <f t="shared" si="70"/>
        <v>257.88</v>
      </c>
      <c r="T1140" s="8">
        <f t="shared" si="71"/>
        <v>0.5203809831301961</v>
      </c>
      <c r="U1140" s="5">
        <f>YEAR(SalesDataTable[[#This Row],[Order Date]])</f>
        <v>2026</v>
      </c>
      <c r="V1140" s="8" t="str">
        <f>"Q"&amp;ROUNDUP(MONTH(SalesDataTable[[#This Row],[Order Date]])/3,0)</f>
        <v>Q2</v>
      </c>
      <c r="W1140" s="9">
        <f>MONTH(SalesDataTable[[#This Row],[Order Date]])</f>
        <v>6</v>
      </c>
      <c r="X1140" s="8" t="str">
        <f>TEXT(SalesDataTable[[#This Row],[Order Date]],"mmm")</f>
        <v>Jun</v>
      </c>
    </row>
    <row r="1141" spans="1:24" ht="15.75">
      <c r="A1141" s="2">
        <v>3366</v>
      </c>
      <c r="B1141" s="3">
        <v>46192</v>
      </c>
      <c r="C1141" s="4">
        <f>YEAR(SalesDataTable[[#This Row],[Order Date]])</f>
        <v>2026</v>
      </c>
      <c r="D1141" s="12" t="str">
        <f>"Q"&amp;ROUNDUP(MONTH(SalesDataTable[[#This Row],[Order Date]])/3,0)</f>
        <v>Q2</v>
      </c>
      <c r="E1141" s="4">
        <f>MONTH(SalesDataTable[[#This Row],[Order Date]])</f>
        <v>6</v>
      </c>
      <c r="F1141" s="4" t="str">
        <f>TEXT(SalesDataTable[[#This Row],[Order Date]],"MMM")</f>
        <v>Jun</v>
      </c>
      <c r="G1141" s="4" t="s">
        <v>6</v>
      </c>
      <c r="H1141" s="4" t="s">
        <v>41</v>
      </c>
      <c r="I1141" s="4" t="s">
        <v>2</v>
      </c>
      <c r="J1141" s="4" t="s">
        <v>16</v>
      </c>
      <c r="K1141" s="4" t="s">
        <v>14</v>
      </c>
      <c r="L1141" s="4" t="s">
        <v>44</v>
      </c>
      <c r="M1141" s="9">
        <v>1</v>
      </c>
      <c r="N1141" s="6">
        <v>135.41999999999999</v>
      </c>
      <c r="O1141" s="7">
        <v>0.05</v>
      </c>
      <c r="P1141" s="6">
        <v>68.180000000000007</v>
      </c>
      <c r="Q1141" s="6">
        <f t="shared" si="68"/>
        <v>128.64899999999997</v>
      </c>
      <c r="R1141" s="6">
        <f t="shared" si="69"/>
        <v>68.180000000000007</v>
      </c>
      <c r="S1141" s="6">
        <f t="shared" si="70"/>
        <v>60.468999999999966</v>
      </c>
      <c r="T1141" s="8">
        <f t="shared" si="71"/>
        <v>0.47003085915941811</v>
      </c>
      <c r="U1141" s="5">
        <f>YEAR(SalesDataTable[[#This Row],[Order Date]])</f>
        <v>2026</v>
      </c>
      <c r="V1141" s="8" t="str">
        <f>"Q"&amp;ROUNDUP(MONTH(SalesDataTable[[#This Row],[Order Date]])/3,0)</f>
        <v>Q2</v>
      </c>
      <c r="W1141" s="9">
        <f>MONTH(SalesDataTable[[#This Row],[Order Date]])</f>
        <v>6</v>
      </c>
      <c r="X1141" s="8" t="str">
        <f>TEXT(SalesDataTable[[#This Row],[Order Date]],"mmm")</f>
        <v>Jun</v>
      </c>
    </row>
    <row r="1142" spans="1:24" ht="15.75">
      <c r="A1142" s="2">
        <v>3691</v>
      </c>
      <c r="B1142" s="3">
        <v>46192</v>
      </c>
      <c r="C1142" s="4">
        <f>YEAR(SalesDataTable[[#This Row],[Order Date]])</f>
        <v>2026</v>
      </c>
      <c r="D1142" s="12" t="str">
        <f>"Q"&amp;ROUNDUP(MONTH(SalesDataTable[[#This Row],[Order Date]])/3,0)</f>
        <v>Q2</v>
      </c>
      <c r="E1142" s="4">
        <f>MONTH(SalesDataTable[[#This Row],[Order Date]])</f>
        <v>6</v>
      </c>
      <c r="F1142" s="4" t="str">
        <f>TEXT(SalesDataTable[[#This Row],[Order Date]],"MMM")</f>
        <v>Jun</v>
      </c>
      <c r="G1142" s="4" t="s">
        <v>6</v>
      </c>
      <c r="H1142" s="4" t="s">
        <v>27</v>
      </c>
      <c r="I1142" s="4" t="s">
        <v>19</v>
      </c>
      <c r="J1142" s="4" t="s">
        <v>3</v>
      </c>
      <c r="K1142" s="4" t="s">
        <v>9</v>
      </c>
      <c r="L1142" s="4" t="s">
        <v>10</v>
      </c>
      <c r="M1142" s="9">
        <v>1</v>
      </c>
      <c r="N1142" s="6">
        <v>93.48</v>
      </c>
      <c r="O1142" s="7">
        <v>0.05</v>
      </c>
      <c r="P1142" s="6">
        <v>44.31</v>
      </c>
      <c r="Q1142" s="6">
        <f t="shared" si="68"/>
        <v>88.805999999999997</v>
      </c>
      <c r="R1142" s="6">
        <f t="shared" si="69"/>
        <v>44.31</v>
      </c>
      <c r="S1142" s="6">
        <f t="shared" si="70"/>
        <v>44.495999999999995</v>
      </c>
      <c r="T1142" s="8">
        <f t="shared" si="71"/>
        <v>0.50104722653874734</v>
      </c>
      <c r="U1142" s="5">
        <f>YEAR(SalesDataTable[[#This Row],[Order Date]])</f>
        <v>2026</v>
      </c>
      <c r="V1142" s="8" t="str">
        <f>"Q"&amp;ROUNDUP(MONTH(SalesDataTable[[#This Row],[Order Date]])/3,0)</f>
        <v>Q2</v>
      </c>
      <c r="W1142" s="9">
        <f>MONTH(SalesDataTable[[#This Row],[Order Date]])</f>
        <v>6</v>
      </c>
      <c r="X1142" s="8" t="str">
        <f>TEXT(SalesDataTable[[#This Row],[Order Date]],"mmm")</f>
        <v>Jun</v>
      </c>
    </row>
    <row r="1143" spans="1:24" ht="15.75">
      <c r="A1143" s="2">
        <v>3909</v>
      </c>
      <c r="B1143" s="3">
        <v>46192</v>
      </c>
      <c r="C1143" s="4">
        <f>YEAR(SalesDataTable[[#This Row],[Order Date]])</f>
        <v>2026</v>
      </c>
      <c r="D1143" s="12" t="str">
        <f>"Q"&amp;ROUNDUP(MONTH(SalesDataTable[[#This Row],[Order Date]])/3,0)</f>
        <v>Q2</v>
      </c>
      <c r="E1143" s="4">
        <f>MONTH(SalesDataTable[[#This Row],[Order Date]])</f>
        <v>6</v>
      </c>
      <c r="F1143" s="4" t="str">
        <f>TEXT(SalesDataTable[[#This Row],[Order Date]],"MMM")</f>
        <v>Jun</v>
      </c>
      <c r="G1143" s="4" t="s">
        <v>6</v>
      </c>
      <c r="H1143" s="4" t="s">
        <v>7</v>
      </c>
      <c r="I1143" s="4" t="s">
        <v>28</v>
      </c>
      <c r="J1143" s="4" t="s">
        <v>3</v>
      </c>
      <c r="K1143" s="4" t="s">
        <v>9</v>
      </c>
      <c r="L1143" s="4" t="s">
        <v>37</v>
      </c>
      <c r="M1143" s="9">
        <v>1</v>
      </c>
      <c r="N1143" s="6">
        <v>156.05000000000001</v>
      </c>
      <c r="O1143" s="7">
        <v>0.05</v>
      </c>
      <c r="P1143" s="6">
        <v>81.28</v>
      </c>
      <c r="Q1143" s="6">
        <f t="shared" si="68"/>
        <v>148.2475</v>
      </c>
      <c r="R1143" s="6">
        <f t="shared" si="69"/>
        <v>81.28</v>
      </c>
      <c r="S1143" s="6">
        <f t="shared" si="70"/>
        <v>66.967500000000001</v>
      </c>
      <c r="T1143" s="8">
        <f t="shared" si="71"/>
        <v>0.45172768512116562</v>
      </c>
      <c r="U1143" s="5">
        <f>YEAR(SalesDataTable[[#This Row],[Order Date]])</f>
        <v>2026</v>
      </c>
      <c r="V1143" s="8" t="str">
        <f>"Q"&amp;ROUNDUP(MONTH(SalesDataTable[[#This Row],[Order Date]])/3,0)</f>
        <v>Q2</v>
      </c>
      <c r="W1143" s="9">
        <f>MONTH(SalesDataTable[[#This Row],[Order Date]])</f>
        <v>6</v>
      </c>
      <c r="X1143" s="8" t="str">
        <f>TEXT(SalesDataTable[[#This Row],[Order Date]],"mmm")</f>
        <v>Jun</v>
      </c>
    </row>
    <row r="1144" spans="1:24" ht="15.75">
      <c r="A1144" s="2">
        <v>4862</v>
      </c>
      <c r="B1144" s="3">
        <v>46192</v>
      </c>
      <c r="C1144" s="4">
        <f>YEAR(SalesDataTable[[#This Row],[Order Date]])</f>
        <v>2026</v>
      </c>
      <c r="D1144" s="12" t="str">
        <f>"Q"&amp;ROUNDUP(MONTH(SalesDataTable[[#This Row],[Order Date]])/3,0)</f>
        <v>Q2</v>
      </c>
      <c r="E1144" s="4">
        <f>MONTH(SalesDataTable[[#This Row],[Order Date]])</f>
        <v>6</v>
      </c>
      <c r="F1144" s="4" t="str">
        <f>TEXT(SalesDataTable[[#This Row],[Order Date]],"MMM")</f>
        <v>Jun</v>
      </c>
      <c r="G1144" s="4" t="s">
        <v>6</v>
      </c>
      <c r="H1144" s="4" t="s">
        <v>27</v>
      </c>
      <c r="I1144" s="4" t="s">
        <v>2</v>
      </c>
      <c r="J1144" s="4" t="s">
        <v>3</v>
      </c>
      <c r="K1144" s="4" t="s">
        <v>34</v>
      </c>
      <c r="L1144" s="4" t="s">
        <v>42</v>
      </c>
      <c r="M1144" s="9">
        <v>1</v>
      </c>
      <c r="N1144" s="6">
        <v>36.74</v>
      </c>
      <c r="O1144" s="7">
        <v>0</v>
      </c>
      <c r="P1144" s="6">
        <v>14.15</v>
      </c>
      <c r="Q1144" s="6">
        <f t="shared" si="68"/>
        <v>36.74</v>
      </c>
      <c r="R1144" s="6">
        <f t="shared" si="69"/>
        <v>14.15</v>
      </c>
      <c r="S1144" s="6">
        <f t="shared" si="70"/>
        <v>22.590000000000003</v>
      </c>
      <c r="T1144" s="8">
        <f t="shared" si="71"/>
        <v>0.61486118671747425</v>
      </c>
      <c r="U1144" s="5">
        <f>YEAR(SalesDataTable[[#This Row],[Order Date]])</f>
        <v>2026</v>
      </c>
      <c r="V1144" s="8" t="str">
        <f>"Q"&amp;ROUNDUP(MONTH(SalesDataTable[[#This Row],[Order Date]])/3,0)</f>
        <v>Q2</v>
      </c>
      <c r="W1144" s="9">
        <f>MONTH(SalesDataTable[[#This Row],[Order Date]])</f>
        <v>6</v>
      </c>
      <c r="X1144" s="8" t="str">
        <f>TEXT(SalesDataTable[[#This Row],[Order Date]],"mmm")</f>
        <v>Jun</v>
      </c>
    </row>
    <row r="1145" spans="1:24" ht="15.75">
      <c r="A1145" s="2">
        <v>5096</v>
      </c>
      <c r="B1145" s="3">
        <v>46192</v>
      </c>
      <c r="C1145" s="4">
        <f>YEAR(SalesDataTable[[#This Row],[Order Date]])</f>
        <v>2026</v>
      </c>
      <c r="D1145" s="12" t="str">
        <f>"Q"&amp;ROUNDUP(MONTH(SalesDataTable[[#This Row],[Order Date]])/3,0)</f>
        <v>Q2</v>
      </c>
      <c r="E1145" s="4">
        <f>MONTH(SalesDataTable[[#This Row],[Order Date]])</f>
        <v>6</v>
      </c>
      <c r="F1145" s="4" t="str">
        <f>TEXT(SalesDataTable[[#This Row],[Order Date]],"MMM")</f>
        <v>Jun</v>
      </c>
      <c r="G1145" s="4" t="s">
        <v>0</v>
      </c>
      <c r="H1145" s="4" t="s">
        <v>50</v>
      </c>
      <c r="I1145" s="4" t="s">
        <v>2</v>
      </c>
      <c r="J1145" s="4" t="s">
        <v>3</v>
      </c>
      <c r="K1145" s="4" t="s">
        <v>23</v>
      </c>
      <c r="L1145" s="4" t="s">
        <v>29</v>
      </c>
      <c r="M1145" s="9">
        <v>2</v>
      </c>
      <c r="N1145" s="6">
        <v>199.28</v>
      </c>
      <c r="O1145" s="7">
        <v>0</v>
      </c>
      <c r="P1145" s="6">
        <v>102.85</v>
      </c>
      <c r="Q1145" s="6">
        <f t="shared" si="68"/>
        <v>398.56</v>
      </c>
      <c r="R1145" s="6">
        <f t="shared" si="69"/>
        <v>205.7</v>
      </c>
      <c r="S1145" s="6">
        <f t="shared" si="70"/>
        <v>192.86</v>
      </c>
      <c r="T1145" s="8">
        <f t="shared" si="71"/>
        <v>0.48389201124046571</v>
      </c>
      <c r="U1145" s="5">
        <f>YEAR(SalesDataTable[[#This Row],[Order Date]])</f>
        <v>2026</v>
      </c>
      <c r="V1145" s="8" t="str">
        <f>"Q"&amp;ROUNDUP(MONTH(SalesDataTable[[#This Row],[Order Date]])/3,0)</f>
        <v>Q2</v>
      </c>
      <c r="W1145" s="9">
        <f>MONTH(SalesDataTable[[#This Row],[Order Date]])</f>
        <v>6</v>
      </c>
      <c r="X1145" s="8" t="str">
        <f>TEXT(SalesDataTable[[#This Row],[Order Date]],"mmm")</f>
        <v>Jun</v>
      </c>
    </row>
    <row r="1146" spans="1:24" ht="15.75">
      <c r="A1146" s="2">
        <v>5112</v>
      </c>
      <c r="B1146" s="3">
        <v>46192</v>
      </c>
      <c r="C1146" s="4">
        <f>YEAR(SalesDataTable[[#This Row],[Order Date]])</f>
        <v>2026</v>
      </c>
      <c r="D1146" s="12" t="str">
        <f>"Q"&amp;ROUNDUP(MONTH(SalesDataTable[[#This Row],[Order Date]])/3,0)</f>
        <v>Q2</v>
      </c>
      <c r="E1146" s="4">
        <f>MONTH(SalesDataTable[[#This Row],[Order Date]])</f>
        <v>6</v>
      </c>
      <c r="F1146" s="4" t="str">
        <f>TEXT(SalesDataTable[[#This Row],[Order Date]],"MMM")</f>
        <v>Jun</v>
      </c>
      <c r="G1146" s="4" t="s">
        <v>0</v>
      </c>
      <c r="H1146" s="4" t="s">
        <v>1</v>
      </c>
      <c r="I1146" s="4" t="s">
        <v>28</v>
      </c>
      <c r="J1146" s="4" t="s">
        <v>3</v>
      </c>
      <c r="K1146" s="4" t="s">
        <v>34</v>
      </c>
      <c r="L1146" s="4" t="s">
        <v>42</v>
      </c>
      <c r="M1146" s="9">
        <v>2</v>
      </c>
      <c r="N1146" s="6">
        <v>37.04</v>
      </c>
      <c r="O1146" s="7">
        <v>0.05</v>
      </c>
      <c r="P1146" s="6">
        <v>13.76</v>
      </c>
      <c r="Q1146" s="6">
        <f t="shared" si="68"/>
        <v>70.375999999999991</v>
      </c>
      <c r="R1146" s="6">
        <f t="shared" si="69"/>
        <v>27.52</v>
      </c>
      <c r="S1146" s="6">
        <f t="shared" si="70"/>
        <v>42.855999999999995</v>
      </c>
      <c r="T1146" s="8">
        <f t="shared" si="71"/>
        <v>0.60895759918153913</v>
      </c>
      <c r="U1146" s="5">
        <f>YEAR(SalesDataTable[[#This Row],[Order Date]])</f>
        <v>2026</v>
      </c>
      <c r="V1146" s="8" t="str">
        <f>"Q"&amp;ROUNDUP(MONTH(SalesDataTable[[#This Row],[Order Date]])/3,0)</f>
        <v>Q2</v>
      </c>
      <c r="W1146" s="9">
        <f>MONTH(SalesDataTable[[#This Row],[Order Date]])</f>
        <v>6</v>
      </c>
      <c r="X1146" s="8" t="str">
        <f>TEXT(SalesDataTable[[#This Row],[Order Date]],"mmm")</f>
        <v>Jun</v>
      </c>
    </row>
    <row r="1147" spans="1:24" ht="15.75">
      <c r="A1147" s="2">
        <v>501</v>
      </c>
      <c r="B1147" s="3">
        <v>46193</v>
      </c>
      <c r="C1147" s="4">
        <f>YEAR(SalesDataTable[[#This Row],[Order Date]])</f>
        <v>2026</v>
      </c>
      <c r="D1147" s="12" t="str">
        <f>"Q"&amp;ROUNDUP(MONTH(SalesDataTable[[#This Row],[Order Date]])/3,0)</f>
        <v>Q2</v>
      </c>
      <c r="E1147" s="4">
        <f>MONTH(SalesDataTable[[#This Row],[Order Date]])</f>
        <v>6</v>
      </c>
      <c r="F1147" s="4" t="str">
        <f>TEXT(SalesDataTable[[#This Row],[Order Date]],"MMM")</f>
        <v>Jun</v>
      </c>
      <c r="G1147" s="4" t="s">
        <v>20</v>
      </c>
      <c r="H1147" s="4" t="s">
        <v>21</v>
      </c>
      <c r="I1147" s="4" t="s">
        <v>2</v>
      </c>
      <c r="J1147" s="4" t="s">
        <v>13</v>
      </c>
      <c r="K1147" s="4" t="s">
        <v>23</v>
      </c>
      <c r="L1147" s="4" t="s">
        <v>40</v>
      </c>
      <c r="M1147" s="9">
        <v>2</v>
      </c>
      <c r="N1147" s="6">
        <v>80.95</v>
      </c>
      <c r="O1147" s="7">
        <v>0.1</v>
      </c>
      <c r="P1147" s="6">
        <v>39.44</v>
      </c>
      <c r="Q1147" s="6">
        <f t="shared" si="68"/>
        <v>145.71</v>
      </c>
      <c r="R1147" s="6">
        <f t="shared" si="69"/>
        <v>78.88</v>
      </c>
      <c r="S1147" s="6">
        <f t="shared" si="70"/>
        <v>66.830000000000013</v>
      </c>
      <c r="T1147" s="8">
        <f t="shared" si="71"/>
        <v>0.45865074462974409</v>
      </c>
      <c r="U1147" s="5">
        <f>YEAR(SalesDataTable[[#This Row],[Order Date]])</f>
        <v>2026</v>
      </c>
      <c r="V1147" s="8" t="str">
        <f>"Q"&amp;ROUNDUP(MONTH(SalesDataTable[[#This Row],[Order Date]])/3,0)</f>
        <v>Q2</v>
      </c>
      <c r="W1147" s="9">
        <f>MONTH(SalesDataTable[[#This Row],[Order Date]])</f>
        <v>6</v>
      </c>
      <c r="X1147" s="8" t="str">
        <f>TEXT(SalesDataTable[[#This Row],[Order Date]],"mmm")</f>
        <v>Jun</v>
      </c>
    </row>
    <row r="1148" spans="1:24" ht="15.75">
      <c r="A1148" s="2">
        <v>540</v>
      </c>
      <c r="B1148" s="3">
        <v>46193</v>
      </c>
      <c r="C1148" s="4">
        <f>YEAR(SalesDataTable[[#This Row],[Order Date]])</f>
        <v>2026</v>
      </c>
      <c r="D1148" s="12" t="str">
        <f>"Q"&amp;ROUNDUP(MONTH(SalesDataTable[[#This Row],[Order Date]])/3,0)</f>
        <v>Q2</v>
      </c>
      <c r="E1148" s="4">
        <f>MONTH(SalesDataTable[[#This Row],[Order Date]])</f>
        <v>6</v>
      </c>
      <c r="F1148" s="4" t="str">
        <f>TEXT(SalesDataTable[[#This Row],[Order Date]],"MMM")</f>
        <v>Jun</v>
      </c>
      <c r="G1148" s="4" t="s">
        <v>0</v>
      </c>
      <c r="H1148" s="4" t="s">
        <v>36</v>
      </c>
      <c r="I1148" s="4" t="s">
        <v>28</v>
      </c>
      <c r="J1148" s="4" t="s">
        <v>3</v>
      </c>
      <c r="K1148" s="4" t="s">
        <v>9</v>
      </c>
      <c r="L1148" s="4" t="s">
        <v>37</v>
      </c>
      <c r="M1148" s="9">
        <v>1</v>
      </c>
      <c r="N1148" s="6">
        <v>151.46</v>
      </c>
      <c r="O1148" s="7">
        <v>0.05</v>
      </c>
      <c r="P1148" s="6">
        <v>77.98</v>
      </c>
      <c r="Q1148" s="6">
        <f t="shared" si="68"/>
        <v>143.887</v>
      </c>
      <c r="R1148" s="6">
        <f t="shared" si="69"/>
        <v>77.98</v>
      </c>
      <c r="S1148" s="6">
        <f t="shared" si="70"/>
        <v>65.906999999999996</v>
      </c>
      <c r="T1148" s="8">
        <f t="shared" si="71"/>
        <v>0.45804693961233467</v>
      </c>
      <c r="U1148" s="5">
        <f>YEAR(SalesDataTable[[#This Row],[Order Date]])</f>
        <v>2026</v>
      </c>
      <c r="V1148" s="8" t="str">
        <f>"Q"&amp;ROUNDUP(MONTH(SalesDataTable[[#This Row],[Order Date]])/3,0)</f>
        <v>Q2</v>
      </c>
      <c r="W1148" s="9">
        <f>MONTH(SalesDataTable[[#This Row],[Order Date]])</f>
        <v>6</v>
      </c>
      <c r="X1148" s="8" t="str">
        <f>TEXT(SalesDataTable[[#This Row],[Order Date]],"mmm")</f>
        <v>Jun</v>
      </c>
    </row>
    <row r="1149" spans="1:24" ht="15.75">
      <c r="A1149" s="2">
        <v>2255</v>
      </c>
      <c r="B1149" s="3">
        <v>46193</v>
      </c>
      <c r="C1149" s="4">
        <f>YEAR(SalesDataTable[[#This Row],[Order Date]])</f>
        <v>2026</v>
      </c>
      <c r="D1149" s="12" t="str">
        <f>"Q"&amp;ROUNDUP(MONTH(SalesDataTable[[#This Row],[Order Date]])/3,0)</f>
        <v>Q2</v>
      </c>
      <c r="E1149" s="4">
        <f>MONTH(SalesDataTable[[#This Row],[Order Date]])</f>
        <v>6</v>
      </c>
      <c r="F1149" s="4" t="str">
        <f>TEXT(SalesDataTable[[#This Row],[Order Date]],"MMM")</f>
        <v>Jun</v>
      </c>
      <c r="G1149" s="4" t="s">
        <v>0</v>
      </c>
      <c r="H1149" s="4" t="s">
        <v>36</v>
      </c>
      <c r="I1149" s="4" t="s">
        <v>2</v>
      </c>
      <c r="J1149" s="4" t="s">
        <v>16</v>
      </c>
      <c r="K1149" s="4" t="s">
        <v>9</v>
      </c>
      <c r="L1149" s="4" t="s">
        <v>10</v>
      </c>
      <c r="M1149" s="9">
        <v>5</v>
      </c>
      <c r="N1149" s="6">
        <v>90.1</v>
      </c>
      <c r="O1149" s="7">
        <v>0</v>
      </c>
      <c r="P1149" s="6">
        <v>44.32</v>
      </c>
      <c r="Q1149" s="6">
        <f t="shared" si="68"/>
        <v>450.5</v>
      </c>
      <c r="R1149" s="6">
        <f t="shared" si="69"/>
        <v>221.6</v>
      </c>
      <c r="S1149" s="6">
        <f t="shared" si="70"/>
        <v>228.9</v>
      </c>
      <c r="T1149" s="8">
        <f t="shared" si="71"/>
        <v>0.50810210876803552</v>
      </c>
      <c r="U1149" s="5">
        <f>YEAR(SalesDataTable[[#This Row],[Order Date]])</f>
        <v>2026</v>
      </c>
      <c r="V1149" s="8" t="str">
        <f>"Q"&amp;ROUNDUP(MONTH(SalesDataTable[[#This Row],[Order Date]])/3,0)</f>
        <v>Q2</v>
      </c>
      <c r="W1149" s="9">
        <f>MONTH(SalesDataTable[[#This Row],[Order Date]])</f>
        <v>6</v>
      </c>
      <c r="X1149" s="8" t="str">
        <f>TEXT(SalesDataTable[[#This Row],[Order Date]],"mmm")</f>
        <v>Jun</v>
      </c>
    </row>
    <row r="1150" spans="1:24" ht="15.75">
      <c r="A1150" s="2">
        <v>3126</v>
      </c>
      <c r="B1150" s="3">
        <v>46193</v>
      </c>
      <c r="C1150" s="4">
        <f>YEAR(SalesDataTable[[#This Row],[Order Date]])</f>
        <v>2026</v>
      </c>
      <c r="D1150" s="12" t="str">
        <f>"Q"&amp;ROUNDUP(MONTH(SalesDataTable[[#This Row],[Order Date]])/3,0)</f>
        <v>Q2</v>
      </c>
      <c r="E1150" s="4">
        <f>MONTH(SalesDataTable[[#This Row],[Order Date]])</f>
        <v>6</v>
      </c>
      <c r="F1150" s="4" t="str">
        <f>TEXT(SalesDataTable[[#This Row],[Order Date]],"MMM")</f>
        <v>Jun</v>
      </c>
      <c r="G1150" s="4" t="s">
        <v>0</v>
      </c>
      <c r="H1150" s="4" t="s">
        <v>1</v>
      </c>
      <c r="I1150" s="4" t="s">
        <v>28</v>
      </c>
      <c r="J1150" s="4" t="s">
        <v>16</v>
      </c>
      <c r="K1150" s="4" t="s">
        <v>9</v>
      </c>
      <c r="L1150" s="4" t="s">
        <v>37</v>
      </c>
      <c r="M1150" s="9">
        <v>1</v>
      </c>
      <c r="N1150" s="6">
        <v>155.69</v>
      </c>
      <c r="O1150" s="7">
        <v>0.1</v>
      </c>
      <c r="P1150" s="6">
        <v>79.42</v>
      </c>
      <c r="Q1150" s="6">
        <f t="shared" si="68"/>
        <v>140.12100000000001</v>
      </c>
      <c r="R1150" s="6">
        <f t="shared" si="69"/>
        <v>79.42</v>
      </c>
      <c r="S1150" s="6">
        <f t="shared" si="70"/>
        <v>60.701000000000008</v>
      </c>
      <c r="T1150" s="8">
        <f t="shared" si="71"/>
        <v>0.43320415926235184</v>
      </c>
      <c r="U1150" s="5">
        <f>YEAR(SalesDataTable[[#This Row],[Order Date]])</f>
        <v>2026</v>
      </c>
      <c r="V1150" s="8" t="str">
        <f>"Q"&amp;ROUNDUP(MONTH(SalesDataTable[[#This Row],[Order Date]])/3,0)</f>
        <v>Q2</v>
      </c>
      <c r="W1150" s="9">
        <f>MONTH(SalesDataTable[[#This Row],[Order Date]])</f>
        <v>6</v>
      </c>
      <c r="X1150" s="8" t="str">
        <f>TEXT(SalesDataTable[[#This Row],[Order Date]],"mmm")</f>
        <v>Jun</v>
      </c>
    </row>
    <row r="1151" spans="1:24" ht="15.75">
      <c r="A1151" s="2">
        <v>3223</v>
      </c>
      <c r="B1151" s="3">
        <v>46193</v>
      </c>
      <c r="C1151" s="4">
        <f>YEAR(SalesDataTable[[#This Row],[Order Date]])</f>
        <v>2026</v>
      </c>
      <c r="D1151" s="12" t="str">
        <f>"Q"&amp;ROUNDUP(MONTH(SalesDataTable[[#This Row],[Order Date]])/3,0)</f>
        <v>Q2</v>
      </c>
      <c r="E1151" s="4">
        <f>MONTH(SalesDataTable[[#This Row],[Order Date]])</f>
        <v>6</v>
      </c>
      <c r="F1151" s="4" t="str">
        <f>TEXT(SalesDataTable[[#This Row],[Order Date]],"MMM")</f>
        <v>Jun</v>
      </c>
      <c r="G1151" s="4" t="s">
        <v>6</v>
      </c>
      <c r="H1151" s="4" t="s">
        <v>49</v>
      </c>
      <c r="I1151" s="4" t="s">
        <v>19</v>
      </c>
      <c r="J1151" s="4" t="s">
        <v>3</v>
      </c>
      <c r="K1151" s="4" t="s">
        <v>34</v>
      </c>
      <c r="L1151" s="4" t="s">
        <v>45</v>
      </c>
      <c r="M1151" s="9">
        <v>1</v>
      </c>
      <c r="N1151" s="6">
        <v>50.11</v>
      </c>
      <c r="O1151" s="7">
        <v>0.05</v>
      </c>
      <c r="P1151" s="6">
        <v>21.38</v>
      </c>
      <c r="Q1151" s="6">
        <f t="shared" si="68"/>
        <v>47.604499999999994</v>
      </c>
      <c r="R1151" s="6">
        <f t="shared" si="69"/>
        <v>21.38</v>
      </c>
      <c r="S1151" s="6">
        <f t="shared" si="70"/>
        <v>26.224499999999995</v>
      </c>
      <c r="T1151" s="8">
        <f t="shared" si="71"/>
        <v>0.55088279469377888</v>
      </c>
      <c r="U1151" s="5">
        <f>YEAR(SalesDataTable[[#This Row],[Order Date]])</f>
        <v>2026</v>
      </c>
      <c r="V1151" s="8" t="str">
        <f>"Q"&amp;ROUNDUP(MONTH(SalesDataTable[[#This Row],[Order Date]])/3,0)</f>
        <v>Q2</v>
      </c>
      <c r="W1151" s="9">
        <f>MONTH(SalesDataTable[[#This Row],[Order Date]])</f>
        <v>6</v>
      </c>
      <c r="X1151" s="8" t="str">
        <f>TEXT(SalesDataTable[[#This Row],[Order Date]],"mmm")</f>
        <v>Jun</v>
      </c>
    </row>
    <row r="1152" spans="1:24" ht="15.75">
      <c r="A1152" s="2">
        <v>3260</v>
      </c>
      <c r="B1152" s="3">
        <v>46193</v>
      </c>
      <c r="C1152" s="4">
        <f>YEAR(SalesDataTable[[#This Row],[Order Date]])</f>
        <v>2026</v>
      </c>
      <c r="D1152" s="12" t="str">
        <f>"Q"&amp;ROUNDUP(MONTH(SalesDataTable[[#This Row],[Order Date]])/3,0)</f>
        <v>Q2</v>
      </c>
      <c r="E1152" s="4">
        <f>MONTH(SalesDataTable[[#This Row],[Order Date]])</f>
        <v>6</v>
      </c>
      <c r="F1152" s="4" t="str">
        <f>TEXT(SalesDataTable[[#This Row],[Order Date]],"MMM")</f>
        <v>Jun</v>
      </c>
      <c r="G1152" s="4" t="s">
        <v>11</v>
      </c>
      <c r="H1152" s="4" t="s">
        <v>12</v>
      </c>
      <c r="I1152" s="4" t="s">
        <v>19</v>
      </c>
      <c r="J1152" s="4" t="s">
        <v>3</v>
      </c>
      <c r="K1152" s="4" t="s">
        <v>9</v>
      </c>
      <c r="L1152" s="4" t="s">
        <v>17</v>
      </c>
      <c r="M1152" s="9">
        <v>1</v>
      </c>
      <c r="N1152" s="6">
        <v>142.55000000000001</v>
      </c>
      <c r="O1152" s="7">
        <v>0.1</v>
      </c>
      <c r="P1152" s="6">
        <v>79.709999999999994</v>
      </c>
      <c r="Q1152" s="6">
        <f t="shared" si="68"/>
        <v>128.29500000000002</v>
      </c>
      <c r="R1152" s="6">
        <f t="shared" si="69"/>
        <v>79.709999999999994</v>
      </c>
      <c r="S1152" s="6">
        <f t="shared" si="70"/>
        <v>48.585000000000022</v>
      </c>
      <c r="T1152" s="8">
        <f t="shared" si="71"/>
        <v>0.37869753302934656</v>
      </c>
      <c r="U1152" s="5">
        <f>YEAR(SalesDataTable[[#This Row],[Order Date]])</f>
        <v>2026</v>
      </c>
      <c r="V1152" s="8" t="str">
        <f>"Q"&amp;ROUNDUP(MONTH(SalesDataTable[[#This Row],[Order Date]])/3,0)</f>
        <v>Q2</v>
      </c>
      <c r="W1152" s="9">
        <f>MONTH(SalesDataTable[[#This Row],[Order Date]])</f>
        <v>6</v>
      </c>
      <c r="X1152" s="8" t="str">
        <f>TEXT(SalesDataTable[[#This Row],[Order Date]],"mmm")</f>
        <v>Jun</v>
      </c>
    </row>
    <row r="1153" spans="1:24" ht="15.75">
      <c r="A1153" s="2">
        <v>3404</v>
      </c>
      <c r="B1153" s="3">
        <v>46193</v>
      </c>
      <c r="C1153" s="4">
        <f>YEAR(SalesDataTable[[#This Row],[Order Date]])</f>
        <v>2026</v>
      </c>
      <c r="D1153" s="12" t="str">
        <f>"Q"&amp;ROUNDUP(MONTH(SalesDataTable[[#This Row],[Order Date]])/3,0)</f>
        <v>Q2</v>
      </c>
      <c r="E1153" s="4">
        <f>MONTH(SalesDataTable[[#This Row],[Order Date]])</f>
        <v>6</v>
      </c>
      <c r="F1153" s="4" t="str">
        <f>TEXT(SalesDataTable[[#This Row],[Order Date]],"MMM")</f>
        <v>Jun</v>
      </c>
      <c r="G1153" s="4" t="s">
        <v>20</v>
      </c>
      <c r="H1153" s="4" t="s">
        <v>33</v>
      </c>
      <c r="I1153" s="4" t="s">
        <v>2</v>
      </c>
      <c r="J1153" s="4" t="s">
        <v>13</v>
      </c>
      <c r="K1153" s="4" t="s">
        <v>23</v>
      </c>
      <c r="L1153" s="4" t="s">
        <v>29</v>
      </c>
      <c r="M1153" s="9">
        <v>3</v>
      </c>
      <c r="N1153" s="6">
        <v>191.11</v>
      </c>
      <c r="O1153" s="7">
        <v>0.05</v>
      </c>
      <c r="P1153" s="6">
        <v>102.82</v>
      </c>
      <c r="Q1153" s="6">
        <f t="shared" si="68"/>
        <v>544.6635</v>
      </c>
      <c r="R1153" s="6">
        <f t="shared" si="69"/>
        <v>308.45999999999998</v>
      </c>
      <c r="S1153" s="6">
        <f t="shared" si="70"/>
        <v>236.20350000000002</v>
      </c>
      <c r="T1153" s="8">
        <f t="shared" si="71"/>
        <v>0.43366867800026992</v>
      </c>
      <c r="U1153" s="5">
        <f>YEAR(SalesDataTable[[#This Row],[Order Date]])</f>
        <v>2026</v>
      </c>
      <c r="V1153" s="8" t="str">
        <f>"Q"&amp;ROUNDUP(MONTH(SalesDataTable[[#This Row],[Order Date]])/3,0)</f>
        <v>Q2</v>
      </c>
      <c r="W1153" s="9">
        <f>MONTH(SalesDataTable[[#This Row],[Order Date]])</f>
        <v>6</v>
      </c>
      <c r="X1153" s="8" t="str">
        <f>TEXT(SalesDataTable[[#This Row],[Order Date]],"mmm")</f>
        <v>Jun</v>
      </c>
    </row>
    <row r="1154" spans="1:24" ht="15.75">
      <c r="A1154" s="2">
        <v>4267</v>
      </c>
      <c r="B1154" s="3">
        <v>46193</v>
      </c>
      <c r="C1154" s="4">
        <f>YEAR(SalesDataTable[[#This Row],[Order Date]])</f>
        <v>2026</v>
      </c>
      <c r="D1154" s="12" t="str">
        <f>"Q"&amp;ROUNDUP(MONTH(SalesDataTable[[#This Row],[Order Date]])/3,0)</f>
        <v>Q2</v>
      </c>
      <c r="E1154" s="4">
        <f>MONTH(SalesDataTable[[#This Row],[Order Date]])</f>
        <v>6</v>
      </c>
      <c r="F1154" s="4" t="str">
        <f>TEXT(SalesDataTable[[#This Row],[Order Date]],"MMM")</f>
        <v>Jun</v>
      </c>
      <c r="G1154" s="4" t="s">
        <v>20</v>
      </c>
      <c r="H1154" s="4" t="s">
        <v>47</v>
      </c>
      <c r="I1154" s="4" t="s">
        <v>8</v>
      </c>
      <c r="J1154" s="4" t="s">
        <v>16</v>
      </c>
      <c r="K1154" s="4" t="s">
        <v>4</v>
      </c>
      <c r="L1154" s="4" t="s">
        <v>26</v>
      </c>
      <c r="M1154" s="9">
        <v>6</v>
      </c>
      <c r="N1154" s="6">
        <v>40.229999999999997</v>
      </c>
      <c r="O1154" s="7">
        <v>0.15</v>
      </c>
      <c r="P1154" s="6">
        <v>17.079999999999998</v>
      </c>
      <c r="Q1154" s="6">
        <f t="shared" ref="Q1154:Q1217" si="72">M1154*N1154*(1-O1154)</f>
        <v>205.173</v>
      </c>
      <c r="R1154" s="6">
        <f t="shared" ref="R1154:R1217" si="73">M1154*P1154</f>
        <v>102.47999999999999</v>
      </c>
      <c r="S1154" s="6">
        <f t="shared" ref="S1154:S1217" si="74">Q1154-R1154</f>
        <v>102.69300000000001</v>
      </c>
      <c r="T1154" s="8">
        <f t="shared" ref="T1154:T1217" si="75">IFERROR(S1154/Q1154,0)</f>
        <v>0.50051907414718322</v>
      </c>
      <c r="U1154" s="5">
        <f>YEAR(SalesDataTable[[#This Row],[Order Date]])</f>
        <v>2026</v>
      </c>
      <c r="V1154" s="8" t="str">
        <f>"Q"&amp;ROUNDUP(MONTH(SalesDataTable[[#This Row],[Order Date]])/3,0)</f>
        <v>Q2</v>
      </c>
      <c r="W1154" s="9">
        <f>MONTH(SalesDataTable[[#This Row],[Order Date]])</f>
        <v>6</v>
      </c>
      <c r="X1154" s="8" t="str">
        <f>TEXT(SalesDataTable[[#This Row],[Order Date]],"mmm")</f>
        <v>Jun</v>
      </c>
    </row>
    <row r="1155" spans="1:24" ht="15.75">
      <c r="A1155" s="2">
        <v>5082</v>
      </c>
      <c r="B1155" s="3">
        <v>46193</v>
      </c>
      <c r="C1155" s="4">
        <f>YEAR(SalesDataTable[[#This Row],[Order Date]])</f>
        <v>2026</v>
      </c>
      <c r="D1155" s="12" t="str">
        <f>"Q"&amp;ROUNDUP(MONTH(SalesDataTable[[#This Row],[Order Date]])/3,0)</f>
        <v>Q2</v>
      </c>
      <c r="E1155" s="4">
        <f>MONTH(SalesDataTable[[#This Row],[Order Date]])</f>
        <v>6</v>
      </c>
      <c r="F1155" s="4" t="str">
        <f>TEXT(SalesDataTable[[#This Row],[Order Date]],"MMM")</f>
        <v>Jun</v>
      </c>
      <c r="G1155" s="4" t="s">
        <v>6</v>
      </c>
      <c r="H1155" s="4" t="s">
        <v>41</v>
      </c>
      <c r="I1155" s="4" t="s">
        <v>2</v>
      </c>
      <c r="J1155" s="4" t="s">
        <v>16</v>
      </c>
      <c r="K1155" s="4" t="s">
        <v>4</v>
      </c>
      <c r="L1155" s="4" t="s">
        <v>5</v>
      </c>
      <c r="M1155" s="9">
        <v>2</v>
      </c>
      <c r="N1155" s="6">
        <v>81.489999999999995</v>
      </c>
      <c r="O1155" s="7">
        <v>0</v>
      </c>
      <c r="P1155" s="6">
        <v>42.15</v>
      </c>
      <c r="Q1155" s="6">
        <f t="shared" si="72"/>
        <v>162.97999999999999</v>
      </c>
      <c r="R1155" s="6">
        <f t="shared" si="73"/>
        <v>84.3</v>
      </c>
      <c r="S1155" s="6">
        <f t="shared" si="74"/>
        <v>78.679999999999993</v>
      </c>
      <c r="T1155" s="8">
        <f t="shared" si="75"/>
        <v>0.48275862068965514</v>
      </c>
      <c r="U1155" s="5">
        <f>YEAR(SalesDataTable[[#This Row],[Order Date]])</f>
        <v>2026</v>
      </c>
      <c r="V1155" s="8" t="str">
        <f>"Q"&amp;ROUNDUP(MONTH(SalesDataTable[[#This Row],[Order Date]])/3,0)</f>
        <v>Q2</v>
      </c>
      <c r="W1155" s="9">
        <f>MONTH(SalesDataTable[[#This Row],[Order Date]])</f>
        <v>6</v>
      </c>
      <c r="X1155" s="8" t="str">
        <f>TEXT(SalesDataTable[[#This Row],[Order Date]],"mmm")</f>
        <v>Jun</v>
      </c>
    </row>
    <row r="1156" spans="1:24" ht="15.75">
      <c r="A1156" s="2">
        <v>5108</v>
      </c>
      <c r="B1156" s="3">
        <v>46193</v>
      </c>
      <c r="C1156" s="4">
        <f>YEAR(SalesDataTable[[#This Row],[Order Date]])</f>
        <v>2026</v>
      </c>
      <c r="D1156" s="12" t="str">
        <f>"Q"&amp;ROUNDUP(MONTH(SalesDataTable[[#This Row],[Order Date]])/3,0)</f>
        <v>Q2</v>
      </c>
      <c r="E1156" s="4">
        <f>MONTH(SalesDataTable[[#This Row],[Order Date]])</f>
        <v>6</v>
      </c>
      <c r="F1156" s="4" t="str">
        <f>TEXT(SalesDataTable[[#This Row],[Order Date]],"MMM")</f>
        <v>Jun</v>
      </c>
      <c r="G1156" s="4" t="s">
        <v>6</v>
      </c>
      <c r="H1156" s="4" t="s">
        <v>27</v>
      </c>
      <c r="I1156" s="4" t="s">
        <v>8</v>
      </c>
      <c r="J1156" s="4" t="s">
        <v>16</v>
      </c>
      <c r="K1156" s="4" t="s">
        <v>14</v>
      </c>
      <c r="L1156" s="4" t="s">
        <v>48</v>
      </c>
      <c r="M1156" s="9">
        <v>8</v>
      </c>
      <c r="N1156" s="6">
        <v>162.71</v>
      </c>
      <c r="O1156" s="7">
        <v>0.2</v>
      </c>
      <c r="P1156" s="6">
        <v>85.27</v>
      </c>
      <c r="Q1156" s="6">
        <f t="shared" si="72"/>
        <v>1041.3440000000001</v>
      </c>
      <c r="R1156" s="6">
        <f t="shared" si="73"/>
        <v>682.16</v>
      </c>
      <c r="S1156" s="6">
        <f t="shared" si="74"/>
        <v>359.18400000000008</v>
      </c>
      <c r="T1156" s="8">
        <f t="shared" si="75"/>
        <v>0.34492348349824847</v>
      </c>
      <c r="U1156" s="5">
        <f>YEAR(SalesDataTable[[#This Row],[Order Date]])</f>
        <v>2026</v>
      </c>
      <c r="V1156" s="8" t="str">
        <f>"Q"&amp;ROUNDUP(MONTH(SalesDataTable[[#This Row],[Order Date]])/3,0)</f>
        <v>Q2</v>
      </c>
      <c r="W1156" s="9">
        <f>MONTH(SalesDataTable[[#This Row],[Order Date]])</f>
        <v>6</v>
      </c>
      <c r="X1156" s="8" t="str">
        <f>TEXT(SalesDataTable[[#This Row],[Order Date]],"mmm")</f>
        <v>Jun</v>
      </c>
    </row>
    <row r="1157" spans="1:24" ht="15.75">
      <c r="A1157" s="2">
        <v>1105</v>
      </c>
      <c r="B1157" s="3">
        <v>46194</v>
      </c>
      <c r="C1157" s="4">
        <f>YEAR(SalesDataTable[[#This Row],[Order Date]])</f>
        <v>2026</v>
      </c>
      <c r="D1157" s="12" t="str">
        <f>"Q"&amp;ROUNDUP(MONTH(SalesDataTable[[#This Row],[Order Date]])/3,0)</f>
        <v>Q2</v>
      </c>
      <c r="E1157" s="4">
        <f>MONTH(SalesDataTable[[#This Row],[Order Date]])</f>
        <v>6</v>
      </c>
      <c r="F1157" s="4" t="str">
        <f>TEXT(SalesDataTable[[#This Row],[Order Date]],"MMM")</f>
        <v>Jun</v>
      </c>
      <c r="G1157" s="4" t="s">
        <v>11</v>
      </c>
      <c r="H1157" s="4" t="s">
        <v>25</v>
      </c>
      <c r="I1157" s="4" t="s">
        <v>28</v>
      </c>
      <c r="J1157" s="4" t="s">
        <v>3</v>
      </c>
      <c r="K1157" s="4" t="s">
        <v>14</v>
      </c>
      <c r="L1157" s="4" t="s">
        <v>15</v>
      </c>
      <c r="M1157" s="9">
        <v>1</v>
      </c>
      <c r="N1157" s="6">
        <v>36.479999999999997</v>
      </c>
      <c r="O1157" s="7">
        <v>0.1</v>
      </c>
      <c r="P1157" s="6">
        <v>13.9</v>
      </c>
      <c r="Q1157" s="6">
        <f t="shared" si="72"/>
        <v>32.832000000000001</v>
      </c>
      <c r="R1157" s="6">
        <f t="shared" si="73"/>
        <v>13.9</v>
      </c>
      <c r="S1157" s="6">
        <f t="shared" si="74"/>
        <v>18.932000000000002</v>
      </c>
      <c r="T1157" s="8">
        <f t="shared" si="75"/>
        <v>0.57663255360623789</v>
      </c>
      <c r="U1157" s="5">
        <f>YEAR(SalesDataTable[[#This Row],[Order Date]])</f>
        <v>2026</v>
      </c>
      <c r="V1157" s="8" t="str">
        <f>"Q"&amp;ROUNDUP(MONTH(SalesDataTable[[#This Row],[Order Date]])/3,0)</f>
        <v>Q2</v>
      </c>
      <c r="W1157" s="9">
        <f>MONTH(SalesDataTable[[#This Row],[Order Date]])</f>
        <v>6</v>
      </c>
      <c r="X1157" s="8" t="str">
        <f>TEXT(SalesDataTable[[#This Row],[Order Date]],"mmm")</f>
        <v>Jun</v>
      </c>
    </row>
    <row r="1158" spans="1:24" ht="15.75">
      <c r="A1158" s="2">
        <v>2757</v>
      </c>
      <c r="B1158" s="3">
        <v>46194</v>
      </c>
      <c r="C1158" s="4">
        <f>YEAR(SalesDataTable[[#This Row],[Order Date]])</f>
        <v>2026</v>
      </c>
      <c r="D1158" s="12" t="str">
        <f>"Q"&amp;ROUNDUP(MONTH(SalesDataTable[[#This Row],[Order Date]])/3,0)</f>
        <v>Q2</v>
      </c>
      <c r="E1158" s="4">
        <f>MONTH(SalesDataTable[[#This Row],[Order Date]])</f>
        <v>6</v>
      </c>
      <c r="F1158" s="4" t="str">
        <f>TEXT(SalesDataTable[[#This Row],[Order Date]],"MMM")</f>
        <v>Jun</v>
      </c>
      <c r="G1158" s="4" t="s">
        <v>6</v>
      </c>
      <c r="H1158" s="4" t="s">
        <v>27</v>
      </c>
      <c r="I1158" s="4" t="s">
        <v>8</v>
      </c>
      <c r="J1158" s="4" t="s">
        <v>16</v>
      </c>
      <c r="K1158" s="4" t="s">
        <v>14</v>
      </c>
      <c r="L1158" s="4" t="s">
        <v>44</v>
      </c>
      <c r="M1158" s="9">
        <v>6</v>
      </c>
      <c r="N1158" s="6">
        <v>136.65</v>
      </c>
      <c r="O1158" s="7">
        <v>0.15</v>
      </c>
      <c r="P1158" s="6">
        <v>68.56</v>
      </c>
      <c r="Q1158" s="6">
        <f t="shared" si="72"/>
        <v>696.91500000000008</v>
      </c>
      <c r="R1158" s="6">
        <f t="shared" si="73"/>
        <v>411.36</v>
      </c>
      <c r="S1158" s="6">
        <f t="shared" si="74"/>
        <v>285.55500000000006</v>
      </c>
      <c r="T1158" s="8">
        <f t="shared" si="75"/>
        <v>0.4097415036266977</v>
      </c>
      <c r="U1158" s="5">
        <f>YEAR(SalesDataTable[[#This Row],[Order Date]])</f>
        <v>2026</v>
      </c>
      <c r="V1158" s="8" t="str">
        <f>"Q"&amp;ROUNDUP(MONTH(SalesDataTable[[#This Row],[Order Date]])/3,0)</f>
        <v>Q2</v>
      </c>
      <c r="W1158" s="9">
        <f>MONTH(SalesDataTable[[#This Row],[Order Date]])</f>
        <v>6</v>
      </c>
      <c r="X1158" s="8" t="str">
        <f>TEXT(SalesDataTable[[#This Row],[Order Date]],"mmm")</f>
        <v>Jun</v>
      </c>
    </row>
    <row r="1159" spans="1:24" ht="15.75">
      <c r="A1159" s="2">
        <v>3325</v>
      </c>
      <c r="B1159" s="3">
        <v>46194</v>
      </c>
      <c r="C1159" s="4">
        <f>YEAR(SalesDataTable[[#This Row],[Order Date]])</f>
        <v>2026</v>
      </c>
      <c r="D1159" s="12" t="str">
        <f>"Q"&amp;ROUNDUP(MONTH(SalesDataTable[[#This Row],[Order Date]])/3,0)</f>
        <v>Q2</v>
      </c>
      <c r="E1159" s="4">
        <f>MONTH(SalesDataTable[[#This Row],[Order Date]])</f>
        <v>6</v>
      </c>
      <c r="F1159" s="4" t="str">
        <f>TEXT(SalesDataTable[[#This Row],[Order Date]],"MMM")</f>
        <v>Jun</v>
      </c>
      <c r="G1159" s="4" t="s">
        <v>11</v>
      </c>
      <c r="H1159" s="4" t="s">
        <v>12</v>
      </c>
      <c r="I1159" s="4" t="s">
        <v>2</v>
      </c>
      <c r="J1159" s="4" t="s">
        <v>13</v>
      </c>
      <c r="K1159" s="4" t="s">
        <v>4</v>
      </c>
      <c r="L1159" s="4" t="s">
        <v>22</v>
      </c>
      <c r="M1159" s="9">
        <v>4</v>
      </c>
      <c r="N1159" s="6">
        <v>50.57</v>
      </c>
      <c r="O1159" s="7">
        <v>0</v>
      </c>
      <c r="P1159" s="6">
        <v>21.85</v>
      </c>
      <c r="Q1159" s="6">
        <f t="shared" si="72"/>
        <v>202.28</v>
      </c>
      <c r="R1159" s="6">
        <f t="shared" si="73"/>
        <v>87.4</v>
      </c>
      <c r="S1159" s="6">
        <f t="shared" si="74"/>
        <v>114.88</v>
      </c>
      <c r="T1159" s="8">
        <f t="shared" si="75"/>
        <v>0.56792564761716435</v>
      </c>
      <c r="U1159" s="5">
        <f>YEAR(SalesDataTable[[#This Row],[Order Date]])</f>
        <v>2026</v>
      </c>
      <c r="V1159" s="8" t="str">
        <f>"Q"&amp;ROUNDUP(MONTH(SalesDataTable[[#This Row],[Order Date]])/3,0)</f>
        <v>Q2</v>
      </c>
      <c r="W1159" s="9">
        <f>MONTH(SalesDataTable[[#This Row],[Order Date]])</f>
        <v>6</v>
      </c>
      <c r="X1159" s="8" t="str">
        <f>TEXT(SalesDataTable[[#This Row],[Order Date]],"mmm")</f>
        <v>Jun</v>
      </c>
    </row>
    <row r="1160" spans="1:24" ht="15.75">
      <c r="A1160" s="2">
        <v>4070</v>
      </c>
      <c r="B1160" s="3">
        <v>46194</v>
      </c>
      <c r="C1160" s="4">
        <f>YEAR(SalesDataTable[[#This Row],[Order Date]])</f>
        <v>2026</v>
      </c>
      <c r="D1160" s="12" t="str">
        <f>"Q"&amp;ROUNDUP(MONTH(SalesDataTable[[#This Row],[Order Date]])/3,0)</f>
        <v>Q2</v>
      </c>
      <c r="E1160" s="4">
        <f>MONTH(SalesDataTable[[#This Row],[Order Date]])</f>
        <v>6</v>
      </c>
      <c r="F1160" s="4" t="str">
        <f>TEXT(SalesDataTable[[#This Row],[Order Date]],"MMM")</f>
        <v>Jun</v>
      </c>
      <c r="G1160" s="4" t="s">
        <v>20</v>
      </c>
      <c r="H1160" s="4" t="s">
        <v>33</v>
      </c>
      <c r="I1160" s="4" t="s">
        <v>2</v>
      </c>
      <c r="J1160" s="4" t="s">
        <v>13</v>
      </c>
      <c r="K1160" s="4" t="s">
        <v>4</v>
      </c>
      <c r="L1160" s="4" t="s">
        <v>30</v>
      </c>
      <c r="M1160" s="9">
        <v>3</v>
      </c>
      <c r="N1160" s="6">
        <v>103.72</v>
      </c>
      <c r="O1160" s="7">
        <v>0</v>
      </c>
      <c r="P1160" s="6">
        <v>50.34</v>
      </c>
      <c r="Q1160" s="6">
        <f t="shared" si="72"/>
        <v>311.15999999999997</v>
      </c>
      <c r="R1160" s="6">
        <f t="shared" si="73"/>
        <v>151.02000000000001</v>
      </c>
      <c r="S1160" s="6">
        <f t="shared" si="74"/>
        <v>160.13999999999996</v>
      </c>
      <c r="T1160" s="8">
        <f t="shared" si="75"/>
        <v>0.51465483995372152</v>
      </c>
      <c r="U1160" s="5">
        <f>YEAR(SalesDataTable[[#This Row],[Order Date]])</f>
        <v>2026</v>
      </c>
      <c r="V1160" s="8" t="str">
        <f>"Q"&amp;ROUNDUP(MONTH(SalesDataTable[[#This Row],[Order Date]])/3,0)</f>
        <v>Q2</v>
      </c>
      <c r="W1160" s="9">
        <f>MONTH(SalesDataTable[[#This Row],[Order Date]])</f>
        <v>6</v>
      </c>
      <c r="X1160" s="8" t="str">
        <f>TEXT(SalesDataTable[[#This Row],[Order Date]],"mmm")</f>
        <v>Jun</v>
      </c>
    </row>
    <row r="1161" spans="1:24" ht="15.75">
      <c r="A1161" s="2">
        <v>4339</v>
      </c>
      <c r="B1161" s="3">
        <v>46194</v>
      </c>
      <c r="C1161" s="4">
        <f>YEAR(SalesDataTable[[#This Row],[Order Date]])</f>
        <v>2026</v>
      </c>
      <c r="D1161" s="12" t="str">
        <f>"Q"&amp;ROUNDUP(MONTH(SalesDataTable[[#This Row],[Order Date]])/3,0)</f>
        <v>Q2</v>
      </c>
      <c r="E1161" s="4">
        <f>MONTH(SalesDataTable[[#This Row],[Order Date]])</f>
        <v>6</v>
      </c>
      <c r="F1161" s="4" t="str">
        <f>TEXT(SalesDataTable[[#This Row],[Order Date]],"MMM")</f>
        <v>Jun</v>
      </c>
      <c r="G1161" s="4" t="s">
        <v>11</v>
      </c>
      <c r="H1161" s="4" t="s">
        <v>52</v>
      </c>
      <c r="I1161" s="4" t="s">
        <v>28</v>
      </c>
      <c r="J1161" s="4" t="s">
        <v>3</v>
      </c>
      <c r="K1161" s="4" t="s">
        <v>14</v>
      </c>
      <c r="L1161" s="4" t="s">
        <v>44</v>
      </c>
      <c r="M1161" s="9">
        <v>1</v>
      </c>
      <c r="N1161" s="6">
        <v>132.49</v>
      </c>
      <c r="O1161" s="7">
        <v>0</v>
      </c>
      <c r="P1161" s="6">
        <v>67.09</v>
      </c>
      <c r="Q1161" s="6">
        <f t="shared" si="72"/>
        <v>132.49</v>
      </c>
      <c r="R1161" s="6">
        <f t="shared" si="73"/>
        <v>67.09</v>
      </c>
      <c r="S1161" s="6">
        <f t="shared" si="74"/>
        <v>65.400000000000006</v>
      </c>
      <c r="T1161" s="8">
        <f t="shared" si="75"/>
        <v>0.49362216016303118</v>
      </c>
      <c r="U1161" s="5">
        <f>YEAR(SalesDataTable[[#This Row],[Order Date]])</f>
        <v>2026</v>
      </c>
      <c r="V1161" s="8" t="str">
        <f>"Q"&amp;ROUNDUP(MONTH(SalesDataTable[[#This Row],[Order Date]])/3,0)</f>
        <v>Q2</v>
      </c>
      <c r="W1161" s="9">
        <f>MONTH(SalesDataTable[[#This Row],[Order Date]])</f>
        <v>6</v>
      </c>
      <c r="X1161" s="8" t="str">
        <f>TEXT(SalesDataTable[[#This Row],[Order Date]],"mmm")</f>
        <v>Jun</v>
      </c>
    </row>
    <row r="1162" spans="1:24" ht="15.75">
      <c r="A1162" s="2">
        <v>731</v>
      </c>
      <c r="B1162" s="3">
        <v>46195</v>
      </c>
      <c r="C1162" s="4">
        <f>YEAR(SalesDataTable[[#This Row],[Order Date]])</f>
        <v>2026</v>
      </c>
      <c r="D1162" s="12" t="str">
        <f>"Q"&amp;ROUNDUP(MONTH(SalesDataTable[[#This Row],[Order Date]])/3,0)</f>
        <v>Q2</v>
      </c>
      <c r="E1162" s="4">
        <f>MONTH(SalesDataTable[[#This Row],[Order Date]])</f>
        <v>6</v>
      </c>
      <c r="F1162" s="4" t="str">
        <f>TEXT(SalesDataTable[[#This Row],[Order Date]],"MMM")</f>
        <v>Jun</v>
      </c>
      <c r="G1162" s="4" t="s">
        <v>11</v>
      </c>
      <c r="H1162" s="4" t="s">
        <v>18</v>
      </c>
      <c r="I1162" s="4" t="s">
        <v>2</v>
      </c>
      <c r="J1162" s="4" t="s">
        <v>13</v>
      </c>
      <c r="K1162" s="4" t="s">
        <v>23</v>
      </c>
      <c r="L1162" s="4" t="s">
        <v>40</v>
      </c>
      <c r="M1162" s="9">
        <v>2</v>
      </c>
      <c r="N1162" s="6">
        <v>80.650000000000006</v>
      </c>
      <c r="O1162" s="7">
        <v>0</v>
      </c>
      <c r="P1162" s="6">
        <v>39.18</v>
      </c>
      <c r="Q1162" s="6">
        <f t="shared" si="72"/>
        <v>161.30000000000001</v>
      </c>
      <c r="R1162" s="6">
        <f t="shared" si="73"/>
        <v>78.36</v>
      </c>
      <c r="S1162" s="6">
        <f t="shared" si="74"/>
        <v>82.940000000000012</v>
      </c>
      <c r="T1162" s="8">
        <f t="shared" si="75"/>
        <v>0.51419714817110973</v>
      </c>
      <c r="U1162" s="5">
        <f>YEAR(SalesDataTable[[#This Row],[Order Date]])</f>
        <v>2026</v>
      </c>
      <c r="V1162" s="8" t="str">
        <f>"Q"&amp;ROUNDUP(MONTH(SalesDataTable[[#This Row],[Order Date]])/3,0)</f>
        <v>Q2</v>
      </c>
      <c r="W1162" s="9">
        <f>MONTH(SalesDataTable[[#This Row],[Order Date]])</f>
        <v>6</v>
      </c>
      <c r="X1162" s="8" t="str">
        <f>TEXT(SalesDataTable[[#This Row],[Order Date]],"mmm")</f>
        <v>Jun</v>
      </c>
    </row>
    <row r="1163" spans="1:24" ht="15.75">
      <c r="A1163" s="2">
        <v>1362</v>
      </c>
      <c r="B1163" s="3">
        <v>46195</v>
      </c>
      <c r="C1163" s="4">
        <f>YEAR(SalesDataTable[[#This Row],[Order Date]])</f>
        <v>2026</v>
      </c>
      <c r="D1163" s="12" t="str">
        <f>"Q"&amp;ROUNDUP(MONTH(SalesDataTable[[#This Row],[Order Date]])/3,0)</f>
        <v>Q2</v>
      </c>
      <c r="E1163" s="4">
        <f>MONTH(SalesDataTable[[#This Row],[Order Date]])</f>
        <v>6</v>
      </c>
      <c r="F1163" s="4" t="str">
        <f>TEXT(SalesDataTable[[#This Row],[Order Date]],"MMM")</f>
        <v>Jun</v>
      </c>
      <c r="G1163" s="4" t="s">
        <v>6</v>
      </c>
      <c r="H1163" s="4" t="s">
        <v>7</v>
      </c>
      <c r="I1163" s="4" t="s">
        <v>19</v>
      </c>
      <c r="J1163" s="4" t="s">
        <v>13</v>
      </c>
      <c r="K1163" s="4" t="s">
        <v>34</v>
      </c>
      <c r="L1163" s="4" t="s">
        <v>42</v>
      </c>
      <c r="M1163" s="9">
        <v>1</v>
      </c>
      <c r="N1163" s="6">
        <v>35.409999999999997</v>
      </c>
      <c r="O1163" s="7">
        <v>0.05</v>
      </c>
      <c r="P1163" s="6">
        <v>13.9</v>
      </c>
      <c r="Q1163" s="6">
        <f t="shared" si="72"/>
        <v>33.639499999999998</v>
      </c>
      <c r="R1163" s="6">
        <f t="shared" si="73"/>
        <v>13.9</v>
      </c>
      <c r="S1163" s="6">
        <f t="shared" si="74"/>
        <v>19.7395</v>
      </c>
      <c r="T1163" s="8">
        <f t="shared" si="75"/>
        <v>0.58679528530447833</v>
      </c>
      <c r="U1163" s="5">
        <f>YEAR(SalesDataTable[[#This Row],[Order Date]])</f>
        <v>2026</v>
      </c>
      <c r="V1163" s="8" t="str">
        <f>"Q"&amp;ROUNDUP(MONTH(SalesDataTable[[#This Row],[Order Date]])/3,0)</f>
        <v>Q2</v>
      </c>
      <c r="W1163" s="9">
        <f>MONTH(SalesDataTable[[#This Row],[Order Date]])</f>
        <v>6</v>
      </c>
      <c r="X1163" s="8" t="str">
        <f>TEXT(SalesDataTable[[#This Row],[Order Date]],"mmm")</f>
        <v>Jun</v>
      </c>
    </row>
    <row r="1164" spans="1:24" ht="15.75">
      <c r="A1164" s="2">
        <v>1512</v>
      </c>
      <c r="B1164" s="3">
        <v>46195</v>
      </c>
      <c r="C1164" s="4">
        <f>YEAR(SalesDataTable[[#This Row],[Order Date]])</f>
        <v>2026</v>
      </c>
      <c r="D1164" s="12" t="str">
        <f>"Q"&amp;ROUNDUP(MONTH(SalesDataTable[[#This Row],[Order Date]])/3,0)</f>
        <v>Q2</v>
      </c>
      <c r="E1164" s="4">
        <f>MONTH(SalesDataTable[[#This Row],[Order Date]])</f>
        <v>6</v>
      </c>
      <c r="F1164" s="4" t="str">
        <f>TEXT(SalesDataTable[[#This Row],[Order Date]],"MMM")</f>
        <v>Jun</v>
      </c>
      <c r="G1164" s="4" t="s">
        <v>0</v>
      </c>
      <c r="H1164" s="4" t="s">
        <v>1</v>
      </c>
      <c r="I1164" s="4" t="s">
        <v>28</v>
      </c>
      <c r="J1164" s="4" t="s">
        <v>3</v>
      </c>
      <c r="K1164" s="4" t="s">
        <v>34</v>
      </c>
      <c r="L1164" s="4" t="s">
        <v>35</v>
      </c>
      <c r="M1164" s="9">
        <v>3</v>
      </c>
      <c r="N1164" s="6">
        <v>41.01</v>
      </c>
      <c r="O1164" s="7">
        <v>0</v>
      </c>
      <c r="P1164" s="6">
        <v>14.33</v>
      </c>
      <c r="Q1164" s="6">
        <f t="shared" si="72"/>
        <v>123.03</v>
      </c>
      <c r="R1164" s="6">
        <f t="shared" si="73"/>
        <v>42.99</v>
      </c>
      <c r="S1164" s="6">
        <f t="shared" si="74"/>
        <v>80.039999999999992</v>
      </c>
      <c r="T1164" s="8">
        <f t="shared" si="75"/>
        <v>0.65057303096805652</v>
      </c>
      <c r="U1164" s="5">
        <f>YEAR(SalesDataTable[[#This Row],[Order Date]])</f>
        <v>2026</v>
      </c>
      <c r="V1164" s="8" t="str">
        <f>"Q"&amp;ROUNDUP(MONTH(SalesDataTable[[#This Row],[Order Date]])/3,0)</f>
        <v>Q2</v>
      </c>
      <c r="W1164" s="9">
        <f>MONTH(SalesDataTable[[#This Row],[Order Date]])</f>
        <v>6</v>
      </c>
      <c r="X1164" s="8" t="str">
        <f>TEXT(SalesDataTable[[#This Row],[Order Date]],"mmm")</f>
        <v>Jun</v>
      </c>
    </row>
    <row r="1165" spans="1:24" ht="15.75">
      <c r="A1165" s="2">
        <v>1647</v>
      </c>
      <c r="B1165" s="3">
        <v>46195</v>
      </c>
      <c r="C1165" s="4">
        <f>YEAR(SalesDataTable[[#This Row],[Order Date]])</f>
        <v>2026</v>
      </c>
      <c r="D1165" s="12" t="str">
        <f>"Q"&amp;ROUNDUP(MONTH(SalesDataTable[[#This Row],[Order Date]])/3,0)</f>
        <v>Q2</v>
      </c>
      <c r="E1165" s="4">
        <f>MONTH(SalesDataTable[[#This Row],[Order Date]])</f>
        <v>6</v>
      </c>
      <c r="F1165" s="4" t="str">
        <f>TEXT(SalesDataTable[[#This Row],[Order Date]],"MMM")</f>
        <v>Jun</v>
      </c>
      <c r="G1165" s="4" t="s">
        <v>20</v>
      </c>
      <c r="H1165" s="4" t="s">
        <v>33</v>
      </c>
      <c r="I1165" s="4" t="s">
        <v>2</v>
      </c>
      <c r="J1165" s="4" t="s">
        <v>16</v>
      </c>
      <c r="K1165" s="4" t="s">
        <v>14</v>
      </c>
      <c r="L1165" s="4" t="s">
        <v>15</v>
      </c>
      <c r="M1165" s="9">
        <v>1</v>
      </c>
      <c r="N1165" s="6">
        <v>36.01</v>
      </c>
      <c r="O1165" s="7">
        <v>0</v>
      </c>
      <c r="P1165" s="6">
        <v>13.23</v>
      </c>
      <c r="Q1165" s="6">
        <f t="shared" si="72"/>
        <v>36.01</v>
      </c>
      <c r="R1165" s="6">
        <f t="shared" si="73"/>
        <v>13.23</v>
      </c>
      <c r="S1165" s="6">
        <f t="shared" si="74"/>
        <v>22.779999999999998</v>
      </c>
      <c r="T1165" s="8">
        <f t="shared" si="75"/>
        <v>0.63260205498472644</v>
      </c>
      <c r="U1165" s="5">
        <f>YEAR(SalesDataTable[[#This Row],[Order Date]])</f>
        <v>2026</v>
      </c>
      <c r="V1165" s="8" t="str">
        <f>"Q"&amp;ROUNDUP(MONTH(SalesDataTable[[#This Row],[Order Date]])/3,0)</f>
        <v>Q2</v>
      </c>
      <c r="W1165" s="9">
        <f>MONTH(SalesDataTable[[#This Row],[Order Date]])</f>
        <v>6</v>
      </c>
      <c r="X1165" s="8" t="str">
        <f>TEXT(SalesDataTable[[#This Row],[Order Date]],"mmm")</f>
        <v>Jun</v>
      </c>
    </row>
    <row r="1166" spans="1:24" ht="15.75">
      <c r="A1166" s="2">
        <v>2358</v>
      </c>
      <c r="B1166" s="3">
        <v>46195</v>
      </c>
      <c r="C1166" s="4">
        <f>YEAR(SalesDataTable[[#This Row],[Order Date]])</f>
        <v>2026</v>
      </c>
      <c r="D1166" s="12" t="str">
        <f>"Q"&amp;ROUNDUP(MONTH(SalesDataTable[[#This Row],[Order Date]])/3,0)</f>
        <v>Q2</v>
      </c>
      <c r="E1166" s="4">
        <f>MONTH(SalesDataTable[[#This Row],[Order Date]])</f>
        <v>6</v>
      </c>
      <c r="F1166" s="4" t="str">
        <f>TEXT(SalesDataTable[[#This Row],[Order Date]],"MMM")</f>
        <v>Jun</v>
      </c>
      <c r="G1166" s="4" t="s">
        <v>0</v>
      </c>
      <c r="H1166" s="4" t="s">
        <v>1</v>
      </c>
      <c r="I1166" s="4" t="s">
        <v>28</v>
      </c>
      <c r="J1166" s="4" t="s">
        <v>3</v>
      </c>
      <c r="K1166" s="4" t="s">
        <v>34</v>
      </c>
      <c r="L1166" s="4" t="s">
        <v>45</v>
      </c>
      <c r="M1166" s="9">
        <v>2</v>
      </c>
      <c r="N1166" s="6">
        <v>50.21</v>
      </c>
      <c r="O1166" s="7">
        <v>0.05</v>
      </c>
      <c r="P1166" s="6">
        <v>21.74</v>
      </c>
      <c r="Q1166" s="6">
        <f t="shared" si="72"/>
        <v>95.399000000000001</v>
      </c>
      <c r="R1166" s="6">
        <f t="shared" si="73"/>
        <v>43.48</v>
      </c>
      <c r="S1166" s="6">
        <f t="shared" si="74"/>
        <v>51.919000000000004</v>
      </c>
      <c r="T1166" s="8">
        <f t="shared" si="75"/>
        <v>0.54423002337550708</v>
      </c>
      <c r="U1166" s="5">
        <f>YEAR(SalesDataTable[[#This Row],[Order Date]])</f>
        <v>2026</v>
      </c>
      <c r="V1166" s="8" t="str">
        <f>"Q"&amp;ROUNDUP(MONTH(SalesDataTable[[#This Row],[Order Date]])/3,0)</f>
        <v>Q2</v>
      </c>
      <c r="W1166" s="9">
        <f>MONTH(SalesDataTable[[#This Row],[Order Date]])</f>
        <v>6</v>
      </c>
      <c r="X1166" s="8" t="str">
        <f>TEXT(SalesDataTable[[#This Row],[Order Date]],"mmm")</f>
        <v>Jun</v>
      </c>
    </row>
    <row r="1167" spans="1:24" ht="15.75">
      <c r="A1167" s="2">
        <v>2366</v>
      </c>
      <c r="B1167" s="3">
        <v>46195</v>
      </c>
      <c r="C1167" s="4">
        <f>YEAR(SalesDataTable[[#This Row],[Order Date]])</f>
        <v>2026</v>
      </c>
      <c r="D1167" s="12" t="str">
        <f>"Q"&amp;ROUNDUP(MONTH(SalesDataTable[[#This Row],[Order Date]])/3,0)</f>
        <v>Q2</v>
      </c>
      <c r="E1167" s="4">
        <f>MONTH(SalesDataTable[[#This Row],[Order Date]])</f>
        <v>6</v>
      </c>
      <c r="F1167" s="4" t="str">
        <f>TEXT(SalesDataTable[[#This Row],[Order Date]],"MMM")</f>
        <v>Jun</v>
      </c>
      <c r="G1167" s="4" t="s">
        <v>11</v>
      </c>
      <c r="H1167" s="4" t="s">
        <v>39</v>
      </c>
      <c r="I1167" s="4" t="s">
        <v>28</v>
      </c>
      <c r="J1167" s="4" t="s">
        <v>3</v>
      </c>
      <c r="K1167" s="4" t="s">
        <v>4</v>
      </c>
      <c r="L1167" s="4" t="s">
        <v>30</v>
      </c>
      <c r="M1167" s="9">
        <v>3</v>
      </c>
      <c r="N1167" s="6">
        <v>100.3</v>
      </c>
      <c r="O1167" s="7">
        <v>0</v>
      </c>
      <c r="P1167" s="6">
        <v>49.26</v>
      </c>
      <c r="Q1167" s="6">
        <f t="shared" si="72"/>
        <v>300.89999999999998</v>
      </c>
      <c r="R1167" s="6">
        <f t="shared" si="73"/>
        <v>147.78</v>
      </c>
      <c r="S1167" s="6">
        <f t="shared" si="74"/>
        <v>153.11999999999998</v>
      </c>
      <c r="T1167" s="8">
        <f t="shared" si="75"/>
        <v>0.5088733798604187</v>
      </c>
      <c r="U1167" s="5">
        <f>YEAR(SalesDataTable[[#This Row],[Order Date]])</f>
        <v>2026</v>
      </c>
      <c r="V1167" s="8" t="str">
        <f>"Q"&amp;ROUNDUP(MONTH(SalesDataTable[[#This Row],[Order Date]])/3,0)</f>
        <v>Q2</v>
      </c>
      <c r="W1167" s="9">
        <f>MONTH(SalesDataTable[[#This Row],[Order Date]])</f>
        <v>6</v>
      </c>
      <c r="X1167" s="8" t="str">
        <f>TEXT(SalesDataTable[[#This Row],[Order Date]],"mmm")</f>
        <v>Jun</v>
      </c>
    </row>
    <row r="1168" spans="1:24" ht="15.75">
      <c r="A1168" s="2">
        <v>3481</v>
      </c>
      <c r="B1168" s="3">
        <v>46195</v>
      </c>
      <c r="C1168" s="4">
        <f>YEAR(SalesDataTable[[#This Row],[Order Date]])</f>
        <v>2026</v>
      </c>
      <c r="D1168" s="12" t="str">
        <f>"Q"&amp;ROUNDUP(MONTH(SalesDataTable[[#This Row],[Order Date]])/3,0)</f>
        <v>Q2</v>
      </c>
      <c r="E1168" s="4">
        <f>MONTH(SalesDataTable[[#This Row],[Order Date]])</f>
        <v>6</v>
      </c>
      <c r="F1168" s="4" t="str">
        <f>TEXT(SalesDataTable[[#This Row],[Order Date]],"MMM")</f>
        <v>Jun</v>
      </c>
      <c r="G1168" s="4" t="s">
        <v>20</v>
      </c>
      <c r="H1168" s="4" t="s">
        <v>33</v>
      </c>
      <c r="I1168" s="4" t="s">
        <v>19</v>
      </c>
      <c r="J1168" s="4" t="s">
        <v>13</v>
      </c>
      <c r="K1168" s="4" t="s">
        <v>14</v>
      </c>
      <c r="L1168" s="4" t="s">
        <v>32</v>
      </c>
      <c r="M1168" s="9">
        <v>1</v>
      </c>
      <c r="N1168" s="6">
        <v>47.7</v>
      </c>
      <c r="O1168" s="7">
        <v>0.1</v>
      </c>
      <c r="P1168" s="6">
        <v>18.760000000000002</v>
      </c>
      <c r="Q1168" s="6">
        <f t="shared" si="72"/>
        <v>42.930000000000007</v>
      </c>
      <c r="R1168" s="6">
        <f t="shared" si="73"/>
        <v>18.760000000000002</v>
      </c>
      <c r="S1168" s="6">
        <f t="shared" si="74"/>
        <v>24.170000000000005</v>
      </c>
      <c r="T1168" s="8">
        <f t="shared" si="75"/>
        <v>0.56300955043093415</v>
      </c>
      <c r="U1168" s="5">
        <f>YEAR(SalesDataTable[[#This Row],[Order Date]])</f>
        <v>2026</v>
      </c>
      <c r="V1168" s="8" t="str">
        <f>"Q"&amp;ROUNDUP(MONTH(SalesDataTable[[#This Row],[Order Date]])/3,0)</f>
        <v>Q2</v>
      </c>
      <c r="W1168" s="9">
        <f>MONTH(SalesDataTable[[#This Row],[Order Date]])</f>
        <v>6</v>
      </c>
      <c r="X1168" s="8" t="str">
        <f>TEXT(SalesDataTable[[#This Row],[Order Date]],"mmm")</f>
        <v>Jun</v>
      </c>
    </row>
    <row r="1169" spans="1:24" ht="15.75">
      <c r="A1169" s="2">
        <v>3595</v>
      </c>
      <c r="B1169" s="3">
        <v>46195</v>
      </c>
      <c r="C1169" s="4">
        <f>YEAR(SalesDataTable[[#This Row],[Order Date]])</f>
        <v>2026</v>
      </c>
      <c r="D1169" s="12" t="str">
        <f>"Q"&amp;ROUNDUP(MONTH(SalesDataTable[[#This Row],[Order Date]])/3,0)</f>
        <v>Q2</v>
      </c>
      <c r="E1169" s="4">
        <f>MONTH(SalesDataTable[[#This Row],[Order Date]])</f>
        <v>6</v>
      </c>
      <c r="F1169" s="4" t="str">
        <f>TEXT(SalesDataTable[[#This Row],[Order Date]],"MMM")</f>
        <v>Jun</v>
      </c>
      <c r="G1169" s="4" t="s">
        <v>6</v>
      </c>
      <c r="H1169" s="4" t="s">
        <v>49</v>
      </c>
      <c r="I1169" s="4" t="s">
        <v>2</v>
      </c>
      <c r="J1169" s="4" t="s">
        <v>13</v>
      </c>
      <c r="K1169" s="4" t="s">
        <v>4</v>
      </c>
      <c r="L1169" s="4" t="s">
        <v>26</v>
      </c>
      <c r="M1169" s="9">
        <v>2</v>
      </c>
      <c r="N1169" s="6">
        <v>40.94</v>
      </c>
      <c r="O1169" s="7">
        <v>0.1</v>
      </c>
      <c r="P1169" s="6">
        <v>16.88</v>
      </c>
      <c r="Q1169" s="6">
        <f t="shared" si="72"/>
        <v>73.691999999999993</v>
      </c>
      <c r="R1169" s="6">
        <f t="shared" si="73"/>
        <v>33.76</v>
      </c>
      <c r="S1169" s="6">
        <f t="shared" si="74"/>
        <v>39.931999999999995</v>
      </c>
      <c r="T1169" s="8">
        <f t="shared" si="75"/>
        <v>0.54187700157411933</v>
      </c>
      <c r="U1169" s="5">
        <f>YEAR(SalesDataTable[[#This Row],[Order Date]])</f>
        <v>2026</v>
      </c>
      <c r="V1169" s="8" t="str">
        <f>"Q"&amp;ROUNDUP(MONTH(SalesDataTable[[#This Row],[Order Date]])/3,0)</f>
        <v>Q2</v>
      </c>
      <c r="W1169" s="9">
        <f>MONTH(SalesDataTable[[#This Row],[Order Date]])</f>
        <v>6</v>
      </c>
      <c r="X1169" s="8" t="str">
        <f>TEXT(SalesDataTable[[#This Row],[Order Date]],"mmm")</f>
        <v>Jun</v>
      </c>
    </row>
    <row r="1170" spans="1:24" ht="15.75">
      <c r="A1170" s="2">
        <v>3766</v>
      </c>
      <c r="B1170" s="3">
        <v>46195</v>
      </c>
      <c r="C1170" s="4">
        <f>YEAR(SalesDataTable[[#This Row],[Order Date]])</f>
        <v>2026</v>
      </c>
      <c r="D1170" s="12" t="str">
        <f>"Q"&amp;ROUNDUP(MONTH(SalesDataTable[[#This Row],[Order Date]])/3,0)</f>
        <v>Q2</v>
      </c>
      <c r="E1170" s="4">
        <f>MONTH(SalesDataTable[[#This Row],[Order Date]])</f>
        <v>6</v>
      </c>
      <c r="F1170" s="4" t="str">
        <f>TEXT(SalesDataTable[[#This Row],[Order Date]],"MMM")</f>
        <v>Jun</v>
      </c>
      <c r="G1170" s="4" t="s">
        <v>20</v>
      </c>
      <c r="H1170" s="4" t="s">
        <v>33</v>
      </c>
      <c r="I1170" s="4" t="s">
        <v>19</v>
      </c>
      <c r="J1170" s="4" t="s">
        <v>3</v>
      </c>
      <c r="K1170" s="4" t="s">
        <v>9</v>
      </c>
      <c r="L1170" s="4" t="s">
        <v>10</v>
      </c>
      <c r="M1170" s="9">
        <v>1</v>
      </c>
      <c r="N1170" s="6">
        <v>93.78</v>
      </c>
      <c r="O1170" s="7">
        <v>0</v>
      </c>
      <c r="P1170" s="6">
        <v>46.62</v>
      </c>
      <c r="Q1170" s="6">
        <f t="shared" si="72"/>
        <v>93.78</v>
      </c>
      <c r="R1170" s="6">
        <f t="shared" si="73"/>
        <v>46.62</v>
      </c>
      <c r="S1170" s="6">
        <f t="shared" si="74"/>
        <v>47.160000000000004</v>
      </c>
      <c r="T1170" s="8">
        <f t="shared" si="75"/>
        <v>0.50287907869481774</v>
      </c>
      <c r="U1170" s="5">
        <f>YEAR(SalesDataTable[[#This Row],[Order Date]])</f>
        <v>2026</v>
      </c>
      <c r="V1170" s="8" t="str">
        <f>"Q"&amp;ROUNDUP(MONTH(SalesDataTable[[#This Row],[Order Date]])/3,0)</f>
        <v>Q2</v>
      </c>
      <c r="W1170" s="9">
        <f>MONTH(SalesDataTable[[#This Row],[Order Date]])</f>
        <v>6</v>
      </c>
      <c r="X1170" s="8" t="str">
        <f>TEXT(SalesDataTable[[#This Row],[Order Date]],"mmm")</f>
        <v>Jun</v>
      </c>
    </row>
    <row r="1171" spans="1:24" ht="15.75">
      <c r="A1171" s="2">
        <v>3933</v>
      </c>
      <c r="B1171" s="3">
        <v>46195</v>
      </c>
      <c r="C1171" s="4">
        <f>YEAR(SalesDataTable[[#This Row],[Order Date]])</f>
        <v>2026</v>
      </c>
      <c r="D1171" s="12" t="str">
        <f>"Q"&amp;ROUNDUP(MONTH(SalesDataTable[[#This Row],[Order Date]])/3,0)</f>
        <v>Q2</v>
      </c>
      <c r="E1171" s="4">
        <f>MONTH(SalesDataTable[[#This Row],[Order Date]])</f>
        <v>6</v>
      </c>
      <c r="F1171" s="4" t="str">
        <f>TEXT(SalesDataTable[[#This Row],[Order Date]],"MMM")</f>
        <v>Jun</v>
      </c>
      <c r="G1171" s="4" t="s">
        <v>20</v>
      </c>
      <c r="H1171" s="4" t="s">
        <v>21</v>
      </c>
      <c r="I1171" s="4" t="s">
        <v>19</v>
      </c>
      <c r="J1171" s="4" t="s">
        <v>13</v>
      </c>
      <c r="K1171" s="4" t="s">
        <v>34</v>
      </c>
      <c r="L1171" s="4" t="s">
        <v>45</v>
      </c>
      <c r="M1171" s="9">
        <v>2</v>
      </c>
      <c r="N1171" s="6">
        <v>51.42</v>
      </c>
      <c r="O1171" s="7">
        <v>0</v>
      </c>
      <c r="P1171" s="6">
        <v>22.19</v>
      </c>
      <c r="Q1171" s="6">
        <f t="shared" si="72"/>
        <v>102.84</v>
      </c>
      <c r="R1171" s="6">
        <f t="shared" si="73"/>
        <v>44.38</v>
      </c>
      <c r="S1171" s="6">
        <f t="shared" si="74"/>
        <v>58.46</v>
      </c>
      <c r="T1171" s="8">
        <f t="shared" si="75"/>
        <v>0.56845585375340335</v>
      </c>
      <c r="U1171" s="5">
        <f>YEAR(SalesDataTable[[#This Row],[Order Date]])</f>
        <v>2026</v>
      </c>
      <c r="V1171" s="8" t="str">
        <f>"Q"&amp;ROUNDUP(MONTH(SalesDataTable[[#This Row],[Order Date]])/3,0)</f>
        <v>Q2</v>
      </c>
      <c r="W1171" s="9">
        <f>MONTH(SalesDataTable[[#This Row],[Order Date]])</f>
        <v>6</v>
      </c>
      <c r="X1171" s="8" t="str">
        <f>TEXT(SalesDataTable[[#This Row],[Order Date]],"mmm")</f>
        <v>Jun</v>
      </c>
    </row>
    <row r="1172" spans="1:24" ht="15.75">
      <c r="A1172" s="2">
        <v>3951</v>
      </c>
      <c r="B1172" s="3">
        <v>46195</v>
      </c>
      <c r="C1172" s="4">
        <f>YEAR(SalesDataTable[[#This Row],[Order Date]])</f>
        <v>2026</v>
      </c>
      <c r="D1172" s="12" t="str">
        <f>"Q"&amp;ROUNDUP(MONTH(SalesDataTable[[#This Row],[Order Date]])/3,0)</f>
        <v>Q2</v>
      </c>
      <c r="E1172" s="4">
        <f>MONTH(SalesDataTable[[#This Row],[Order Date]])</f>
        <v>6</v>
      </c>
      <c r="F1172" s="4" t="str">
        <f>TEXT(SalesDataTable[[#This Row],[Order Date]],"MMM")</f>
        <v>Jun</v>
      </c>
      <c r="G1172" s="4" t="s">
        <v>11</v>
      </c>
      <c r="H1172" s="4" t="s">
        <v>12</v>
      </c>
      <c r="I1172" s="4" t="s">
        <v>19</v>
      </c>
      <c r="J1172" s="4" t="s">
        <v>13</v>
      </c>
      <c r="K1172" s="4" t="s">
        <v>14</v>
      </c>
      <c r="L1172" s="4" t="s">
        <v>48</v>
      </c>
      <c r="M1172" s="9">
        <v>1</v>
      </c>
      <c r="N1172" s="6">
        <v>164.99</v>
      </c>
      <c r="O1172" s="7">
        <v>0.1</v>
      </c>
      <c r="P1172" s="6">
        <v>86.6</v>
      </c>
      <c r="Q1172" s="6">
        <f t="shared" si="72"/>
        <v>148.49100000000001</v>
      </c>
      <c r="R1172" s="6">
        <f t="shared" si="73"/>
        <v>86.6</v>
      </c>
      <c r="S1172" s="6">
        <f t="shared" si="74"/>
        <v>61.89100000000002</v>
      </c>
      <c r="T1172" s="8">
        <f t="shared" si="75"/>
        <v>0.41679967136055396</v>
      </c>
      <c r="U1172" s="5">
        <f>YEAR(SalesDataTable[[#This Row],[Order Date]])</f>
        <v>2026</v>
      </c>
      <c r="V1172" s="8" t="str">
        <f>"Q"&amp;ROUNDUP(MONTH(SalesDataTable[[#This Row],[Order Date]])/3,0)</f>
        <v>Q2</v>
      </c>
      <c r="W1172" s="9">
        <f>MONTH(SalesDataTable[[#This Row],[Order Date]])</f>
        <v>6</v>
      </c>
      <c r="X1172" s="8" t="str">
        <f>TEXT(SalesDataTable[[#This Row],[Order Date]],"mmm")</f>
        <v>Jun</v>
      </c>
    </row>
    <row r="1173" spans="1:24" ht="15.75">
      <c r="A1173" s="2">
        <v>4078</v>
      </c>
      <c r="B1173" s="3">
        <v>46195</v>
      </c>
      <c r="C1173" s="4">
        <f>YEAR(SalesDataTable[[#This Row],[Order Date]])</f>
        <v>2026</v>
      </c>
      <c r="D1173" s="12" t="str">
        <f>"Q"&amp;ROUNDUP(MONTH(SalesDataTable[[#This Row],[Order Date]])/3,0)</f>
        <v>Q2</v>
      </c>
      <c r="E1173" s="4">
        <f>MONTH(SalesDataTable[[#This Row],[Order Date]])</f>
        <v>6</v>
      </c>
      <c r="F1173" s="4" t="str">
        <f>TEXT(SalesDataTable[[#This Row],[Order Date]],"MMM")</f>
        <v>Jun</v>
      </c>
      <c r="G1173" s="4" t="s">
        <v>11</v>
      </c>
      <c r="H1173" s="4" t="s">
        <v>25</v>
      </c>
      <c r="I1173" s="4" t="s">
        <v>28</v>
      </c>
      <c r="J1173" s="4" t="s">
        <v>3</v>
      </c>
      <c r="K1173" s="4" t="s">
        <v>9</v>
      </c>
      <c r="L1173" s="4" t="s">
        <v>17</v>
      </c>
      <c r="M1173" s="9">
        <v>1</v>
      </c>
      <c r="N1173" s="6">
        <v>145.65</v>
      </c>
      <c r="O1173" s="7">
        <v>0</v>
      </c>
      <c r="P1173" s="6">
        <v>79.87</v>
      </c>
      <c r="Q1173" s="6">
        <f t="shared" si="72"/>
        <v>145.65</v>
      </c>
      <c r="R1173" s="6">
        <f t="shared" si="73"/>
        <v>79.87</v>
      </c>
      <c r="S1173" s="6">
        <f t="shared" si="74"/>
        <v>65.78</v>
      </c>
      <c r="T1173" s="8">
        <f t="shared" si="75"/>
        <v>0.45163062135255749</v>
      </c>
      <c r="U1173" s="5">
        <f>YEAR(SalesDataTable[[#This Row],[Order Date]])</f>
        <v>2026</v>
      </c>
      <c r="V1173" s="8" t="str">
        <f>"Q"&amp;ROUNDUP(MONTH(SalesDataTable[[#This Row],[Order Date]])/3,0)</f>
        <v>Q2</v>
      </c>
      <c r="W1173" s="9">
        <f>MONTH(SalesDataTable[[#This Row],[Order Date]])</f>
        <v>6</v>
      </c>
      <c r="X1173" s="8" t="str">
        <f>TEXT(SalesDataTable[[#This Row],[Order Date]],"mmm")</f>
        <v>Jun</v>
      </c>
    </row>
    <row r="1174" spans="1:24" ht="15.75">
      <c r="A1174" s="2">
        <v>4182</v>
      </c>
      <c r="B1174" s="3">
        <v>46195</v>
      </c>
      <c r="C1174" s="4">
        <f>YEAR(SalesDataTable[[#This Row],[Order Date]])</f>
        <v>2026</v>
      </c>
      <c r="D1174" s="12" t="str">
        <f>"Q"&amp;ROUNDUP(MONTH(SalesDataTable[[#This Row],[Order Date]])/3,0)</f>
        <v>Q2</v>
      </c>
      <c r="E1174" s="4">
        <f>MONTH(SalesDataTable[[#This Row],[Order Date]])</f>
        <v>6</v>
      </c>
      <c r="F1174" s="4" t="str">
        <f>TEXT(SalesDataTable[[#This Row],[Order Date]],"MMM")</f>
        <v>Jun</v>
      </c>
      <c r="G1174" s="4" t="s">
        <v>6</v>
      </c>
      <c r="H1174" s="4" t="s">
        <v>41</v>
      </c>
      <c r="I1174" s="4" t="s">
        <v>2</v>
      </c>
      <c r="J1174" s="4" t="s">
        <v>13</v>
      </c>
      <c r="K1174" s="4" t="s">
        <v>34</v>
      </c>
      <c r="L1174" s="4" t="s">
        <v>38</v>
      </c>
      <c r="M1174" s="9">
        <v>4</v>
      </c>
      <c r="N1174" s="6">
        <v>120.94</v>
      </c>
      <c r="O1174" s="7">
        <v>0.05</v>
      </c>
      <c r="P1174" s="6">
        <v>70.84</v>
      </c>
      <c r="Q1174" s="6">
        <f t="shared" si="72"/>
        <v>459.57199999999995</v>
      </c>
      <c r="R1174" s="6">
        <f t="shared" si="73"/>
        <v>283.36</v>
      </c>
      <c r="S1174" s="6">
        <f t="shared" si="74"/>
        <v>176.21199999999993</v>
      </c>
      <c r="T1174" s="8">
        <f t="shared" si="75"/>
        <v>0.38342631840059871</v>
      </c>
      <c r="U1174" s="5">
        <f>YEAR(SalesDataTable[[#This Row],[Order Date]])</f>
        <v>2026</v>
      </c>
      <c r="V1174" s="8" t="str">
        <f>"Q"&amp;ROUNDUP(MONTH(SalesDataTable[[#This Row],[Order Date]])/3,0)</f>
        <v>Q2</v>
      </c>
      <c r="W1174" s="9">
        <f>MONTH(SalesDataTable[[#This Row],[Order Date]])</f>
        <v>6</v>
      </c>
      <c r="X1174" s="8" t="str">
        <f>TEXT(SalesDataTable[[#This Row],[Order Date]],"mmm")</f>
        <v>Jun</v>
      </c>
    </row>
    <row r="1175" spans="1:24" ht="15.75">
      <c r="A1175" s="2">
        <v>323</v>
      </c>
      <c r="B1175" s="3">
        <v>46196</v>
      </c>
      <c r="C1175" s="4">
        <f>YEAR(SalesDataTable[[#This Row],[Order Date]])</f>
        <v>2026</v>
      </c>
      <c r="D1175" s="12" t="str">
        <f>"Q"&amp;ROUNDUP(MONTH(SalesDataTable[[#This Row],[Order Date]])/3,0)</f>
        <v>Q2</v>
      </c>
      <c r="E1175" s="4">
        <f>MONTH(SalesDataTable[[#This Row],[Order Date]])</f>
        <v>6</v>
      </c>
      <c r="F1175" s="4" t="str">
        <f>TEXT(SalesDataTable[[#This Row],[Order Date]],"MMM")</f>
        <v>Jun</v>
      </c>
      <c r="G1175" s="4" t="s">
        <v>20</v>
      </c>
      <c r="H1175" s="4" t="s">
        <v>47</v>
      </c>
      <c r="I1175" s="4" t="s">
        <v>2</v>
      </c>
      <c r="J1175" s="4" t="s">
        <v>3</v>
      </c>
      <c r="K1175" s="4" t="s">
        <v>14</v>
      </c>
      <c r="L1175" s="4" t="s">
        <v>15</v>
      </c>
      <c r="M1175" s="9">
        <v>1</v>
      </c>
      <c r="N1175" s="6">
        <v>36.94</v>
      </c>
      <c r="O1175" s="7">
        <v>0</v>
      </c>
      <c r="P1175" s="6">
        <v>13.25</v>
      </c>
      <c r="Q1175" s="6">
        <f t="shared" si="72"/>
        <v>36.94</v>
      </c>
      <c r="R1175" s="6">
        <f t="shared" si="73"/>
        <v>13.25</v>
      </c>
      <c r="S1175" s="6">
        <f t="shared" si="74"/>
        <v>23.689999999999998</v>
      </c>
      <c r="T1175" s="8">
        <f t="shared" si="75"/>
        <v>0.64131023280996213</v>
      </c>
      <c r="U1175" s="5">
        <f>YEAR(SalesDataTable[[#This Row],[Order Date]])</f>
        <v>2026</v>
      </c>
      <c r="V1175" s="8" t="str">
        <f>"Q"&amp;ROUNDUP(MONTH(SalesDataTable[[#This Row],[Order Date]])/3,0)</f>
        <v>Q2</v>
      </c>
      <c r="W1175" s="9">
        <f>MONTH(SalesDataTable[[#This Row],[Order Date]])</f>
        <v>6</v>
      </c>
      <c r="X1175" s="8" t="str">
        <f>TEXT(SalesDataTable[[#This Row],[Order Date]],"mmm")</f>
        <v>Jun</v>
      </c>
    </row>
    <row r="1176" spans="1:24" ht="15.75">
      <c r="A1176" s="2">
        <v>544</v>
      </c>
      <c r="B1176" s="3">
        <v>46196</v>
      </c>
      <c r="C1176" s="4">
        <f>YEAR(SalesDataTable[[#This Row],[Order Date]])</f>
        <v>2026</v>
      </c>
      <c r="D1176" s="12" t="str">
        <f>"Q"&amp;ROUNDUP(MONTH(SalesDataTable[[#This Row],[Order Date]])/3,0)</f>
        <v>Q2</v>
      </c>
      <c r="E1176" s="4">
        <f>MONTH(SalesDataTable[[#This Row],[Order Date]])</f>
        <v>6</v>
      </c>
      <c r="F1176" s="4" t="str">
        <f>TEXT(SalesDataTable[[#This Row],[Order Date]],"MMM")</f>
        <v>Jun</v>
      </c>
      <c r="G1176" s="4" t="s">
        <v>0</v>
      </c>
      <c r="H1176" s="4" t="s">
        <v>50</v>
      </c>
      <c r="I1176" s="4" t="s">
        <v>2</v>
      </c>
      <c r="J1176" s="4" t="s">
        <v>16</v>
      </c>
      <c r="K1176" s="4" t="s">
        <v>9</v>
      </c>
      <c r="L1176" s="4" t="s">
        <v>10</v>
      </c>
      <c r="M1176" s="9">
        <v>1</v>
      </c>
      <c r="N1176" s="6">
        <v>90.3</v>
      </c>
      <c r="O1176" s="7">
        <v>0.05</v>
      </c>
      <c r="P1176" s="6">
        <v>45.07</v>
      </c>
      <c r="Q1176" s="6">
        <f t="shared" si="72"/>
        <v>85.784999999999997</v>
      </c>
      <c r="R1176" s="6">
        <f t="shared" si="73"/>
        <v>45.07</v>
      </c>
      <c r="S1176" s="6">
        <f t="shared" si="74"/>
        <v>40.714999999999996</v>
      </c>
      <c r="T1176" s="8">
        <f t="shared" si="75"/>
        <v>0.47461677449437545</v>
      </c>
      <c r="U1176" s="5">
        <f>YEAR(SalesDataTable[[#This Row],[Order Date]])</f>
        <v>2026</v>
      </c>
      <c r="V1176" s="8" t="str">
        <f>"Q"&amp;ROUNDUP(MONTH(SalesDataTable[[#This Row],[Order Date]])/3,0)</f>
        <v>Q2</v>
      </c>
      <c r="W1176" s="9">
        <f>MONTH(SalesDataTable[[#This Row],[Order Date]])</f>
        <v>6</v>
      </c>
      <c r="X1176" s="8" t="str">
        <f>TEXT(SalesDataTable[[#This Row],[Order Date]],"mmm")</f>
        <v>Jun</v>
      </c>
    </row>
    <row r="1177" spans="1:24" ht="15.75">
      <c r="A1177" s="2">
        <v>1570</v>
      </c>
      <c r="B1177" s="3">
        <v>46196</v>
      </c>
      <c r="C1177" s="4">
        <f>YEAR(SalesDataTable[[#This Row],[Order Date]])</f>
        <v>2026</v>
      </c>
      <c r="D1177" s="12" t="str">
        <f>"Q"&amp;ROUNDUP(MONTH(SalesDataTable[[#This Row],[Order Date]])/3,0)</f>
        <v>Q2</v>
      </c>
      <c r="E1177" s="4">
        <f>MONTH(SalesDataTable[[#This Row],[Order Date]])</f>
        <v>6</v>
      </c>
      <c r="F1177" s="4" t="str">
        <f>TEXT(SalesDataTable[[#This Row],[Order Date]],"MMM")</f>
        <v>Jun</v>
      </c>
      <c r="G1177" s="4" t="s">
        <v>20</v>
      </c>
      <c r="H1177" s="4" t="s">
        <v>47</v>
      </c>
      <c r="I1177" s="4" t="s">
        <v>28</v>
      </c>
      <c r="J1177" s="4" t="s">
        <v>3</v>
      </c>
      <c r="K1177" s="4" t="s">
        <v>23</v>
      </c>
      <c r="L1177" s="4" t="s">
        <v>24</v>
      </c>
      <c r="M1177" s="9">
        <v>1</v>
      </c>
      <c r="N1177" s="6">
        <v>335.05</v>
      </c>
      <c r="O1177" s="7">
        <v>0</v>
      </c>
      <c r="P1177" s="6">
        <v>191.67</v>
      </c>
      <c r="Q1177" s="6">
        <f t="shared" si="72"/>
        <v>335.05</v>
      </c>
      <c r="R1177" s="6">
        <f t="shared" si="73"/>
        <v>191.67</v>
      </c>
      <c r="S1177" s="6">
        <f t="shared" si="74"/>
        <v>143.38000000000002</v>
      </c>
      <c r="T1177" s="8">
        <f t="shared" si="75"/>
        <v>0.42793612893597976</v>
      </c>
      <c r="U1177" s="5">
        <f>YEAR(SalesDataTable[[#This Row],[Order Date]])</f>
        <v>2026</v>
      </c>
      <c r="V1177" s="8" t="str">
        <f>"Q"&amp;ROUNDUP(MONTH(SalesDataTable[[#This Row],[Order Date]])/3,0)</f>
        <v>Q2</v>
      </c>
      <c r="W1177" s="9">
        <f>MONTH(SalesDataTable[[#This Row],[Order Date]])</f>
        <v>6</v>
      </c>
      <c r="X1177" s="8" t="str">
        <f>TEXT(SalesDataTable[[#This Row],[Order Date]],"mmm")</f>
        <v>Jun</v>
      </c>
    </row>
    <row r="1178" spans="1:24" ht="15.75">
      <c r="A1178" s="2">
        <v>1932</v>
      </c>
      <c r="B1178" s="3">
        <v>46196</v>
      </c>
      <c r="C1178" s="4">
        <f>YEAR(SalesDataTable[[#This Row],[Order Date]])</f>
        <v>2026</v>
      </c>
      <c r="D1178" s="12" t="str">
        <f>"Q"&amp;ROUNDUP(MONTH(SalesDataTable[[#This Row],[Order Date]])/3,0)</f>
        <v>Q2</v>
      </c>
      <c r="E1178" s="4">
        <f>MONTH(SalesDataTable[[#This Row],[Order Date]])</f>
        <v>6</v>
      </c>
      <c r="F1178" s="4" t="str">
        <f>TEXT(SalesDataTable[[#This Row],[Order Date]],"MMM")</f>
        <v>Jun</v>
      </c>
      <c r="G1178" s="4" t="s">
        <v>20</v>
      </c>
      <c r="H1178" s="4" t="s">
        <v>33</v>
      </c>
      <c r="I1178" s="4" t="s">
        <v>2</v>
      </c>
      <c r="J1178" s="4" t="s">
        <v>13</v>
      </c>
      <c r="K1178" s="4" t="s">
        <v>14</v>
      </c>
      <c r="L1178" s="4" t="s">
        <v>15</v>
      </c>
      <c r="M1178" s="9">
        <v>1</v>
      </c>
      <c r="N1178" s="6">
        <v>35.9</v>
      </c>
      <c r="O1178" s="7">
        <v>0.05</v>
      </c>
      <c r="P1178" s="6">
        <v>13.81</v>
      </c>
      <c r="Q1178" s="6">
        <f t="shared" si="72"/>
        <v>34.104999999999997</v>
      </c>
      <c r="R1178" s="6">
        <f t="shared" si="73"/>
        <v>13.81</v>
      </c>
      <c r="S1178" s="6">
        <f t="shared" si="74"/>
        <v>20.294999999999995</v>
      </c>
      <c r="T1178" s="8">
        <f t="shared" si="75"/>
        <v>0.59507403606509301</v>
      </c>
      <c r="U1178" s="5">
        <f>YEAR(SalesDataTable[[#This Row],[Order Date]])</f>
        <v>2026</v>
      </c>
      <c r="V1178" s="8" t="str">
        <f>"Q"&amp;ROUNDUP(MONTH(SalesDataTable[[#This Row],[Order Date]])/3,0)</f>
        <v>Q2</v>
      </c>
      <c r="W1178" s="9">
        <f>MONTH(SalesDataTable[[#This Row],[Order Date]])</f>
        <v>6</v>
      </c>
      <c r="X1178" s="8" t="str">
        <f>TEXT(SalesDataTable[[#This Row],[Order Date]],"mmm")</f>
        <v>Jun</v>
      </c>
    </row>
    <row r="1179" spans="1:24" ht="15.75">
      <c r="A1179" s="2">
        <v>4352</v>
      </c>
      <c r="B1179" s="3">
        <v>46196</v>
      </c>
      <c r="C1179" s="4">
        <f>YEAR(SalesDataTable[[#This Row],[Order Date]])</f>
        <v>2026</v>
      </c>
      <c r="D1179" s="12" t="str">
        <f>"Q"&amp;ROUNDUP(MONTH(SalesDataTable[[#This Row],[Order Date]])/3,0)</f>
        <v>Q2</v>
      </c>
      <c r="E1179" s="4">
        <f>MONTH(SalesDataTable[[#This Row],[Order Date]])</f>
        <v>6</v>
      </c>
      <c r="F1179" s="4" t="str">
        <f>TEXT(SalesDataTable[[#This Row],[Order Date]],"MMM")</f>
        <v>Jun</v>
      </c>
      <c r="G1179" s="4" t="s">
        <v>20</v>
      </c>
      <c r="H1179" s="4" t="s">
        <v>47</v>
      </c>
      <c r="I1179" s="4" t="s">
        <v>2</v>
      </c>
      <c r="J1179" s="4" t="s">
        <v>3</v>
      </c>
      <c r="K1179" s="4" t="s">
        <v>4</v>
      </c>
      <c r="L1179" s="4" t="s">
        <v>22</v>
      </c>
      <c r="M1179" s="9">
        <v>6</v>
      </c>
      <c r="N1179" s="6">
        <v>51.34</v>
      </c>
      <c r="O1179" s="7">
        <v>0.1</v>
      </c>
      <c r="P1179" s="6">
        <v>22.47</v>
      </c>
      <c r="Q1179" s="6">
        <f t="shared" si="72"/>
        <v>277.23600000000005</v>
      </c>
      <c r="R1179" s="6">
        <f t="shared" si="73"/>
        <v>134.82</v>
      </c>
      <c r="S1179" s="6">
        <f t="shared" si="74"/>
        <v>142.41600000000005</v>
      </c>
      <c r="T1179" s="8">
        <f t="shared" si="75"/>
        <v>0.51369951954291659</v>
      </c>
      <c r="U1179" s="5">
        <f>YEAR(SalesDataTable[[#This Row],[Order Date]])</f>
        <v>2026</v>
      </c>
      <c r="V1179" s="8" t="str">
        <f>"Q"&amp;ROUNDUP(MONTH(SalesDataTable[[#This Row],[Order Date]])/3,0)</f>
        <v>Q2</v>
      </c>
      <c r="W1179" s="9">
        <f>MONTH(SalesDataTable[[#This Row],[Order Date]])</f>
        <v>6</v>
      </c>
      <c r="X1179" s="8" t="str">
        <f>TEXT(SalesDataTable[[#This Row],[Order Date]],"mmm")</f>
        <v>Jun</v>
      </c>
    </row>
    <row r="1180" spans="1:24" ht="15.75">
      <c r="A1180" s="2">
        <v>4561</v>
      </c>
      <c r="B1180" s="3">
        <v>46196</v>
      </c>
      <c r="C1180" s="4">
        <f>YEAR(SalesDataTable[[#This Row],[Order Date]])</f>
        <v>2026</v>
      </c>
      <c r="D1180" s="12" t="str">
        <f>"Q"&amp;ROUNDUP(MONTH(SalesDataTable[[#This Row],[Order Date]])/3,0)</f>
        <v>Q2</v>
      </c>
      <c r="E1180" s="4">
        <f>MONTH(SalesDataTable[[#This Row],[Order Date]])</f>
        <v>6</v>
      </c>
      <c r="F1180" s="4" t="str">
        <f>TEXT(SalesDataTable[[#This Row],[Order Date]],"MMM")</f>
        <v>Jun</v>
      </c>
      <c r="G1180" s="4" t="s">
        <v>0</v>
      </c>
      <c r="H1180" s="4" t="s">
        <v>1</v>
      </c>
      <c r="I1180" s="4" t="s">
        <v>19</v>
      </c>
      <c r="J1180" s="4" t="s">
        <v>3</v>
      </c>
      <c r="K1180" s="4" t="s">
        <v>9</v>
      </c>
      <c r="L1180" s="4" t="s">
        <v>37</v>
      </c>
      <c r="M1180" s="9">
        <v>1</v>
      </c>
      <c r="N1180" s="6">
        <v>157.91</v>
      </c>
      <c r="O1180" s="7">
        <v>0</v>
      </c>
      <c r="P1180" s="6">
        <v>77.12</v>
      </c>
      <c r="Q1180" s="6">
        <f t="shared" si="72"/>
        <v>157.91</v>
      </c>
      <c r="R1180" s="6">
        <f t="shared" si="73"/>
        <v>77.12</v>
      </c>
      <c r="S1180" s="6">
        <f t="shared" si="74"/>
        <v>80.789999999999992</v>
      </c>
      <c r="T1180" s="8">
        <f t="shared" si="75"/>
        <v>0.51162054334747642</v>
      </c>
      <c r="U1180" s="5">
        <f>YEAR(SalesDataTable[[#This Row],[Order Date]])</f>
        <v>2026</v>
      </c>
      <c r="V1180" s="8" t="str">
        <f>"Q"&amp;ROUNDUP(MONTH(SalesDataTable[[#This Row],[Order Date]])/3,0)</f>
        <v>Q2</v>
      </c>
      <c r="W1180" s="9">
        <f>MONTH(SalesDataTable[[#This Row],[Order Date]])</f>
        <v>6</v>
      </c>
      <c r="X1180" s="8" t="str">
        <f>TEXT(SalesDataTable[[#This Row],[Order Date]],"mmm")</f>
        <v>Jun</v>
      </c>
    </row>
    <row r="1181" spans="1:24" ht="15.75">
      <c r="A1181" s="2">
        <v>4741</v>
      </c>
      <c r="B1181" s="3">
        <v>46196</v>
      </c>
      <c r="C1181" s="4">
        <f>YEAR(SalesDataTable[[#This Row],[Order Date]])</f>
        <v>2026</v>
      </c>
      <c r="D1181" s="12" t="str">
        <f>"Q"&amp;ROUNDUP(MONTH(SalesDataTable[[#This Row],[Order Date]])/3,0)</f>
        <v>Q2</v>
      </c>
      <c r="E1181" s="4">
        <f>MONTH(SalesDataTable[[#This Row],[Order Date]])</f>
        <v>6</v>
      </c>
      <c r="F1181" s="4" t="str">
        <f>TEXT(SalesDataTable[[#This Row],[Order Date]],"MMM")</f>
        <v>Jun</v>
      </c>
      <c r="G1181" s="4" t="s">
        <v>20</v>
      </c>
      <c r="H1181" s="4" t="s">
        <v>47</v>
      </c>
      <c r="I1181" s="4" t="s">
        <v>2</v>
      </c>
      <c r="J1181" s="4" t="s">
        <v>13</v>
      </c>
      <c r="K1181" s="4" t="s">
        <v>4</v>
      </c>
      <c r="L1181" s="4" t="s">
        <v>26</v>
      </c>
      <c r="M1181" s="9">
        <v>3</v>
      </c>
      <c r="N1181" s="6">
        <v>41.09</v>
      </c>
      <c r="O1181" s="7">
        <v>0.05</v>
      </c>
      <c r="P1181" s="6">
        <v>16.809999999999999</v>
      </c>
      <c r="Q1181" s="6">
        <f t="shared" si="72"/>
        <v>117.10650000000001</v>
      </c>
      <c r="R1181" s="6">
        <f t="shared" si="73"/>
        <v>50.429999999999993</v>
      </c>
      <c r="S1181" s="6">
        <f t="shared" si="74"/>
        <v>66.676500000000019</v>
      </c>
      <c r="T1181" s="8">
        <f t="shared" si="75"/>
        <v>0.569366346018368</v>
      </c>
      <c r="U1181" s="5">
        <f>YEAR(SalesDataTable[[#This Row],[Order Date]])</f>
        <v>2026</v>
      </c>
      <c r="V1181" s="8" t="str">
        <f>"Q"&amp;ROUNDUP(MONTH(SalesDataTable[[#This Row],[Order Date]])/3,0)</f>
        <v>Q2</v>
      </c>
      <c r="W1181" s="9">
        <f>MONTH(SalesDataTable[[#This Row],[Order Date]])</f>
        <v>6</v>
      </c>
      <c r="X1181" s="8" t="str">
        <f>TEXT(SalesDataTable[[#This Row],[Order Date]],"mmm")</f>
        <v>Jun</v>
      </c>
    </row>
    <row r="1182" spans="1:24" ht="15.75">
      <c r="A1182" s="2">
        <v>4882</v>
      </c>
      <c r="B1182" s="3">
        <v>46196</v>
      </c>
      <c r="C1182" s="4">
        <f>YEAR(SalesDataTable[[#This Row],[Order Date]])</f>
        <v>2026</v>
      </c>
      <c r="D1182" s="12" t="str">
        <f>"Q"&amp;ROUNDUP(MONTH(SalesDataTable[[#This Row],[Order Date]])/3,0)</f>
        <v>Q2</v>
      </c>
      <c r="E1182" s="4">
        <f>MONTH(SalesDataTable[[#This Row],[Order Date]])</f>
        <v>6</v>
      </c>
      <c r="F1182" s="4" t="str">
        <f>TEXT(SalesDataTable[[#This Row],[Order Date]],"MMM")</f>
        <v>Jun</v>
      </c>
      <c r="G1182" s="4" t="s">
        <v>6</v>
      </c>
      <c r="H1182" s="4" t="s">
        <v>43</v>
      </c>
      <c r="I1182" s="4" t="s">
        <v>2</v>
      </c>
      <c r="J1182" s="4" t="s">
        <v>3</v>
      </c>
      <c r="K1182" s="4" t="s">
        <v>23</v>
      </c>
      <c r="L1182" s="4" t="s">
        <v>51</v>
      </c>
      <c r="M1182" s="9">
        <v>2</v>
      </c>
      <c r="N1182" s="6">
        <v>120.18</v>
      </c>
      <c r="O1182" s="7">
        <v>0.05</v>
      </c>
      <c r="P1182" s="6">
        <v>59.4</v>
      </c>
      <c r="Q1182" s="6">
        <f t="shared" si="72"/>
        <v>228.34200000000001</v>
      </c>
      <c r="R1182" s="6">
        <f t="shared" si="73"/>
        <v>118.8</v>
      </c>
      <c r="S1182" s="6">
        <f t="shared" si="74"/>
        <v>109.54200000000002</v>
      </c>
      <c r="T1182" s="8">
        <f t="shared" si="75"/>
        <v>0.47972777675591882</v>
      </c>
      <c r="U1182" s="5">
        <f>YEAR(SalesDataTable[[#This Row],[Order Date]])</f>
        <v>2026</v>
      </c>
      <c r="V1182" s="8" t="str">
        <f>"Q"&amp;ROUNDUP(MONTH(SalesDataTable[[#This Row],[Order Date]])/3,0)</f>
        <v>Q2</v>
      </c>
      <c r="W1182" s="9">
        <f>MONTH(SalesDataTable[[#This Row],[Order Date]])</f>
        <v>6</v>
      </c>
      <c r="X1182" s="8" t="str">
        <f>TEXT(SalesDataTable[[#This Row],[Order Date]],"mmm")</f>
        <v>Jun</v>
      </c>
    </row>
    <row r="1183" spans="1:24" ht="15.75">
      <c r="A1183" s="2">
        <v>4885</v>
      </c>
      <c r="B1183" s="3">
        <v>46196</v>
      </c>
      <c r="C1183" s="4">
        <f>YEAR(SalesDataTable[[#This Row],[Order Date]])</f>
        <v>2026</v>
      </c>
      <c r="D1183" s="12" t="str">
        <f>"Q"&amp;ROUNDUP(MONTH(SalesDataTable[[#This Row],[Order Date]])/3,0)</f>
        <v>Q2</v>
      </c>
      <c r="E1183" s="4">
        <f>MONTH(SalesDataTable[[#This Row],[Order Date]])</f>
        <v>6</v>
      </c>
      <c r="F1183" s="4" t="str">
        <f>TEXT(SalesDataTable[[#This Row],[Order Date]],"MMM")</f>
        <v>Jun</v>
      </c>
      <c r="G1183" s="4" t="s">
        <v>20</v>
      </c>
      <c r="H1183" s="4" t="s">
        <v>47</v>
      </c>
      <c r="I1183" s="4" t="s">
        <v>28</v>
      </c>
      <c r="J1183" s="4" t="s">
        <v>13</v>
      </c>
      <c r="K1183" s="4" t="s">
        <v>23</v>
      </c>
      <c r="L1183" s="4" t="s">
        <v>29</v>
      </c>
      <c r="M1183" s="9">
        <v>1</v>
      </c>
      <c r="N1183" s="6">
        <v>198.1</v>
      </c>
      <c r="O1183" s="7">
        <v>0.1</v>
      </c>
      <c r="P1183" s="6">
        <v>103.46</v>
      </c>
      <c r="Q1183" s="6">
        <f t="shared" si="72"/>
        <v>178.29</v>
      </c>
      <c r="R1183" s="6">
        <f t="shared" si="73"/>
        <v>103.46</v>
      </c>
      <c r="S1183" s="6">
        <f t="shared" si="74"/>
        <v>74.83</v>
      </c>
      <c r="T1183" s="8">
        <f t="shared" si="75"/>
        <v>0.41970946211228899</v>
      </c>
      <c r="U1183" s="5">
        <f>YEAR(SalesDataTable[[#This Row],[Order Date]])</f>
        <v>2026</v>
      </c>
      <c r="V1183" s="8" t="str">
        <f>"Q"&amp;ROUNDUP(MONTH(SalesDataTable[[#This Row],[Order Date]])/3,0)</f>
        <v>Q2</v>
      </c>
      <c r="W1183" s="9">
        <f>MONTH(SalesDataTable[[#This Row],[Order Date]])</f>
        <v>6</v>
      </c>
      <c r="X1183" s="8" t="str">
        <f>TEXT(SalesDataTable[[#This Row],[Order Date]],"mmm")</f>
        <v>Jun</v>
      </c>
    </row>
    <row r="1184" spans="1:24" ht="15.75">
      <c r="A1184" s="2">
        <v>4982</v>
      </c>
      <c r="B1184" s="3">
        <v>46196</v>
      </c>
      <c r="C1184" s="4">
        <f>YEAR(SalesDataTable[[#This Row],[Order Date]])</f>
        <v>2026</v>
      </c>
      <c r="D1184" s="12" t="str">
        <f>"Q"&amp;ROUNDUP(MONTH(SalesDataTable[[#This Row],[Order Date]])/3,0)</f>
        <v>Q2</v>
      </c>
      <c r="E1184" s="4">
        <f>MONTH(SalesDataTable[[#This Row],[Order Date]])</f>
        <v>6</v>
      </c>
      <c r="F1184" s="4" t="str">
        <f>TEXT(SalesDataTable[[#This Row],[Order Date]],"MMM")</f>
        <v>Jun</v>
      </c>
      <c r="G1184" s="4" t="s">
        <v>11</v>
      </c>
      <c r="H1184" s="4" t="s">
        <v>39</v>
      </c>
      <c r="I1184" s="4" t="s">
        <v>2</v>
      </c>
      <c r="J1184" s="4" t="s">
        <v>3</v>
      </c>
      <c r="K1184" s="4" t="s">
        <v>14</v>
      </c>
      <c r="L1184" s="4" t="s">
        <v>15</v>
      </c>
      <c r="M1184" s="9">
        <v>1</v>
      </c>
      <c r="N1184" s="6">
        <v>36.700000000000003</v>
      </c>
      <c r="O1184" s="7">
        <v>0.15</v>
      </c>
      <c r="P1184" s="6">
        <v>13.59</v>
      </c>
      <c r="Q1184" s="6">
        <f t="shared" si="72"/>
        <v>31.195</v>
      </c>
      <c r="R1184" s="6">
        <f t="shared" si="73"/>
        <v>13.59</v>
      </c>
      <c r="S1184" s="6">
        <f t="shared" si="74"/>
        <v>17.605</v>
      </c>
      <c r="T1184" s="8">
        <f t="shared" si="75"/>
        <v>0.56435326174066358</v>
      </c>
      <c r="U1184" s="5">
        <f>YEAR(SalesDataTable[[#This Row],[Order Date]])</f>
        <v>2026</v>
      </c>
      <c r="V1184" s="8" t="str">
        <f>"Q"&amp;ROUNDUP(MONTH(SalesDataTable[[#This Row],[Order Date]])/3,0)</f>
        <v>Q2</v>
      </c>
      <c r="W1184" s="9">
        <f>MONTH(SalesDataTable[[#This Row],[Order Date]])</f>
        <v>6</v>
      </c>
      <c r="X1184" s="8" t="str">
        <f>TEXT(SalesDataTable[[#This Row],[Order Date]],"mmm")</f>
        <v>Jun</v>
      </c>
    </row>
    <row r="1185" spans="1:24" ht="15.75">
      <c r="A1185" s="2">
        <v>40</v>
      </c>
      <c r="B1185" s="3">
        <v>46197</v>
      </c>
      <c r="C1185" s="4">
        <f>YEAR(SalesDataTable[[#This Row],[Order Date]])</f>
        <v>2026</v>
      </c>
      <c r="D1185" s="12" t="str">
        <f>"Q"&amp;ROUNDUP(MONTH(SalesDataTable[[#This Row],[Order Date]])/3,0)</f>
        <v>Q2</v>
      </c>
      <c r="E1185" s="4">
        <f>MONTH(SalesDataTable[[#This Row],[Order Date]])</f>
        <v>6</v>
      </c>
      <c r="F1185" s="4" t="str">
        <f>TEXT(SalesDataTable[[#This Row],[Order Date]],"MMM")</f>
        <v>Jun</v>
      </c>
      <c r="G1185" s="4" t="s">
        <v>20</v>
      </c>
      <c r="H1185" s="4" t="s">
        <v>31</v>
      </c>
      <c r="I1185" s="4" t="s">
        <v>19</v>
      </c>
      <c r="J1185" s="4" t="s">
        <v>13</v>
      </c>
      <c r="K1185" s="4" t="s">
        <v>14</v>
      </c>
      <c r="L1185" s="4" t="s">
        <v>48</v>
      </c>
      <c r="M1185" s="9">
        <v>1</v>
      </c>
      <c r="N1185" s="6">
        <v>167.23</v>
      </c>
      <c r="O1185" s="7">
        <v>0.05</v>
      </c>
      <c r="P1185" s="6">
        <v>85.14</v>
      </c>
      <c r="Q1185" s="6">
        <f t="shared" si="72"/>
        <v>158.86849999999998</v>
      </c>
      <c r="R1185" s="6">
        <f t="shared" si="73"/>
        <v>85.14</v>
      </c>
      <c r="S1185" s="6">
        <f t="shared" si="74"/>
        <v>73.728499999999983</v>
      </c>
      <c r="T1185" s="8">
        <f t="shared" si="75"/>
        <v>0.46408507665144438</v>
      </c>
      <c r="U1185" s="5">
        <f>YEAR(SalesDataTable[[#This Row],[Order Date]])</f>
        <v>2026</v>
      </c>
      <c r="V1185" s="8" t="str">
        <f>"Q"&amp;ROUNDUP(MONTH(SalesDataTable[[#This Row],[Order Date]])/3,0)</f>
        <v>Q2</v>
      </c>
      <c r="W1185" s="9">
        <f>MONTH(SalesDataTable[[#This Row],[Order Date]])</f>
        <v>6</v>
      </c>
      <c r="X1185" s="8" t="str">
        <f>TEXT(SalesDataTable[[#This Row],[Order Date]],"mmm")</f>
        <v>Jun</v>
      </c>
    </row>
    <row r="1186" spans="1:24" ht="15.75">
      <c r="A1186" s="2">
        <v>110</v>
      </c>
      <c r="B1186" s="3">
        <v>46197</v>
      </c>
      <c r="C1186" s="4">
        <f>YEAR(SalesDataTable[[#This Row],[Order Date]])</f>
        <v>2026</v>
      </c>
      <c r="D1186" s="12" t="str">
        <f>"Q"&amp;ROUNDUP(MONTH(SalesDataTable[[#This Row],[Order Date]])/3,0)</f>
        <v>Q2</v>
      </c>
      <c r="E1186" s="4">
        <f>MONTH(SalesDataTable[[#This Row],[Order Date]])</f>
        <v>6</v>
      </c>
      <c r="F1186" s="4" t="str">
        <f>TEXT(SalesDataTable[[#This Row],[Order Date]],"MMM")</f>
        <v>Jun</v>
      </c>
      <c r="G1186" s="4" t="s">
        <v>6</v>
      </c>
      <c r="H1186" s="4" t="s">
        <v>43</v>
      </c>
      <c r="I1186" s="4" t="s">
        <v>19</v>
      </c>
      <c r="J1186" s="4" t="s">
        <v>16</v>
      </c>
      <c r="K1186" s="4" t="s">
        <v>9</v>
      </c>
      <c r="L1186" s="4" t="s">
        <v>46</v>
      </c>
      <c r="M1186" s="9">
        <v>2</v>
      </c>
      <c r="N1186" s="6">
        <v>72.97</v>
      </c>
      <c r="O1186" s="7">
        <v>0</v>
      </c>
      <c r="P1186" s="6">
        <v>31.57</v>
      </c>
      <c r="Q1186" s="6">
        <f t="shared" si="72"/>
        <v>145.94</v>
      </c>
      <c r="R1186" s="6">
        <f t="shared" si="73"/>
        <v>63.14</v>
      </c>
      <c r="S1186" s="6">
        <f t="shared" si="74"/>
        <v>82.8</v>
      </c>
      <c r="T1186" s="8">
        <f t="shared" si="75"/>
        <v>0.56735644785528294</v>
      </c>
      <c r="U1186" s="5">
        <f>YEAR(SalesDataTable[[#This Row],[Order Date]])</f>
        <v>2026</v>
      </c>
      <c r="V1186" s="8" t="str">
        <f>"Q"&amp;ROUNDUP(MONTH(SalesDataTable[[#This Row],[Order Date]])/3,0)</f>
        <v>Q2</v>
      </c>
      <c r="W1186" s="9">
        <f>MONTH(SalesDataTable[[#This Row],[Order Date]])</f>
        <v>6</v>
      </c>
      <c r="X1186" s="8" t="str">
        <f>TEXT(SalesDataTable[[#This Row],[Order Date]],"mmm")</f>
        <v>Jun</v>
      </c>
    </row>
    <row r="1187" spans="1:24" ht="15.75">
      <c r="A1187" s="2">
        <v>1169</v>
      </c>
      <c r="B1187" s="3">
        <v>46197</v>
      </c>
      <c r="C1187" s="4">
        <f>YEAR(SalesDataTable[[#This Row],[Order Date]])</f>
        <v>2026</v>
      </c>
      <c r="D1187" s="12" t="str">
        <f>"Q"&amp;ROUNDUP(MONTH(SalesDataTable[[#This Row],[Order Date]])/3,0)</f>
        <v>Q2</v>
      </c>
      <c r="E1187" s="4">
        <f>MONTH(SalesDataTable[[#This Row],[Order Date]])</f>
        <v>6</v>
      </c>
      <c r="F1187" s="4" t="str">
        <f>TEXT(SalesDataTable[[#This Row],[Order Date]],"MMM")</f>
        <v>Jun</v>
      </c>
      <c r="G1187" s="4" t="s">
        <v>6</v>
      </c>
      <c r="H1187" s="4" t="s">
        <v>41</v>
      </c>
      <c r="I1187" s="4" t="s">
        <v>19</v>
      </c>
      <c r="J1187" s="4" t="s">
        <v>13</v>
      </c>
      <c r="K1187" s="4" t="s">
        <v>4</v>
      </c>
      <c r="L1187" s="4" t="s">
        <v>5</v>
      </c>
      <c r="M1187" s="9">
        <v>3</v>
      </c>
      <c r="N1187" s="6">
        <v>82.91</v>
      </c>
      <c r="O1187" s="7">
        <v>0</v>
      </c>
      <c r="P1187" s="6">
        <v>42.29</v>
      </c>
      <c r="Q1187" s="6">
        <f t="shared" si="72"/>
        <v>248.73</v>
      </c>
      <c r="R1187" s="6">
        <f t="shared" si="73"/>
        <v>126.87</v>
      </c>
      <c r="S1187" s="6">
        <f t="shared" si="74"/>
        <v>121.85999999999999</v>
      </c>
      <c r="T1187" s="8">
        <f t="shared" si="75"/>
        <v>0.4899288384995778</v>
      </c>
      <c r="U1187" s="5">
        <f>YEAR(SalesDataTable[[#This Row],[Order Date]])</f>
        <v>2026</v>
      </c>
      <c r="V1187" s="8" t="str">
        <f>"Q"&amp;ROUNDUP(MONTH(SalesDataTable[[#This Row],[Order Date]])/3,0)</f>
        <v>Q2</v>
      </c>
      <c r="W1187" s="9">
        <f>MONTH(SalesDataTable[[#This Row],[Order Date]])</f>
        <v>6</v>
      </c>
      <c r="X1187" s="8" t="str">
        <f>TEXT(SalesDataTable[[#This Row],[Order Date]],"mmm")</f>
        <v>Jun</v>
      </c>
    </row>
    <row r="1188" spans="1:24" ht="15.75">
      <c r="A1188" s="2">
        <v>2211</v>
      </c>
      <c r="B1188" s="3">
        <v>46197</v>
      </c>
      <c r="C1188" s="4">
        <f>YEAR(SalesDataTable[[#This Row],[Order Date]])</f>
        <v>2026</v>
      </c>
      <c r="D1188" s="12" t="str">
        <f>"Q"&amp;ROUNDUP(MONTH(SalesDataTable[[#This Row],[Order Date]])/3,0)</f>
        <v>Q2</v>
      </c>
      <c r="E1188" s="4">
        <f>MONTH(SalesDataTable[[#This Row],[Order Date]])</f>
        <v>6</v>
      </c>
      <c r="F1188" s="4" t="str">
        <f>TEXT(SalesDataTable[[#This Row],[Order Date]],"MMM")</f>
        <v>Jun</v>
      </c>
      <c r="G1188" s="4" t="s">
        <v>11</v>
      </c>
      <c r="H1188" s="4" t="s">
        <v>39</v>
      </c>
      <c r="I1188" s="4" t="s">
        <v>28</v>
      </c>
      <c r="J1188" s="4" t="s">
        <v>13</v>
      </c>
      <c r="K1188" s="4" t="s">
        <v>34</v>
      </c>
      <c r="L1188" s="4" t="s">
        <v>35</v>
      </c>
      <c r="M1188" s="9">
        <v>2</v>
      </c>
      <c r="N1188" s="6">
        <v>41.25</v>
      </c>
      <c r="O1188" s="7">
        <v>0</v>
      </c>
      <c r="P1188" s="6">
        <v>14.72</v>
      </c>
      <c r="Q1188" s="6">
        <f t="shared" si="72"/>
        <v>82.5</v>
      </c>
      <c r="R1188" s="6">
        <f t="shared" si="73"/>
        <v>29.44</v>
      </c>
      <c r="S1188" s="6">
        <f t="shared" si="74"/>
        <v>53.06</v>
      </c>
      <c r="T1188" s="8">
        <f t="shared" si="75"/>
        <v>0.64315151515151514</v>
      </c>
      <c r="U1188" s="5">
        <f>YEAR(SalesDataTable[[#This Row],[Order Date]])</f>
        <v>2026</v>
      </c>
      <c r="V1188" s="8" t="str">
        <f>"Q"&amp;ROUNDUP(MONTH(SalesDataTable[[#This Row],[Order Date]])/3,0)</f>
        <v>Q2</v>
      </c>
      <c r="W1188" s="9">
        <f>MONTH(SalesDataTable[[#This Row],[Order Date]])</f>
        <v>6</v>
      </c>
      <c r="X1188" s="8" t="str">
        <f>TEXT(SalesDataTable[[#This Row],[Order Date]],"mmm")</f>
        <v>Jun</v>
      </c>
    </row>
    <row r="1189" spans="1:24" ht="15.75">
      <c r="A1189" s="2">
        <v>3494</v>
      </c>
      <c r="B1189" s="3">
        <v>46197</v>
      </c>
      <c r="C1189" s="4">
        <f>YEAR(SalesDataTable[[#This Row],[Order Date]])</f>
        <v>2026</v>
      </c>
      <c r="D1189" s="12" t="str">
        <f>"Q"&amp;ROUNDUP(MONTH(SalesDataTable[[#This Row],[Order Date]])/3,0)</f>
        <v>Q2</v>
      </c>
      <c r="E1189" s="4">
        <f>MONTH(SalesDataTable[[#This Row],[Order Date]])</f>
        <v>6</v>
      </c>
      <c r="F1189" s="4" t="str">
        <f>TEXT(SalesDataTable[[#This Row],[Order Date]],"MMM")</f>
        <v>Jun</v>
      </c>
      <c r="G1189" s="4" t="s">
        <v>20</v>
      </c>
      <c r="H1189" s="4" t="s">
        <v>33</v>
      </c>
      <c r="I1189" s="4" t="s">
        <v>8</v>
      </c>
      <c r="J1189" s="4" t="s">
        <v>16</v>
      </c>
      <c r="K1189" s="4" t="s">
        <v>23</v>
      </c>
      <c r="L1189" s="4" t="s">
        <v>29</v>
      </c>
      <c r="M1189" s="9">
        <v>6</v>
      </c>
      <c r="N1189" s="6">
        <v>194.79</v>
      </c>
      <c r="O1189" s="7">
        <v>0.15</v>
      </c>
      <c r="P1189" s="6">
        <v>106.78</v>
      </c>
      <c r="Q1189" s="6">
        <f t="shared" si="72"/>
        <v>993.42899999999997</v>
      </c>
      <c r="R1189" s="6">
        <f t="shared" si="73"/>
        <v>640.68000000000006</v>
      </c>
      <c r="S1189" s="6">
        <f t="shared" si="74"/>
        <v>352.74899999999991</v>
      </c>
      <c r="T1189" s="8">
        <f t="shared" si="75"/>
        <v>0.3550822454347517</v>
      </c>
      <c r="U1189" s="5">
        <f>YEAR(SalesDataTable[[#This Row],[Order Date]])</f>
        <v>2026</v>
      </c>
      <c r="V1189" s="8" t="str">
        <f>"Q"&amp;ROUNDUP(MONTH(SalesDataTable[[#This Row],[Order Date]])/3,0)</f>
        <v>Q2</v>
      </c>
      <c r="W1189" s="9">
        <f>MONTH(SalesDataTable[[#This Row],[Order Date]])</f>
        <v>6</v>
      </c>
      <c r="X1189" s="8" t="str">
        <f>TEXT(SalesDataTable[[#This Row],[Order Date]],"mmm")</f>
        <v>Jun</v>
      </c>
    </row>
    <row r="1190" spans="1:24" ht="15.75">
      <c r="A1190" s="2">
        <v>3586</v>
      </c>
      <c r="B1190" s="3">
        <v>46197</v>
      </c>
      <c r="C1190" s="4">
        <f>YEAR(SalesDataTable[[#This Row],[Order Date]])</f>
        <v>2026</v>
      </c>
      <c r="D1190" s="12" t="str">
        <f>"Q"&amp;ROUNDUP(MONTH(SalesDataTable[[#This Row],[Order Date]])/3,0)</f>
        <v>Q2</v>
      </c>
      <c r="E1190" s="4">
        <f>MONTH(SalesDataTable[[#This Row],[Order Date]])</f>
        <v>6</v>
      </c>
      <c r="F1190" s="4" t="str">
        <f>TEXT(SalesDataTable[[#This Row],[Order Date]],"MMM")</f>
        <v>Jun</v>
      </c>
      <c r="G1190" s="4" t="s">
        <v>0</v>
      </c>
      <c r="H1190" s="4" t="s">
        <v>50</v>
      </c>
      <c r="I1190" s="4" t="s">
        <v>8</v>
      </c>
      <c r="J1190" s="4" t="s">
        <v>16</v>
      </c>
      <c r="K1190" s="4" t="s">
        <v>23</v>
      </c>
      <c r="L1190" s="4" t="s">
        <v>29</v>
      </c>
      <c r="M1190" s="9">
        <v>6</v>
      </c>
      <c r="N1190" s="6">
        <v>193.13</v>
      </c>
      <c r="O1190" s="7">
        <v>0.15</v>
      </c>
      <c r="P1190" s="6">
        <v>106.49</v>
      </c>
      <c r="Q1190" s="6">
        <f t="shared" si="72"/>
        <v>984.96299999999997</v>
      </c>
      <c r="R1190" s="6">
        <f t="shared" si="73"/>
        <v>638.93999999999994</v>
      </c>
      <c r="S1190" s="6">
        <f t="shared" si="74"/>
        <v>346.02300000000002</v>
      </c>
      <c r="T1190" s="8">
        <f t="shared" si="75"/>
        <v>0.35130558203709178</v>
      </c>
      <c r="U1190" s="5">
        <f>YEAR(SalesDataTable[[#This Row],[Order Date]])</f>
        <v>2026</v>
      </c>
      <c r="V1190" s="8" t="str">
        <f>"Q"&amp;ROUNDUP(MONTH(SalesDataTable[[#This Row],[Order Date]])/3,0)</f>
        <v>Q2</v>
      </c>
      <c r="W1190" s="9">
        <f>MONTH(SalesDataTable[[#This Row],[Order Date]])</f>
        <v>6</v>
      </c>
      <c r="X1190" s="8" t="str">
        <f>TEXT(SalesDataTable[[#This Row],[Order Date]],"mmm")</f>
        <v>Jun</v>
      </c>
    </row>
    <row r="1191" spans="1:24" ht="15.75">
      <c r="A1191" s="2">
        <v>3660</v>
      </c>
      <c r="B1191" s="3">
        <v>46197</v>
      </c>
      <c r="C1191" s="4">
        <f>YEAR(SalesDataTable[[#This Row],[Order Date]])</f>
        <v>2026</v>
      </c>
      <c r="D1191" s="12" t="str">
        <f>"Q"&amp;ROUNDUP(MONTH(SalesDataTable[[#This Row],[Order Date]])/3,0)</f>
        <v>Q2</v>
      </c>
      <c r="E1191" s="4">
        <f>MONTH(SalesDataTable[[#This Row],[Order Date]])</f>
        <v>6</v>
      </c>
      <c r="F1191" s="4" t="str">
        <f>TEXT(SalesDataTable[[#This Row],[Order Date]],"MMM")</f>
        <v>Jun</v>
      </c>
      <c r="G1191" s="4" t="s">
        <v>11</v>
      </c>
      <c r="H1191" s="4" t="s">
        <v>18</v>
      </c>
      <c r="I1191" s="4" t="s">
        <v>2</v>
      </c>
      <c r="J1191" s="4" t="s">
        <v>13</v>
      </c>
      <c r="K1191" s="4" t="s">
        <v>4</v>
      </c>
      <c r="L1191" s="4" t="s">
        <v>5</v>
      </c>
      <c r="M1191" s="9">
        <v>1</v>
      </c>
      <c r="N1191" s="6">
        <v>82.7</v>
      </c>
      <c r="O1191" s="7">
        <v>0.05</v>
      </c>
      <c r="P1191" s="6">
        <v>42.16</v>
      </c>
      <c r="Q1191" s="6">
        <f t="shared" si="72"/>
        <v>78.564999999999998</v>
      </c>
      <c r="R1191" s="6">
        <f t="shared" si="73"/>
        <v>42.16</v>
      </c>
      <c r="S1191" s="6">
        <f t="shared" si="74"/>
        <v>36.405000000000001</v>
      </c>
      <c r="T1191" s="8">
        <f t="shared" si="75"/>
        <v>0.46337427607713361</v>
      </c>
      <c r="U1191" s="5">
        <f>YEAR(SalesDataTable[[#This Row],[Order Date]])</f>
        <v>2026</v>
      </c>
      <c r="V1191" s="8" t="str">
        <f>"Q"&amp;ROUNDUP(MONTH(SalesDataTable[[#This Row],[Order Date]])/3,0)</f>
        <v>Q2</v>
      </c>
      <c r="W1191" s="9">
        <f>MONTH(SalesDataTable[[#This Row],[Order Date]])</f>
        <v>6</v>
      </c>
      <c r="X1191" s="8" t="str">
        <f>TEXT(SalesDataTable[[#This Row],[Order Date]],"mmm")</f>
        <v>Jun</v>
      </c>
    </row>
    <row r="1192" spans="1:24" ht="15.75">
      <c r="A1192" s="2">
        <v>4307</v>
      </c>
      <c r="B1192" s="3">
        <v>46197</v>
      </c>
      <c r="C1192" s="4">
        <f>YEAR(SalesDataTable[[#This Row],[Order Date]])</f>
        <v>2026</v>
      </c>
      <c r="D1192" s="12" t="str">
        <f>"Q"&amp;ROUNDUP(MONTH(SalesDataTable[[#This Row],[Order Date]])/3,0)</f>
        <v>Q2</v>
      </c>
      <c r="E1192" s="4">
        <f>MONTH(SalesDataTable[[#This Row],[Order Date]])</f>
        <v>6</v>
      </c>
      <c r="F1192" s="4" t="str">
        <f>TEXT(SalesDataTable[[#This Row],[Order Date]],"MMM")</f>
        <v>Jun</v>
      </c>
      <c r="G1192" s="4" t="s">
        <v>20</v>
      </c>
      <c r="H1192" s="4" t="s">
        <v>33</v>
      </c>
      <c r="I1192" s="4" t="s">
        <v>2</v>
      </c>
      <c r="J1192" s="4" t="s">
        <v>16</v>
      </c>
      <c r="K1192" s="4" t="s">
        <v>4</v>
      </c>
      <c r="L1192" s="4" t="s">
        <v>26</v>
      </c>
      <c r="M1192" s="9">
        <v>1</v>
      </c>
      <c r="N1192" s="6">
        <v>40.33</v>
      </c>
      <c r="O1192" s="7">
        <v>0</v>
      </c>
      <c r="P1192" s="6">
        <v>16.48</v>
      </c>
      <c r="Q1192" s="6">
        <f t="shared" si="72"/>
        <v>40.33</v>
      </c>
      <c r="R1192" s="6">
        <f t="shared" si="73"/>
        <v>16.48</v>
      </c>
      <c r="S1192" s="6">
        <f t="shared" si="74"/>
        <v>23.849999999999998</v>
      </c>
      <c r="T1192" s="8">
        <f t="shared" si="75"/>
        <v>0.59137118770146291</v>
      </c>
      <c r="U1192" s="5">
        <f>YEAR(SalesDataTable[[#This Row],[Order Date]])</f>
        <v>2026</v>
      </c>
      <c r="V1192" s="8" t="str">
        <f>"Q"&amp;ROUNDUP(MONTH(SalesDataTable[[#This Row],[Order Date]])/3,0)</f>
        <v>Q2</v>
      </c>
      <c r="W1192" s="9">
        <f>MONTH(SalesDataTable[[#This Row],[Order Date]])</f>
        <v>6</v>
      </c>
      <c r="X1192" s="8" t="str">
        <f>TEXT(SalesDataTable[[#This Row],[Order Date]],"mmm")</f>
        <v>Jun</v>
      </c>
    </row>
    <row r="1193" spans="1:24" ht="15.75">
      <c r="A1193" s="2">
        <v>5133</v>
      </c>
      <c r="B1193" s="3">
        <v>46197</v>
      </c>
      <c r="C1193" s="4">
        <f>YEAR(SalesDataTable[[#This Row],[Order Date]])</f>
        <v>2026</v>
      </c>
      <c r="D1193" s="12" t="str">
        <f>"Q"&amp;ROUNDUP(MONTH(SalesDataTable[[#This Row],[Order Date]])/3,0)</f>
        <v>Q2</v>
      </c>
      <c r="E1193" s="4">
        <f>MONTH(SalesDataTable[[#This Row],[Order Date]])</f>
        <v>6</v>
      </c>
      <c r="F1193" s="4" t="str">
        <f>TEXT(SalesDataTable[[#This Row],[Order Date]],"MMM")</f>
        <v>Jun</v>
      </c>
      <c r="G1193" s="4" t="s">
        <v>0</v>
      </c>
      <c r="H1193" s="4" t="s">
        <v>1</v>
      </c>
      <c r="I1193" s="4" t="s">
        <v>2</v>
      </c>
      <c r="J1193" s="4" t="s">
        <v>16</v>
      </c>
      <c r="K1193" s="4" t="s">
        <v>23</v>
      </c>
      <c r="L1193" s="4" t="s">
        <v>40</v>
      </c>
      <c r="M1193" s="9">
        <v>1</v>
      </c>
      <c r="N1193" s="6">
        <v>81.99</v>
      </c>
      <c r="O1193" s="7">
        <v>0.15</v>
      </c>
      <c r="P1193" s="6">
        <v>40.29</v>
      </c>
      <c r="Q1193" s="6">
        <f t="shared" si="72"/>
        <v>69.691499999999991</v>
      </c>
      <c r="R1193" s="6">
        <f t="shared" si="73"/>
        <v>40.29</v>
      </c>
      <c r="S1193" s="6">
        <f t="shared" si="74"/>
        <v>29.401499999999992</v>
      </c>
      <c r="T1193" s="8">
        <f t="shared" si="75"/>
        <v>0.4218807171606293</v>
      </c>
      <c r="U1193" s="5">
        <f>YEAR(SalesDataTable[[#This Row],[Order Date]])</f>
        <v>2026</v>
      </c>
      <c r="V1193" s="8" t="str">
        <f>"Q"&amp;ROUNDUP(MONTH(SalesDataTable[[#This Row],[Order Date]])/3,0)</f>
        <v>Q2</v>
      </c>
      <c r="W1193" s="9">
        <f>MONTH(SalesDataTable[[#This Row],[Order Date]])</f>
        <v>6</v>
      </c>
      <c r="X1193" s="8" t="str">
        <f>TEXT(SalesDataTable[[#This Row],[Order Date]],"mmm")</f>
        <v>Jun</v>
      </c>
    </row>
    <row r="1194" spans="1:24" ht="15.75">
      <c r="A1194" s="2">
        <v>472</v>
      </c>
      <c r="B1194" s="3">
        <v>46198</v>
      </c>
      <c r="C1194" s="4">
        <f>YEAR(SalesDataTable[[#This Row],[Order Date]])</f>
        <v>2026</v>
      </c>
      <c r="D1194" s="12" t="str">
        <f>"Q"&amp;ROUNDUP(MONTH(SalesDataTable[[#This Row],[Order Date]])/3,0)</f>
        <v>Q2</v>
      </c>
      <c r="E1194" s="4">
        <f>MONTH(SalesDataTable[[#This Row],[Order Date]])</f>
        <v>6</v>
      </c>
      <c r="F1194" s="4" t="str">
        <f>TEXT(SalesDataTable[[#This Row],[Order Date]],"MMM")</f>
        <v>Jun</v>
      </c>
      <c r="G1194" s="4" t="s">
        <v>6</v>
      </c>
      <c r="H1194" s="4" t="s">
        <v>27</v>
      </c>
      <c r="I1194" s="4" t="s">
        <v>19</v>
      </c>
      <c r="J1194" s="4" t="s">
        <v>16</v>
      </c>
      <c r="K1194" s="4" t="s">
        <v>14</v>
      </c>
      <c r="L1194" s="4" t="s">
        <v>32</v>
      </c>
      <c r="M1194" s="9">
        <v>3</v>
      </c>
      <c r="N1194" s="6">
        <v>46.29</v>
      </c>
      <c r="O1194" s="7">
        <v>0</v>
      </c>
      <c r="P1194" s="6">
        <v>18.309999999999999</v>
      </c>
      <c r="Q1194" s="6">
        <f t="shared" si="72"/>
        <v>138.87</v>
      </c>
      <c r="R1194" s="6">
        <f t="shared" si="73"/>
        <v>54.929999999999993</v>
      </c>
      <c r="S1194" s="6">
        <f t="shared" si="74"/>
        <v>83.940000000000012</v>
      </c>
      <c r="T1194" s="8">
        <f t="shared" si="75"/>
        <v>0.60445020522791104</v>
      </c>
      <c r="U1194" s="5">
        <f>YEAR(SalesDataTable[[#This Row],[Order Date]])</f>
        <v>2026</v>
      </c>
      <c r="V1194" s="8" t="str">
        <f>"Q"&amp;ROUNDUP(MONTH(SalesDataTable[[#This Row],[Order Date]])/3,0)</f>
        <v>Q2</v>
      </c>
      <c r="W1194" s="9">
        <f>MONTH(SalesDataTable[[#This Row],[Order Date]])</f>
        <v>6</v>
      </c>
      <c r="X1194" s="8" t="str">
        <f>TEXT(SalesDataTable[[#This Row],[Order Date]],"mmm")</f>
        <v>Jun</v>
      </c>
    </row>
    <row r="1195" spans="1:24" ht="15.75">
      <c r="A1195" s="2">
        <v>689</v>
      </c>
      <c r="B1195" s="3">
        <v>46198</v>
      </c>
      <c r="C1195" s="4">
        <f>YEAR(SalesDataTable[[#This Row],[Order Date]])</f>
        <v>2026</v>
      </c>
      <c r="D1195" s="12" t="str">
        <f>"Q"&amp;ROUNDUP(MONTH(SalesDataTable[[#This Row],[Order Date]])/3,0)</f>
        <v>Q2</v>
      </c>
      <c r="E1195" s="4">
        <f>MONTH(SalesDataTable[[#This Row],[Order Date]])</f>
        <v>6</v>
      </c>
      <c r="F1195" s="4" t="str">
        <f>TEXT(SalesDataTable[[#This Row],[Order Date]],"MMM")</f>
        <v>Jun</v>
      </c>
      <c r="G1195" s="4" t="s">
        <v>20</v>
      </c>
      <c r="H1195" s="4" t="s">
        <v>31</v>
      </c>
      <c r="I1195" s="4" t="s">
        <v>2</v>
      </c>
      <c r="J1195" s="4" t="s">
        <v>13</v>
      </c>
      <c r="K1195" s="4" t="s">
        <v>4</v>
      </c>
      <c r="L1195" s="4" t="s">
        <v>26</v>
      </c>
      <c r="M1195" s="9">
        <v>1</v>
      </c>
      <c r="N1195" s="6">
        <v>39.729999999999997</v>
      </c>
      <c r="O1195" s="7">
        <v>0</v>
      </c>
      <c r="P1195" s="6">
        <v>16.55</v>
      </c>
      <c r="Q1195" s="6">
        <f t="shared" si="72"/>
        <v>39.729999999999997</v>
      </c>
      <c r="R1195" s="6">
        <f t="shared" si="73"/>
        <v>16.55</v>
      </c>
      <c r="S1195" s="6">
        <f t="shared" si="74"/>
        <v>23.179999999999996</v>
      </c>
      <c r="T1195" s="8">
        <f t="shared" si="75"/>
        <v>0.58343820790334755</v>
      </c>
      <c r="U1195" s="5">
        <f>YEAR(SalesDataTable[[#This Row],[Order Date]])</f>
        <v>2026</v>
      </c>
      <c r="V1195" s="8" t="str">
        <f>"Q"&amp;ROUNDUP(MONTH(SalesDataTable[[#This Row],[Order Date]])/3,0)</f>
        <v>Q2</v>
      </c>
      <c r="W1195" s="9">
        <f>MONTH(SalesDataTable[[#This Row],[Order Date]])</f>
        <v>6</v>
      </c>
      <c r="X1195" s="8" t="str">
        <f>TEXT(SalesDataTable[[#This Row],[Order Date]],"mmm")</f>
        <v>Jun</v>
      </c>
    </row>
    <row r="1196" spans="1:24" ht="15.75">
      <c r="A1196" s="2">
        <v>864</v>
      </c>
      <c r="B1196" s="3">
        <v>46198</v>
      </c>
      <c r="C1196" s="4">
        <f>YEAR(SalesDataTable[[#This Row],[Order Date]])</f>
        <v>2026</v>
      </c>
      <c r="D1196" s="12" t="str">
        <f>"Q"&amp;ROUNDUP(MONTH(SalesDataTable[[#This Row],[Order Date]])/3,0)</f>
        <v>Q2</v>
      </c>
      <c r="E1196" s="4">
        <f>MONTH(SalesDataTable[[#This Row],[Order Date]])</f>
        <v>6</v>
      </c>
      <c r="F1196" s="4" t="str">
        <f>TEXT(SalesDataTable[[#This Row],[Order Date]],"MMM")</f>
        <v>Jun</v>
      </c>
      <c r="G1196" s="4" t="s">
        <v>20</v>
      </c>
      <c r="H1196" s="4" t="s">
        <v>33</v>
      </c>
      <c r="I1196" s="4" t="s">
        <v>2</v>
      </c>
      <c r="J1196" s="4" t="s">
        <v>13</v>
      </c>
      <c r="K1196" s="4" t="s">
        <v>14</v>
      </c>
      <c r="L1196" s="4" t="s">
        <v>44</v>
      </c>
      <c r="M1196" s="9">
        <v>4</v>
      </c>
      <c r="N1196" s="6">
        <v>131.02000000000001</v>
      </c>
      <c r="O1196" s="7">
        <v>0.05</v>
      </c>
      <c r="P1196" s="6">
        <v>67.42</v>
      </c>
      <c r="Q1196" s="6">
        <f t="shared" si="72"/>
        <v>497.87600000000003</v>
      </c>
      <c r="R1196" s="6">
        <f t="shared" si="73"/>
        <v>269.68</v>
      </c>
      <c r="S1196" s="6">
        <f t="shared" si="74"/>
        <v>228.19600000000003</v>
      </c>
      <c r="T1196" s="8">
        <f t="shared" si="75"/>
        <v>0.45833902417469413</v>
      </c>
      <c r="U1196" s="5">
        <f>YEAR(SalesDataTable[[#This Row],[Order Date]])</f>
        <v>2026</v>
      </c>
      <c r="V1196" s="8" t="str">
        <f>"Q"&amp;ROUNDUP(MONTH(SalesDataTable[[#This Row],[Order Date]])/3,0)</f>
        <v>Q2</v>
      </c>
      <c r="W1196" s="9">
        <f>MONTH(SalesDataTable[[#This Row],[Order Date]])</f>
        <v>6</v>
      </c>
      <c r="X1196" s="8" t="str">
        <f>TEXT(SalesDataTable[[#This Row],[Order Date]],"mmm")</f>
        <v>Jun</v>
      </c>
    </row>
    <row r="1197" spans="1:24" ht="15.75">
      <c r="A1197" s="2">
        <v>1163</v>
      </c>
      <c r="B1197" s="3">
        <v>46198</v>
      </c>
      <c r="C1197" s="4">
        <f>YEAR(SalesDataTable[[#This Row],[Order Date]])</f>
        <v>2026</v>
      </c>
      <c r="D1197" s="12" t="str">
        <f>"Q"&amp;ROUNDUP(MONTH(SalesDataTable[[#This Row],[Order Date]])/3,0)</f>
        <v>Q2</v>
      </c>
      <c r="E1197" s="4">
        <f>MONTH(SalesDataTable[[#This Row],[Order Date]])</f>
        <v>6</v>
      </c>
      <c r="F1197" s="4" t="str">
        <f>TEXT(SalesDataTable[[#This Row],[Order Date]],"MMM")</f>
        <v>Jun</v>
      </c>
      <c r="G1197" s="4" t="s">
        <v>6</v>
      </c>
      <c r="H1197" s="4" t="s">
        <v>43</v>
      </c>
      <c r="I1197" s="4" t="s">
        <v>2</v>
      </c>
      <c r="J1197" s="4" t="s">
        <v>13</v>
      </c>
      <c r="K1197" s="4" t="s">
        <v>14</v>
      </c>
      <c r="L1197" s="4" t="s">
        <v>32</v>
      </c>
      <c r="M1197" s="9">
        <v>2</v>
      </c>
      <c r="N1197" s="6">
        <v>46.69</v>
      </c>
      <c r="O1197" s="7">
        <v>0.05</v>
      </c>
      <c r="P1197" s="6">
        <v>18.23</v>
      </c>
      <c r="Q1197" s="6">
        <f t="shared" si="72"/>
        <v>88.710999999999999</v>
      </c>
      <c r="R1197" s="6">
        <f t="shared" si="73"/>
        <v>36.46</v>
      </c>
      <c r="S1197" s="6">
        <f t="shared" si="74"/>
        <v>52.250999999999998</v>
      </c>
      <c r="T1197" s="8">
        <f t="shared" si="75"/>
        <v>0.58900249123558523</v>
      </c>
      <c r="U1197" s="5">
        <f>YEAR(SalesDataTable[[#This Row],[Order Date]])</f>
        <v>2026</v>
      </c>
      <c r="V1197" s="8" t="str">
        <f>"Q"&amp;ROUNDUP(MONTH(SalesDataTable[[#This Row],[Order Date]])/3,0)</f>
        <v>Q2</v>
      </c>
      <c r="W1197" s="9">
        <f>MONTH(SalesDataTable[[#This Row],[Order Date]])</f>
        <v>6</v>
      </c>
      <c r="X1197" s="8" t="str">
        <f>TEXT(SalesDataTable[[#This Row],[Order Date]],"mmm")</f>
        <v>Jun</v>
      </c>
    </row>
    <row r="1198" spans="1:24" ht="15.75">
      <c r="A1198" s="2">
        <v>1323</v>
      </c>
      <c r="B1198" s="3">
        <v>46198</v>
      </c>
      <c r="C1198" s="4">
        <f>YEAR(SalesDataTable[[#This Row],[Order Date]])</f>
        <v>2026</v>
      </c>
      <c r="D1198" s="12" t="str">
        <f>"Q"&amp;ROUNDUP(MONTH(SalesDataTable[[#This Row],[Order Date]])/3,0)</f>
        <v>Q2</v>
      </c>
      <c r="E1198" s="4">
        <f>MONTH(SalesDataTable[[#This Row],[Order Date]])</f>
        <v>6</v>
      </c>
      <c r="F1198" s="4" t="str">
        <f>TEXT(SalesDataTable[[#This Row],[Order Date]],"MMM")</f>
        <v>Jun</v>
      </c>
      <c r="G1198" s="4" t="s">
        <v>6</v>
      </c>
      <c r="H1198" s="4" t="s">
        <v>43</v>
      </c>
      <c r="I1198" s="4" t="s">
        <v>2</v>
      </c>
      <c r="J1198" s="4" t="s">
        <v>3</v>
      </c>
      <c r="K1198" s="4" t="s">
        <v>34</v>
      </c>
      <c r="L1198" s="4" t="s">
        <v>35</v>
      </c>
      <c r="M1198" s="9">
        <v>2</v>
      </c>
      <c r="N1198" s="6">
        <v>39.57</v>
      </c>
      <c r="O1198" s="7">
        <v>0.1</v>
      </c>
      <c r="P1198" s="6">
        <v>14.64</v>
      </c>
      <c r="Q1198" s="6">
        <f t="shared" si="72"/>
        <v>71.225999999999999</v>
      </c>
      <c r="R1198" s="6">
        <f t="shared" si="73"/>
        <v>29.28</v>
      </c>
      <c r="S1198" s="6">
        <f t="shared" si="74"/>
        <v>41.945999999999998</v>
      </c>
      <c r="T1198" s="8">
        <f t="shared" si="75"/>
        <v>0.58891416055934631</v>
      </c>
      <c r="U1198" s="5">
        <f>YEAR(SalesDataTable[[#This Row],[Order Date]])</f>
        <v>2026</v>
      </c>
      <c r="V1198" s="8" t="str">
        <f>"Q"&amp;ROUNDUP(MONTH(SalesDataTable[[#This Row],[Order Date]])/3,0)</f>
        <v>Q2</v>
      </c>
      <c r="W1198" s="9">
        <f>MONTH(SalesDataTable[[#This Row],[Order Date]])</f>
        <v>6</v>
      </c>
      <c r="X1198" s="8" t="str">
        <f>TEXT(SalesDataTable[[#This Row],[Order Date]],"mmm")</f>
        <v>Jun</v>
      </c>
    </row>
    <row r="1199" spans="1:24" ht="15.75">
      <c r="A1199" s="2">
        <v>2098</v>
      </c>
      <c r="B1199" s="3">
        <v>46198</v>
      </c>
      <c r="C1199" s="4">
        <f>YEAR(SalesDataTable[[#This Row],[Order Date]])</f>
        <v>2026</v>
      </c>
      <c r="D1199" s="12" t="str">
        <f>"Q"&amp;ROUNDUP(MONTH(SalesDataTable[[#This Row],[Order Date]])/3,0)</f>
        <v>Q2</v>
      </c>
      <c r="E1199" s="4">
        <f>MONTH(SalesDataTable[[#This Row],[Order Date]])</f>
        <v>6</v>
      </c>
      <c r="F1199" s="4" t="str">
        <f>TEXT(SalesDataTable[[#This Row],[Order Date]],"MMM")</f>
        <v>Jun</v>
      </c>
      <c r="G1199" s="4" t="s">
        <v>11</v>
      </c>
      <c r="H1199" s="4" t="s">
        <v>12</v>
      </c>
      <c r="I1199" s="4" t="s">
        <v>2</v>
      </c>
      <c r="J1199" s="4" t="s">
        <v>3</v>
      </c>
      <c r="K1199" s="4" t="s">
        <v>9</v>
      </c>
      <c r="L1199" s="4" t="s">
        <v>17</v>
      </c>
      <c r="M1199" s="9">
        <v>1</v>
      </c>
      <c r="N1199" s="6">
        <v>146.46</v>
      </c>
      <c r="O1199" s="7">
        <v>0.15</v>
      </c>
      <c r="P1199" s="6">
        <v>80.760000000000005</v>
      </c>
      <c r="Q1199" s="6">
        <f t="shared" si="72"/>
        <v>124.491</v>
      </c>
      <c r="R1199" s="6">
        <f t="shared" si="73"/>
        <v>80.760000000000005</v>
      </c>
      <c r="S1199" s="6">
        <f t="shared" si="74"/>
        <v>43.730999999999995</v>
      </c>
      <c r="T1199" s="8">
        <f t="shared" si="75"/>
        <v>0.35127840566787955</v>
      </c>
      <c r="U1199" s="5">
        <f>YEAR(SalesDataTable[[#This Row],[Order Date]])</f>
        <v>2026</v>
      </c>
      <c r="V1199" s="8" t="str">
        <f>"Q"&amp;ROUNDUP(MONTH(SalesDataTable[[#This Row],[Order Date]])/3,0)</f>
        <v>Q2</v>
      </c>
      <c r="W1199" s="9">
        <f>MONTH(SalesDataTable[[#This Row],[Order Date]])</f>
        <v>6</v>
      </c>
      <c r="X1199" s="8" t="str">
        <f>TEXT(SalesDataTable[[#This Row],[Order Date]],"mmm")</f>
        <v>Jun</v>
      </c>
    </row>
    <row r="1200" spans="1:24" ht="15.75">
      <c r="A1200" s="2">
        <v>2190</v>
      </c>
      <c r="B1200" s="3">
        <v>46198</v>
      </c>
      <c r="C1200" s="4">
        <f>YEAR(SalesDataTable[[#This Row],[Order Date]])</f>
        <v>2026</v>
      </c>
      <c r="D1200" s="12" t="str">
        <f>"Q"&amp;ROUNDUP(MONTH(SalesDataTable[[#This Row],[Order Date]])/3,0)</f>
        <v>Q2</v>
      </c>
      <c r="E1200" s="4">
        <f>MONTH(SalesDataTable[[#This Row],[Order Date]])</f>
        <v>6</v>
      </c>
      <c r="F1200" s="4" t="str">
        <f>TEXT(SalesDataTable[[#This Row],[Order Date]],"MMM")</f>
        <v>Jun</v>
      </c>
      <c r="G1200" s="4" t="s">
        <v>6</v>
      </c>
      <c r="H1200" s="4" t="s">
        <v>27</v>
      </c>
      <c r="I1200" s="4" t="s">
        <v>19</v>
      </c>
      <c r="J1200" s="4" t="s">
        <v>16</v>
      </c>
      <c r="K1200" s="4" t="s">
        <v>4</v>
      </c>
      <c r="L1200" s="4" t="s">
        <v>22</v>
      </c>
      <c r="M1200" s="9">
        <v>5</v>
      </c>
      <c r="N1200" s="6">
        <v>50.78</v>
      </c>
      <c r="O1200" s="7">
        <v>0</v>
      </c>
      <c r="P1200" s="6">
        <v>22.68</v>
      </c>
      <c r="Q1200" s="6">
        <f t="shared" si="72"/>
        <v>253.9</v>
      </c>
      <c r="R1200" s="6">
        <f t="shared" si="73"/>
        <v>113.4</v>
      </c>
      <c r="S1200" s="6">
        <f t="shared" si="74"/>
        <v>140.5</v>
      </c>
      <c r="T1200" s="8">
        <f t="shared" si="75"/>
        <v>0.55336746750689247</v>
      </c>
      <c r="U1200" s="5">
        <f>YEAR(SalesDataTable[[#This Row],[Order Date]])</f>
        <v>2026</v>
      </c>
      <c r="V1200" s="8" t="str">
        <f>"Q"&amp;ROUNDUP(MONTH(SalesDataTable[[#This Row],[Order Date]])/3,0)</f>
        <v>Q2</v>
      </c>
      <c r="W1200" s="9">
        <f>MONTH(SalesDataTable[[#This Row],[Order Date]])</f>
        <v>6</v>
      </c>
      <c r="X1200" s="8" t="str">
        <f>TEXT(SalesDataTable[[#This Row],[Order Date]],"mmm")</f>
        <v>Jun</v>
      </c>
    </row>
    <row r="1201" spans="1:24" ht="15.75">
      <c r="A1201" s="2">
        <v>2664</v>
      </c>
      <c r="B1201" s="3">
        <v>46198</v>
      </c>
      <c r="C1201" s="4">
        <f>YEAR(SalesDataTable[[#This Row],[Order Date]])</f>
        <v>2026</v>
      </c>
      <c r="D1201" s="12" t="str">
        <f>"Q"&amp;ROUNDUP(MONTH(SalesDataTable[[#This Row],[Order Date]])/3,0)</f>
        <v>Q2</v>
      </c>
      <c r="E1201" s="4">
        <f>MONTH(SalesDataTable[[#This Row],[Order Date]])</f>
        <v>6</v>
      </c>
      <c r="F1201" s="4" t="str">
        <f>TEXT(SalesDataTable[[#This Row],[Order Date]],"MMM")</f>
        <v>Jun</v>
      </c>
      <c r="G1201" s="4" t="s">
        <v>11</v>
      </c>
      <c r="H1201" s="4" t="s">
        <v>39</v>
      </c>
      <c r="I1201" s="4" t="s">
        <v>28</v>
      </c>
      <c r="J1201" s="4" t="s">
        <v>3</v>
      </c>
      <c r="K1201" s="4" t="s">
        <v>14</v>
      </c>
      <c r="L1201" s="4" t="s">
        <v>32</v>
      </c>
      <c r="M1201" s="9">
        <v>3</v>
      </c>
      <c r="N1201" s="6">
        <v>47.61</v>
      </c>
      <c r="O1201" s="7">
        <v>0</v>
      </c>
      <c r="P1201" s="6">
        <v>18.21</v>
      </c>
      <c r="Q1201" s="6">
        <f t="shared" si="72"/>
        <v>142.82999999999998</v>
      </c>
      <c r="R1201" s="6">
        <f t="shared" si="73"/>
        <v>54.63</v>
      </c>
      <c r="S1201" s="6">
        <f t="shared" si="74"/>
        <v>88.199999999999989</v>
      </c>
      <c r="T1201" s="8">
        <f t="shared" si="75"/>
        <v>0.61751732829237549</v>
      </c>
      <c r="U1201" s="5">
        <f>YEAR(SalesDataTable[[#This Row],[Order Date]])</f>
        <v>2026</v>
      </c>
      <c r="V1201" s="8" t="str">
        <f>"Q"&amp;ROUNDUP(MONTH(SalesDataTable[[#This Row],[Order Date]])/3,0)</f>
        <v>Q2</v>
      </c>
      <c r="W1201" s="9">
        <f>MONTH(SalesDataTable[[#This Row],[Order Date]])</f>
        <v>6</v>
      </c>
      <c r="X1201" s="8" t="str">
        <f>TEXT(SalesDataTable[[#This Row],[Order Date]],"mmm")</f>
        <v>Jun</v>
      </c>
    </row>
    <row r="1202" spans="1:24" ht="15.75">
      <c r="A1202" s="2">
        <v>2992</v>
      </c>
      <c r="B1202" s="3">
        <v>46198</v>
      </c>
      <c r="C1202" s="4">
        <f>YEAR(SalesDataTable[[#This Row],[Order Date]])</f>
        <v>2026</v>
      </c>
      <c r="D1202" s="12" t="str">
        <f>"Q"&amp;ROUNDUP(MONTH(SalesDataTable[[#This Row],[Order Date]])/3,0)</f>
        <v>Q2</v>
      </c>
      <c r="E1202" s="4">
        <f>MONTH(SalesDataTable[[#This Row],[Order Date]])</f>
        <v>6</v>
      </c>
      <c r="F1202" s="4" t="str">
        <f>TEXT(SalesDataTable[[#This Row],[Order Date]],"MMM")</f>
        <v>Jun</v>
      </c>
      <c r="G1202" s="4" t="s">
        <v>11</v>
      </c>
      <c r="H1202" s="4" t="s">
        <v>52</v>
      </c>
      <c r="I1202" s="4" t="s">
        <v>2</v>
      </c>
      <c r="J1202" s="4" t="s">
        <v>13</v>
      </c>
      <c r="K1202" s="4" t="s">
        <v>4</v>
      </c>
      <c r="L1202" s="4" t="s">
        <v>22</v>
      </c>
      <c r="M1202" s="9">
        <v>1</v>
      </c>
      <c r="N1202" s="6">
        <v>50.75</v>
      </c>
      <c r="O1202" s="7">
        <v>0.1</v>
      </c>
      <c r="P1202" s="6">
        <v>22.94</v>
      </c>
      <c r="Q1202" s="6">
        <f t="shared" si="72"/>
        <v>45.675000000000004</v>
      </c>
      <c r="R1202" s="6">
        <f t="shared" si="73"/>
        <v>22.94</v>
      </c>
      <c r="S1202" s="6">
        <f t="shared" si="74"/>
        <v>22.735000000000003</v>
      </c>
      <c r="T1202" s="8">
        <f t="shared" si="75"/>
        <v>0.49775588396278053</v>
      </c>
      <c r="U1202" s="5">
        <f>YEAR(SalesDataTable[[#This Row],[Order Date]])</f>
        <v>2026</v>
      </c>
      <c r="V1202" s="8" t="str">
        <f>"Q"&amp;ROUNDUP(MONTH(SalesDataTable[[#This Row],[Order Date]])/3,0)</f>
        <v>Q2</v>
      </c>
      <c r="W1202" s="9">
        <f>MONTH(SalesDataTable[[#This Row],[Order Date]])</f>
        <v>6</v>
      </c>
      <c r="X1202" s="8" t="str">
        <f>TEXT(SalesDataTable[[#This Row],[Order Date]],"mmm")</f>
        <v>Jun</v>
      </c>
    </row>
    <row r="1203" spans="1:24" ht="15.75">
      <c r="A1203" s="2">
        <v>3120</v>
      </c>
      <c r="B1203" s="3">
        <v>46198</v>
      </c>
      <c r="C1203" s="4">
        <f>YEAR(SalesDataTable[[#This Row],[Order Date]])</f>
        <v>2026</v>
      </c>
      <c r="D1203" s="12" t="str">
        <f>"Q"&amp;ROUNDUP(MONTH(SalesDataTable[[#This Row],[Order Date]])/3,0)</f>
        <v>Q2</v>
      </c>
      <c r="E1203" s="4">
        <f>MONTH(SalesDataTable[[#This Row],[Order Date]])</f>
        <v>6</v>
      </c>
      <c r="F1203" s="4" t="str">
        <f>TEXT(SalesDataTable[[#This Row],[Order Date]],"MMM")</f>
        <v>Jun</v>
      </c>
      <c r="G1203" s="4" t="s">
        <v>11</v>
      </c>
      <c r="H1203" s="4" t="s">
        <v>25</v>
      </c>
      <c r="I1203" s="4" t="s">
        <v>28</v>
      </c>
      <c r="J1203" s="4" t="s">
        <v>3</v>
      </c>
      <c r="K1203" s="4" t="s">
        <v>34</v>
      </c>
      <c r="L1203" s="4" t="s">
        <v>45</v>
      </c>
      <c r="M1203" s="9">
        <v>1</v>
      </c>
      <c r="N1203" s="6">
        <v>50.33</v>
      </c>
      <c r="O1203" s="7">
        <v>0</v>
      </c>
      <c r="P1203" s="6">
        <v>21.66</v>
      </c>
      <c r="Q1203" s="6">
        <f t="shared" si="72"/>
        <v>50.33</v>
      </c>
      <c r="R1203" s="6">
        <f t="shared" si="73"/>
        <v>21.66</v>
      </c>
      <c r="S1203" s="6">
        <f t="shared" si="74"/>
        <v>28.669999999999998</v>
      </c>
      <c r="T1203" s="8">
        <f t="shared" si="75"/>
        <v>0.56964037353467112</v>
      </c>
      <c r="U1203" s="5">
        <f>YEAR(SalesDataTable[[#This Row],[Order Date]])</f>
        <v>2026</v>
      </c>
      <c r="V1203" s="8" t="str">
        <f>"Q"&amp;ROUNDUP(MONTH(SalesDataTable[[#This Row],[Order Date]])/3,0)</f>
        <v>Q2</v>
      </c>
      <c r="W1203" s="9">
        <f>MONTH(SalesDataTable[[#This Row],[Order Date]])</f>
        <v>6</v>
      </c>
      <c r="X1203" s="8" t="str">
        <f>TEXT(SalesDataTable[[#This Row],[Order Date]],"mmm")</f>
        <v>Jun</v>
      </c>
    </row>
    <row r="1204" spans="1:24" ht="15.75">
      <c r="A1204" s="2">
        <v>189</v>
      </c>
      <c r="B1204" s="3">
        <v>46199</v>
      </c>
      <c r="C1204" s="4">
        <f>YEAR(SalesDataTable[[#This Row],[Order Date]])</f>
        <v>2026</v>
      </c>
      <c r="D1204" s="12" t="str">
        <f>"Q"&amp;ROUNDUP(MONTH(SalesDataTable[[#This Row],[Order Date]])/3,0)</f>
        <v>Q2</v>
      </c>
      <c r="E1204" s="4">
        <f>MONTH(SalesDataTable[[#This Row],[Order Date]])</f>
        <v>6</v>
      </c>
      <c r="F1204" s="4" t="str">
        <f>TEXT(SalesDataTable[[#This Row],[Order Date]],"MMM")</f>
        <v>Jun</v>
      </c>
      <c r="G1204" s="4" t="s">
        <v>11</v>
      </c>
      <c r="H1204" s="4" t="s">
        <v>39</v>
      </c>
      <c r="I1204" s="4" t="s">
        <v>2</v>
      </c>
      <c r="J1204" s="4" t="s">
        <v>16</v>
      </c>
      <c r="K1204" s="4" t="s">
        <v>14</v>
      </c>
      <c r="L1204" s="4" t="s">
        <v>32</v>
      </c>
      <c r="M1204" s="9">
        <v>1</v>
      </c>
      <c r="N1204" s="6">
        <v>47.5</v>
      </c>
      <c r="O1204" s="7">
        <v>0.1</v>
      </c>
      <c r="P1204" s="6">
        <v>18.8</v>
      </c>
      <c r="Q1204" s="6">
        <f t="shared" si="72"/>
        <v>42.75</v>
      </c>
      <c r="R1204" s="6">
        <f t="shared" si="73"/>
        <v>18.8</v>
      </c>
      <c r="S1204" s="6">
        <f t="shared" si="74"/>
        <v>23.95</v>
      </c>
      <c r="T1204" s="8">
        <f t="shared" si="75"/>
        <v>0.56023391812865497</v>
      </c>
      <c r="U1204" s="5">
        <f>YEAR(SalesDataTable[[#This Row],[Order Date]])</f>
        <v>2026</v>
      </c>
      <c r="V1204" s="8" t="str">
        <f>"Q"&amp;ROUNDUP(MONTH(SalesDataTable[[#This Row],[Order Date]])/3,0)</f>
        <v>Q2</v>
      </c>
      <c r="W1204" s="9">
        <f>MONTH(SalesDataTable[[#This Row],[Order Date]])</f>
        <v>6</v>
      </c>
      <c r="X1204" s="8" t="str">
        <f>TEXT(SalesDataTable[[#This Row],[Order Date]],"mmm")</f>
        <v>Jun</v>
      </c>
    </row>
    <row r="1205" spans="1:24" ht="15.75">
      <c r="A1205" s="2">
        <v>927</v>
      </c>
      <c r="B1205" s="3">
        <v>46199</v>
      </c>
      <c r="C1205" s="4">
        <f>YEAR(SalesDataTable[[#This Row],[Order Date]])</f>
        <v>2026</v>
      </c>
      <c r="D1205" s="12" t="str">
        <f>"Q"&amp;ROUNDUP(MONTH(SalesDataTable[[#This Row],[Order Date]])/3,0)</f>
        <v>Q2</v>
      </c>
      <c r="E1205" s="4">
        <f>MONTH(SalesDataTable[[#This Row],[Order Date]])</f>
        <v>6</v>
      </c>
      <c r="F1205" s="4" t="str">
        <f>TEXT(SalesDataTable[[#This Row],[Order Date]],"MMM")</f>
        <v>Jun</v>
      </c>
      <c r="G1205" s="4" t="s">
        <v>11</v>
      </c>
      <c r="H1205" s="4" t="s">
        <v>39</v>
      </c>
      <c r="I1205" s="4" t="s">
        <v>28</v>
      </c>
      <c r="J1205" s="4" t="s">
        <v>3</v>
      </c>
      <c r="K1205" s="4" t="s">
        <v>14</v>
      </c>
      <c r="L1205" s="4" t="s">
        <v>44</v>
      </c>
      <c r="M1205" s="9">
        <v>2</v>
      </c>
      <c r="N1205" s="6">
        <v>130.33000000000001</v>
      </c>
      <c r="O1205" s="7">
        <v>0.1</v>
      </c>
      <c r="P1205" s="6">
        <v>67.319999999999993</v>
      </c>
      <c r="Q1205" s="6">
        <f t="shared" si="72"/>
        <v>234.59400000000002</v>
      </c>
      <c r="R1205" s="6">
        <f t="shared" si="73"/>
        <v>134.63999999999999</v>
      </c>
      <c r="S1205" s="6">
        <f t="shared" si="74"/>
        <v>99.954000000000036</v>
      </c>
      <c r="T1205" s="8">
        <f t="shared" si="75"/>
        <v>0.42607227806337772</v>
      </c>
      <c r="U1205" s="5">
        <f>YEAR(SalesDataTable[[#This Row],[Order Date]])</f>
        <v>2026</v>
      </c>
      <c r="V1205" s="8" t="str">
        <f>"Q"&amp;ROUNDUP(MONTH(SalesDataTable[[#This Row],[Order Date]])/3,0)</f>
        <v>Q2</v>
      </c>
      <c r="W1205" s="9">
        <f>MONTH(SalesDataTable[[#This Row],[Order Date]])</f>
        <v>6</v>
      </c>
      <c r="X1205" s="8" t="str">
        <f>TEXT(SalesDataTable[[#This Row],[Order Date]],"mmm")</f>
        <v>Jun</v>
      </c>
    </row>
    <row r="1206" spans="1:24" ht="15.75">
      <c r="A1206" s="2">
        <v>1388</v>
      </c>
      <c r="B1206" s="3">
        <v>46199</v>
      </c>
      <c r="C1206" s="4">
        <f>YEAR(SalesDataTable[[#This Row],[Order Date]])</f>
        <v>2026</v>
      </c>
      <c r="D1206" s="12" t="str">
        <f>"Q"&amp;ROUNDUP(MONTH(SalesDataTable[[#This Row],[Order Date]])/3,0)</f>
        <v>Q2</v>
      </c>
      <c r="E1206" s="4">
        <f>MONTH(SalesDataTable[[#This Row],[Order Date]])</f>
        <v>6</v>
      </c>
      <c r="F1206" s="4" t="str">
        <f>TEXT(SalesDataTable[[#This Row],[Order Date]],"MMM")</f>
        <v>Jun</v>
      </c>
      <c r="G1206" s="4" t="s">
        <v>6</v>
      </c>
      <c r="H1206" s="4" t="s">
        <v>49</v>
      </c>
      <c r="I1206" s="4" t="s">
        <v>2</v>
      </c>
      <c r="J1206" s="4" t="s">
        <v>3</v>
      </c>
      <c r="K1206" s="4" t="s">
        <v>9</v>
      </c>
      <c r="L1206" s="4" t="s">
        <v>37</v>
      </c>
      <c r="M1206" s="9">
        <v>3</v>
      </c>
      <c r="N1206" s="6">
        <v>156.76</v>
      </c>
      <c r="O1206" s="7">
        <v>0.05</v>
      </c>
      <c r="P1206" s="6">
        <v>78.63</v>
      </c>
      <c r="Q1206" s="6">
        <f t="shared" si="72"/>
        <v>446.76599999999996</v>
      </c>
      <c r="R1206" s="6">
        <f t="shared" si="73"/>
        <v>235.89</v>
      </c>
      <c r="S1206" s="6">
        <f t="shared" si="74"/>
        <v>210.87599999999998</v>
      </c>
      <c r="T1206" s="8">
        <f t="shared" si="75"/>
        <v>0.47200547937846654</v>
      </c>
      <c r="U1206" s="5">
        <f>YEAR(SalesDataTable[[#This Row],[Order Date]])</f>
        <v>2026</v>
      </c>
      <c r="V1206" s="8" t="str">
        <f>"Q"&amp;ROUNDUP(MONTH(SalesDataTable[[#This Row],[Order Date]])/3,0)</f>
        <v>Q2</v>
      </c>
      <c r="W1206" s="9">
        <f>MONTH(SalesDataTable[[#This Row],[Order Date]])</f>
        <v>6</v>
      </c>
      <c r="X1206" s="8" t="str">
        <f>TEXT(SalesDataTable[[#This Row],[Order Date]],"mmm")</f>
        <v>Jun</v>
      </c>
    </row>
    <row r="1207" spans="1:24" ht="15.75">
      <c r="A1207" s="2">
        <v>3932</v>
      </c>
      <c r="B1207" s="3">
        <v>46199</v>
      </c>
      <c r="C1207" s="4">
        <f>YEAR(SalesDataTable[[#This Row],[Order Date]])</f>
        <v>2026</v>
      </c>
      <c r="D1207" s="12" t="str">
        <f>"Q"&amp;ROUNDUP(MONTH(SalesDataTable[[#This Row],[Order Date]])/3,0)</f>
        <v>Q2</v>
      </c>
      <c r="E1207" s="4">
        <f>MONTH(SalesDataTable[[#This Row],[Order Date]])</f>
        <v>6</v>
      </c>
      <c r="F1207" s="4" t="str">
        <f>TEXT(SalesDataTable[[#This Row],[Order Date]],"MMM")</f>
        <v>Jun</v>
      </c>
      <c r="G1207" s="4" t="s">
        <v>11</v>
      </c>
      <c r="H1207" s="4" t="s">
        <v>39</v>
      </c>
      <c r="I1207" s="4" t="s">
        <v>2</v>
      </c>
      <c r="J1207" s="4" t="s">
        <v>13</v>
      </c>
      <c r="K1207" s="4" t="s">
        <v>34</v>
      </c>
      <c r="L1207" s="4" t="s">
        <v>42</v>
      </c>
      <c r="M1207" s="9">
        <v>4</v>
      </c>
      <c r="N1207" s="6">
        <v>35.770000000000003</v>
      </c>
      <c r="O1207" s="7">
        <v>0</v>
      </c>
      <c r="P1207" s="6">
        <v>13.75</v>
      </c>
      <c r="Q1207" s="6">
        <f t="shared" si="72"/>
        <v>143.08000000000001</v>
      </c>
      <c r="R1207" s="6">
        <f t="shared" si="73"/>
        <v>55</v>
      </c>
      <c r="S1207" s="6">
        <f t="shared" si="74"/>
        <v>88.080000000000013</v>
      </c>
      <c r="T1207" s="8">
        <f t="shared" si="75"/>
        <v>0.61559966452334358</v>
      </c>
      <c r="U1207" s="5">
        <f>YEAR(SalesDataTable[[#This Row],[Order Date]])</f>
        <v>2026</v>
      </c>
      <c r="V1207" s="8" t="str">
        <f>"Q"&amp;ROUNDUP(MONTH(SalesDataTable[[#This Row],[Order Date]])/3,0)</f>
        <v>Q2</v>
      </c>
      <c r="W1207" s="9">
        <f>MONTH(SalesDataTable[[#This Row],[Order Date]])</f>
        <v>6</v>
      </c>
      <c r="X1207" s="8" t="str">
        <f>TEXT(SalesDataTable[[#This Row],[Order Date]],"mmm")</f>
        <v>Jun</v>
      </c>
    </row>
    <row r="1208" spans="1:24" ht="15.75">
      <c r="A1208" s="2">
        <v>4008</v>
      </c>
      <c r="B1208" s="3">
        <v>46199</v>
      </c>
      <c r="C1208" s="4">
        <f>YEAR(SalesDataTable[[#This Row],[Order Date]])</f>
        <v>2026</v>
      </c>
      <c r="D1208" s="12" t="str">
        <f>"Q"&amp;ROUNDUP(MONTH(SalesDataTable[[#This Row],[Order Date]])/3,0)</f>
        <v>Q2</v>
      </c>
      <c r="E1208" s="4">
        <f>MONTH(SalesDataTable[[#This Row],[Order Date]])</f>
        <v>6</v>
      </c>
      <c r="F1208" s="4" t="str">
        <f>TEXT(SalesDataTable[[#This Row],[Order Date]],"MMM")</f>
        <v>Jun</v>
      </c>
      <c r="G1208" s="4" t="s">
        <v>6</v>
      </c>
      <c r="H1208" s="4" t="s">
        <v>49</v>
      </c>
      <c r="I1208" s="4" t="s">
        <v>2</v>
      </c>
      <c r="J1208" s="4" t="s">
        <v>3</v>
      </c>
      <c r="K1208" s="4" t="s">
        <v>4</v>
      </c>
      <c r="L1208" s="4" t="s">
        <v>30</v>
      </c>
      <c r="M1208" s="9">
        <v>2</v>
      </c>
      <c r="N1208" s="6">
        <v>102.49</v>
      </c>
      <c r="O1208" s="7">
        <v>0</v>
      </c>
      <c r="P1208" s="6">
        <v>50.07</v>
      </c>
      <c r="Q1208" s="6">
        <f t="shared" si="72"/>
        <v>204.98</v>
      </c>
      <c r="R1208" s="6">
        <f t="shared" si="73"/>
        <v>100.14</v>
      </c>
      <c r="S1208" s="6">
        <f t="shared" si="74"/>
        <v>104.83999999999999</v>
      </c>
      <c r="T1208" s="8">
        <f t="shared" si="75"/>
        <v>0.51146453312518292</v>
      </c>
      <c r="U1208" s="5">
        <f>YEAR(SalesDataTable[[#This Row],[Order Date]])</f>
        <v>2026</v>
      </c>
      <c r="V1208" s="8" t="str">
        <f>"Q"&amp;ROUNDUP(MONTH(SalesDataTable[[#This Row],[Order Date]])/3,0)</f>
        <v>Q2</v>
      </c>
      <c r="W1208" s="9">
        <f>MONTH(SalesDataTable[[#This Row],[Order Date]])</f>
        <v>6</v>
      </c>
      <c r="X1208" s="8" t="str">
        <f>TEXT(SalesDataTable[[#This Row],[Order Date]],"mmm")</f>
        <v>Jun</v>
      </c>
    </row>
    <row r="1209" spans="1:24" ht="15.75">
      <c r="A1209" s="2">
        <v>4701</v>
      </c>
      <c r="B1209" s="3">
        <v>46199</v>
      </c>
      <c r="C1209" s="4">
        <f>YEAR(SalesDataTable[[#This Row],[Order Date]])</f>
        <v>2026</v>
      </c>
      <c r="D1209" s="12" t="str">
        <f>"Q"&amp;ROUNDUP(MONTH(SalesDataTable[[#This Row],[Order Date]])/3,0)</f>
        <v>Q2</v>
      </c>
      <c r="E1209" s="4">
        <f>MONTH(SalesDataTable[[#This Row],[Order Date]])</f>
        <v>6</v>
      </c>
      <c r="F1209" s="4" t="str">
        <f>TEXT(SalesDataTable[[#This Row],[Order Date]],"MMM")</f>
        <v>Jun</v>
      </c>
      <c r="G1209" s="4" t="s">
        <v>0</v>
      </c>
      <c r="H1209" s="4" t="s">
        <v>1</v>
      </c>
      <c r="I1209" s="4" t="s">
        <v>8</v>
      </c>
      <c r="J1209" s="4" t="s">
        <v>16</v>
      </c>
      <c r="K1209" s="4" t="s">
        <v>4</v>
      </c>
      <c r="L1209" s="4" t="s">
        <v>5</v>
      </c>
      <c r="M1209" s="9">
        <v>8</v>
      </c>
      <c r="N1209" s="6">
        <v>82.47</v>
      </c>
      <c r="O1209" s="7">
        <v>0.15</v>
      </c>
      <c r="P1209" s="6">
        <v>42.58</v>
      </c>
      <c r="Q1209" s="6">
        <f t="shared" si="72"/>
        <v>560.79599999999994</v>
      </c>
      <c r="R1209" s="6">
        <f t="shared" si="73"/>
        <v>340.64</v>
      </c>
      <c r="S1209" s="6">
        <f t="shared" si="74"/>
        <v>220.15599999999995</v>
      </c>
      <c r="T1209" s="8">
        <f t="shared" si="75"/>
        <v>0.39257769313618496</v>
      </c>
      <c r="U1209" s="5">
        <f>YEAR(SalesDataTable[[#This Row],[Order Date]])</f>
        <v>2026</v>
      </c>
      <c r="V1209" s="8" t="str">
        <f>"Q"&amp;ROUNDUP(MONTH(SalesDataTable[[#This Row],[Order Date]])/3,0)</f>
        <v>Q2</v>
      </c>
      <c r="W1209" s="9">
        <f>MONTH(SalesDataTable[[#This Row],[Order Date]])</f>
        <v>6</v>
      </c>
      <c r="X1209" s="8" t="str">
        <f>TEXT(SalesDataTable[[#This Row],[Order Date]],"mmm")</f>
        <v>Jun</v>
      </c>
    </row>
    <row r="1210" spans="1:24" ht="15.75">
      <c r="A1210" s="2">
        <v>4805</v>
      </c>
      <c r="B1210" s="3">
        <v>46199</v>
      </c>
      <c r="C1210" s="4">
        <f>YEAR(SalesDataTable[[#This Row],[Order Date]])</f>
        <v>2026</v>
      </c>
      <c r="D1210" s="12" t="str">
        <f>"Q"&amp;ROUNDUP(MONTH(SalesDataTable[[#This Row],[Order Date]])/3,0)</f>
        <v>Q2</v>
      </c>
      <c r="E1210" s="4">
        <f>MONTH(SalesDataTable[[#This Row],[Order Date]])</f>
        <v>6</v>
      </c>
      <c r="F1210" s="4" t="str">
        <f>TEXT(SalesDataTable[[#This Row],[Order Date]],"MMM")</f>
        <v>Jun</v>
      </c>
      <c r="G1210" s="4" t="s">
        <v>11</v>
      </c>
      <c r="H1210" s="4" t="s">
        <v>39</v>
      </c>
      <c r="I1210" s="4" t="s">
        <v>2</v>
      </c>
      <c r="J1210" s="4" t="s">
        <v>3</v>
      </c>
      <c r="K1210" s="4" t="s">
        <v>23</v>
      </c>
      <c r="L1210" s="4" t="s">
        <v>51</v>
      </c>
      <c r="M1210" s="9">
        <v>1</v>
      </c>
      <c r="N1210" s="6">
        <v>121.44</v>
      </c>
      <c r="O1210" s="7">
        <v>0</v>
      </c>
      <c r="P1210" s="6">
        <v>62.34</v>
      </c>
      <c r="Q1210" s="6">
        <f t="shared" si="72"/>
        <v>121.44</v>
      </c>
      <c r="R1210" s="6">
        <f t="shared" si="73"/>
        <v>62.34</v>
      </c>
      <c r="S1210" s="6">
        <f t="shared" si="74"/>
        <v>59.099999999999994</v>
      </c>
      <c r="T1210" s="8">
        <f t="shared" si="75"/>
        <v>0.48666007905138337</v>
      </c>
      <c r="U1210" s="5">
        <f>YEAR(SalesDataTable[[#This Row],[Order Date]])</f>
        <v>2026</v>
      </c>
      <c r="V1210" s="8" t="str">
        <f>"Q"&amp;ROUNDUP(MONTH(SalesDataTable[[#This Row],[Order Date]])/3,0)</f>
        <v>Q2</v>
      </c>
      <c r="W1210" s="9">
        <f>MONTH(SalesDataTable[[#This Row],[Order Date]])</f>
        <v>6</v>
      </c>
      <c r="X1210" s="8" t="str">
        <f>TEXT(SalesDataTable[[#This Row],[Order Date]],"mmm")</f>
        <v>Jun</v>
      </c>
    </row>
    <row r="1211" spans="1:24" ht="15.75">
      <c r="A1211" s="2">
        <v>912</v>
      </c>
      <c r="B1211" s="3">
        <v>46200</v>
      </c>
      <c r="C1211" s="4">
        <f>YEAR(SalesDataTable[[#This Row],[Order Date]])</f>
        <v>2026</v>
      </c>
      <c r="D1211" s="12" t="str">
        <f>"Q"&amp;ROUNDUP(MONTH(SalesDataTable[[#This Row],[Order Date]])/3,0)</f>
        <v>Q2</v>
      </c>
      <c r="E1211" s="4">
        <f>MONTH(SalesDataTable[[#This Row],[Order Date]])</f>
        <v>6</v>
      </c>
      <c r="F1211" s="4" t="str">
        <f>TEXT(SalesDataTable[[#This Row],[Order Date]],"MMM")</f>
        <v>Jun</v>
      </c>
      <c r="G1211" s="4" t="s">
        <v>0</v>
      </c>
      <c r="H1211" s="4" t="s">
        <v>1</v>
      </c>
      <c r="I1211" s="4" t="s">
        <v>28</v>
      </c>
      <c r="J1211" s="4" t="s">
        <v>13</v>
      </c>
      <c r="K1211" s="4" t="s">
        <v>14</v>
      </c>
      <c r="L1211" s="4" t="s">
        <v>32</v>
      </c>
      <c r="M1211" s="9">
        <v>4</v>
      </c>
      <c r="N1211" s="6">
        <v>46.44</v>
      </c>
      <c r="O1211" s="7">
        <v>0.05</v>
      </c>
      <c r="P1211" s="6">
        <v>18.2</v>
      </c>
      <c r="Q1211" s="6">
        <f t="shared" si="72"/>
        <v>176.47199999999998</v>
      </c>
      <c r="R1211" s="6">
        <f t="shared" si="73"/>
        <v>72.8</v>
      </c>
      <c r="S1211" s="6">
        <f t="shared" si="74"/>
        <v>103.67199999999998</v>
      </c>
      <c r="T1211" s="8">
        <f t="shared" si="75"/>
        <v>0.58746996690693143</v>
      </c>
      <c r="U1211" s="5">
        <f>YEAR(SalesDataTable[[#This Row],[Order Date]])</f>
        <v>2026</v>
      </c>
      <c r="V1211" s="8" t="str">
        <f>"Q"&amp;ROUNDUP(MONTH(SalesDataTable[[#This Row],[Order Date]])/3,0)</f>
        <v>Q2</v>
      </c>
      <c r="W1211" s="9">
        <f>MONTH(SalesDataTable[[#This Row],[Order Date]])</f>
        <v>6</v>
      </c>
      <c r="X1211" s="8" t="str">
        <f>TEXT(SalesDataTable[[#This Row],[Order Date]],"mmm")</f>
        <v>Jun</v>
      </c>
    </row>
    <row r="1212" spans="1:24" ht="15.75">
      <c r="A1212" s="2">
        <v>1837</v>
      </c>
      <c r="B1212" s="3">
        <v>46200</v>
      </c>
      <c r="C1212" s="4">
        <f>YEAR(SalesDataTable[[#This Row],[Order Date]])</f>
        <v>2026</v>
      </c>
      <c r="D1212" s="12" t="str">
        <f>"Q"&amp;ROUNDUP(MONTH(SalesDataTable[[#This Row],[Order Date]])/3,0)</f>
        <v>Q2</v>
      </c>
      <c r="E1212" s="4">
        <f>MONTH(SalesDataTable[[#This Row],[Order Date]])</f>
        <v>6</v>
      </c>
      <c r="F1212" s="4" t="str">
        <f>TEXT(SalesDataTable[[#This Row],[Order Date]],"MMM")</f>
        <v>Jun</v>
      </c>
      <c r="G1212" s="4" t="s">
        <v>0</v>
      </c>
      <c r="H1212" s="4" t="s">
        <v>1</v>
      </c>
      <c r="I1212" s="4" t="s">
        <v>28</v>
      </c>
      <c r="J1212" s="4" t="s">
        <v>16</v>
      </c>
      <c r="K1212" s="4" t="s">
        <v>23</v>
      </c>
      <c r="L1212" s="4" t="s">
        <v>29</v>
      </c>
      <c r="M1212" s="9">
        <v>2</v>
      </c>
      <c r="N1212" s="6">
        <v>194.13</v>
      </c>
      <c r="O1212" s="7">
        <v>0.1</v>
      </c>
      <c r="P1212" s="6">
        <v>106.51</v>
      </c>
      <c r="Q1212" s="6">
        <f t="shared" si="72"/>
        <v>349.43400000000003</v>
      </c>
      <c r="R1212" s="6">
        <f t="shared" si="73"/>
        <v>213.02</v>
      </c>
      <c r="S1212" s="6">
        <f t="shared" si="74"/>
        <v>136.41400000000002</v>
      </c>
      <c r="T1212" s="8">
        <f t="shared" si="75"/>
        <v>0.39038559499075648</v>
      </c>
      <c r="U1212" s="5">
        <f>YEAR(SalesDataTable[[#This Row],[Order Date]])</f>
        <v>2026</v>
      </c>
      <c r="V1212" s="8" t="str">
        <f>"Q"&amp;ROUNDUP(MONTH(SalesDataTable[[#This Row],[Order Date]])/3,0)</f>
        <v>Q2</v>
      </c>
      <c r="W1212" s="9">
        <f>MONTH(SalesDataTable[[#This Row],[Order Date]])</f>
        <v>6</v>
      </c>
      <c r="X1212" s="8" t="str">
        <f>TEXT(SalesDataTable[[#This Row],[Order Date]],"mmm")</f>
        <v>Jun</v>
      </c>
    </row>
    <row r="1213" spans="1:24" ht="15.75">
      <c r="A1213" s="2">
        <v>2216</v>
      </c>
      <c r="B1213" s="3">
        <v>46200</v>
      </c>
      <c r="C1213" s="4">
        <f>YEAR(SalesDataTable[[#This Row],[Order Date]])</f>
        <v>2026</v>
      </c>
      <c r="D1213" s="12" t="str">
        <f>"Q"&amp;ROUNDUP(MONTH(SalesDataTable[[#This Row],[Order Date]])/3,0)</f>
        <v>Q2</v>
      </c>
      <c r="E1213" s="4">
        <f>MONTH(SalesDataTable[[#This Row],[Order Date]])</f>
        <v>6</v>
      </c>
      <c r="F1213" s="4" t="str">
        <f>TEXT(SalesDataTable[[#This Row],[Order Date]],"MMM")</f>
        <v>Jun</v>
      </c>
      <c r="G1213" s="4" t="s">
        <v>0</v>
      </c>
      <c r="H1213" s="4" t="s">
        <v>36</v>
      </c>
      <c r="I1213" s="4" t="s">
        <v>2</v>
      </c>
      <c r="J1213" s="4" t="s">
        <v>16</v>
      </c>
      <c r="K1213" s="4" t="s">
        <v>4</v>
      </c>
      <c r="L1213" s="4" t="s">
        <v>5</v>
      </c>
      <c r="M1213" s="9">
        <v>4</v>
      </c>
      <c r="N1213" s="6">
        <v>81.86</v>
      </c>
      <c r="O1213" s="7">
        <v>0.05</v>
      </c>
      <c r="P1213" s="6">
        <v>42.22</v>
      </c>
      <c r="Q1213" s="6">
        <f t="shared" si="72"/>
        <v>311.06799999999998</v>
      </c>
      <c r="R1213" s="6">
        <f t="shared" si="73"/>
        <v>168.88</v>
      </c>
      <c r="S1213" s="6">
        <f t="shared" si="74"/>
        <v>142.18799999999999</v>
      </c>
      <c r="T1213" s="8">
        <f t="shared" si="75"/>
        <v>0.45709619761595532</v>
      </c>
      <c r="U1213" s="5">
        <f>YEAR(SalesDataTable[[#This Row],[Order Date]])</f>
        <v>2026</v>
      </c>
      <c r="V1213" s="8" t="str">
        <f>"Q"&amp;ROUNDUP(MONTH(SalesDataTable[[#This Row],[Order Date]])/3,0)</f>
        <v>Q2</v>
      </c>
      <c r="W1213" s="9">
        <f>MONTH(SalesDataTable[[#This Row],[Order Date]])</f>
        <v>6</v>
      </c>
      <c r="X1213" s="8" t="str">
        <f>TEXT(SalesDataTable[[#This Row],[Order Date]],"mmm")</f>
        <v>Jun</v>
      </c>
    </row>
    <row r="1214" spans="1:24" ht="15.75">
      <c r="A1214" s="2">
        <v>2451</v>
      </c>
      <c r="B1214" s="3">
        <v>46200</v>
      </c>
      <c r="C1214" s="4">
        <f>YEAR(SalesDataTable[[#This Row],[Order Date]])</f>
        <v>2026</v>
      </c>
      <c r="D1214" s="12" t="str">
        <f>"Q"&amp;ROUNDUP(MONTH(SalesDataTable[[#This Row],[Order Date]])/3,0)</f>
        <v>Q2</v>
      </c>
      <c r="E1214" s="4">
        <f>MONTH(SalesDataTable[[#This Row],[Order Date]])</f>
        <v>6</v>
      </c>
      <c r="F1214" s="4" t="str">
        <f>TEXT(SalesDataTable[[#This Row],[Order Date]],"MMM")</f>
        <v>Jun</v>
      </c>
      <c r="G1214" s="4" t="s">
        <v>0</v>
      </c>
      <c r="H1214" s="4" t="s">
        <v>36</v>
      </c>
      <c r="I1214" s="4" t="s">
        <v>8</v>
      </c>
      <c r="J1214" s="4" t="s">
        <v>16</v>
      </c>
      <c r="K1214" s="4" t="s">
        <v>14</v>
      </c>
      <c r="L1214" s="4" t="s">
        <v>48</v>
      </c>
      <c r="M1214" s="9">
        <v>4</v>
      </c>
      <c r="N1214" s="6">
        <v>162.61000000000001</v>
      </c>
      <c r="O1214" s="7">
        <v>0.05</v>
      </c>
      <c r="P1214" s="6">
        <v>88.64</v>
      </c>
      <c r="Q1214" s="6">
        <f t="shared" si="72"/>
        <v>617.91800000000001</v>
      </c>
      <c r="R1214" s="6">
        <f t="shared" si="73"/>
        <v>354.56</v>
      </c>
      <c r="S1214" s="6">
        <f t="shared" si="74"/>
        <v>263.358</v>
      </c>
      <c r="T1214" s="8">
        <f t="shared" si="75"/>
        <v>0.4262021821665658</v>
      </c>
      <c r="U1214" s="5">
        <f>YEAR(SalesDataTable[[#This Row],[Order Date]])</f>
        <v>2026</v>
      </c>
      <c r="V1214" s="8" t="str">
        <f>"Q"&amp;ROUNDUP(MONTH(SalesDataTable[[#This Row],[Order Date]])/3,0)</f>
        <v>Q2</v>
      </c>
      <c r="W1214" s="9">
        <f>MONTH(SalesDataTable[[#This Row],[Order Date]])</f>
        <v>6</v>
      </c>
      <c r="X1214" s="8" t="str">
        <f>TEXT(SalesDataTable[[#This Row],[Order Date]],"mmm")</f>
        <v>Jun</v>
      </c>
    </row>
    <row r="1215" spans="1:24" ht="15.75">
      <c r="A1215" s="2">
        <v>2874</v>
      </c>
      <c r="B1215" s="3">
        <v>46200</v>
      </c>
      <c r="C1215" s="4">
        <f>YEAR(SalesDataTable[[#This Row],[Order Date]])</f>
        <v>2026</v>
      </c>
      <c r="D1215" s="12" t="str">
        <f>"Q"&amp;ROUNDUP(MONTH(SalesDataTable[[#This Row],[Order Date]])/3,0)</f>
        <v>Q2</v>
      </c>
      <c r="E1215" s="4">
        <f>MONTH(SalesDataTable[[#This Row],[Order Date]])</f>
        <v>6</v>
      </c>
      <c r="F1215" s="4" t="str">
        <f>TEXT(SalesDataTable[[#This Row],[Order Date]],"MMM")</f>
        <v>Jun</v>
      </c>
      <c r="G1215" s="4" t="s">
        <v>6</v>
      </c>
      <c r="H1215" s="4" t="s">
        <v>43</v>
      </c>
      <c r="I1215" s="4" t="s">
        <v>19</v>
      </c>
      <c r="J1215" s="4" t="s">
        <v>13</v>
      </c>
      <c r="K1215" s="4" t="s">
        <v>4</v>
      </c>
      <c r="L1215" s="4" t="s">
        <v>26</v>
      </c>
      <c r="M1215" s="9">
        <v>1</v>
      </c>
      <c r="N1215" s="6">
        <v>40.26</v>
      </c>
      <c r="O1215" s="7">
        <v>0</v>
      </c>
      <c r="P1215" s="6">
        <v>16.62</v>
      </c>
      <c r="Q1215" s="6">
        <f t="shared" si="72"/>
        <v>40.26</v>
      </c>
      <c r="R1215" s="6">
        <f t="shared" si="73"/>
        <v>16.62</v>
      </c>
      <c r="S1215" s="6">
        <f t="shared" si="74"/>
        <v>23.639999999999997</v>
      </c>
      <c r="T1215" s="8">
        <f t="shared" si="75"/>
        <v>0.58718330849478384</v>
      </c>
      <c r="U1215" s="5">
        <f>YEAR(SalesDataTable[[#This Row],[Order Date]])</f>
        <v>2026</v>
      </c>
      <c r="V1215" s="8" t="str">
        <f>"Q"&amp;ROUNDUP(MONTH(SalesDataTable[[#This Row],[Order Date]])/3,0)</f>
        <v>Q2</v>
      </c>
      <c r="W1215" s="9">
        <f>MONTH(SalesDataTable[[#This Row],[Order Date]])</f>
        <v>6</v>
      </c>
      <c r="X1215" s="8" t="str">
        <f>TEXT(SalesDataTable[[#This Row],[Order Date]],"mmm")</f>
        <v>Jun</v>
      </c>
    </row>
    <row r="1216" spans="1:24" ht="15.75">
      <c r="A1216" s="2">
        <v>2885</v>
      </c>
      <c r="B1216" s="3">
        <v>46200</v>
      </c>
      <c r="C1216" s="4">
        <f>YEAR(SalesDataTable[[#This Row],[Order Date]])</f>
        <v>2026</v>
      </c>
      <c r="D1216" s="12" t="str">
        <f>"Q"&amp;ROUNDUP(MONTH(SalesDataTable[[#This Row],[Order Date]])/3,0)</f>
        <v>Q2</v>
      </c>
      <c r="E1216" s="4">
        <f>MONTH(SalesDataTable[[#This Row],[Order Date]])</f>
        <v>6</v>
      </c>
      <c r="F1216" s="4" t="str">
        <f>TEXT(SalesDataTable[[#This Row],[Order Date]],"MMM")</f>
        <v>Jun</v>
      </c>
      <c r="G1216" s="4" t="s">
        <v>0</v>
      </c>
      <c r="H1216" s="4" t="s">
        <v>1</v>
      </c>
      <c r="I1216" s="4" t="s">
        <v>2</v>
      </c>
      <c r="J1216" s="4" t="s">
        <v>16</v>
      </c>
      <c r="K1216" s="4" t="s">
        <v>14</v>
      </c>
      <c r="L1216" s="4" t="s">
        <v>32</v>
      </c>
      <c r="M1216" s="9">
        <v>1</v>
      </c>
      <c r="N1216" s="6">
        <v>47.23</v>
      </c>
      <c r="O1216" s="7">
        <v>0.1</v>
      </c>
      <c r="P1216" s="6">
        <v>17.829999999999998</v>
      </c>
      <c r="Q1216" s="6">
        <f t="shared" si="72"/>
        <v>42.506999999999998</v>
      </c>
      <c r="R1216" s="6">
        <f t="shared" si="73"/>
        <v>17.829999999999998</v>
      </c>
      <c r="S1216" s="6">
        <f t="shared" si="74"/>
        <v>24.677</v>
      </c>
      <c r="T1216" s="8">
        <f t="shared" si="75"/>
        <v>0.58053967581810062</v>
      </c>
      <c r="U1216" s="5">
        <f>YEAR(SalesDataTable[[#This Row],[Order Date]])</f>
        <v>2026</v>
      </c>
      <c r="V1216" s="8" t="str">
        <f>"Q"&amp;ROUNDUP(MONTH(SalesDataTable[[#This Row],[Order Date]])/3,0)</f>
        <v>Q2</v>
      </c>
      <c r="W1216" s="9">
        <f>MONTH(SalesDataTable[[#This Row],[Order Date]])</f>
        <v>6</v>
      </c>
      <c r="X1216" s="8" t="str">
        <f>TEXT(SalesDataTable[[#This Row],[Order Date]],"mmm")</f>
        <v>Jun</v>
      </c>
    </row>
    <row r="1217" spans="1:24" ht="15.75">
      <c r="A1217" s="2">
        <v>3014</v>
      </c>
      <c r="B1217" s="3">
        <v>46200</v>
      </c>
      <c r="C1217" s="4">
        <f>YEAR(SalesDataTable[[#This Row],[Order Date]])</f>
        <v>2026</v>
      </c>
      <c r="D1217" s="12" t="str">
        <f>"Q"&amp;ROUNDUP(MONTH(SalesDataTable[[#This Row],[Order Date]])/3,0)</f>
        <v>Q2</v>
      </c>
      <c r="E1217" s="4">
        <f>MONTH(SalesDataTable[[#This Row],[Order Date]])</f>
        <v>6</v>
      </c>
      <c r="F1217" s="4" t="str">
        <f>TEXT(SalesDataTable[[#This Row],[Order Date]],"MMM")</f>
        <v>Jun</v>
      </c>
      <c r="G1217" s="4" t="s">
        <v>11</v>
      </c>
      <c r="H1217" s="4" t="s">
        <v>39</v>
      </c>
      <c r="I1217" s="4" t="s">
        <v>2</v>
      </c>
      <c r="J1217" s="4" t="s">
        <v>13</v>
      </c>
      <c r="K1217" s="4" t="s">
        <v>34</v>
      </c>
      <c r="L1217" s="4" t="s">
        <v>45</v>
      </c>
      <c r="M1217" s="9">
        <v>1</v>
      </c>
      <c r="N1217" s="6">
        <v>50.13</v>
      </c>
      <c r="O1217" s="7">
        <v>0.15</v>
      </c>
      <c r="P1217" s="6">
        <v>22.22</v>
      </c>
      <c r="Q1217" s="6">
        <f t="shared" si="72"/>
        <v>42.610500000000002</v>
      </c>
      <c r="R1217" s="6">
        <f t="shared" si="73"/>
        <v>22.22</v>
      </c>
      <c r="S1217" s="6">
        <f t="shared" si="74"/>
        <v>20.390500000000003</v>
      </c>
      <c r="T1217" s="8">
        <f t="shared" si="75"/>
        <v>0.47853228664296366</v>
      </c>
      <c r="U1217" s="5">
        <f>YEAR(SalesDataTable[[#This Row],[Order Date]])</f>
        <v>2026</v>
      </c>
      <c r="V1217" s="8" t="str">
        <f>"Q"&amp;ROUNDUP(MONTH(SalesDataTable[[#This Row],[Order Date]])/3,0)</f>
        <v>Q2</v>
      </c>
      <c r="W1217" s="9">
        <f>MONTH(SalesDataTable[[#This Row],[Order Date]])</f>
        <v>6</v>
      </c>
      <c r="X1217" s="8" t="str">
        <f>TEXT(SalesDataTable[[#This Row],[Order Date]],"mmm")</f>
        <v>Jun</v>
      </c>
    </row>
    <row r="1218" spans="1:24" ht="15.75">
      <c r="A1218" s="2">
        <v>3273</v>
      </c>
      <c r="B1218" s="3">
        <v>46200</v>
      </c>
      <c r="C1218" s="4">
        <f>YEAR(SalesDataTable[[#This Row],[Order Date]])</f>
        <v>2026</v>
      </c>
      <c r="D1218" s="12" t="str">
        <f>"Q"&amp;ROUNDUP(MONTH(SalesDataTable[[#This Row],[Order Date]])/3,0)</f>
        <v>Q2</v>
      </c>
      <c r="E1218" s="4">
        <f>MONTH(SalesDataTable[[#This Row],[Order Date]])</f>
        <v>6</v>
      </c>
      <c r="F1218" s="4" t="str">
        <f>TEXT(SalesDataTable[[#This Row],[Order Date]],"MMM")</f>
        <v>Jun</v>
      </c>
      <c r="G1218" s="4" t="s">
        <v>11</v>
      </c>
      <c r="H1218" s="4" t="s">
        <v>18</v>
      </c>
      <c r="I1218" s="4" t="s">
        <v>2</v>
      </c>
      <c r="J1218" s="4" t="s">
        <v>16</v>
      </c>
      <c r="K1218" s="4" t="s">
        <v>23</v>
      </c>
      <c r="L1218" s="4" t="s">
        <v>24</v>
      </c>
      <c r="M1218" s="9">
        <v>2</v>
      </c>
      <c r="N1218" s="6">
        <v>345.82</v>
      </c>
      <c r="O1218" s="7">
        <v>0.05</v>
      </c>
      <c r="P1218" s="6">
        <v>196.24</v>
      </c>
      <c r="Q1218" s="6">
        <f t="shared" ref="Q1218:Q1281" si="76">M1218*N1218*(1-O1218)</f>
        <v>657.05799999999999</v>
      </c>
      <c r="R1218" s="6">
        <f t="shared" ref="R1218:R1281" si="77">M1218*P1218</f>
        <v>392.48</v>
      </c>
      <c r="S1218" s="6">
        <f t="shared" ref="S1218:S1281" si="78">Q1218-R1218</f>
        <v>264.57799999999997</v>
      </c>
      <c r="T1218" s="8">
        <f t="shared" ref="T1218:T1281" si="79">IFERROR(S1218/Q1218,0)</f>
        <v>0.40267069269379563</v>
      </c>
      <c r="U1218" s="5">
        <f>YEAR(SalesDataTable[[#This Row],[Order Date]])</f>
        <v>2026</v>
      </c>
      <c r="V1218" s="8" t="str">
        <f>"Q"&amp;ROUNDUP(MONTH(SalesDataTable[[#This Row],[Order Date]])/3,0)</f>
        <v>Q2</v>
      </c>
      <c r="W1218" s="9">
        <f>MONTH(SalesDataTable[[#This Row],[Order Date]])</f>
        <v>6</v>
      </c>
      <c r="X1218" s="8" t="str">
        <f>TEXT(SalesDataTable[[#This Row],[Order Date]],"mmm")</f>
        <v>Jun</v>
      </c>
    </row>
    <row r="1219" spans="1:24" ht="15.75">
      <c r="A1219" s="2">
        <v>5041</v>
      </c>
      <c r="B1219" s="3">
        <v>46200</v>
      </c>
      <c r="C1219" s="4">
        <f>YEAR(SalesDataTable[[#This Row],[Order Date]])</f>
        <v>2026</v>
      </c>
      <c r="D1219" s="12" t="str">
        <f>"Q"&amp;ROUNDUP(MONTH(SalesDataTable[[#This Row],[Order Date]])/3,0)</f>
        <v>Q2</v>
      </c>
      <c r="E1219" s="4">
        <f>MONTH(SalesDataTable[[#This Row],[Order Date]])</f>
        <v>6</v>
      </c>
      <c r="F1219" s="4" t="str">
        <f>TEXT(SalesDataTable[[#This Row],[Order Date]],"MMM")</f>
        <v>Jun</v>
      </c>
      <c r="G1219" s="4" t="s">
        <v>0</v>
      </c>
      <c r="H1219" s="4" t="s">
        <v>50</v>
      </c>
      <c r="I1219" s="4" t="s">
        <v>19</v>
      </c>
      <c r="J1219" s="4" t="s">
        <v>13</v>
      </c>
      <c r="K1219" s="4" t="s">
        <v>23</v>
      </c>
      <c r="L1219" s="4" t="s">
        <v>51</v>
      </c>
      <c r="M1219" s="9">
        <v>1</v>
      </c>
      <c r="N1219" s="6">
        <v>126.12</v>
      </c>
      <c r="O1219" s="7">
        <v>0</v>
      </c>
      <c r="P1219" s="6">
        <v>62.18</v>
      </c>
      <c r="Q1219" s="6">
        <f t="shared" si="76"/>
        <v>126.12</v>
      </c>
      <c r="R1219" s="6">
        <f t="shared" si="77"/>
        <v>62.18</v>
      </c>
      <c r="S1219" s="6">
        <f t="shared" si="78"/>
        <v>63.940000000000005</v>
      </c>
      <c r="T1219" s="8">
        <f t="shared" si="79"/>
        <v>0.50697748176339996</v>
      </c>
      <c r="U1219" s="5">
        <f>YEAR(SalesDataTable[[#This Row],[Order Date]])</f>
        <v>2026</v>
      </c>
      <c r="V1219" s="8" t="str">
        <f>"Q"&amp;ROUNDUP(MONTH(SalesDataTable[[#This Row],[Order Date]])/3,0)</f>
        <v>Q2</v>
      </c>
      <c r="W1219" s="9">
        <f>MONTH(SalesDataTable[[#This Row],[Order Date]])</f>
        <v>6</v>
      </c>
      <c r="X1219" s="8" t="str">
        <f>TEXT(SalesDataTable[[#This Row],[Order Date]],"mmm")</f>
        <v>Jun</v>
      </c>
    </row>
    <row r="1220" spans="1:24" ht="15.75">
      <c r="A1220" s="2">
        <v>312</v>
      </c>
      <c r="B1220" s="3">
        <v>46201</v>
      </c>
      <c r="C1220" s="4">
        <f>YEAR(SalesDataTable[[#This Row],[Order Date]])</f>
        <v>2026</v>
      </c>
      <c r="D1220" s="12" t="str">
        <f>"Q"&amp;ROUNDUP(MONTH(SalesDataTable[[#This Row],[Order Date]])/3,0)</f>
        <v>Q2</v>
      </c>
      <c r="E1220" s="4">
        <f>MONTH(SalesDataTable[[#This Row],[Order Date]])</f>
        <v>6</v>
      </c>
      <c r="F1220" s="4" t="str">
        <f>TEXT(SalesDataTable[[#This Row],[Order Date]],"MMM")</f>
        <v>Jun</v>
      </c>
      <c r="G1220" s="4" t="s">
        <v>20</v>
      </c>
      <c r="H1220" s="4" t="s">
        <v>31</v>
      </c>
      <c r="I1220" s="4" t="s">
        <v>28</v>
      </c>
      <c r="J1220" s="4" t="s">
        <v>3</v>
      </c>
      <c r="K1220" s="4" t="s">
        <v>34</v>
      </c>
      <c r="L1220" s="4" t="s">
        <v>42</v>
      </c>
      <c r="M1220" s="9">
        <v>1</v>
      </c>
      <c r="N1220" s="6">
        <v>36</v>
      </c>
      <c r="O1220" s="7">
        <v>0</v>
      </c>
      <c r="P1220" s="6">
        <v>13.95</v>
      </c>
      <c r="Q1220" s="6">
        <f t="shared" si="76"/>
        <v>36</v>
      </c>
      <c r="R1220" s="6">
        <f t="shared" si="77"/>
        <v>13.95</v>
      </c>
      <c r="S1220" s="6">
        <f t="shared" si="78"/>
        <v>22.05</v>
      </c>
      <c r="T1220" s="8">
        <f t="shared" si="79"/>
        <v>0.61250000000000004</v>
      </c>
      <c r="U1220" s="5">
        <f>YEAR(SalesDataTable[[#This Row],[Order Date]])</f>
        <v>2026</v>
      </c>
      <c r="V1220" s="8" t="str">
        <f>"Q"&amp;ROUNDUP(MONTH(SalesDataTable[[#This Row],[Order Date]])/3,0)</f>
        <v>Q2</v>
      </c>
      <c r="W1220" s="9">
        <f>MONTH(SalesDataTable[[#This Row],[Order Date]])</f>
        <v>6</v>
      </c>
      <c r="X1220" s="8" t="str">
        <f>TEXT(SalesDataTable[[#This Row],[Order Date]],"mmm")</f>
        <v>Jun</v>
      </c>
    </row>
    <row r="1221" spans="1:24" ht="15.75">
      <c r="A1221" s="2">
        <v>647</v>
      </c>
      <c r="B1221" s="3">
        <v>46201</v>
      </c>
      <c r="C1221" s="4">
        <f>YEAR(SalesDataTable[[#This Row],[Order Date]])</f>
        <v>2026</v>
      </c>
      <c r="D1221" s="12" t="str">
        <f>"Q"&amp;ROUNDUP(MONTH(SalesDataTable[[#This Row],[Order Date]])/3,0)</f>
        <v>Q2</v>
      </c>
      <c r="E1221" s="4">
        <f>MONTH(SalesDataTable[[#This Row],[Order Date]])</f>
        <v>6</v>
      </c>
      <c r="F1221" s="4" t="str">
        <f>TEXT(SalesDataTable[[#This Row],[Order Date]],"MMM")</f>
        <v>Jun</v>
      </c>
      <c r="G1221" s="4" t="s">
        <v>0</v>
      </c>
      <c r="H1221" s="4" t="s">
        <v>1</v>
      </c>
      <c r="I1221" s="4" t="s">
        <v>2</v>
      </c>
      <c r="J1221" s="4" t="s">
        <v>3</v>
      </c>
      <c r="K1221" s="4" t="s">
        <v>14</v>
      </c>
      <c r="L1221" s="4" t="s">
        <v>48</v>
      </c>
      <c r="M1221" s="9">
        <v>1</v>
      </c>
      <c r="N1221" s="6">
        <v>162.25</v>
      </c>
      <c r="O1221" s="7">
        <v>0.05</v>
      </c>
      <c r="P1221" s="6">
        <v>89.28</v>
      </c>
      <c r="Q1221" s="6">
        <f t="shared" si="76"/>
        <v>154.13749999999999</v>
      </c>
      <c r="R1221" s="6">
        <f t="shared" si="77"/>
        <v>89.28</v>
      </c>
      <c r="S1221" s="6">
        <f t="shared" si="78"/>
        <v>64.857499999999987</v>
      </c>
      <c r="T1221" s="8">
        <f t="shared" si="79"/>
        <v>0.42077690373854509</v>
      </c>
      <c r="U1221" s="5">
        <f>YEAR(SalesDataTable[[#This Row],[Order Date]])</f>
        <v>2026</v>
      </c>
      <c r="V1221" s="8" t="str">
        <f>"Q"&amp;ROUNDUP(MONTH(SalesDataTable[[#This Row],[Order Date]])/3,0)</f>
        <v>Q2</v>
      </c>
      <c r="W1221" s="9">
        <f>MONTH(SalesDataTable[[#This Row],[Order Date]])</f>
        <v>6</v>
      </c>
      <c r="X1221" s="8" t="str">
        <f>TEXT(SalesDataTable[[#This Row],[Order Date]],"mmm")</f>
        <v>Jun</v>
      </c>
    </row>
    <row r="1222" spans="1:24" ht="15.75">
      <c r="A1222" s="2">
        <v>708</v>
      </c>
      <c r="B1222" s="3">
        <v>46201</v>
      </c>
      <c r="C1222" s="4">
        <f>YEAR(SalesDataTable[[#This Row],[Order Date]])</f>
        <v>2026</v>
      </c>
      <c r="D1222" s="12" t="str">
        <f>"Q"&amp;ROUNDUP(MONTH(SalesDataTable[[#This Row],[Order Date]])/3,0)</f>
        <v>Q2</v>
      </c>
      <c r="E1222" s="4">
        <f>MONTH(SalesDataTable[[#This Row],[Order Date]])</f>
        <v>6</v>
      </c>
      <c r="F1222" s="4" t="str">
        <f>TEXT(SalesDataTable[[#This Row],[Order Date]],"MMM")</f>
        <v>Jun</v>
      </c>
      <c r="G1222" s="4" t="s">
        <v>6</v>
      </c>
      <c r="H1222" s="4" t="s">
        <v>41</v>
      </c>
      <c r="I1222" s="4" t="s">
        <v>2</v>
      </c>
      <c r="J1222" s="4" t="s">
        <v>3</v>
      </c>
      <c r="K1222" s="4" t="s">
        <v>9</v>
      </c>
      <c r="L1222" s="4" t="s">
        <v>37</v>
      </c>
      <c r="M1222" s="9">
        <v>1</v>
      </c>
      <c r="N1222" s="6">
        <v>150.44</v>
      </c>
      <c r="O1222" s="7">
        <v>0</v>
      </c>
      <c r="P1222" s="6">
        <v>80.5</v>
      </c>
      <c r="Q1222" s="6">
        <f t="shared" si="76"/>
        <v>150.44</v>
      </c>
      <c r="R1222" s="6">
        <f t="shared" si="77"/>
        <v>80.5</v>
      </c>
      <c r="S1222" s="6">
        <f t="shared" si="78"/>
        <v>69.94</v>
      </c>
      <c r="T1222" s="8">
        <f t="shared" si="79"/>
        <v>0.46490295134272797</v>
      </c>
      <c r="U1222" s="5">
        <f>YEAR(SalesDataTable[[#This Row],[Order Date]])</f>
        <v>2026</v>
      </c>
      <c r="V1222" s="8" t="str">
        <f>"Q"&amp;ROUNDUP(MONTH(SalesDataTable[[#This Row],[Order Date]])/3,0)</f>
        <v>Q2</v>
      </c>
      <c r="W1222" s="9">
        <f>MONTH(SalesDataTable[[#This Row],[Order Date]])</f>
        <v>6</v>
      </c>
      <c r="X1222" s="8" t="str">
        <f>TEXT(SalesDataTable[[#This Row],[Order Date]],"mmm")</f>
        <v>Jun</v>
      </c>
    </row>
    <row r="1223" spans="1:24" ht="15.75">
      <c r="A1223" s="2">
        <v>886</v>
      </c>
      <c r="B1223" s="3">
        <v>46201</v>
      </c>
      <c r="C1223" s="4">
        <f>YEAR(SalesDataTable[[#This Row],[Order Date]])</f>
        <v>2026</v>
      </c>
      <c r="D1223" s="12" t="str">
        <f>"Q"&amp;ROUNDUP(MONTH(SalesDataTable[[#This Row],[Order Date]])/3,0)</f>
        <v>Q2</v>
      </c>
      <c r="E1223" s="4">
        <f>MONTH(SalesDataTable[[#This Row],[Order Date]])</f>
        <v>6</v>
      </c>
      <c r="F1223" s="4" t="str">
        <f>TEXT(SalesDataTable[[#This Row],[Order Date]],"MMM")</f>
        <v>Jun</v>
      </c>
      <c r="G1223" s="4" t="s">
        <v>0</v>
      </c>
      <c r="H1223" s="4" t="s">
        <v>1</v>
      </c>
      <c r="I1223" s="4" t="s">
        <v>19</v>
      </c>
      <c r="J1223" s="4" t="s">
        <v>16</v>
      </c>
      <c r="K1223" s="4" t="s">
        <v>23</v>
      </c>
      <c r="L1223" s="4" t="s">
        <v>51</v>
      </c>
      <c r="M1223" s="9">
        <v>2</v>
      </c>
      <c r="N1223" s="6">
        <v>126.17</v>
      </c>
      <c r="O1223" s="7">
        <v>0.05</v>
      </c>
      <c r="P1223" s="6">
        <v>61.13</v>
      </c>
      <c r="Q1223" s="6">
        <f t="shared" si="76"/>
        <v>239.72299999999998</v>
      </c>
      <c r="R1223" s="6">
        <f t="shared" si="77"/>
        <v>122.26</v>
      </c>
      <c r="S1223" s="6">
        <f t="shared" si="78"/>
        <v>117.46299999999998</v>
      </c>
      <c r="T1223" s="8">
        <f t="shared" si="79"/>
        <v>0.48999470221881081</v>
      </c>
      <c r="U1223" s="5">
        <f>YEAR(SalesDataTable[[#This Row],[Order Date]])</f>
        <v>2026</v>
      </c>
      <c r="V1223" s="8" t="str">
        <f>"Q"&amp;ROUNDUP(MONTH(SalesDataTable[[#This Row],[Order Date]])/3,0)</f>
        <v>Q2</v>
      </c>
      <c r="W1223" s="9">
        <f>MONTH(SalesDataTable[[#This Row],[Order Date]])</f>
        <v>6</v>
      </c>
      <c r="X1223" s="8" t="str">
        <f>TEXT(SalesDataTable[[#This Row],[Order Date]],"mmm")</f>
        <v>Jun</v>
      </c>
    </row>
    <row r="1224" spans="1:24" ht="15.75">
      <c r="A1224" s="2">
        <v>944</v>
      </c>
      <c r="B1224" s="3">
        <v>46201</v>
      </c>
      <c r="C1224" s="4">
        <f>YEAR(SalesDataTable[[#This Row],[Order Date]])</f>
        <v>2026</v>
      </c>
      <c r="D1224" s="12" t="str">
        <f>"Q"&amp;ROUNDUP(MONTH(SalesDataTable[[#This Row],[Order Date]])/3,0)</f>
        <v>Q2</v>
      </c>
      <c r="E1224" s="4">
        <f>MONTH(SalesDataTable[[#This Row],[Order Date]])</f>
        <v>6</v>
      </c>
      <c r="F1224" s="4" t="str">
        <f>TEXT(SalesDataTable[[#This Row],[Order Date]],"MMM")</f>
        <v>Jun</v>
      </c>
      <c r="G1224" s="4" t="s">
        <v>20</v>
      </c>
      <c r="H1224" s="4" t="s">
        <v>31</v>
      </c>
      <c r="I1224" s="4" t="s">
        <v>28</v>
      </c>
      <c r="J1224" s="4" t="s">
        <v>3</v>
      </c>
      <c r="K1224" s="4" t="s">
        <v>23</v>
      </c>
      <c r="L1224" s="4" t="s">
        <v>40</v>
      </c>
      <c r="M1224" s="9">
        <v>2</v>
      </c>
      <c r="N1224" s="6">
        <v>83.72</v>
      </c>
      <c r="O1224" s="7">
        <v>0</v>
      </c>
      <c r="P1224" s="6">
        <v>38.96</v>
      </c>
      <c r="Q1224" s="6">
        <f t="shared" si="76"/>
        <v>167.44</v>
      </c>
      <c r="R1224" s="6">
        <f t="shared" si="77"/>
        <v>77.92</v>
      </c>
      <c r="S1224" s="6">
        <f t="shared" si="78"/>
        <v>89.52</v>
      </c>
      <c r="T1224" s="8">
        <f t="shared" si="79"/>
        <v>0.53463927376970855</v>
      </c>
      <c r="U1224" s="5">
        <f>YEAR(SalesDataTable[[#This Row],[Order Date]])</f>
        <v>2026</v>
      </c>
      <c r="V1224" s="8" t="str">
        <f>"Q"&amp;ROUNDUP(MONTH(SalesDataTable[[#This Row],[Order Date]])/3,0)</f>
        <v>Q2</v>
      </c>
      <c r="W1224" s="9">
        <f>MONTH(SalesDataTable[[#This Row],[Order Date]])</f>
        <v>6</v>
      </c>
      <c r="X1224" s="8" t="str">
        <f>TEXT(SalesDataTable[[#This Row],[Order Date]],"mmm")</f>
        <v>Jun</v>
      </c>
    </row>
    <row r="1225" spans="1:24" ht="15.75">
      <c r="A1225" s="2">
        <v>1050</v>
      </c>
      <c r="B1225" s="3">
        <v>46201</v>
      </c>
      <c r="C1225" s="4">
        <f>YEAR(SalesDataTable[[#This Row],[Order Date]])</f>
        <v>2026</v>
      </c>
      <c r="D1225" s="12" t="str">
        <f>"Q"&amp;ROUNDUP(MONTH(SalesDataTable[[#This Row],[Order Date]])/3,0)</f>
        <v>Q2</v>
      </c>
      <c r="E1225" s="4">
        <f>MONTH(SalesDataTable[[#This Row],[Order Date]])</f>
        <v>6</v>
      </c>
      <c r="F1225" s="4" t="str">
        <f>TEXT(SalesDataTable[[#This Row],[Order Date]],"MMM")</f>
        <v>Jun</v>
      </c>
      <c r="G1225" s="4" t="s">
        <v>20</v>
      </c>
      <c r="H1225" s="4" t="s">
        <v>33</v>
      </c>
      <c r="I1225" s="4" t="s">
        <v>28</v>
      </c>
      <c r="J1225" s="4" t="s">
        <v>13</v>
      </c>
      <c r="K1225" s="4" t="s">
        <v>9</v>
      </c>
      <c r="L1225" s="4" t="s">
        <v>46</v>
      </c>
      <c r="M1225" s="9">
        <v>1</v>
      </c>
      <c r="N1225" s="6">
        <v>70.58</v>
      </c>
      <c r="O1225" s="7">
        <v>0</v>
      </c>
      <c r="P1225" s="6">
        <v>32.78</v>
      </c>
      <c r="Q1225" s="6">
        <f t="shared" si="76"/>
        <v>70.58</v>
      </c>
      <c r="R1225" s="6">
        <f t="shared" si="77"/>
        <v>32.78</v>
      </c>
      <c r="S1225" s="6">
        <f t="shared" si="78"/>
        <v>37.799999999999997</v>
      </c>
      <c r="T1225" s="8">
        <f t="shared" si="79"/>
        <v>0.53556248228960046</v>
      </c>
      <c r="U1225" s="5">
        <f>YEAR(SalesDataTable[[#This Row],[Order Date]])</f>
        <v>2026</v>
      </c>
      <c r="V1225" s="8" t="str">
        <f>"Q"&amp;ROUNDUP(MONTH(SalesDataTable[[#This Row],[Order Date]])/3,0)</f>
        <v>Q2</v>
      </c>
      <c r="W1225" s="9">
        <f>MONTH(SalesDataTable[[#This Row],[Order Date]])</f>
        <v>6</v>
      </c>
      <c r="X1225" s="8" t="str">
        <f>TEXT(SalesDataTable[[#This Row],[Order Date]],"mmm")</f>
        <v>Jun</v>
      </c>
    </row>
    <row r="1226" spans="1:24" ht="15.75">
      <c r="A1226" s="2">
        <v>1677</v>
      </c>
      <c r="B1226" s="3">
        <v>46201</v>
      </c>
      <c r="C1226" s="4">
        <f>YEAR(SalesDataTable[[#This Row],[Order Date]])</f>
        <v>2026</v>
      </c>
      <c r="D1226" s="12" t="str">
        <f>"Q"&amp;ROUNDUP(MONTH(SalesDataTable[[#This Row],[Order Date]])/3,0)</f>
        <v>Q2</v>
      </c>
      <c r="E1226" s="4">
        <f>MONTH(SalesDataTable[[#This Row],[Order Date]])</f>
        <v>6</v>
      </c>
      <c r="F1226" s="4" t="str">
        <f>TEXT(SalesDataTable[[#This Row],[Order Date]],"MMM")</f>
        <v>Jun</v>
      </c>
      <c r="G1226" s="4" t="s">
        <v>20</v>
      </c>
      <c r="H1226" s="4" t="s">
        <v>47</v>
      </c>
      <c r="I1226" s="4" t="s">
        <v>8</v>
      </c>
      <c r="J1226" s="4" t="s">
        <v>16</v>
      </c>
      <c r="K1226" s="4" t="s">
        <v>23</v>
      </c>
      <c r="L1226" s="4" t="s">
        <v>40</v>
      </c>
      <c r="M1226" s="9">
        <v>5</v>
      </c>
      <c r="N1226" s="6">
        <v>81.96</v>
      </c>
      <c r="O1226" s="7">
        <v>0.05</v>
      </c>
      <c r="P1226" s="6">
        <v>39.130000000000003</v>
      </c>
      <c r="Q1226" s="6">
        <f t="shared" si="76"/>
        <v>389.30999999999995</v>
      </c>
      <c r="R1226" s="6">
        <f t="shared" si="77"/>
        <v>195.65</v>
      </c>
      <c r="S1226" s="6">
        <f t="shared" si="78"/>
        <v>193.65999999999994</v>
      </c>
      <c r="T1226" s="8">
        <f t="shared" si="79"/>
        <v>0.497444196141892</v>
      </c>
      <c r="U1226" s="5">
        <f>YEAR(SalesDataTable[[#This Row],[Order Date]])</f>
        <v>2026</v>
      </c>
      <c r="V1226" s="8" t="str">
        <f>"Q"&amp;ROUNDUP(MONTH(SalesDataTable[[#This Row],[Order Date]])/3,0)</f>
        <v>Q2</v>
      </c>
      <c r="W1226" s="9">
        <f>MONTH(SalesDataTable[[#This Row],[Order Date]])</f>
        <v>6</v>
      </c>
      <c r="X1226" s="8" t="str">
        <f>TEXT(SalesDataTable[[#This Row],[Order Date]],"mmm")</f>
        <v>Jun</v>
      </c>
    </row>
    <row r="1227" spans="1:24" ht="15.75">
      <c r="A1227" s="2">
        <v>2109</v>
      </c>
      <c r="B1227" s="3">
        <v>46201</v>
      </c>
      <c r="C1227" s="4">
        <f>YEAR(SalesDataTable[[#This Row],[Order Date]])</f>
        <v>2026</v>
      </c>
      <c r="D1227" s="12" t="str">
        <f>"Q"&amp;ROUNDUP(MONTH(SalesDataTable[[#This Row],[Order Date]])/3,0)</f>
        <v>Q2</v>
      </c>
      <c r="E1227" s="4">
        <f>MONTH(SalesDataTable[[#This Row],[Order Date]])</f>
        <v>6</v>
      </c>
      <c r="F1227" s="4" t="str">
        <f>TEXT(SalesDataTable[[#This Row],[Order Date]],"MMM")</f>
        <v>Jun</v>
      </c>
      <c r="G1227" s="4" t="s">
        <v>6</v>
      </c>
      <c r="H1227" s="4" t="s">
        <v>49</v>
      </c>
      <c r="I1227" s="4" t="s">
        <v>2</v>
      </c>
      <c r="J1227" s="4" t="s">
        <v>13</v>
      </c>
      <c r="K1227" s="4" t="s">
        <v>4</v>
      </c>
      <c r="L1227" s="4" t="s">
        <v>26</v>
      </c>
      <c r="M1227" s="9">
        <v>1</v>
      </c>
      <c r="N1227" s="6">
        <v>40.67</v>
      </c>
      <c r="O1227" s="7">
        <v>0</v>
      </c>
      <c r="P1227" s="6">
        <v>16.5</v>
      </c>
      <c r="Q1227" s="6">
        <f t="shared" si="76"/>
        <v>40.67</v>
      </c>
      <c r="R1227" s="6">
        <f t="shared" si="77"/>
        <v>16.5</v>
      </c>
      <c r="S1227" s="6">
        <f t="shared" si="78"/>
        <v>24.17</v>
      </c>
      <c r="T1227" s="8">
        <f t="shared" si="79"/>
        <v>0.59429554954511932</v>
      </c>
      <c r="U1227" s="5">
        <f>YEAR(SalesDataTable[[#This Row],[Order Date]])</f>
        <v>2026</v>
      </c>
      <c r="V1227" s="8" t="str">
        <f>"Q"&amp;ROUNDUP(MONTH(SalesDataTable[[#This Row],[Order Date]])/3,0)</f>
        <v>Q2</v>
      </c>
      <c r="W1227" s="9">
        <f>MONTH(SalesDataTable[[#This Row],[Order Date]])</f>
        <v>6</v>
      </c>
      <c r="X1227" s="8" t="str">
        <f>TEXT(SalesDataTable[[#This Row],[Order Date]],"mmm")</f>
        <v>Jun</v>
      </c>
    </row>
    <row r="1228" spans="1:24" ht="15.75">
      <c r="A1228" s="2">
        <v>3688</v>
      </c>
      <c r="B1228" s="3">
        <v>46201</v>
      </c>
      <c r="C1228" s="4">
        <f>YEAR(SalesDataTable[[#This Row],[Order Date]])</f>
        <v>2026</v>
      </c>
      <c r="D1228" s="12" t="str">
        <f>"Q"&amp;ROUNDUP(MONTH(SalesDataTable[[#This Row],[Order Date]])/3,0)</f>
        <v>Q2</v>
      </c>
      <c r="E1228" s="4">
        <f>MONTH(SalesDataTable[[#This Row],[Order Date]])</f>
        <v>6</v>
      </c>
      <c r="F1228" s="4" t="str">
        <f>TEXT(SalesDataTable[[#This Row],[Order Date]],"MMM")</f>
        <v>Jun</v>
      </c>
      <c r="G1228" s="4" t="s">
        <v>11</v>
      </c>
      <c r="H1228" s="4" t="s">
        <v>52</v>
      </c>
      <c r="I1228" s="4" t="s">
        <v>19</v>
      </c>
      <c r="J1228" s="4" t="s">
        <v>13</v>
      </c>
      <c r="K1228" s="4" t="s">
        <v>34</v>
      </c>
      <c r="L1228" s="4" t="s">
        <v>35</v>
      </c>
      <c r="M1228" s="9">
        <v>1</v>
      </c>
      <c r="N1228" s="6">
        <v>40.94</v>
      </c>
      <c r="O1228" s="7">
        <v>0</v>
      </c>
      <c r="P1228" s="6">
        <v>14.47</v>
      </c>
      <c r="Q1228" s="6">
        <f t="shared" si="76"/>
        <v>40.94</v>
      </c>
      <c r="R1228" s="6">
        <f t="shared" si="77"/>
        <v>14.47</v>
      </c>
      <c r="S1228" s="6">
        <f t="shared" si="78"/>
        <v>26.47</v>
      </c>
      <c r="T1228" s="8">
        <f t="shared" si="79"/>
        <v>0.64655593551538837</v>
      </c>
      <c r="U1228" s="5">
        <f>YEAR(SalesDataTable[[#This Row],[Order Date]])</f>
        <v>2026</v>
      </c>
      <c r="V1228" s="8" t="str">
        <f>"Q"&amp;ROUNDUP(MONTH(SalesDataTable[[#This Row],[Order Date]])/3,0)</f>
        <v>Q2</v>
      </c>
      <c r="W1228" s="9">
        <f>MONTH(SalesDataTable[[#This Row],[Order Date]])</f>
        <v>6</v>
      </c>
      <c r="X1228" s="8" t="str">
        <f>TEXT(SalesDataTable[[#This Row],[Order Date]],"mmm")</f>
        <v>Jun</v>
      </c>
    </row>
    <row r="1229" spans="1:24" ht="15.75">
      <c r="A1229" s="2">
        <v>521</v>
      </c>
      <c r="B1229" s="3">
        <v>46202</v>
      </c>
      <c r="C1229" s="4">
        <f>YEAR(SalesDataTable[[#This Row],[Order Date]])</f>
        <v>2026</v>
      </c>
      <c r="D1229" s="12" t="str">
        <f>"Q"&amp;ROUNDUP(MONTH(SalesDataTable[[#This Row],[Order Date]])/3,0)</f>
        <v>Q2</v>
      </c>
      <c r="E1229" s="4">
        <f>MONTH(SalesDataTable[[#This Row],[Order Date]])</f>
        <v>6</v>
      </c>
      <c r="F1229" s="4" t="str">
        <f>TEXT(SalesDataTable[[#This Row],[Order Date]],"MMM")</f>
        <v>Jun</v>
      </c>
      <c r="G1229" s="4" t="s">
        <v>20</v>
      </c>
      <c r="H1229" s="4" t="s">
        <v>33</v>
      </c>
      <c r="I1229" s="4" t="s">
        <v>8</v>
      </c>
      <c r="J1229" s="4" t="s">
        <v>16</v>
      </c>
      <c r="K1229" s="4" t="s">
        <v>4</v>
      </c>
      <c r="L1229" s="4" t="s">
        <v>30</v>
      </c>
      <c r="M1229" s="9">
        <v>3</v>
      </c>
      <c r="N1229" s="6">
        <v>100.89</v>
      </c>
      <c r="O1229" s="7">
        <v>0.05</v>
      </c>
      <c r="P1229" s="6">
        <v>49.08</v>
      </c>
      <c r="Q1229" s="6">
        <f t="shared" si="76"/>
        <v>287.53649999999999</v>
      </c>
      <c r="R1229" s="6">
        <f t="shared" si="77"/>
        <v>147.24</v>
      </c>
      <c r="S1229" s="6">
        <f t="shared" si="78"/>
        <v>140.29649999999998</v>
      </c>
      <c r="T1229" s="8">
        <f t="shared" si="79"/>
        <v>0.48792588071427451</v>
      </c>
      <c r="U1229" s="5">
        <f>YEAR(SalesDataTable[[#This Row],[Order Date]])</f>
        <v>2026</v>
      </c>
      <c r="V1229" s="8" t="str">
        <f>"Q"&amp;ROUNDUP(MONTH(SalesDataTable[[#This Row],[Order Date]])/3,0)</f>
        <v>Q2</v>
      </c>
      <c r="W1229" s="9">
        <f>MONTH(SalesDataTable[[#This Row],[Order Date]])</f>
        <v>6</v>
      </c>
      <c r="X1229" s="8" t="str">
        <f>TEXT(SalesDataTable[[#This Row],[Order Date]],"mmm")</f>
        <v>Jun</v>
      </c>
    </row>
    <row r="1230" spans="1:24" ht="15.75">
      <c r="A1230" s="2">
        <v>557</v>
      </c>
      <c r="B1230" s="3">
        <v>46202</v>
      </c>
      <c r="C1230" s="4">
        <f>YEAR(SalesDataTable[[#This Row],[Order Date]])</f>
        <v>2026</v>
      </c>
      <c r="D1230" s="12" t="str">
        <f>"Q"&amp;ROUNDUP(MONTH(SalesDataTable[[#This Row],[Order Date]])/3,0)</f>
        <v>Q2</v>
      </c>
      <c r="E1230" s="4">
        <f>MONTH(SalesDataTable[[#This Row],[Order Date]])</f>
        <v>6</v>
      </c>
      <c r="F1230" s="4" t="str">
        <f>TEXT(SalesDataTable[[#This Row],[Order Date]],"MMM")</f>
        <v>Jun</v>
      </c>
      <c r="G1230" s="4" t="s">
        <v>6</v>
      </c>
      <c r="H1230" s="4" t="s">
        <v>43</v>
      </c>
      <c r="I1230" s="4" t="s">
        <v>8</v>
      </c>
      <c r="J1230" s="4" t="s">
        <v>16</v>
      </c>
      <c r="K1230" s="4" t="s">
        <v>4</v>
      </c>
      <c r="L1230" s="4" t="s">
        <v>26</v>
      </c>
      <c r="M1230" s="9">
        <v>3</v>
      </c>
      <c r="N1230" s="6">
        <v>39.78</v>
      </c>
      <c r="O1230" s="7">
        <v>0.15</v>
      </c>
      <c r="P1230" s="6">
        <v>16.850000000000001</v>
      </c>
      <c r="Q1230" s="6">
        <f t="shared" si="76"/>
        <v>101.43900000000001</v>
      </c>
      <c r="R1230" s="6">
        <f t="shared" si="77"/>
        <v>50.550000000000004</v>
      </c>
      <c r="S1230" s="6">
        <f t="shared" si="78"/>
        <v>50.889000000000003</v>
      </c>
      <c r="T1230" s="8">
        <f t="shared" si="79"/>
        <v>0.50167095495815217</v>
      </c>
      <c r="U1230" s="5">
        <f>YEAR(SalesDataTable[[#This Row],[Order Date]])</f>
        <v>2026</v>
      </c>
      <c r="V1230" s="8" t="str">
        <f>"Q"&amp;ROUNDUP(MONTH(SalesDataTable[[#This Row],[Order Date]])/3,0)</f>
        <v>Q2</v>
      </c>
      <c r="W1230" s="9">
        <f>MONTH(SalesDataTable[[#This Row],[Order Date]])</f>
        <v>6</v>
      </c>
      <c r="X1230" s="8" t="str">
        <f>TEXT(SalesDataTable[[#This Row],[Order Date]],"mmm")</f>
        <v>Jun</v>
      </c>
    </row>
    <row r="1231" spans="1:24" ht="15.75">
      <c r="A1231" s="2">
        <v>929</v>
      </c>
      <c r="B1231" s="3">
        <v>46202</v>
      </c>
      <c r="C1231" s="4">
        <f>YEAR(SalesDataTable[[#This Row],[Order Date]])</f>
        <v>2026</v>
      </c>
      <c r="D1231" s="12" t="str">
        <f>"Q"&amp;ROUNDUP(MONTH(SalesDataTable[[#This Row],[Order Date]])/3,0)</f>
        <v>Q2</v>
      </c>
      <c r="E1231" s="4">
        <f>MONTH(SalesDataTable[[#This Row],[Order Date]])</f>
        <v>6</v>
      </c>
      <c r="F1231" s="4" t="str">
        <f>TEXT(SalesDataTable[[#This Row],[Order Date]],"MMM")</f>
        <v>Jun</v>
      </c>
      <c r="G1231" s="4" t="s">
        <v>0</v>
      </c>
      <c r="H1231" s="4" t="s">
        <v>1</v>
      </c>
      <c r="I1231" s="4" t="s">
        <v>2</v>
      </c>
      <c r="J1231" s="4" t="s">
        <v>3</v>
      </c>
      <c r="K1231" s="4" t="s">
        <v>34</v>
      </c>
      <c r="L1231" s="4" t="s">
        <v>35</v>
      </c>
      <c r="M1231" s="9">
        <v>1</v>
      </c>
      <c r="N1231" s="6">
        <v>40.299999999999997</v>
      </c>
      <c r="O1231" s="7">
        <v>0.05</v>
      </c>
      <c r="P1231" s="6">
        <v>14.79</v>
      </c>
      <c r="Q1231" s="6">
        <f t="shared" si="76"/>
        <v>38.284999999999997</v>
      </c>
      <c r="R1231" s="6">
        <f t="shared" si="77"/>
        <v>14.79</v>
      </c>
      <c r="S1231" s="6">
        <f t="shared" si="78"/>
        <v>23.494999999999997</v>
      </c>
      <c r="T1231" s="8">
        <f t="shared" si="79"/>
        <v>0.61368682251534545</v>
      </c>
      <c r="U1231" s="5">
        <f>YEAR(SalesDataTable[[#This Row],[Order Date]])</f>
        <v>2026</v>
      </c>
      <c r="V1231" s="8" t="str">
        <f>"Q"&amp;ROUNDUP(MONTH(SalesDataTable[[#This Row],[Order Date]])/3,0)</f>
        <v>Q2</v>
      </c>
      <c r="W1231" s="9">
        <f>MONTH(SalesDataTable[[#This Row],[Order Date]])</f>
        <v>6</v>
      </c>
      <c r="X1231" s="8" t="str">
        <f>TEXT(SalesDataTable[[#This Row],[Order Date]],"mmm")</f>
        <v>Jun</v>
      </c>
    </row>
    <row r="1232" spans="1:24" ht="15.75">
      <c r="A1232" s="2">
        <v>1089</v>
      </c>
      <c r="B1232" s="3">
        <v>46202</v>
      </c>
      <c r="C1232" s="4">
        <f>YEAR(SalesDataTable[[#This Row],[Order Date]])</f>
        <v>2026</v>
      </c>
      <c r="D1232" s="12" t="str">
        <f>"Q"&amp;ROUNDUP(MONTH(SalesDataTable[[#This Row],[Order Date]])/3,0)</f>
        <v>Q2</v>
      </c>
      <c r="E1232" s="4">
        <f>MONTH(SalesDataTable[[#This Row],[Order Date]])</f>
        <v>6</v>
      </c>
      <c r="F1232" s="4" t="str">
        <f>TEXT(SalesDataTable[[#This Row],[Order Date]],"MMM")</f>
        <v>Jun</v>
      </c>
      <c r="G1232" s="4" t="s">
        <v>6</v>
      </c>
      <c r="H1232" s="4" t="s">
        <v>41</v>
      </c>
      <c r="I1232" s="4" t="s">
        <v>19</v>
      </c>
      <c r="J1232" s="4" t="s">
        <v>3</v>
      </c>
      <c r="K1232" s="4" t="s">
        <v>9</v>
      </c>
      <c r="L1232" s="4" t="s">
        <v>10</v>
      </c>
      <c r="M1232" s="9">
        <v>1</v>
      </c>
      <c r="N1232" s="6">
        <v>90.91</v>
      </c>
      <c r="O1232" s="7">
        <v>0.05</v>
      </c>
      <c r="P1232" s="6">
        <v>45.9</v>
      </c>
      <c r="Q1232" s="6">
        <f t="shared" si="76"/>
        <v>86.364499999999992</v>
      </c>
      <c r="R1232" s="6">
        <f t="shared" si="77"/>
        <v>45.9</v>
      </c>
      <c r="S1232" s="6">
        <f t="shared" si="78"/>
        <v>40.464499999999994</v>
      </c>
      <c r="T1232" s="8">
        <f t="shared" si="79"/>
        <v>0.46853163047316893</v>
      </c>
      <c r="U1232" s="5">
        <f>YEAR(SalesDataTable[[#This Row],[Order Date]])</f>
        <v>2026</v>
      </c>
      <c r="V1232" s="8" t="str">
        <f>"Q"&amp;ROUNDUP(MONTH(SalesDataTable[[#This Row],[Order Date]])/3,0)</f>
        <v>Q2</v>
      </c>
      <c r="W1232" s="9">
        <f>MONTH(SalesDataTable[[#This Row],[Order Date]])</f>
        <v>6</v>
      </c>
      <c r="X1232" s="8" t="str">
        <f>TEXT(SalesDataTable[[#This Row],[Order Date]],"mmm")</f>
        <v>Jun</v>
      </c>
    </row>
    <row r="1233" spans="1:24" ht="15.75">
      <c r="A1233" s="2">
        <v>1655</v>
      </c>
      <c r="B1233" s="3">
        <v>46202</v>
      </c>
      <c r="C1233" s="4">
        <f>YEAR(SalesDataTable[[#This Row],[Order Date]])</f>
        <v>2026</v>
      </c>
      <c r="D1233" s="12" t="str">
        <f>"Q"&amp;ROUNDUP(MONTH(SalesDataTable[[#This Row],[Order Date]])/3,0)</f>
        <v>Q2</v>
      </c>
      <c r="E1233" s="4">
        <f>MONTH(SalesDataTable[[#This Row],[Order Date]])</f>
        <v>6</v>
      </c>
      <c r="F1233" s="4" t="str">
        <f>TEXT(SalesDataTable[[#This Row],[Order Date]],"MMM")</f>
        <v>Jun</v>
      </c>
      <c r="G1233" s="4" t="s">
        <v>0</v>
      </c>
      <c r="H1233" s="4" t="s">
        <v>1</v>
      </c>
      <c r="I1233" s="4" t="s">
        <v>8</v>
      </c>
      <c r="J1233" s="4" t="s">
        <v>16</v>
      </c>
      <c r="K1233" s="4" t="s">
        <v>14</v>
      </c>
      <c r="L1233" s="4" t="s">
        <v>48</v>
      </c>
      <c r="M1233" s="9">
        <v>5</v>
      </c>
      <c r="N1233" s="6">
        <v>162.29</v>
      </c>
      <c r="O1233" s="7">
        <v>0.15</v>
      </c>
      <c r="P1233" s="6">
        <v>86.66</v>
      </c>
      <c r="Q1233" s="6">
        <f t="shared" si="76"/>
        <v>689.73249999999996</v>
      </c>
      <c r="R1233" s="6">
        <f t="shared" si="77"/>
        <v>433.29999999999995</v>
      </c>
      <c r="S1233" s="6">
        <f t="shared" si="78"/>
        <v>256.4325</v>
      </c>
      <c r="T1233" s="8">
        <f t="shared" si="79"/>
        <v>0.37178543855770174</v>
      </c>
      <c r="U1233" s="5">
        <f>YEAR(SalesDataTable[[#This Row],[Order Date]])</f>
        <v>2026</v>
      </c>
      <c r="V1233" s="8" t="str">
        <f>"Q"&amp;ROUNDUP(MONTH(SalesDataTable[[#This Row],[Order Date]])/3,0)</f>
        <v>Q2</v>
      </c>
      <c r="W1233" s="9">
        <f>MONTH(SalesDataTable[[#This Row],[Order Date]])</f>
        <v>6</v>
      </c>
      <c r="X1233" s="8" t="str">
        <f>TEXT(SalesDataTable[[#This Row],[Order Date]],"mmm")</f>
        <v>Jun</v>
      </c>
    </row>
    <row r="1234" spans="1:24" ht="15.75">
      <c r="A1234" s="2">
        <v>1897</v>
      </c>
      <c r="B1234" s="3">
        <v>46202</v>
      </c>
      <c r="C1234" s="4">
        <f>YEAR(SalesDataTable[[#This Row],[Order Date]])</f>
        <v>2026</v>
      </c>
      <c r="D1234" s="12" t="str">
        <f>"Q"&amp;ROUNDUP(MONTH(SalesDataTable[[#This Row],[Order Date]])/3,0)</f>
        <v>Q2</v>
      </c>
      <c r="E1234" s="4">
        <f>MONTH(SalesDataTable[[#This Row],[Order Date]])</f>
        <v>6</v>
      </c>
      <c r="F1234" s="4" t="str">
        <f>TEXT(SalesDataTable[[#This Row],[Order Date]],"MMM")</f>
        <v>Jun</v>
      </c>
      <c r="G1234" s="4" t="s">
        <v>6</v>
      </c>
      <c r="H1234" s="4" t="s">
        <v>41</v>
      </c>
      <c r="I1234" s="4" t="s">
        <v>2</v>
      </c>
      <c r="J1234" s="4" t="s">
        <v>16</v>
      </c>
      <c r="K1234" s="4" t="s">
        <v>4</v>
      </c>
      <c r="L1234" s="4" t="s">
        <v>22</v>
      </c>
      <c r="M1234" s="9">
        <v>2</v>
      </c>
      <c r="N1234" s="6">
        <v>51.03</v>
      </c>
      <c r="O1234" s="7">
        <v>0</v>
      </c>
      <c r="P1234" s="6">
        <v>22.59</v>
      </c>
      <c r="Q1234" s="6">
        <f t="shared" si="76"/>
        <v>102.06</v>
      </c>
      <c r="R1234" s="6">
        <f t="shared" si="77"/>
        <v>45.18</v>
      </c>
      <c r="S1234" s="6">
        <f t="shared" si="78"/>
        <v>56.88</v>
      </c>
      <c r="T1234" s="8">
        <f t="shared" si="79"/>
        <v>0.55731922398589062</v>
      </c>
      <c r="U1234" s="5">
        <f>YEAR(SalesDataTable[[#This Row],[Order Date]])</f>
        <v>2026</v>
      </c>
      <c r="V1234" s="8" t="str">
        <f>"Q"&amp;ROUNDUP(MONTH(SalesDataTable[[#This Row],[Order Date]])/3,0)</f>
        <v>Q2</v>
      </c>
      <c r="W1234" s="9">
        <f>MONTH(SalesDataTable[[#This Row],[Order Date]])</f>
        <v>6</v>
      </c>
      <c r="X1234" s="8" t="str">
        <f>TEXT(SalesDataTable[[#This Row],[Order Date]],"mmm")</f>
        <v>Jun</v>
      </c>
    </row>
    <row r="1235" spans="1:24" ht="15.75">
      <c r="A1235" s="2">
        <v>2417</v>
      </c>
      <c r="B1235" s="3">
        <v>46202</v>
      </c>
      <c r="C1235" s="4">
        <f>YEAR(SalesDataTable[[#This Row],[Order Date]])</f>
        <v>2026</v>
      </c>
      <c r="D1235" s="12" t="str">
        <f>"Q"&amp;ROUNDUP(MONTH(SalesDataTable[[#This Row],[Order Date]])/3,0)</f>
        <v>Q2</v>
      </c>
      <c r="E1235" s="4">
        <f>MONTH(SalesDataTable[[#This Row],[Order Date]])</f>
        <v>6</v>
      </c>
      <c r="F1235" s="4" t="str">
        <f>TEXT(SalesDataTable[[#This Row],[Order Date]],"MMM")</f>
        <v>Jun</v>
      </c>
      <c r="G1235" s="4" t="s">
        <v>6</v>
      </c>
      <c r="H1235" s="4" t="s">
        <v>43</v>
      </c>
      <c r="I1235" s="4" t="s">
        <v>2</v>
      </c>
      <c r="J1235" s="4" t="s">
        <v>16</v>
      </c>
      <c r="K1235" s="4" t="s">
        <v>34</v>
      </c>
      <c r="L1235" s="4" t="s">
        <v>45</v>
      </c>
      <c r="M1235" s="9">
        <v>1</v>
      </c>
      <c r="N1235" s="6">
        <v>50.67</v>
      </c>
      <c r="O1235" s="7">
        <v>0</v>
      </c>
      <c r="P1235" s="6">
        <v>22.18</v>
      </c>
      <c r="Q1235" s="6">
        <f t="shared" si="76"/>
        <v>50.67</v>
      </c>
      <c r="R1235" s="6">
        <f t="shared" si="77"/>
        <v>22.18</v>
      </c>
      <c r="S1235" s="6">
        <f t="shared" si="78"/>
        <v>28.490000000000002</v>
      </c>
      <c r="T1235" s="8">
        <f t="shared" si="79"/>
        <v>0.56226564041839355</v>
      </c>
      <c r="U1235" s="5">
        <f>YEAR(SalesDataTable[[#This Row],[Order Date]])</f>
        <v>2026</v>
      </c>
      <c r="V1235" s="8" t="str">
        <f>"Q"&amp;ROUNDUP(MONTH(SalesDataTable[[#This Row],[Order Date]])/3,0)</f>
        <v>Q2</v>
      </c>
      <c r="W1235" s="9">
        <f>MONTH(SalesDataTable[[#This Row],[Order Date]])</f>
        <v>6</v>
      </c>
      <c r="X1235" s="8" t="str">
        <f>TEXT(SalesDataTable[[#This Row],[Order Date]],"mmm")</f>
        <v>Jun</v>
      </c>
    </row>
    <row r="1236" spans="1:24" ht="15.75">
      <c r="A1236" s="2">
        <v>3474</v>
      </c>
      <c r="B1236" s="3">
        <v>46202</v>
      </c>
      <c r="C1236" s="4">
        <f>YEAR(SalesDataTable[[#This Row],[Order Date]])</f>
        <v>2026</v>
      </c>
      <c r="D1236" s="12" t="str">
        <f>"Q"&amp;ROUNDUP(MONTH(SalesDataTable[[#This Row],[Order Date]])/3,0)</f>
        <v>Q2</v>
      </c>
      <c r="E1236" s="4">
        <f>MONTH(SalesDataTable[[#This Row],[Order Date]])</f>
        <v>6</v>
      </c>
      <c r="F1236" s="4" t="str">
        <f>TEXT(SalesDataTable[[#This Row],[Order Date]],"MMM")</f>
        <v>Jun</v>
      </c>
      <c r="G1236" s="4" t="s">
        <v>20</v>
      </c>
      <c r="H1236" s="4" t="s">
        <v>33</v>
      </c>
      <c r="I1236" s="4" t="s">
        <v>8</v>
      </c>
      <c r="J1236" s="4" t="s">
        <v>3</v>
      </c>
      <c r="K1236" s="4" t="s">
        <v>14</v>
      </c>
      <c r="L1236" s="4" t="s">
        <v>44</v>
      </c>
      <c r="M1236" s="9">
        <v>10</v>
      </c>
      <c r="N1236" s="6">
        <v>130.62</v>
      </c>
      <c r="O1236" s="7">
        <v>0.05</v>
      </c>
      <c r="P1236" s="6">
        <v>67.05</v>
      </c>
      <c r="Q1236" s="6">
        <f t="shared" si="76"/>
        <v>1240.8899999999999</v>
      </c>
      <c r="R1236" s="6">
        <f t="shared" si="77"/>
        <v>670.5</v>
      </c>
      <c r="S1236" s="6">
        <f t="shared" si="78"/>
        <v>570.38999999999987</v>
      </c>
      <c r="T1236" s="8">
        <f t="shared" si="79"/>
        <v>0.45966201677828006</v>
      </c>
      <c r="U1236" s="5">
        <f>YEAR(SalesDataTable[[#This Row],[Order Date]])</f>
        <v>2026</v>
      </c>
      <c r="V1236" s="8" t="str">
        <f>"Q"&amp;ROUNDUP(MONTH(SalesDataTable[[#This Row],[Order Date]])/3,0)</f>
        <v>Q2</v>
      </c>
      <c r="W1236" s="9">
        <f>MONTH(SalesDataTable[[#This Row],[Order Date]])</f>
        <v>6</v>
      </c>
      <c r="X1236" s="8" t="str">
        <f>TEXT(SalesDataTable[[#This Row],[Order Date]],"mmm")</f>
        <v>Jun</v>
      </c>
    </row>
    <row r="1237" spans="1:24" ht="15.75">
      <c r="A1237" s="2">
        <v>4079</v>
      </c>
      <c r="B1237" s="3">
        <v>46202</v>
      </c>
      <c r="C1237" s="4">
        <f>YEAR(SalesDataTable[[#This Row],[Order Date]])</f>
        <v>2026</v>
      </c>
      <c r="D1237" s="12" t="str">
        <f>"Q"&amp;ROUNDUP(MONTH(SalesDataTable[[#This Row],[Order Date]])/3,0)</f>
        <v>Q2</v>
      </c>
      <c r="E1237" s="4">
        <f>MONTH(SalesDataTable[[#This Row],[Order Date]])</f>
        <v>6</v>
      </c>
      <c r="F1237" s="4" t="str">
        <f>TEXT(SalesDataTable[[#This Row],[Order Date]],"MMM")</f>
        <v>Jun</v>
      </c>
      <c r="G1237" s="4" t="s">
        <v>11</v>
      </c>
      <c r="H1237" s="4" t="s">
        <v>25</v>
      </c>
      <c r="I1237" s="4" t="s">
        <v>2</v>
      </c>
      <c r="J1237" s="4" t="s">
        <v>13</v>
      </c>
      <c r="K1237" s="4" t="s">
        <v>23</v>
      </c>
      <c r="L1237" s="4" t="s">
        <v>29</v>
      </c>
      <c r="M1237" s="9">
        <v>4</v>
      </c>
      <c r="N1237" s="6">
        <v>194.6</v>
      </c>
      <c r="O1237" s="7">
        <v>0</v>
      </c>
      <c r="P1237" s="6">
        <v>104.64</v>
      </c>
      <c r="Q1237" s="6">
        <f t="shared" si="76"/>
        <v>778.4</v>
      </c>
      <c r="R1237" s="6">
        <f t="shared" si="77"/>
        <v>418.56</v>
      </c>
      <c r="S1237" s="6">
        <f t="shared" si="78"/>
        <v>359.84</v>
      </c>
      <c r="T1237" s="8">
        <f t="shared" si="79"/>
        <v>0.46228160328879753</v>
      </c>
      <c r="U1237" s="5">
        <f>YEAR(SalesDataTable[[#This Row],[Order Date]])</f>
        <v>2026</v>
      </c>
      <c r="V1237" s="8" t="str">
        <f>"Q"&amp;ROUNDUP(MONTH(SalesDataTable[[#This Row],[Order Date]])/3,0)</f>
        <v>Q2</v>
      </c>
      <c r="W1237" s="9">
        <f>MONTH(SalesDataTable[[#This Row],[Order Date]])</f>
        <v>6</v>
      </c>
      <c r="X1237" s="8" t="str">
        <f>TEXT(SalesDataTable[[#This Row],[Order Date]],"mmm")</f>
        <v>Jun</v>
      </c>
    </row>
    <row r="1238" spans="1:24" ht="15.75">
      <c r="A1238" s="2">
        <v>45</v>
      </c>
      <c r="B1238" s="3">
        <v>46203</v>
      </c>
      <c r="C1238" s="4">
        <f>YEAR(SalesDataTable[[#This Row],[Order Date]])</f>
        <v>2026</v>
      </c>
      <c r="D1238" s="12" t="str">
        <f>"Q"&amp;ROUNDUP(MONTH(SalesDataTable[[#This Row],[Order Date]])/3,0)</f>
        <v>Q2</v>
      </c>
      <c r="E1238" s="4">
        <f>MONTH(SalesDataTable[[#This Row],[Order Date]])</f>
        <v>6</v>
      </c>
      <c r="F1238" s="4" t="str">
        <f>TEXT(SalesDataTable[[#This Row],[Order Date]],"MMM")</f>
        <v>Jun</v>
      </c>
      <c r="G1238" s="4" t="s">
        <v>11</v>
      </c>
      <c r="H1238" s="4" t="s">
        <v>12</v>
      </c>
      <c r="I1238" s="4" t="s">
        <v>19</v>
      </c>
      <c r="J1238" s="4" t="s">
        <v>13</v>
      </c>
      <c r="K1238" s="4" t="s">
        <v>9</v>
      </c>
      <c r="L1238" s="4" t="s">
        <v>10</v>
      </c>
      <c r="M1238" s="9">
        <v>1</v>
      </c>
      <c r="N1238" s="6">
        <v>94</v>
      </c>
      <c r="O1238" s="7">
        <v>0</v>
      </c>
      <c r="P1238" s="6">
        <v>45.62</v>
      </c>
      <c r="Q1238" s="6">
        <f t="shared" si="76"/>
        <v>94</v>
      </c>
      <c r="R1238" s="6">
        <f t="shared" si="77"/>
        <v>45.62</v>
      </c>
      <c r="S1238" s="6">
        <f t="shared" si="78"/>
        <v>48.38</v>
      </c>
      <c r="T1238" s="8">
        <f t="shared" si="79"/>
        <v>0.51468085106382977</v>
      </c>
      <c r="U1238" s="5">
        <f>YEAR(SalesDataTable[[#This Row],[Order Date]])</f>
        <v>2026</v>
      </c>
      <c r="V1238" s="8" t="str">
        <f>"Q"&amp;ROUNDUP(MONTH(SalesDataTable[[#This Row],[Order Date]])/3,0)</f>
        <v>Q2</v>
      </c>
      <c r="W1238" s="9">
        <f>MONTH(SalesDataTable[[#This Row],[Order Date]])</f>
        <v>6</v>
      </c>
      <c r="X1238" s="8" t="str">
        <f>TEXT(SalesDataTable[[#This Row],[Order Date]],"mmm")</f>
        <v>Jun</v>
      </c>
    </row>
    <row r="1239" spans="1:24" ht="15.75">
      <c r="A1239" s="2">
        <v>2895</v>
      </c>
      <c r="B1239" s="3">
        <v>46203</v>
      </c>
      <c r="C1239" s="4">
        <f>YEAR(SalesDataTable[[#This Row],[Order Date]])</f>
        <v>2026</v>
      </c>
      <c r="D1239" s="12" t="str">
        <f>"Q"&amp;ROUNDUP(MONTH(SalesDataTable[[#This Row],[Order Date]])/3,0)</f>
        <v>Q2</v>
      </c>
      <c r="E1239" s="4">
        <f>MONTH(SalesDataTable[[#This Row],[Order Date]])</f>
        <v>6</v>
      </c>
      <c r="F1239" s="4" t="str">
        <f>TEXT(SalesDataTable[[#This Row],[Order Date]],"MMM")</f>
        <v>Jun</v>
      </c>
      <c r="G1239" s="4" t="s">
        <v>20</v>
      </c>
      <c r="H1239" s="4" t="s">
        <v>33</v>
      </c>
      <c r="I1239" s="4" t="s">
        <v>2</v>
      </c>
      <c r="J1239" s="4" t="s">
        <v>3</v>
      </c>
      <c r="K1239" s="4" t="s">
        <v>34</v>
      </c>
      <c r="L1239" s="4" t="s">
        <v>35</v>
      </c>
      <c r="M1239" s="9">
        <v>2</v>
      </c>
      <c r="N1239" s="6">
        <v>40.46</v>
      </c>
      <c r="O1239" s="7">
        <v>0</v>
      </c>
      <c r="P1239" s="6">
        <v>15.15</v>
      </c>
      <c r="Q1239" s="6">
        <f t="shared" si="76"/>
        <v>80.92</v>
      </c>
      <c r="R1239" s="6">
        <f t="shared" si="77"/>
        <v>30.3</v>
      </c>
      <c r="S1239" s="6">
        <f t="shared" si="78"/>
        <v>50.620000000000005</v>
      </c>
      <c r="T1239" s="8">
        <f t="shared" si="79"/>
        <v>0.62555610479485912</v>
      </c>
      <c r="U1239" s="5">
        <f>YEAR(SalesDataTable[[#This Row],[Order Date]])</f>
        <v>2026</v>
      </c>
      <c r="V1239" s="8" t="str">
        <f>"Q"&amp;ROUNDUP(MONTH(SalesDataTable[[#This Row],[Order Date]])/3,0)</f>
        <v>Q2</v>
      </c>
      <c r="W1239" s="9">
        <f>MONTH(SalesDataTable[[#This Row],[Order Date]])</f>
        <v>6</v>
      </c>
      <c r="X1239" s="8" t="str">
        <f>TEXT(SalesDataTable[[#This Row],[Order Date]],"mmm")</f>
        <v>Jun</v>
      </c>
    </row>
    <row r="1240" spans="1:24" ht="15.75">
      <c r="A1240" s="2">
        <v>5158</v>
      </c>
      <c r="B1240" s="3">
        <v>46203</v>
      </c>
      <c r="C1240" s="4">
        <f>YEAR(SalesDataTable[[#This Row],[Order Date]])</f>
        <v>2026</v>
      </c>
      <c r="D1240" s="12" t="str">
        <f>"Q"&amp;ROUNDUP(MONTH(SalesDataTable[[#This Row],[Order Date]])/3,0)</f>
        <v>Q2</v>
      </c>
      <c r="E1240" s="4">
        <f>MONTH(SalesDataTable[[#This Row],[Order Date]])</f>
        <v>6</v>
      </c>
      <c r="F1240" s="4" t="str">
        <f>TEXT(SalesDataTable[[#This Row],[Order Date]],"MMM")</f>
        <v>Jun</v>
      </c>
      <c r="G1240" s="4" t="s">
        <v>6</v>
      </c>
      <c r="H1240" s="4" t="s">
        <v>27</v>
      </c>
      <c r="I1240" s="4" t="s">
        <v>19</v>
      </c>
      <c r="J1240" s="4" t="s">
        <v>13</v>
      </c>
      <c r="K1240" s="4" t="s">
        <v>9</v>
      </c>
      <c r="L1240" s="4" t="s">
        <v>37</v>
      </c>
      <c r="M1240" s="9">
        <v>1</v>
      </c>
      <c r="N1240" s="6">
        <v>156.11000000000001</v>
      </c>
      <c r="O1240" s="7">
        <v>0</v>
      </c>
      <c r="P1240" s="6">
        <v>79.52</v>
      </c>
      <c r="Q1240" s="6">
        <f t="shared" si="76"/>
        <v>156.11000000000001</v>
      </c>
      <c r="R1240" s="6">
        <f t="shared" si="77"/>
        <v>79.52</v>
      </c>
      <c r="S1240" s="6">
        <f t="shared" si="78"/>
        <v>76.590000000000018</v>
      </c>
      <c r="T1240" s="8">
        <f t="shared" si="79"/>
        <v>0.49061559157004681</v>
      </c>
      <c r="U1240" s="5">
        <f>YEAR(SalesDataTable[[#This Row],[Order Date]])</f>
        <v>2026</v>
      </c>
      <c r="V1240" s="8" t="str">
        <f>"Q"&amp;ROUNDUP(MONTH(SalesDataTable[[#This Row],[Order Date]])/3,0)</f>
        <v>Q2</v>
      </c>
      <c r="W1240" s="9">
        <f>MONTH(SalesDataTable[[#This Row],[Order Date]])</f>
        <v>6</v>
      </c>
      <c r="X1240" s="8" t="str">
        <f>TEXT(SalesDataTable[[#This Row],[Order Date]],"mmm")</f>
        <v>Jun</v>
      </c>
    </row>
    <row r="1241" spans="1:24" ht="15.75">
      <c r="A1241" s="2">
        <v>1217</v>
      </c>
      <c r="B1241" s="3">
        <v>46204</v>
      </c>
      <c r="C1241" s="4">
        <f>YEAR(SalesDataTable[[#This Row],[Order Date]])</f>
        <v>2026</v>
      </c>
      <c r="D1241" s="12" t="str">
        <f>"Q"&amp;ROUNDUP(MONTH(SalesDataTable[[#This Row],[Order Date]])/3,0)</f>
        <v>Q3</v>
      </c>
      <c r="E1241" s="4">
        <f>MONTH(SalesDataTable[[#This Row],[Order Date]])</f>
        <v>7</v>
      </c>
      <c r="F1241" s="4" t="str">
        <f>TEXT(SalesDataTable[[#This Row],[Order Date]],"MMM")</f>
        <v>Jul</v>
      </c>
      <c r="G1241" s="4" t="s">
        <v>11</v>
      </c>
      <c r="H1241" s="4" t="s">
        <v>18</v>
      </c>
      <c r="I1241" s="4" t="s">
        <v>2</v>
      </c>
      <c r="J1241" s="4" t="s">
        <v>3</v>
      </c>
      <c r="K1241" s="4" t="s">
        <v>23</v>
      </c>
      <c r="L1241" s="4" t="s">
        <v>51</v>
      </c>
      <c r="M1241" s="9">
        <v>2</v>
      </c>
      <c r="N1241" s="6">
        <v>121.78</v>
      </c>
      <c r="O1241" s="7">
        <v>0.1</v>
      </c>
      <c r="P1241" s="6">
        <v>59.62</v>
      </c>
      <c r="Q1241" s="6">
        <f t="shared" si="76"/>
        <v>219.20400000000001</v>
      </c>
      <c r="R1241" s="6">
        <f t="shared" si="77"/>
        <v>119.24</v>
      </c>
      <c r="S1241" s="6">
        <f t="shared" si="78"/>
        <v>99.964000000000013</v>
      </c>
      <c r="T1241" s="8">
        <f t="shared" si="79"/>
        <v>0.45603182423678407</v>
      </c>
      <c r="U1241" s="5">
        <f>YEAR(SalesDataTable[[#This Row],[Order Date]])</f>
        <v>2026</v>
      </c>
      <c r="V1241" s="8" t="str">
        <f>"Q"&amp;ROUNDUP(MONTH(SalesDataTable[[#This Row],[Order Date]])/3,0)</f>
        <v>Q3</v>
      </c>
      <c r="W1241" s="9">
        <f>MONTH(SalesDataTable[[#This Row],[Order Date]])</f>
        <v>7</v>
      </c>
      <c r="X1241" s="8" t="str">
        <f>TEXT(SalesDataTable[[#This Row],[Order Date]],"mmm")</f>
        <v>Jul</v>
      </c>
    </row>
    <row r="1242" spans="1:24" ht="15.75">
      <c r="A1242" s="2">
        <v>2249</v>
      </c>
      <c r="B1242" s="3">
        <v>46204</v>
      </c>
      <c r="C1242" s="4">
        <f>YEAR(SalesDataTable[[#This Row],[Order Date]])</f>
        <v>2026</v>
      </c>
      <c r="D1242" s="12" t="str">
        <f>"Q"&amp;ROUNDUP(MONTH(SalesDataTable[[#This Row],[Order Date]])/3,0)</f>
        <v>Q3</v>
      </c>
      <c r="E1242" s="4">
        <f>MONTH(SalesDataTable[[#This Row],[Order Date]])</f>
        <v>7</v>
      </c>
      <c r="F1242" s="4" t="str">
        <f>TEXT(SalesDataTable[[#This Row],[Order Date]],"MMM")</f>
        <v>Jul</v>
      </c>
      <c r="G1242" s="4" t="s">
        <v>0</v>
      </c>
      <c r="H1242" s="4" t="s">
        <v>50</v>
      </c>
      <c r="I1242" s="4" t="s">
        <v>28</v>
      </c>
      <c r="J1242" s="4" t="s">
        <v>13</v>
      </c>
      <c r="K1242" s="4" t="s">
        <v>34</v>
      </c>
      <c r="L1242" s="4" t="s">
        <v>42</v>
      </c>
      <c r="M1242" s="9">
        <v>3</v>
      </c>
      <c r="N1242" s="6">
        <v>36.22</v>
      </c>
      <c r="O1242" s="7">
        <v>0.1</v>
      </c>
      <c r="P1242" s="6">
        <v>13.83</v>
      </c>
      <c r="Q1242" s="6">
        <f t="shared" si="76"/>
        <v>97.793999999999997</v>
      </c>
      <c r="R1242" s="6">
        <f t="shared" si="77"/>
        <v>41.49</v>
      </c>
      <c r="S1242" s="6">
        <f t="shared" si="78"/>
        <v>56.303999999999995</v>
      </c>
      <c r="T1242" s="8">
        <f t="shared" si="79"/>
        <v>0.57574084299650286</v>
      </c>
      <c r="U1242" s="5">
        <f>YEAR(SalesDataTable[[#This Row],[Order Date]])</f>
        <v>2026</v>
      </c>
      <c r="V1242" s="8" t="str">
        <f>"Q"&amp;ROUNDUP(MONTH(SalesDataTable[[#This Row],[Order Date]])/3,0)</f>
        <v>Q3</v>
      </c>
      <c r="W1242" s="9">
        <f>MONTH(SalesDataTable[[#This Row],[Order Date]])</f>
        <v>7</v>
      </c>
      <c r="X1242" s="8" t="str">
        <f>TEXT(SalesDataTable[[#This Row],[Order Date]],"mmm")</f>
        <v>Jul</v>
      </c>
    </row>
    <row r="1243" spans="1:24" ht="15.75">
      <c r="A1243" s="2">
        <v>2650</v>
      </c>
      <c r="B1243" s="3">
        <v>46204</v>
      </c>
      <c r="C1243" s="4">
        <f>YEAR(SalesDataTable[[#This Row],[Order Date]])</f>
        <v>2026</v>
      </c>
      <c r="D1243" s="12" t="str">
        <f>"Q"&amp;ROUNDUP(MONTH(SalesDataTable[[#This Row],[Order Date]])/3,0)</f>
        <v>Q3</v>
      </c>
      <c r="E1243" s="4">
        <f>MONTH(SalesDataTable[[#This Row],[Order Date]])</f>
        <v>7</v>
      </c>
      <c r="F1243" s="4" t="str">
        <f>TEXT(SalesDataTable[[#This Row],[Order Date]],"MMM")</f>
        <v>Jul</v>
      </c>
      <c r="G1243" s="4" t="s">
        <v>20</v>
      </c>
      <c r="H1243" s="4" t="s">
        <v>31</v>
      </c>
      <c r="I1243" s="4" t="s">
        <v>8</v>
      </c>
      <c r="J1243" s="4" t="s">
        <v>16</v>
      </c>
      <c r="K1243" s="4" t="s">
        <v>14</v>
      </c>
      <c r="L1243" s="4" t="s">
        <v>48</v>
      </c>
      <c r="M1243" s="9">
        <v>10</v>
      </c>
      <c r="N1243" s="6">
        <v>161.78</v>
      </c>
      <c r="O1243" s="7">
        <v>0.1</v>
      </c>
      <c r="P1243" s="6">
        <v>85.11</v>
      </c>
      <c r="Q1243" s="6">
        <f t="shared" si="76"/>
        <v>1456.02</v>
      </c>
      <c r="R1243" s="6">
        <f t="shared" si="77"/>
        <v>851.1</v>
      </c>
      <c r="S1243" s="6">
        <f t="shared" si="78"/>
        <v>604.91999999999996</v>
      </c>
      <c r="T1243" s="8">
        <f t="shared" si="79"/>
        <v>0.4154613260806857</v>
      </c>
      <c r="U1243" s="5">
        <f>YEAR(SalesDataTable[[#This Row],[Order Date]])</f>
        <v>2026</v>
      </c>
      <c r="V1243" s="8" t="str">
        <f>"Q"&amp;ROUNDUP(MONTH(SalesDataTable[[#This Row],[Order Date]])/3,0)</f>
        <v>Q3</v>
      </c>
      <c r="W1243" s="9">
        <f>MONTH(SalesDataTable[[#This Row],[Order Date]])</f>
        <v>7</v>
      </c>
      <c r="X1243" s="8" t="str">
        <f>TEXT(SalesDataTable[[#This Row],[Order Date]],"mmm")</f>
        <v>Jul</v>
      </c>
    </row>
    <row r="1244" spans="1:24" ht="15.75">
      <c r="A1244" s="2">
        <v>3937</v>
      </c>
      <c r="B1244" s="3">
        <v>46204</v>
      </c>
      <c r="C1244" s="4">
        <f>YEAR(SalesDataTable[[#This Row],[Order Date]])</f>
        <v>2026</v>
      </c>
      <c r="D1244" s="12" t="str">
        <f>"Q"&amp;ROUNDUP(MONTH(SalesDataTable[[#This Row],[Order Date]])/3,0)</f>
        <v>Q3</v>
      </c>
      <c r="E1244" s="4">
        <f>MONTH(SalesDataTable[[#This Row],[Order Date]])</f>
        <v>7</v>
      </c>
      <c r="F1244" s="4" t="str">
        <f>TEXT(SalesDataTable[[#This Row],[Order Date]],"MMM")</f>
        <v>Jul</v>
      </c>
      <c r="G1244" s="4" t="s">
        <v>20</v>
      </c>
      <c r="H1244" s="4" t="s">
        <v>31</v>
      </c>
      <c r="I1244" s="4" t="s">
        <v>2</v>
      </c>
      <c r="J1244" s="4" t="s">
        <v>16</v>
      </c>
      <c r="K1244" s="4" t="s">
        <v>23</v>
      </c>
      <c r="L1244" s="4" t="s">
        <v>51</v>
      </c>
      <c r="M1244" s="9">
        <v>3</v>
      </c>
      <c r="N1244" s="6">
        <v>126.23</v>
      </c>
      <c r="O1244" s="7">
        <v>0.05</v>
      </c>
      <c r="P1244" s="6">
        <v>61.81</v>
      </c>
      <c r="Q1244" s="6">
        <f t="shared" si="76"/>
        <v>359.75549999999998</v>
      </c>
      <c r="R1244" s="6">
        <f t="shared" si="77"/>
        <v>185.43</v>
      </c>
      <c r="S1244" s="6">
        <f t="shared" si="78"/>
        <v>174.32549999999998</v>
      </c>
      <c r="T1244" s="8">
        <f t="shared" si="79"/>
        <v>0.4845666014835075</v>
      </c>
      <c r="U1244" s="5">
        <f>YEAR(SalesDataTable[[#This Row],[Order Date]])</f>
        <v>2026</v>
      </c>
      <c r="V1244" s="8" t="str">
        <f>"Q"&amp;ROUNDUP(MONTH(SalesDataTable[[#This Row],[Order Date]])/3,0)</f>
        <v>Q3</v>
      </c>
      <c r="W1244" s="9">
        <f>MONTH(SalesDataTable[[#This Row],[Order Date]])</f>
        <v>7</v>
      </c>
      <c r="X1244" s="8" t="str">
        <f>TEXT(SalesDataTable[[#This Row],[Order Date]],"mmm")</f>
        <v>Jul</v>
      </c>
    </row>
    <row r="1245" spans="1:24" ht="15.75">
      <c r="A1245" s="2">
        <v>4122</v>
      </c>
      <c r="B1245" s="3">
        <v>46204</v>
      </c>
      <c r="C1245" s="4">
        <f>YEAR(SalesDataTable[[#This Row],[Order Date]])</f>
        <v>2026</v>
      </c>
      <c r="D1245" s="12" t="str">
        <f>"Q"&amp;ROUNDUP(MONTH(SalesDataTable[[#This Row],[Order Date]])/3,0)</f>
        <v>Q3</v>
      </c>
      <c r="E1245" s="4">
        <f>MONTH(SalesDataTable[[#This Row],[Order Date]])</f>
        <v>7</v>
      </c>
      <c r="F1245" s="4" t="str">
        <f>TEXT(SalesDataTable[[#This Row],[Order Date]],"MMM")</f>
        <v>Jul</v>
      </c>
      <c r="G1245" s="4" t="s">
        <v>20</v>
      </c>
      <c r="H1245" s="4" t="s">
        <v>33</v>
      </c>
      <c r="I1245" s="4" t="s">
        <v>2</v>
      </c>
      <c r="J1245" s="4" t="s">
        <v>3</v>
      </c>
      <c r="K1245" s="4" t="s">
        <v>4</v>
      </c>
      <c r="L1245" s="4" t="s">
        <v>5</v>
      </c>
      <c r="M1245" s="9">
        <v>4</v>
      </c>
      <c r="N1245" s="6">
        <v>79.97</v>
      </c>
      <c r="O1245" s="7">
        <v>0.1</v>
      </c>
      <c r="P1245" s="6">
        <v>43.36</v>
      </c>
      <c r="Q1245" s="6">
        <f t="shared" si="76"/>
        <v>287.892</v>
      </c>
      <c r="R1245" s="6">
        <f t="shared" si="77"/>
        <v>173.44</v>
      </c>
      <c r="S1245" s="6">
        <f t="shared" si="78"/>
        <v>114.452</v>
      </c>
      <c r="T1245" s="8">
        <f t="shared" si="79"/>
        <v>0.39755185972517471</v>
      </c>
      <c r="U1245" s="5">
        <f>YEAR(SalesDataTable[[#This Row],[Order Date]])</f>
        <v>2026</v>
      </c>
      <c r="V1245" s="8" t="str">
        <f>"Q"&amp;ROUNDUP(MONTH(SalesDataTable[[#This Row],[Order Date]])/3,0)</f>
        <v>Q3</v>
      </c>
      <c r="W1245" s="9">
        <f>MONTH(SalesDataTable[[#This Row],[Order Date]])</f>
        <v>7</v>
      </c>
      <c r="X1245" s="8" t="str">
        <f>TEXT(SalesDataTable[[#This Row],[Order Date]],"mmm")</f>
        <v>Jul</v>
      </c>
    </row>
    <row r="1246" spans="1:24" ht="15.75">
      <c r="A1246" s="2">
        <v>4589</v>
      </c>
      <c r="B1246" s="3">
        <v>46204</v>
      </c>
      <c r="C1246" s="4">
        <f>YEAR(SalesDataTable[[#This Row],[Order Date]])</f>
        <v>2026</v>
      </c>
      <c r="D1246" s="12" t="str">
        <f>"Q"&amp;ROUNDUP(MONTH(SalesDataTable[[#This Row],[Order Date]])/3,0)</f>
        <v>Q3</v>
      </c>
      <c r="E1246" s="4">
        <f>MONTH(SalesDataTable[[#This Row],[Order Date]])</f>
        <v>7</v>
      </c>
      <c r="F1246" s="4" t="str">
        <f>TEXT(SalesDataTable[[#This Row],[Order Date]],"MMM")</f>
        <v>Jul</v>
      </c>
      <c r="G1246" s="4" t="s">
        <v>20</v>
      </c>
      <c r="H1246" s="4" t="s">
        <v>33</v>
      </c>
      <c r="I1246" s="4" t="s">
        <v>19</v>
      </c>
      <c r="J1246" s="4" t="s">
        <v>13</v>
      </c>
      <c r="K1246" s="4" t="s">
        <v>4</v>
      </c>
      <c r="L1246" s="4" t="s">
        <v>30</v>
      </c>
      <c r="M1246" s="9">
        <v>2</v>
      </c>
      <c r="N1246" s="6">
        <v>102.37</v>
      </c>
      <c r="O1246" s="7">
        <v>0</v>
      </c>
      <c r="P1246" s="6">
        <v>50.25</v>
      </c>
      <c r="Q1246" s="6">
        <f t="shared" si="76"/>
        <v>204.74</v>
      </c>
      <c r="R1246" s="6">
        <f t="shared" si="77"/>
        <v>100.5</v>
      </c>
      <c r="S1246" s="6">
        <f t="shared" si="78"/>
        <v>104.24000000000001</v>
      </c>
      <c r="T1246" s="8">
        <f t="shared" si="79"/>
        <v>0.50913353521539517</v>
      </c>
      <c r="U1246" s="5">
        <f>YEAR(SalesDataTable[[#This Row],[Order Date]])</f>
        <v>2026</v>
      </c>
      <c r="V1246" s="8" t="str">
        <f>"Q"&amp;ROUNDUP(MONTH(SalesDataTable[[#This Row],[Order Date]])/3,0)</f>
        <v>Q3</v>
      </c>
      <c r="W1246" s="9">
        <f>MONTH(SalesDataTable[[#This Row],[Order Date]])</f>
        <v>7</v>
      </c>
      <c r="X1246" s="8" t="str">
        <f>TEXT(SalesDataTable[[#This Row],[Order Date]],"mmm")</f>
        <v>Jul</v>
      </c>
    </row>
    <row r="1247" spans="1:24" ht="15.75">
      <c r="A1247" s="2">
        <v>4873</v>
      </c>
      <c r="B1247" s="3">
        <v>46204</v>
      </c>
      <c r="C1247" s="4">
        <f>YEAR(SalesDataTable[[#This Row],[Order Date]])</f>
        <v>2026</v>
      </c>
      <c r="D1247" s="12" t="str">
        <f>"Q"&amp;ROUNDUP(MONTH(SalesDataTable[[#This Row],[Order Date]])/3,0)</f>
        <v>Q3</v>
      </c>
      <c r="E1247" s="4">
        <f>MONTH(SalesDataTable[[#This Row],[Order Date]])</f>
        <v>7</v>
      </c>
      <c r="F1247" s="4" t="str">
        <f>TEXT(SalesDataTable[[#This Row],[Order Date]],"MMM")</f>
        <v>Jul</v>
      </c>
      <c r="G1247" s="4" t="s">
        <v>20</v>
      </c>
      <c r="H1247" s="4" t="s">
        <v>47</v>
      </c>
      <c r="I1247" s="4" t="s">
        <v>2</v>
      </c>
      <c r="J1247" s="4" t="s">
        <v>13</v>
      </c>
      <c r="K1247" s="4" t="s">
        <v>4</v>
      </c>
      <c r="L1247" s="4" t="s">
        <v>30</v>
      </c>
      <c r="M1247" s="9">
        <v>1</v>
      </c>
      <c r="N1247" s="6">
        <v>102.13</v>
      </c>
      <c r="O1247" s="7">
        <v>0</v>
      </c>
      <c r="P1247" s="6">
        <v>49.17</v>
      </c>
      <c r="Q1247" s="6">
        <f t="shared" si="76"/>
        <v>102.13</v>
      </c>
      <c r="R1247" s="6">
        <f t="shared" si="77"/>
        <v>49.17</v>
      </c>
      <c r="S1247" s="6">
        <f t="shared" si="78"/>
        <v>52.959999999999994</v>
      </c>
      <c r="T1247" s="8">
        <f t="shared" si="79"/>
        <v>0.5185547831195535</v>
      </c>
      <c r="U1247" s="5">
        <f>YEAR(SalesDataTable[[#This Row],[Order Date]])</f>
        <v>2026</v>
      </c>
      <c r="V1247" s="8" t="str">
        <f>"Q"&amp;ROUNDUP(MONTH(SalesDataTable[[#This Row],[Order Date]])/3,0)</f>
        <v>Q3</v>
      </c>
      <c r="W1247" s="9">
        <f>MONTH(SalesDataTable[[#This Row],[Order Date]])</f>
        <v>7</v>
      </c>
      <c r="X1247" s="8" t="str">
        <f>TEXT(SalesDataTable[[#This Row],[Order Date]],"mmm")</f>
        <v>Jul</v>
      </c>
    </row>
    <row r="1248" spans="1:24" ht="15.75">
      <c r="A1248" s="2">
        <v>729</v>
      </c>
      <c r="B1248" s="3">
        <v>46205</v>
      </c>
      <c r="C1248" s="4">
        <f>YEAR(SalesDataTable[[#This Row],[Order Date]])</f>
        <v>2026</v>
      </c>
      <c r="D1248" s="12" t="str">
        <f>"Q"&amp;ROUNDUP(MONTH(SalesDataTable[[#This Row],[Order Date]])/3,0)</f>
        <v>Q3</v>
      </c>
      <c r="E1248" s="4">
        <f>MONTH(SalesDataTable[[#This Row],[Order Date]])</f>
        <v>7</v>
      </c>
      <c r="F1248" s="4" t="str">
        <f>TEXT(SalesDataTable[[#This Row],[Order Date]],"MMM")</f>
        <v>Jul</v>
      </c>
      <c r="G1248" s="4" t="s">
        <v>11</v>
      </c>
      <c r="H1248" s="4" t="s">
        <v>12</v>
      </c>
      <c r="I1248" s="4" t="s">
        <v>2</v>
      </c>
      <c r="J1248" s="4" t="s">
        <v>3</v>
      </c>
      <c r="K1248" s="4" t="s">
        <v>14</v>
      </c>
      <c r="L1248" s="4" t="s">
        <v>48</v>
      </c>
      <c r="M1248" s="9">
        <v>1</v>
      </c>
      <c r="N1248" s="6">
        <v>161.82</v>
      </c>
      <c r="O1248" s="7">
        <v>0</v>
      </c>
      <c r="P1248" s="6">
        <v>87.15</v>
      </c>
      <c r="Q1248" s="6">
        <f t="shared" si="76"/>
        <v>161.82</v>
      </c>
      <c r="R1248" s="6">
        <f t="shared" si="77"/>
        <v>87.15</v>
      </c>
      <c r="S1248" s="6">
        <f t="shared" si="78"/>
        <v>74.669999999999987</v>
      </c>
      <c r="T1248" s="8">
        <f t="shared" si="79"/>
        <v>0.46143863552094916</v>
      </c>
      <c r="U1248" s="5">
        <f>YEAR(SalesDataTable[[#This Row],[Order Date]])</f>
        <v>2026</v>
      </c>
      <c r="V1248" s="8" t="str">
        <f>"Q"&amp;ROUNDUP(MONTH(SalesDataTable[[#This Row],[Order Date]])/3,0)</f>
        <v>Q3</v>
      </c>
      <c r="W1248" s="9">
        <f>MONTH(SalesDataTable[[#This Row],[Order Date]])</f>
        <v>7</v>
      </c>
      <c r="X1248" s="8" t="str">
        <f>TEXT(SalesDataTable[[#This Row],[Order Date]],"mmm")</f>
        <v>Jul</v>
      </c>
    </row>
    <row r="1249" spans="1:24" ht="15.75">
      <c r="A1249" s="2">
        <v>906</v>
      </c>
      <c r="B1249" s="3">
        <v>46205</v>
      </c>
      <c r="C1249" s="4">
        <f>YEAR(SalesDataTable[[#This Row],[Order Date]])</f>
        <v>2026</v>
      </c>
      <c r="D1249" s="12" t="str">
        <f>"Q"&amp;ROUNDUP(MONTH(SalesDataTable[[#This Row],[Order Date]])/3,0)</f>
        <v>Q3</v>
      </c>
      <c r="E1249" s="4">
        <f>MONTH(SalesDataTable[[#This Row],[Order Date]])</f>
        <v>7</v>
      </c>
      <c r="F1249" s="4" t="str">
        <f>TEXT(SalesDataTable[[#This Row],[Order Date]],"MMM")</f>
        <v>Jul</v>
      </c>
      <c r="G1249" s="4" t="s">
        <v>20</v>
      </c>
      <c r="H1249" s="4" t="s">
        <v>33</v>
      </c>
      <c r="I1249" s="4" t="s">
        <v>2</v>
      </c>
      <c r="J1249" s="4" t="s">
        <v>13</v>
      </c>
      <c r="K1249" s="4" t="s">
        <v>4</v>
      </c>
      <c r="L1249" s="4" t="s">
        <v>5</v>
      </c>
      <c r="M1249" s="9">
        <v>2</v>
      </c>
      <c r="N1249" s="6">
        <v>83.29</v>
      </c>
      <c r="O1249" s="7">
        <v>0</v>
      </c>
      <c r="P1249" s="6">
        <v>42.45</v>
      </c>
      <c r="Q1249" s="6">
        <f t="shared" si="76"/>
        <v>166.58</v>
      </c>
      <c r="R1249" s="6">
        <f t="shared" si="77"/>
        <v>84.9</v>
      </c>
      <c r="S1249" s="6">
        <f t="shared" si="78"/>
        <v>81.680000000000007</v>
      </c>
      <c r="T1249" s="8">
        <f t="shared" si="79"/>
        <v>0.49033497418657701</v>
      </c>
      <c r="U1249" s="5">
        <f>YEAR(SalesDataTable[[#This Row],[Order Date]])</f>
        <v>2026</v>
      </c>
      <c r="V1249" s="8" t="str">
        <f>"Q"&amp;ROUNDUP(MONTH(SalesDataTable[[#This Row],[Order Date]])/3,0)</f>
        <v>Q3</v>
      </c>
      <c r="W1249" s="9">
        <f>MONTH(SalesDataTable[[#This Row],[Order Date]])</f>
        <v>7</v>
      </c>
      <c r="X1249" s="8" t="str">
        <f>TEXT(SalesDataTable[[#This Row],[Order Date]],"mmm")</f>
        <v>Jul</v>
      </c>
    </row>
    <row r="1250" spans="1:24" ht="15.75">
      <c r="A1250" s="2">
        <v>1531</v>
      </c>
      <c r="B1250" s="3">
        <v>46205</v>
      </c>
      <c r="C1250" s="4">
        <f>YEAR(SalesDataTable[[#This Row],[Order Date]])</f>
        <v>2026</v>
      </c>
      <c r="D1250" s="12" t="str">
        <f>"Q"&amp;ROUNDUP(MONTH(SalesDataTable[[#This Row],[Order Date]])/3,0)</f>
        <v>Q3</v>
      </c>
      <c r="E1250" s="4">
        <f>MONTH(SalesDataTable[[#This Row],[Order Date]])</f>
        <v>7</v>
      </c>
      <c r="F1250" s="4" t="str">
        <f>TEXT(SalesDataTable[[#This Row],[Order Date]],"MMM")</f>
        <v>Jul</v>
      </c>
      <c r="G1250" s="4" t="s">
        <v>11</v>
      </c>
      <c r="H1250" s="4" t="s">
        <v>52</v>
      </c>
      <c r="I1250" s="4" t="s">
        <v>2</v>
      </c>
      <c r="J1250" s="4" t="s">
        <v>13</v>
      </c>
      <c r="K1250" s="4" t="s">
        <v>14</v>
      </c>
      <c r="L1250" s="4" t="s">
        <v>44</v>
      </c>
      <c r="M1250" s="9">
        <v>2</v>
      </c>
      <c r="N1250" s="6">
        <v>136.72999999999999</v>
      </c>
      <c r="O1250" s="7">
        <v>0</v>
      </c>
      <c r="P1250" s="6">
        <v>66.03</v>
      </c>
      <c r="Q1250" s="6">
        <f t="shared" si="76"/>
        <v>273.45999999999998</v>
      </c>
      <c r="R1250" s="6">
        <f t="shared" si="77"/>
        <v>132.06</v>
      </c>
      <c r="S1250" s="6">
        <f t="shared" si="78"/>
        <v>141.39999999999998</v>
      </c>
      <c r="T1250" s="8">
        <f t="shared" si="79"/>
        <v>0.5170774519125283</v>
      </c>
      <c r="U1250" s="5">
        <f>YEAR(SalesDataTable[[#This Row],[Order Date]])</f>
        <v>2026</v>
      </c>
      <c r="V1250" s="8" t="str">
        <f>"Q"&amp;ROUNDUP(MONTH(SalesDataTable[[#This Row],[Order Date]])/3,0)</f>
        <v>Q3</v>
      </c>
      <c r="W1250" s="9">
        <f>MONTH(SalesDataTable[[#This Row],[Order Date]])</f>
        <v>7</v>
      </c>
      <c r="X1250" s="8" t="str">
        <f>TEXT(SalesDataTable[[#This Row],[Order Date]],"mmm")</f>
        <v>Jul</v>
      </c>
    </row>
    <row r="1251" spans="1:24" ht="15.75">
      <c r="A1251" s="2">
        <v>1683</v>
      </c>
      <c r="B1251" s="3">
        <v>46205</v>
      </c>
      <c r="C1251" s="4">
        <f>YEAR(SalesDataTable[[#This Row],[Order Date]])</f>
        <v>2026</v>
      </c>
      <c r="D1251" s="12" t="str">
        <f>"Q"&amp;ROUNDUP(MONTH(SalesDataTable[[#This Row],[Order Date]])/3,0)</f>
        <v>Q3</v>
      </c>
      <c r="E1251" s="4">
        <f>MONTH(SalesDataTable[[#This Row],[Order Date]])</f>
        <v>7</v>
      </c>
      <c r="F1251" s="4" t="str">
        <f>TEXT(SalesDataTable[[#This Row],[Order Date]],"MMM")</f>
        <v>Jul</v>
      </c>
      <c r="G1251" s="4" t="s">
        <v>11</v>
      </c>
      <c r="H1251" s="4" t="s">
        <v>12</v>
      </c>
      <c r="I1251" s="4" t="s">
        <v>28</v>
      </c>
      <c r="J1251" s="4" t="s">
        <v>3</v>
      </c>
      <c r="K1251" s="4" t="s">
        <v>9</v>
      </c>
      <c r="L1251" s="4" t="s">
        <v>37</v>
      </c>
      <c r="M1251" s="9">
        <v>2</v>
      </c>
      <c r="N1251" s="6">
        <v>152.44</v>
      </c>
      <c r="O1251" s="7">
        <v>0</v>
      </c>
      <c r="P1251" s="6">
        <v>81.23</v>
      </c>
      <c r="Q1251" s="6">
        <f t="shared" si="76"/>
        <v>304.88</v>
      </c>
      <c r="R1251" s="6">
        <f t="shared" si="77"/>
        <v>162.46</v>
      </c>
      <c r="S1251" s="6">
        <f t="shared" si="78"/>
        <v>142.41999999999999</v>
      </c>
      <c r="T1251" s="8">
        <f t="shared" si="79"/>
        <v>0.46713461033849379</v>
      </c>
      <c r="U1251" s="5">
        <f>YEAR(SalesDataTable[[#This Row],[Order Date]])</f>
        <v>2026</v>
      </c>
      <c r="V1251" s="8" t="str">
        <f>"Q"&amp;ROUNDUP(MONTH(SalesDataTable[[#This Row],[Order Date]])/3,0)</f>
        <v>Q3</v>
      </c>
      <c r="W1251" s="9">
        <f>MONTH(SalesDataTable[[#This Row],[Order Date]])</f>
        <v>7</v>
      </c>
      <c r="X1251" s="8" t="str">
        <f>TEXT(SalesDataTable[[#This Row],[Order Date]],"mmm")</f>
        <v>Jul</v>
      </c>
    </row>
    <row r="1252" spans="1:24" ht="15.75">
      <c r="A1252" s="2">
        <v>2363</v>
      </c>
      <c r="B1252" s="3">
        <v>46205</v>
      </c>
      <c r="C1252" s="4">
        <f>YEAR(SalesDataTable[[#This Row],[Order Date]])</f>
        <v>2026</v>
      </c>
      <c r="D1252" s="12" t="str">
        <f>"Q"&amp;ROUNDUP(MONTH(SalesDataTable[[#This Row],[Order Date]])/3,0)</f>
        <v>Q3</v>
      </c>
      <c r="E1252" s="4">
        <f>MONTH(SalesDataTable[[#This Row],[Order Date]])</f>
        <v>7</v>
      </c>
      <c r="F1252" s="4" t="str">
        <f>TEXT(SalesDataTable[[#This Row],[Order Date]],"MMM")</f>
        <v>Jul</v>
      </c>
      <c r="G1252" s="4" t="s">
        <v>20</v>
      </c>
      <c r="H1252" s="4" t="s">
        <v>31</v>
      </c>
      <c r="I1252" s="4" t="s">
        <v>2</v>
      </c>
      <c r="J1252" s="4" t="s">
        <v>13</v>
      </c>
      <c r="K1252" s="4" t="s">
        <v>9</v>
      </c>
      <c r="L1252" s="4" t="s">
        <v>46</v>
      </c>
      <c r="M1252" s="9">
        <v>2</v>
      </c>
      <c r="N1252" s="6">
        <v>71.28</v>
      </c>
      <c r="O1252" s="7">
        <v>0.1</v>
      </c>
      <c r="P1252" s="6">
        <v>32.67</v>
      </c>
      <c r="Q1252" s="6">
        <f t="shared" si="76"/>
        <v>128.304</v>
      </c>
      <c r="R1252" s="6">
        <f t="shared" si="77"/>
        <v>65.34</v>
      </c>
      <c r="S1252" s="6">
        <f t="shared" si="78"/>
        <v>62.963999999999999</v>
      </c>
      <c r="T1252" s="8">
        <f t="shared" si="79"/>
        <v>0.4907407407407407</v>
      </c>
      <c r="U1252" s="5">
        <f>YEAR(SalesDataTable[[#This Row],[Order Date]])</f>
        <v>2026</v>
      </c>
      <c r="V1252" s="8" t="str">
        <f>"Q"&amp;ROUNDUP(MONTH(SalesDataTable[[#This Row],[Order Date]])/3,0)</f>
        <v>Q3</v>
      </c>
      <c r="W1252" s="9">
        <f>MONTH(SalesDataTable[[#This Row],[Order Date]])</f>
        <v>7</v>
      </c>
      <c r="X1252" s="8" t="str">
        <f>TEXT(SalesDataTable[[#This Row],[Order Date]],"mmm")</f>
        <v>Jul</v>
      </c>
    </row>
    <row r="1253" spans="1:24" ht="15.75">
      <c r="A1253" s="2">
        <v>3858</v>
      </c>
      <c r="B1253" s="3">
        <v>46205</v>
      </c>
      <c r="C1253" s="4">
        <f>YEAR(SalesDataTable[[#This Row],[Order Date]])</f>
        <v>2026</v>
      </c>
      <c r="D1253" s="12" t="str">
        <f>"Q"&amp;ROUNDUP(MONTH(SalesDataTable[[#This Row],[Order Date]])/3,0)</f>
        <v>Q3</v>
      </c>
      <c r="E1253" s="4">
        <f>MONTH(SalesDataTable[[#This Row],[Order Date]])</f>
        <v>7</v>
      </c>
      <c r="F1253" s="4" t="str">
        <f>TEXT(SalesDataTable[[#This Row],[Order Date]],"MMM")</f>
        <v>Jul</v>
      </c>
      <c r="G1253" s="4" t="s">
        <v>11</v>
      </c>
      <c r="H1253" s="4" t="s">
        <v>18</v>
      </c>
      <c r="I1253" s="4" t="s">
        <v>28</v>
      </c>
      <c r="J1253" s="4" t="s">
        <v>3</v>
      </c>
      <c r="K1253" s="4" t="s">
        <v>4</v>
      </c>
      <c r="L1253" s="4" t="s">
        <v>5</v>
      </c>
      <c r="M1253" s="9">
        <v>1</v>
      </c>
      <c r="N1253" s="6">
        <v>80.290000000000006</v>
      </c>
      <c r="O1253" s="7">
        <v>0.1</v>
      </c>
      <c r="P1253" s="6">
        <v>43.47</v>
      </c>
      <c r="Q1253" s="6">
        <f t="shared" si="76"/>
        <v>72.26100000000001</v>
      </c>
      <c r="R1253" s="6">
        <f t="shared" si="77"/>
        <v>43.47</v>
      </c>
      <c r="S1253" s="6">
        <f t="shared" si="78"/>
        <v>28.791000000000011</v>
      </c>
      <c r="T1253" s="8">
        <f t="shared" si="79"/>
        <v>0.39843068875326948</v>
      </c>
      <c r="U1253" s="5">
        <f>YEAR(SalesDataTable[[#This Row],[Order Date]])</f>
        <v>2026</v>
      </c>
      <c r="V1253" s="8" t="str">
        <f>"Q"&amp;ROUNDUP(MONTH(SalesDataTable[[#This Row],[Order Date]])/3,0)</f>
        <v>Q3</v>
      </c>
      <c r="W1253" s="9">
        <f>MONTH(SalesDataTable[[#This Row],[Order Date]])</f>
        <v>7</v>
      </c>
      <c r="X1253" s="8" t="str">
        <f>TEXT(SalesDataTable[[#This Row],[Order Date]],"mmm")</f>
        <v>Jul</v>
      </c>
    </row>
    <row r="1254" spans="1:24" ht="15.75">
      <c r="A1254" s="2">
        <v>4233</v>
      </c>
      <c r="B1254" s="3">
        <v>46205</v>
      </c>
      <c r="C1254" s="4">
        <f>YEAR(SalesDataTable[[#This Row],[Order Date]])</f>
        <v>2026</v>
      </c>
      <c r="D1254" s="12" t="str">
        <f>"Q"&amp;ROUNDUP(MONTH(SalesDataTable[[#This Row],[Order Date]])/3,0)</f>
        <v>Q3</v>
      </c>
      <c r="E1254" s="4">
        <f>MONTH(SalesDataTable[[#This Row],[Order Date]])</f>
        <v>7</v>
      </c>
      <c r="F1254" s="4" t="str">
        <f>TEXT(SalesDataTable[[#This Row],[Order Date]],"MMM")</f>
        <v>Jul</v>
      </c>
      <c r="G1254" s="4" t="s">
        <v>6</v>
      </c>
      <c r="H1254" s="4" t="s">
        <v>27</v>
      </c>
      <c r="I1254" s="4" t="s">
        <v>28</v>
      </c>
      <c r="J1254" s="4" t="s">
        <v>13</v>
      </c>
      <c r="K1254" s="4" t="s">
        <v>9</v>
      </c>
      <c r="L1254" s="4" t="s">
        <v>17</v>
      </c>
      <c r="M1254" s="9">
        <v>1</v>
      </c>
      <c r="N1254" s="6">
        <v>142.38</v>
      </c>
      <c r="O1254" s="7">
        <v>0.05</v>
      </c>
      <c r="P1254" s="6">
        <v>77.17</v>
      </c>
      <c r="Q1254" s="6">
        <f t="shared" si="76"/>
        <v>135.261</v>
      </c>
      <c r="R1254" s="6">
        <f t="shared" si="77"/>
        <v>77.17</v>
      </c>
      <c r="S1254" s="6">
        <f t="shared" si="78"/>
        <v>58.090999999999994</v>
      </c>
      <c r="T1254" s="8">
        <f t="shared" si="79"/>
        <v>0.42947338848596417</v>
      </c>
      <c r="U1254" s="5">
        <f>YEAR(SalesDataTable[[#This Row],[Order Date]])</f>
        <v>2026</v>
      </c>
      <c r="V1254" s="8" t="str">
        <f>"Q"&amp;ROUNDUP(MONTH(SalesDataTable[[#This Row],[Order Date]])/3,0)</f>
        <v>Q3</v>
      </c>
      <c r="W1254" s="9">
        <f>MONTH(SalesDataTable[[#This Row],[Order Date]])</f>
        <v>7</v>
      </c>
      <c r="X1254" s="8" t="str">
        <f>TEXT(SalesDataTable[[#This Row],[Order Date]],"mmm")</f>
        <v>Jul</v>
      </c>
    </row>
    <row r="1255" spans="1:24" ht="15.75">
      <c r="A1255" s="2">
        <v>5071</v>
      </c>
      <c r="B1255" s="3">
        <v>46205</v>
      </c>
      <c r="C1255" s="4">
        <f>YEAR(SalesDataTable[[#This Row],[Order Date]])</f>
        <v>2026</v>
      </c>
      <c r="D1255" s="12" t="str">
        <f>"Q"&amp;ROUNDUP(MONTH(SalesDataTable[[#This Row],[Order Date]])/3,0)</f>
        <v>Q3</v>
      </c>
      <c r="E1255" s="4">
        <f>MONTH(SalesDataTable[[#This Row],[Order Date]])</f>
        <v>7</v>
      </c>
      <c r="F1255" s="4" t="str">
        <f>TEXT(SalesDataTable[[#This Row],[Order Date]],"MMM")</f>
        <v>Jul</v>
      </c>
      <c r="G1255" s="4" t="s">
        <v>20</v>
      </c>
      <c r="H1255" s="4" t="s">
        <v>31</v>
      </c>
      <c r="I1255" s="4" t="s">
        <v>2</v>
      </c>
      <c r="J1255" s="4" t="s">
        <v>13</v>
      </c>
      <c r="K1255" s="4" t="s">
        <v>9</v>
      </c>
      <c r="L1255" s="4" t="s">
        <v>10</v>
      </c>
      <c r="M1255" s="9">
        <v>3</v>
      </c>
      <c r="N1255" s="6">
        <v>91.47</v>
      </c>
      <c r="O1255" s="7">
        <v>0.05</v>
      </c>
      <c r="P1255" s="6">
        <v>45.6</v>
      </c>
      <c r="Q1255" s="6">
        <f t="shared" si="76"/>
        <v>260.68949999999995</v>
      </c>
      <c r="R1255" s="6">
        <f t="shared" si="77"/>
        <v>136.80000000000001</v>
      </c>
      <c r="S1255" s="6">
        <f t="shared" si="78"/>
        <v>123.88949999999994</v>
      </c>
      <c r="T1255" s="8">
        <f t="shared" si="79"/>
        <v>0.47523778287963253</v>
      </c>
      <c r="U1255" s="5">
        <f>YEAR(SalesDataTable[[#This Row],[Order Date]])</f>
        <v>2026</v>
      </c>
      <c r="V1255" s="8" t="str">
        <f>"Q"&amp;ROUNDUP(MONTH(SalesDataTable[[#This Row],[Order Date]])/3,0)</f>
        <v>Q3</v>
      </c>
      <c r="W1255" s="9">
        <f>MONTH(SalesDataTable[[#This Row],[Order Date]])</f>
        <v>7</v>
      </c>
      <c r="X1255" s="8" t="str">
        <f>TEXT(SalesDataTable[[#This Row],[Order Date]],"mmm")</f>
        <v>Jul</v>
      </c>
    </row>
    <row r="1256" spans="1:24" ht="15.75">
      <c r="A1256" s="2">
        <v>5174</v>
      </c>
      <c r="B1256" s="3">
        <v>46205</v>
      </c>
      <c r="C1256" s="4">
        <f>YEAR(SalesDataTable[[#This Row],[Order Date]])</f>
        <v>2026</v>
      </c>
      <c r="D1256" s="12" t="str">
        <f>"Q"&amp;ROUNDUP(MONTH(SalesDataTable[[#This Row],[Order Date]])/3,0)</f>
        <v>Q3</v>
      </c>
      <c r="E1256" s="4">
        <f>MONTH(SalesDataTable[[#This Row],[Order Date]])</f>
        <v>7</v>
      </c>
      <c r="F1256" s="4" t="str">
        <f>TEXT(SalesDataTable[[#This Row],[Order Date]],"MMM")</f>
        <v>Jul</v>
      </c>
      <c r="G1256" s="4" t="s">
        <v>6</v>
      </c>
      <c r="H1256" s="4" t="s">
        <v>41</v>
      </c>
      <c r="I1256" s="4" t="s">
        <v>19</v>
      </c>
      <c r="J1256" s="4" t="s">
        <v>13</v>
      </c>
      <c r="K1256" s="4" t="s">
        <v>14</v>
      </c>
      <c r="L1256" s="4" t="s">
        <v>32</v>
      </c>
      <c r="M1256" s="9">
        <v>1</v>
      </c>
      <c r="N1256" s="6">
        <v>45.92</v>
      </c>
      <c r="O1256" s="7">
        <v>0.05</v>
      </c>
      <c r="P1256" s="6">
        <v>17.91</v>
      </c>
      <c r="Q1256" s="6">
        <f t="shared" si="76"/>
        <v>43.624000000000002</v>
      </c>
      <c r="R1256" s="6">
        <f t="shared" si="77"/>
        <v>17.91</v>
      </c>
      <c r="S1256" s="6">
        <f t="shared" si="78"/>
        <v>25.714000000000002</v>
      </c>
      <c r="T1256" s="8">
        <f t="shared" si="79"/>
        <v>0.58944617641665142</v>
      </c>
      <c r="U1256" s="5">
        <f>YEAR(SalesDataTable[[#This Row],[Order Date]])</f>
        <v>2026</v>
      </c>
      <c r="V1256" s="8" t="str">
        <f>"Q"&amp;ROUNDUP(MONTH(SalesDataTable[[#This Row],[Order Date]])/3,0)</f>
        <v>Q3</v>
      </c>
      <c r="W1256" s="9">
        <f>MONTH(SalesDataTable[[#This Row],[Order Date]])</f>
        <v>7</v>
      </c>
      <c r="X1256" s="8" t="str">
        <f>TEXT(SalesDataTable[[#This Row],[Order Date]],"mmm")</f>
        <v>Jul</v>
      </c>
    </row>
    <row r="1257" spans="1:24" ht="15.75">
      <c r="A1257" s="2">
        <v>727</v>
      </c>
      <c r="B1257" s="3">
        <v>46206</v>
      </c>
      <c r="C1257" s="4">
        <f>YEAR(SalesDataTable[[#This Row],[Order Date]])</f>
        <v>2026</v>
      </c>
      <c r="D1257" s="12" t="str">
        <f>"Q"&amp;ROUNDUP(MONTH(SalesDataTable[[#This Row],[Order Date]])/3,0)</f>
        <v>Q3</v>
      </c>
      <c r="E1257" s="4">
        <f>MONTH(SalesDataTable[[#This Row],[Order Date]])</f>
        <v>7</v>
      </c>
      <c r="F1257" s="4" t="str">
        <f>TEXT(SalesDataTable[[#This Row],[Order Date]],"MMM")</f>
        <v>Jul</v>
      </c>
      <c r="G1257" s="4" t="s">
        <v>20</v>
      </c>
      <c r="H1257" s="4" t="s">
        <v>21</v>
      </c>
      <c r="I1257" s="4" t="s">
        <v>19</v>
      </c>
      <c r="J1257" s="4" t="s">
        <v>13</v>
      </c>
      <c r="K1257" s="4" t="s">
        <v>34</v>
      </c>
      <c r="L1257" s="4" t="s">
        <v>42</v>
      </c>
      <c r="M1257" s="9">
        <v>1</v>
      </c>
      <c r="N1257" s="6">
        <v>36.01</v>
      </c>
      <c r="O1257" s="7">
        <v>0</v>
      </c>
      <c r="P1257" s="6">
        <v>14.11</v>
      </c>
      <c r="Q1257" s="6">
        <f t="shared" si="76"/>
        <v>36.01</v>
      </c>
      <c r="R1257" s="6">
        <f t="shared" si="77"/>
        <v>14.11</v>
      </c>
      <c r="S1257" s="6">
        <f t="shared" si="78"/>
        <v>21.9</v>
      </c>
      <c r="T1257" s="8">
        <f t="shared" si="79"/>
        <v>0.60816439877811723</v>
      </c>
      <c r="U1257" s="5">
        <f>YEAR(SalesDataTable[[#This Row],[Order Date]])</f>
        <v>2026</v>
      </c>
      <c r="V1257" s="8" t="str">
        <f>"Q"&amp;ROUNDUP(MONTH(SalesDataTable[[#This Row],[Order Date]])/3,0)</f>
        <v>Q3</v>
      </c>
      <c r="W1257" s="9">
        <f>MONTH(SalesDataTable[[#This Row],[Order Date]])</f>
        <v>7</v>
      </c>
      <c r="X1257" s="8" t="str">
        <f>TEXT(SalesDataTable[[#This Row],[Order Date]],"mmm")</f>
        <v>Jul</v>
      </c>
    </row>
    <row r="1258" spans="1:24" ht="15.75">
      <c r="A1258" s="2">
        <v>1546</v>
      </c>
      <c r="B1258" s="3">
        <v>46206</v>
      </c>
      <c r="C1258" s="4">
        <f>YEAR(SalesDataTable[[#This Row],[Order Date]])</f>
        <v>2026</v>
      </c>
      <c r="D1258" s="12" t="str">
        <f>"Q"&amp;ROUNDUP(MONTH(SalesDataTable[[#This Row],[Order Date]])/3,0)</f>
        <v>Q3</v>
      </c>
      <c r="E1258" s="4">
        <f>MONTH(SalesDataTable[[#This Row],[Order Date]])</f>
        <v>7</v>
      </c>
      <c r="F1258" s="4" t="str">
        <f>TEXT(SalesDataTable[[#This Row],[Order Date]],"MMM")</f>
        <v>Jul</v>
      </c>
      <c r="G1258" s="4" t="s">
        <v>20</v>
      </c>
      <c r="H1258" s="4" t="s">
        <v>47</v>
      </c>
      <c r="I1258" s="4" t="s">
        <v>2</v>
      </c>
      <c r="J1258" s="4" t="s">
        <v>16</v>
      </c>
      <c r="K1258" s="4" t="s">
        <v>14</v>
      </c>
      <c r="L1258" s="4" t="s">
        <v>48</v>
      </c>
      <c r="M1258" s="9">
        <v>1</v>
      </c>
      <c r="N1258" s="6">
        <v>165.8</v>
      </c>
      <c r="O1258" s="7">
        <v>0.1</v>
      </c>
      <c r="P1258" s="6">
        <v>88.32</v>
      </c>
      <c r="Q1258" s="6">
        <f t="shared" si="76"/>
        <v>149.22000000000003</v>
      </c>
      <c r="R1258" s="6">
        <f t="shared" si="77"/>
        <v>88.32</v>
      </c>
      <c r="S1258" s="6">
        <f t="shared" si="78"/>
        <v>60.900000000000034</v>
      </c>
      <c r="T1258" s="8">
        <f t="shared" si="79"/>
        <v>0.40812223562525146</v>
      </c>
      <c r="U1258" s="5">
        <f>YEAR(SalesDataTable[[#This Row],[Order Date]])</f>
        <v>2026</v>
      </c>
      <c r="V1258" s="8" t="str">
        <f>"Q"&amp;ROUNDUP(MONTH(SalesDataTable[[#This Row],[Order Date]])/3,0)</f>
        <v>Q3</v>
      </c>
      <c r="W1258" s="9">
        <f>MONTH(SalesDataTable[[#This Row],[Order Date]])</f>
        <v>7</v>
      </c>
      <c r="X1258" s="8" t="str">
        <f>TEXT(SalesDataTable[[#This Row],[Order Date]],"mmm")</f>
        <v>Jul</v>
      </c>
    </row>
    <row r="1259" spans="1:24" ht="15.75">
      <c r="A1259" s="2">
        <v>3610</v>
      </c>
      <c r="B1259" s="3">
        <v>46206</v>
      </c>
      <c r="C1259" s="4">
        <f>YEAR(SalesDataTable[[#This Row],[Order Date]])</f>
        <v>2026</v>
      </c>
      <c r="D1259" s="12" t="str">
        <f>"Q"&amp;ROUNDUP(MONTH(SalesDataTable[[#This Row],[Order Date]])/3,0)</f>
        <v>Q3</v>
      </c>
      <c r="E1259" s="4">
        <f>MONTH(SalesDataTable[[#This Row],[Order Date]])</f>
        <v>7</v>
      </c>
      <c r="F1259" s="4" t="str">
        <f>TEXT(SalesDataTable[[#This Row],[Order Date]],"MMM")</f>
        <v>Jul</v>
      </c>
      <c r="G1259" s="4" t="s">
        <v>11</v>
      </c>
      <c r="H1259" s="4" t="s">
        <v>12</v>
      </c>
      <c r="I1259" s="4" t="s">
        <v>8</v>
      </c>
      <c r="J1259" s="4" t="s">
        <v>16</v>
      </c>
      <c r="K1259" s="4" t="s">
        <v>34</v>
      </c>
      <c r="L1259" s="4" t="s">
        <v>35</v>
      </c>
      <c r="M1259" s="9">
        <v>5</v>
      </c>
      <c r="N1259" s="6">
        <v>40.36</v>
      </c>
      <c r="O1259" s="7">
        <v>0.15</v>
      </c>
      <c r="P1259" s="6">
        <v>14.57</v>
      </c>
      <c r="Q1259" s="6">
        <f t="shared" si="76"/>
        <v>171.53</v>
      </c>
      <c r="R1259" s="6">
        <f t="shared" si="77"/>
        <v>72.849999999999994</v>
      </c>
      <c r="S1259" s="6">
        <f t="shared" si="78"/>
        <v>98.68</v>
      </c>
      <c r="T1259" s="8">
        <f t="shared" si="79"/>
        <v>0.57529295167026184</v>
      </c>
      <c r="U1259" s="5">
        <f>YEAR(SalesDataTable[[#This Row],[Order Date]])</f>
        <v>2026</v>
      </c>
      <c r="V1259" s="8" t="str">
        <f>"Q"&amp;ROUNDUP(MONTH(SalesDataTable[[#This Row],[Order Date]])/3,0)</f>
        <v>Q3</v>
      </c>
      <c r="W1259" s="9">
        <f>MONTH(SalesDataTable[[#This Row],[Order Date]])</f>
        <v>7</v>
      </c>
      <c r="X1259" s="8" t="str">
        <f>TEXT(SalesDataTable[[#This Row],[Order Date]],"mmm")</f>
        <v>Jul</v>
      </c>
    </row>
    <row r="1260" spans="1:24" ht="15.75">
      <c r="A1260" s="2">
        <v>3931</v>
      </c>
      <c r="B1260" s="3">
        <v>46206</v>
      </c>
      <c r="C1260" s="4">
        <f>YEAR(SalesDataTable[[#This Row],[Order Date]])</f>
        <v>2026</v>
      </c>
      <c r="D1260" s="12" t="str">
        <f>"Q"&amp;ROUNDUP(MONTH(SalesDataTable[[#This Row],[Order Date]])/3,0)</f>
        <v>Q3</v>
      </c>
      <c r="E1260" s="4">
        <f>MONTH(SalesDataTable[[#This Row],[Order Date]])</f>
        <v>7</v>
      </c>
      <c r="F1260" s="4" t="str">
        <f>TEXT(SalesDataTable[[#This Row],[Order Date]],"MMM")</f>
        <v>Jul</v>
      </c>
      <c r="G1260" s="4" t="s">
        <v>11</v>
      </c>
      <c r="H1260" s="4" t="s">
        <v>52</v>
      </c>
      <c r="I1260" s="4" t="s">
        <v>8</v>
      </c>
      <c r="J1260" s="4" t="s">
        <v>16</v>
      </c>
      <c r="K1260" s="4" t="s">
        <v>9</v>
      </c>
      <c r="L1260" s="4" t="s">
        <v>17</v>
      </c>
      <c r="M1260" s="9">
        <v>12</v>
      </c>
      <c r="N1260" s="6">
        <v>143.77000000000001</v>
      </c>
      <c r="O1260" s="7">
        <v>0.1</v>
      </c>
      <c r="P1260" s="6">
        <v>81.680000000000007</v>
      </c>
      <c r="Q1260" s="6">
        <f t="shared" si="76"/>
        <v>1552.7160000000003</v>
      </c>
      <c r="R1260" s="6">
        <f t="shared" si="77"/>
        <v>980.16000000000008</v>
      </c>
      <c r="S1260" s="6">
        <f t="shared" si="78"/>
        <v>572.55600000000027</v>
      </c>
      <c r="T1260" s="8">
        <f t="shared" si="79"/>
        <v>0.3687448316369511</v>
      </c>
      <c r="U1260" s="5">
        <f>YEAR(SalesDataTable[[#This Row],[Order Date]])</f>
        <v>2026</v>
      </c>
      <c r="V1260" s="8" t="str">
        <f>"Q"&amp;ROUNDUP(MONTH(SalesDataTable[[#This Row],[Order Date]])/3,0)</f>
        <v>Q3</v>
      </c>
      <c r="W1260" s="9">
        <f>MONTH(SalesDataTable[[#This Row],[Order Date]])</f>
        <v>7</v>
      </c>
      <c r="X1260" s="8" t="str">
        <f>TEXT(SalesDataTable[[#This Row],[Order Date]],"mmm")</f>
        <v>Jul</v>
      </c>
    </row>
    <row r="1261" spans="1:24" ht="15.75">
      <c r="A1261" s="2">
        <v>3942</v>
      </c>
      <c r="B1261" s="3">
        <v>46206</v>
      </c>
      <c r="C1261" s="4">
        <f>YEAR(SalesDataTable[[#This Row],[Order Date]])</f>
        <v>2026</v>
      </c>
      <c r="D1261" s="12" t="str">
        <f>"Q"&amp;ROUNDUP(MONTH(SalesDataTable[[#This Row],[Order Date]])/3,0)</f>
        <v>Q3</v>
      </c>
      <c r="E1261" s="4">
        <f>MONTH(SalesDataTable[[#This Row],[Order Date]])</f>
        <v>7</v>
      </c>
      <c r="F1261" s="4" t="str">
        <f>TEXT(SalesDataTable[[#This Row],[Order Date]],"MMM")</f>
        <v>Jul</v>
      </c>
      <c r="G1261" s="4" t="s">
        <v>6</v>
      </c>
      <c r="H1261" s="4" t="s">
        <v>43</v>
      </c>
      <c r="I1261" s="4" t="s">
        <v>2</v>
      </c>
      <c r="J1261" s="4" t="s">
        <v>13</v>
      </c>
      <c r="K1261" s="4" t="s">
        <v>9</v>
      </c>
      <c r="L1261" s="4" t="s">
        <v>46</v>
      </c>
      <c r="M1261" s="9">
        <v>2</v>
      </c>
      <c r="N1261" s="6">
        <v>70.5</v>
      </c>
      <c r="O1261" s="7">
        <v>0</v>
      </c>
      <c r="P1261" s="6">
        <v>32.51</v>
      </c>
      <c r="Q1261" s="6">
        <f t="shared" si="76"/>
        <v>141</v>
      </c>
      <c r="R1261" s="6">
        <f t="shared" si="77"/>
        <v>65.02</v>
      </c>
      <c r="S1261" s="6">
        <f t="shared" si="78"/>
        <v>75.98</v>
      </c>
      <c r="T1261" s="8">
        <f t="shared" si="79"/>
        <v>0.53886524822695037</v>
      </c>
      <c r="U1261" s="5">
        <f>YEAR(SalesDataTable[[#This Row],[Order Date]])</f>
        <v>2026</v>
      </c>
      <c r="V1261" s="8" t="str">
        <f>"Q"&amp;ROUNDUP(MONTH(SalesDataTable[[#This Row],[Order Date]])/3,0)</f>
        <v>Q3</v>
      </c>
      <c r="W1261" s="9">
        <f>MONTH(SalesDataTable[[#This Row],[Order Date]])</f>
        <v>7</v>
      </c>
      <c r="X1261" s="8" t="str">
        <f>TEXT(SalesDataTable[[#This Row],[Order Date]],"mmm")</f>
        <v>Jul</v>
      </c>
    </row>
    <row r="1262" spans="1:24" ht="15.75">
      <c r="A1262" s="2">
        <v>4165</v>
      </c>
      <c r="B1262" s="3">
        <v>46206</v>
      </c>
      <c r="C1262" s="4">
        <f>YEAR(SalesDataTable[[#This Row],[Order Date]])</f>
        <v>2026</v>
      </c>
      <c r="D1262" s="12" t="str">
        <f>"Q"&amp;ROUNDUP(MONTH(SalesDataTable[[#This Row],[Order Date]])/3,0)</f>
        <v>Q3</v>
      </c>
      <c r="E1262" s="4">
        <f>MONTH(SalesDataTable[[#This Row],[Order Date]])</f>
        <v>7</v>
      </c>
      <c r="F1262" s="4" t="str">
        <f>TEXT(SalesDataTable[[#This Row],[Order Date]],"MMM")</f>
        <v>Jul</v>
      </c>
      <c r="G1262" s="4" t="s">
        <v>6</v>
      </c>
      <c r="H1262" s="4" t="s">
        <v>49</v>
      </c>
      <c r="I1262" s="4" t="s">
        <v>2</v>
      </c>
      <c r="J1262" s="4" t="s">
        <v>13</v>
      </c>
      <c r="K1262" s="4" t="s">
        <v>9</v>
      </c>
      <c r="L1262" s="4" t="s">
        <v>37</v>
      </c>
      <c r="M1262" s="9">
        <v>2</v>
      </c>
      <c r="N1262" s="6">
        <v>152.88999999999999</v>
      </c>
      <c r="O1262" s="7">
        <v>0</v>
      </c>
      <c r="P1262" s="6">
        <v>81.34</v>
      </c>
      <c r="Q1262" s="6">
        <f t="shared" si="76"/>
        <v>305.77999999999997</v>
      </c>
      <c r="R1262" s="6">
        <f t="shared" si="77"/>
        <v>162.68</v>
      </c>
      <c r="S1262" s="6">
        <f t="shared" si="78"/>
        <v>143.09999999999997</v>
      </c>
      <c r="T1262" s="8">
        <f t="shared" si="79"/>
        <v>0.46798351756164558</v>
      </c>
      <c r="U1262" s="5">
        <f>YEAR(SalesDataTable[[#This Row],[Order Date]])</f>
        <v>2026</v>
      </c>
      <c r="V1262" s="8" t="str">
        <f>"Q"&amp;ROUNDUP(MONTH(SalesDataTable[[#This Row],[Order Date]])/3,0)</f>
        <v>Q3</v>
      </c>
      <c r="W1262" s="9">
        <f>MONTH(SalesDataTable[[#This Row],[Order Date]])</f>
        <v>7</v>
      </c>
      <c r="X1262" s="8" t="str">
        <f>TEXT(SalesDataTable[[#This Row],[Order Date]],"mmm")</f>
        <v>Jul</v>
      </c>
    </row>
    <row r="1263" spans="1:24" ht="15.75">
      <c r="A1263" s="2">
        <v>1149</v>
      </c>
      <c r="B1263" s="3">
        <v>46207</v>
      </c>
      <c r="C1263" s="4">
        <f>YEAR(SalesDataTable[[#This Row],[Order Date]])</f>
        <v>2026</v>
      </c>
      <c r="D1263" s="12" t="str">
        <f>"Q"&amp;ROUNDUP(MONTH(SalesDataTable[[#This Row],[Order Date]])/3,0)</f>
        <v>Q3</v>
      </c>
      <c r="E1263" s="4">
        <f>MONTH(SalesDataTable[[#This Row],[Order Date]])</f>
        <v>7</v>
      </c>
      <c r="F1263" s="4" t="str">
        <f>TEXT(SalesDataTable[[#This Row],[Order Date]],"MMM")</f>
        <v>Jul</v>
      </c>
      <c r="G1263" s="4" t="s">
        <v>0</v>
      </c>
      <c r="H1263" s="4" t="s">
        <v>50</v>
      </c>
      <c r="I1263" s="4" t="s">
        <v>2</v>
      </c>
      <c r="J1263" s="4" t="s">
        <v>13</v>
      </c>
      <c r="K1263" s="4" t="s">
        <v>4</v>
      </c>
      <c r="L1263" s="4" t="s">
        <v>5</v>
      </c>
      <c r="M1263" s="9">
        <v>2</v>
      </c>
      <c r="N1263" s="6">
        <v>81.900000000000006</v>
      </c>
      <c r="O1263" s="7">
        <v>0</v>
      </c>
      <c r="P1263" s="6">
        <v>42.61</v>
      </c>
      <c r="Q1263" s="6">
        <f t="shared" si="76"/>
        <v>163.80000000000001</v>
      </c>
      <c r="R1263" s="6">
        <f t="shared" si="77"/>
        <v>85.22</v>
      </c>
      <c r="S1263" s="6">
        <f t="shared" si="78"/>
        <v>78.580000000000013</v>
      </c>
      <c r="T1263" s="8">
        <f t="shared" si="79"/>
        <v>0.47973137973137975</v>
      </c>
      <c r="U1263" s="5">
        <f>YEAR(SalesDataTable[[#This Row],[Order Date]])</f>
        <v>2026</v>
      </c>
      <c r="V1263" s="8" t="str">
        <f>"Q"&amp;ROUNDUP(MONTH(SalesDataTable[[#This Row],[Order Date]])/3,0)</f>
        <v>Q3</v>
      </c>
      <c r="W1263" s="9">
        <f>MONTH(SalesDataTable[[#This Row],[Order Date]])</f>
        <v>7</v>
      </c>
      <c r="X1263" s="8" t="str">
        <f>TEXT(SalesDataTable[[#This Row],[Order Date]],"mmm")</f>
        <v>Jul</v>
      </c>
    </row>
    <row r="1264" spans="1:24" ht="15.75">
      <c r="A1264" s="2">
        <v>1310</v>
      </c>
      <c r="B1264" s="3">
        <v>46207</v>
      </c>
      <c r="C1264" s="4">
        <f>YEAR(SalesDataTable[[#This Row],[Order Date]])</f>
        <v>2026</v>
      </c>
      <c r="D1264" s="12" t="str">
        <f>"Q"&amp;ROUNDUP(MONTH(SalesDataTable[[#This Row],[Order Date]])/3,0)</f>
        <v>Q3</v>
      </c>
      <c r="E1264" s="4">
        <f>MONTH(SalesDataTable[[#This Row],[Order Date]])</f>
        <v>7</v>
      </c>
      <c r="F1264" s="4" t="str">
        <f>TEXT(SalesDataTable[[#This Row],[Order Date]],"MMM")</f>
        <v>Jul</v>
      </c>
      <c r="G1264" s="4" t="s">
        <v>11</v>
      </c>
      <c r="H1264" s="4" t="s">
        <v>39</v>
      </c>
      <c r="I1264" s="4" t="s">
        <v>19</v>
      </c>
      <c r="J1264" s="4" t="s">
        <v>13</v>
      </c>
      <c r="K1264" s="4" t="s">
        <v>4</v>
      </c>
      <c r="L1264" s="4" t="s">
        <v>30</v>
      </c>
      <c r="M1264" s="9">
        <v>1</v>
      </c>
      <c r="N1264" s="6">
        <v>103.58</v>
      </c>
      <c r="O1264" s="7">
        <v>0</v>
      </c>
      <c r="P1264" s="6">
        <v>51.94</v>
      </c>
      <c r="Q1264" s="6">
        <f t="shared" si="76"/>
        <v>103.58</v>
      </c>
      <c r="R1264" s="6">
        <f t="shared" si="77"/>
        <v>51.94</v>
      </c>
      <c r="S1264" s="6">
        <f t="shared" si="78"/>
        <v>51.64</v>
      </c>
      <c r="T1264" s="8">
        <f t="shared" si="79"/>
        <v>0.49855184398532537</v>
      </c>
      <c r="U1264" s="5">
        <f>YEAR(SalesDataTable[[#This Row],[Order Date]])</f>
        <v>2026</v>
      </c>
      <c r="V1264" s="8" t="str">
        <f>"Q"&amp;ROUNDUP(MONTH(SalesDataTable[[#This Row],[Order Date]])/3,0)</f>
        <v>Q3</v>
      </c>
      <c r="W1264" s="9">
        <f>MONTH(SalesDataTable[[#This Row],[Order Date]])</f>
        <v>7</v>
      </c>
      <c r="X1264" s="8" t="str">
        <f>TEXT(SalesDataTable[[#This Row],[Order Date]],"mmm")</f>
        <v>Jul</v>
      </c>
    </row>
    <row r="1265" spans="1:24" ht="15.75">
      <c r="A1265" s="2">
        <v>2352</v>
      </c>
      <c r="B1265" s="3">
        <v>46207</v>
      </c>
      <c r="C1265" s="4">
        <f>YEAR(SalesDataTable[[#This Row],[Order Date]])</f>
        <v>2026</v>
      </c>
      <c r="D1265" s="12" t="str">
        <f>"Q"&amp;ROUNDUP(MONTH(SalesDataTable[[#This Row],[Order Date]])/3,0)</f>
        <v>Q3</v>
      </c>
      <c r="E1265" s="4">
        <f>MONTH(SalesDataTable[[#This Row],[Order Date]])</f>
        <v>7</v>
      </c>
      <c r="F1265" s="4" t="str">
        <f>TEXT(SalesDataTable[[#This Row],[Order Date]],"MMM")</f>
        <v>Jul</v>
      </c>
      <c r="G1265" s="4" t="s">
        <v>11</v>
      </c>
      <c r="H1265" s="4" t="s">
        <v>18</v>
      </c>
      <c r="I1265" s="4" t="s">
        <v>8</v>
      </c>
      <c r="J1265" s="4" t="s">
        <v>3</v>
      </c>
      <c r="K1265" s="4" t="s">
        <v>9</v>
      </c>
      <c r="L1265" s="4" t="s">
        <v>46</v>
      </c>
      <c r="M1265" s="9">
        <v>4</v>
      </c>
      <c r="N1265" s="6">
        <v>69.7</v>
      </c>
      <c r="O1265" s="7">
        <v>0.1</v>
      </c>
      <c r="P1265" s="6">
        <v>32.799999999999997</v>
      </c>
      <c r="Q1265" s="6">
        <f t="shared" si="76"/>
        <v>250.92000000000002</v>
      </c>
      <c r="R1265" s="6">
        <f t="shared" si="77"/>
        <v>131.19999999999999</v>
      </c>
      <c r="S1265" s="6">
        <f t="shared" si="78"/>
        <v>119.72000000000003</v>
      </c>
      <c r="T1265" s="8">
        <f t="shared" si="79"/>
        <v>0.47712418300653603</v>
      </c>
      <c r="U1265" s="5">
        <f>YEAR(SalesDataTable[[#This Row],[Order Date]])</f>
        <v>2026</v>
      </c>
      <c r="V1265" s="8" t="str">
        <f>"Q"&amp;ROUNDUP(MONTH(SalesDataTable[[#This Row],[Order Date]])/3,0)</f>
        <v>Q3</v>
      </c>
      <c r="W1265" s="9">
        <f>MONTH(SalesDataTable[[#This Row],[Order Date]])</f>
        <v>7</v>
      </c>
      <c r="X1265" s="8" t="str">
        <f>TEXT(SalesDataTable[[#This Row],[Order Date]],"mmm")</f>
        <v>Jul</v>
      </c>
    </row>
    <row r="1266" spans="1:24" ht="15.75">
      <c r="A1266" s="2">
        <v>2547</v>
      </c>
      <c r="B1266" s="3">
        <v>46207</v>
      </c>
      <c r="C1266" s="4">
        <f>YEAR(SalesDataTable[[#This Row],[Order Date]])</f>
        <v>2026</v>
      </c>
      <c r="D1266" s="12" t="str">
        <f>"Q"&amp;ROUNDUP(MONTH(SalesDataTable[[#This Row],[Order Date]])/3,0)</f>
        <v>Q3</v>
      </c>
      <c r="E1266" s="4">
        <f>MONTH(SalesDataTable[[#This Row],[Order Date]])</f>
        <v>7</v>
      </c>
      <c r="F1266" s="4" t="str">
        <f>TEXT(SalesDataTable[[#This Row],[Order Date]],"MMM")</f>
        <v>Jul</v>
      </c>
      <c r="G1266" s="4" t="s">
        <v>6</v>
      </c>
      <c r="H1266" s="4" t="s">
        <v>43</v>
      </c>
      <c r="I1266" s="4" t="s">
        <v>2</v>
      </c>
      <c r="J1266" s="4" t="s">
        <v>16</v>
      </c>
      <c r="K1266" s="4" t="s">
        <v>34</v>
      </c>
      <c r="L1266" s="4" t="s">
        <v>35</v>
      </c>
      <c r="M1266" s="9">
        <v>1</v>
      </c>
      <c r="N1266" s="6">
        <v>40.549999999999997</v>
      </c>
      <c r="O1266" s="7">
        <v>0.05</v>
      </c>
      <c r="P1266" s="6">
        <v>14.44</v>
      </c>
      <c r="Q1266" s="6">
        <f t="shared" si="76"/>
        <v>38.522499999999994</v>
      </c>
      <c r="R1266" s="6">
        <f t="shared" si="77"/>
        <v>14.44</v>
      </c>
      <c r="S1266" s="6">
        <f t="shared" si="78"/>
        <v>24.082499999999996</v>
      </c>
      <c r="T1266" s="8">
        <f t="shared" si="79"/>
        <v>0.62515413070283599</v>
      </c>
      <c r="U1266" s="5">
        <f>YEAR(SalesDataTable[[#This Row],[Order Date]])</f>
        <v>2026</v>
      </c>
      <c r="V1266" s="8" t="str">
        <f>"Q"&amp;ROUNDUP(MONTH(SalesDataTable[[#This Row],[Order Date]])/3,0)</f>
        <v>Q3</v>
      </c>
      <c r="W1266" s="9">
        <f>MONTH(SalesDataTable[[#This Row],[Order Date]])</f>
        <v>7</v>
      </c>
      <c r="X1266" s="8" t="str">
        <f>TEXT(SalesDataTable[[#This Row],[Order Date]],"mmm")</f>
        <v>Jul</v>
      </c>
    </row>
    <row r="1267" spans="1:24" ht="15.75">
      <c r="A1267" s="2">
        <v>2720</v>
      </c>
      <c r="B1267" s="3">
        <v>46207</v>
      </c>
      <c r="C1267" s="4">
        <f>YEAR(SalesDataTable[[#This Row],[Order Date]])</f>
        <v>2026</v>
      </c>
      <c r="D1267" s="12" t="str">
        <f>"Q"&amp;ROUNDUP(MONTH(SalesDataTable[[#This Row],[Order Date]])/3,0)</f>
        <v>Q3</v>
      </c>
      <c r="E1267" s="4">
        <f>MONTH(SalesDataTable[[#This Row],[Order Date]])</f>
        <v>7</v>
      </c>
      <c r="F1267" s="4" t="str">
        <f>TEXT(SalesDataTable[[#This Row],[Order Date]],"MMM")</f>
        <v>Jul</v>
      </c>
      <c r="G1267" s="4" t="s">
        <v>20</v>
      </c>
      <c r="H1267" s="4" t="s">
        <v>33</v>
      </c>
      <c r="I1267" s="4" t="s">
        <v>2</v>
      </c>
      <c r="J1267" s="4" t="s">
        <v>13</v>
      </c>
      <c r="K1267" s="4" t="s">
        <v>9</v>
      </c>
      <c r="L1267" s="4" t="s">
        <v>17</v>
      </c>
      <c r="M1267" s="9">
        <v>2</v>
      </c>
      <c r="N1267" s="6">
        <v>145.88999999999999</v>
      </c>
      <c r="O1267" s="7">
        <v>0</v>
      </c>
      <c r="P1267" s="6">
        <v>80.709999999999994</v>
      </c>
      <c r="Q1267" s="6">
        <f t="shared" si="76"/>
        <v>291.77999999999997</v>
      </c>
      <c r="R1267" s="6">
        <f t="shared" si="77"/>
        <v>161.41999999999999</v>
      </c>
      <c r="S1267" s="6">
        <f t="shared" si="78"/>
        <v>130.35999999999999</v>
      </c>
      <c r="T1267" s="8">
        <f t="shared" si="79"/>
        <v>0.4467749674412228</v>
      </c>
      <c r="U1267" s="5">
        <f>YEAR(SalesDataTable[[#This Row],[Order Date]])</f>
        <v>2026</v>
      </c>
      <c r="V1267" s="8" t="str">
        <f>"Q"&amp;ROUNDUP(MONTH(SalesDataTable[[#This Row],[Order Date]])/3,0)</f>
        <v>Q3</v>
      </c>
      <c r="W1267" s="9">
        <f>MONTH(SalesDataTable[[#This Row],[Order Date]])</f>
        <v>7</v>
      </c>
      <c r="X1267" s="8" t="str">
        <f>TEXT(SalesDataTable[[#This Row],[Order Date]],"mmm")</f>
        <v>Jul</v>
      </c>
    </row>
    <row r="1268" spans="1:24" ht="15.75">
      <c r="A1268" s="2">
        <v>3591</v>
      </c>
      <c r="B1268" s="3">
        <v>46207</v>
      </c>
      <c r="C1268" s="4">
        <f>YEAR(SalesDataTable[[#This Row],[Order Date]])</f>
        <v>2026</v>
      </c>
      <c r="D1268" s="12" t="str">
        <f>"Q"&amp;ROUNDUP(MONTH(SalesDataTable[[#This Row],[Order Date]])/3,0)</f>
        <v>Q3</v>
      </c>
      <c r="E1268" s="4">
        <f>MONTH(SalesDataTable[[#This Row],[Order Date]])</f>
        <v>7</v>
      </c>
      <c r="F1268" s="4" t="str">
        <f>TEXT(SalesDataTable[[#This Row],[Order Date]],"MMM")</f>
        <v>Jul</v>
      </c>
      <c r="G1268" s="4" t="s">
        <v>20</v>
      </c>
      <c r="H1268" s="4" t="s">
        <v>47</v>
      </c>
      <c r="I1268" s="4" t="s">
        <v>2</v>
      </c>
      <c r="J1268" s="4" t="s">
        <v>3</v>
      </c>
      <c r="K1268" s="4" t="s">
        <v>14</v>
      </c>
      <c r="L1268" s="4" t="s">
        <v>48</v>
      </c>
      <c r="M1268" s="9">
        <v>1</v>
      </c>
      <c r="N1268" s="6">
        <v>163.25</v>
      </c>
      <c r="O1268" s="7">
        <v>0</v>
      </c>
      <c r="P1268" s="6">
        <v>89.71</v>
      </c>
      <c r="Q1268" s="6">
        <f t="shared" si="76"/>
        <v>163.25</v>
      </c>
      <c r="R1268" s="6">
        <f t="shared" si="77"/>
        <v>89.71</v>
      </c>
      <c r="S1268" s="6">
        <f t="shared" si="78"/>
        <v>73.540000000000006</v>
      </c>
      <c r="T1268" s="8">
        <f t="shared" si="79"/>
        <v>0.45047473200612559</v>
      </c>
      <c r="U1268" s="5">
        <f>YEAR(SalesDataTable[[#This Row],[Order Date]])</f>
        <v>2026</v>
      </c>
      <c r="V1268" s="8" t="str">
        <f>"Q"&amp;ROUNDUP(MONTH(SalesDataTable[[#This Row],[Order Date]])/3,0)</f>
        <v>Q3</v>
      </c>
      <c r="W1268" s="9">
        <f>MONTH(SalesDataTable[[#This Row],[Order Date]])</f>
        <v>7</v>
      </c>
      <c r="X1268" s="8" t="str">
        <f>TEXT(SalesDataTable[[#This Row],[Order Date]],"mmm")</f>
        <v>Jul</v>
      </c>
    </row>
    <row r="1269" spans="1:24" ht="15.75">
      <c r="A1269" s="2">
        <v>3819</v>
      </c>
      <c r="B1269" s="3">
        <v>46207</v>
      </c>
      <c r="C1269" s="4">
        <f>YEAR(SalesDataTable[[#This Row],[Order Date]])</f>
        <v>2026</v>
      </c>
      <c r="D1269" s="12" t="str">
        <f>"Q"&amp;ROUNDUP(MONTH(SalesDataTable[[#This Row],[Order Date]])/3,0)</f>
        <v>Q3</v>
      </c>
      <c r="E1269" s="4">
        <f>MONTH(SalesDataTable[[#This Row],[Order Date]])</f>
        <v>7</v>
      </c>
      <c r="F1269" s="4" t="str">
        <f>TEXT(SalesDataTable[[#This Row],[Order Date]],"MMM")</f>
        <v>Jul</v>
      </c>
      <c r="G1269" s="4" t="s">
        <v>6</v>
      </c>
      <c r="H1269" s="4" t="s">
        <v>7</v>
      </c>
      <c r="I1269" s="4" t="s">
        <v>2</v>
      </c>
      <c r="J1269" s="4" t="s">
        <v>3</v>
      </c>
      <c r="K1269" s="4" t="s">
        <v>34</v>
      </c>
      <c r="L1269" s="4" t="s">
        <v>35</v>
      </c>
      <c r="M1269" s="9">
        <v>1</v>
      </c>
      <c r="N1269" s="6">
        <v>40.39</v>
      </c>
      <c r="O1269" s="7">
        <v>0.1</v>
      </c>
      <c r="P1269" s="6">
        <v>14.38</v>
      </c>
      <c r="Q1269" s="6">
        <f t="shared" si="76"/>
        <v>36.350999999999999</v>
      </c>
      <c r="R1269" s="6">
        <f t="shared" si="77"/>
        <v>14.38</v>
      </c>
      <c r="S1269" s="6">
        <f t="shared" si="78"/>
        <v>21.970999999999997</v>
      </c>
      <c r="T1269" s="8">
        <f t="shared" si="79"/>
        <v>0.60441253335534095</v>
      </c>
      <c r="U1269" s="5">
        <f>YEAR(SalesDataTable[[#This Row],[Order Date]])</f>
        <v>2026</v>
      </c>
      <c r="V1269" s="8" t="str">
        <f>"Q"&amp;ROUNDUP(MONTH(SalesDataTable[[#This Row],[Order Date]])/3,0)</f>
        <v>Q3</v>
      </c>
      <c r="W1269" s="9">
        <f>MONTH(SalesDataTable[[#This Row],[Order Date]])</f>
        <v>7</v>
      </c>
      <c r="X1269" s="8" t="str">
        <f>TEXT(SalesDataTable[[#This Row],[Order Date]],"mmm")</f>
        <v>Jul</v>
      </c>
    </row>
    <row r="1270" spans="1:24" ht="15.75">
      <c r="A1270" s="2">
        <v>4869</v>
      </c>
      <c r="B1270" s="3">
        <v>46207</v>
      </c>
      <c r="C1270" s="4">
        <f>YEAR(SalesDataTable[[#This Row],[Order Date]])</f>
        <v>2026</v>
      </c>
      <c r="D1270" s="12" t="str">
        <f>"Q"&amp;ROUNDUP(MONTH(SalesDataTable[[#This Row],[Order Date]])/3,0)</f>
        <v>Q3</v>
      </c>
      <c r="E1270" s="4">
        <f>MONTH(SalesDataTable[[#This Row],[Order Date]])</f>
        <v>7</v>
      </c>
      <c r="F1270" s="4" t="str">
        <f>TEXT(SalesDataTable[[#This Row],[Order Date]],"MMM")</f>
        <v>Jul</v>
      </c>
      <c r="G1270" s="4" t="s">
        <v>0</v>
      </c>
      <c r="H1270" s="4" t="s">
        <v>50</v>
      </c>
      <c r="I1270" s="4" t="s">
        <v>19</v>
      </c>
      <c r="J1270" s="4" t="s">
        <v>3</v>
      </c>
      <c r="K1270" s="4" t="s">
        <v>23</v>
      </c>
      <c r="L1270" s="4" t="s">
        <v>29</v>
      </c>
      <c r="M1270" s="9">
        <v>1</v>
      </c>
      <c r="N1270" s="6">
        <v>200.22</v>
      </c>
      <c r="O1270" s="7">
        <v>0</v>
      </c>
      <c r="P1270" s="6">
        <v>104.38</v>
      </c>
      <c r="Q1270" s="6">
        <f t="shared" si="76"/>
        <v>200.22</v>
      </c>
      <c r="R1270" s="6">
        <f t="shared" si="77"/>
        <v>104.38</v>
      </c>
      <c r="S1270" s="6">
        <f t="shared" si="78"/>
        <v>95.84</v>
      </c>
      <c r="T1270" s="8">
        <f t="shared" si="79"/>
        <v>0.47867345919488563</v>
      </c>
      <c r="U1270" s="5">
        <f>YEAR(SalesDataTable[[#This Row],[Order Date]])</f>
        <v>2026</v>
      </c>
      <c r="V1270" s="8" t="str">
        <f>"Q"&amp;ROUNDUP(MONTH(SalesDataTable[[#This Row],[Order Date]])/3,0)</f>
        <v>Q3</v>
      </c>
      <c r="W1270" s="9">
        <f>MONTH(SalesDataTable[[#This Row],[Order Date]])</f>
        <v>7</v>
      </c>
      <c r="X1270" s="8" t="str">
        <f>TEXT(SalesDataTable[[#This Row],[Order Date]],"mmm")</f>
        <v>Jul</v>
      </c>
    </row>
    <row r="1271" spans="1:24" ht="15.75">
      <c r="A1271" s="2">
        <v>4940</v>
      </c>
      <c r="B1271" s="3">
        <v>46207</v>
      </c>
      <c r="C1271" s="4">
        <f>YEAR(SalesDataTable[[#This Row],[Order Date]])</f>
        <v>2026</v>
      </c>
      <c r="D1271" s="12" t="str">
        <f>"Q"&amp;ROUNDUP(MONTH(SalesDataTable[[#This Row],[Order Date]])/3,0)</f>
        <v>Q3</v>
      </c>
      <c r="E1271" s="4">
        <f>MONTH(SalesDataTable[[#This Row],[Order Date]])</f>
        <v>7</v>
      </c>
      <c r="F1271" s="4" t="str">
        <f>TEXT(SalesDataTable[[#This Row],[Order Date]],"MMM")</f>
        <v>Jul</v>
      </c>
      <c r="G1271" s="4" t="s">
        <v>6</v>
      </c>
      <c r="H1271" s="4" t="s">
        <v>27</v>
      </c>
      <c r="I1271" s="4" t="s">
        <v>2</v>
      </c>
      <c r="J1271" s="4" t="s">
        <v>3</v>
      </c>
      <c r="K1271" s="4" t="s">
        <v>14</v>
      </c>
      <c r="L1271" s="4" t="s">
        <v>48</v>
      </c>
      <c r="M1271" s="9">
        <v>1</v>
      </c>
      <c r="N1271" s="6">
        <v>164.78</v>
      </c>
      <c r="O1271" s="7">
        <v>0.1</v>
      </c>
      <c r="P1271" s="6">
        <v>88.72</v>
      </c>
      <c r="Q1271" s="6">
        <f t="shared" si="76"/>
        <v>148.30199999999999</v>
      </c>
      <c r="R1271" s="6">
        <f t="shared" si="77"/>
        <v>88.72</v>
      </c>
      <c r="S1271" s="6">
        <f t="shared" si="78"/>
        <v>59.581999999999994</v>
      </c>
      <c r="T1271" s="8">
        <f t="shared" si="79"/>
        <v>0.4017612709201494</v>
      </c>
      <c r="U1271" s="5">
        <f>YEAR(SalesDataTable[[#This Row],[Order Date]])</f>
        <v>2026</v>
      </c>
      <c r="V1271" s="8" t="str">
        <f>"Q"&amp;ROUNDUP(MONTH(SalesDataTable[[#This Row],[Order Date]])/3,0)</f>
        <v>Q3</v>
      </c>
      <c r="W1271" s="9">
        <f>MONTH(SalesDataTable[[#This Row],[Order Date]])</f>
        <v>7</v>
      </c>
      <c r="X1271" s="8" t="str">
        <f>TEXT(SalesDataTable[[#This Row],[Order Date]],"mmm")</f>
        <v>Jul</v>
      </c>
    </row>
    <row r="1272" spans="1:24" ht="15.75">
      <c r="A1272" s="2">
        <v>5164</v>
      </c>
      <c r="B1272" s="3">
        <v>46207</v>
      </c>
      <c r="C1272" s="4">
        <f>YEAR(SalesDataTable[[#This Row],[Order Date]])</f>
        <v>2026</v>
      </c>
      <c r="D1272" s="12" t="str">
        <f>"Q"&amp;ROUNDUP(MONTH(SalesDataTable[[#This Row],[Order Date]])/3,0)</f>
        <v>Q3</v>
      </c>
      <c r="E1272" s="4">
        <f>MONTH(SalesDataTable[[#This Row],[Order Date]])</f>
        <v>7</v>
      </c>
      <c r="F1272" s="4" t="str">
        <f>TEXT(SalesDataTable[[#This Row],[Order Date]],"MMM")</f>
        <v>Jul</v>
      </c>
      <c r="G1272" s="4" t="s">
        <v>6</v>
      </c>
      <c r="H1272" s="4" t="s">
        <v>49</v>
      </c>
      <c r="I1272" s="4" t="s">
        <v>2</v>
      </c>
      <c r="J1272" s="4" t="s">
        <v>3</v>
      </c>
      <c r="K1272" s="4" t="s">
        <v>9</v>
      </c>
      <c r="L1272" s="4" t="s">
        <v>17</v>
      </c>
      <c r="M1272" s="9">
        <v>4</v>
      </c>
      <c r="N1272" s="6">
        <v>142.86000000000001</v>
      </c>
      <c r="O1272" s="7">
        <v>0</v>
      </c>
      <c r="P1272" s="6">
        <v>81.62</v>
      </c>
      <c r="Q1272" s="6">
        <f t="shared" si="76"/>
        <v>571.44000000000005</v>
      </c>
      <c r="R1272" s="6">
        <f t="shared" si="77"/>
        <v>326.48</v>
      </c>
      <c r="S1272" s="6">
        <f t="shared" si="78"/>
        <v>244.96000000000004</v>
      </c>
      <c r="T1272" s="8">
        <f t="shared" si="79"/>
        <v>0.42867142657146862</v>
      </c>
      <c r="U1272" s="5">
        <f>YEAR(SalesDataTable[[#This Row],[Order Date]])</f>
        <v>2026</v>
      </c>
      <c r="V1272" s="8" t="str">
        <f>"Q"&amp;ROUNDUP(MONTH(SalesDataTable[[#This Row],[Order Date]])/3,0)</f>
        <v>Q3</v>
      </c>
      <c r="W1272" s="9">
        <f>MONTH(SalesDataTable[[#This Row],[Order Date]])</f>
        <v>7</v>
      </c>
      <c r="X1272" s="8" t="str">
        <f>TEXT(SalesDataTable[[#This Row],[Order Date]],"mmm")</f>
        <v>Jul</v>
      </c>
    </row>
    <row r="1273" spans="1:24" ht="15.75">
      <c r="A1273" s="2">
        <v>659</v>
      </c>
      <c r="B1273" s="3">
        <v>46208</v>
      </c>
      <c r="C1273" s="4">
        <f>YEAR(SalesDataTable[[#This Row],[Order Date]])</f>
        <v>2026</v>
      </c>
      <c r="D1273" s="12" t="str">
        <f>"Q"&amp;ROUNDUP(MONTH(SalesDataTable[[#This Row],[Order Date]])/3,0)</f>
        <v>Q3</v>
      </c>
      <c r="E1273" s="4">
        <f>MONTH(SalesDataTable[[#This Row],[Order Date]])</f>
        <v>7</v>
      </c>
      <c r="F1273" s="4" t="str">
        <f>TEXT(SalesDataTable[[#This Row],[Order Date]],"MMM")</f>
        <v>Jul</v>
      </c>
      <c r="G1273" s="4" t="s">
        <v>20</v>
      </c>
      <c r="H1273" s="4" t="s">
        <v>47</v>
      </c>
      <c r="I1273" s="4" t="s">
        <v>28</v>
      </c>
      <c r="J1273" s="4" t="s">
        <v>16</v>
      </c>
      <c r="K1273" s="4" t="s">
        <v>4</v>
      </c>
      <c r="L1273" s="4" t="s">
        <v>26</v>
      </c>
      <c r="M1273" s="9">
        <v>1</v>
      </c>
      <c r="N1273" s="6">
        <v>41.18</v>
      </c>
      <c r="O1273" s="7">
        <v>0</v>
      </c>
      <c r="P1273" s="6">
        <v>16.25</v>
      </c>
      <c r="Q1273" s="6">
        <f t="shared" si="76"/>
        <v>41.18</v>
      </c>
      <c r="R1273" s="6">
        <f t="shared" si="77"/>
        <v>16.25</v>
      </c>
      <c r="S1273" s="6">
        <f t="shared" si="78"/>
        <v>24.93</v>
      </c>
      <c r="T1273" s="8">
        <f t="shared" si="79"/>
        <v>0.6053909664885867</v>
      </c>
      <c r="U1273" s="5">
        <f>YEAR(SalesDataTable[[#This Row],[Order Date]])</f>
        <v>2026</v>
      </c>
      <c r="V1273" s="8" t="str">
        <f>"Q"&amp;ROUNDUP(MONTH(SalesDataTable[[#This Row],[Order Date]])/3,0)</f>
        <v>Q3</v>
      </c>
      <c r="W1273" s="9">
        <f>MONTH(SalesDataTable[[#This Row],[Order Date]])</f>
        <v>7</v>
      </c>
      <c r="X1273" s="8" t="str">
        <f>TEXT(SalesDataTable[[#This Row],[Order Date]],"mmm")</f>
        <v>Jul</v>
      </c>
    </row>
    <row r="1274" spans="1:24" ht="15.75">
      <c r="A1274" s="2">
        <v>969</v>
      </c>
      <c r="B1274" s="3">
        <v>46208</v>
      </c>
      <c r="C1274" s="4">
        <f>YEAR(SalesDataTable[[#This Row],[Order Date]])</f>
        <v>2026</v>
      </c>
      <c r="D1274" s="12" t="str">
        <f>"Q"&amp;ROUNDUP(MONTH(SalesDataTable[[#This Row],[Order Date]])/3,0)</f>
        <v>Q3</v>
      </c>
      <c r="E1274" s="4">
        <f>MONTH(SalesDataTable[[#This Row],[Order Date]])</f>
        <v>7</v>
      </c>
      <c r="F1274" s="4" t="str">
        <f>TEXT(SalesDataTable[[#This Row],[Order Date]],"MMM")</f>
        <v>Jul</v>
      </c>
      <c r="G1274" s="4" t="s">
        <v>6</v>
      </c>
      <c r="H1274" s="4" t="s">
        <v>41</v>
      </c>
      <c r="I1274" s="4" t="s">
        <v>8</v>
      </c>
      <c r="J1274" s="4" t="s">
        <v>16</v>
      </c>
      <c r="K1274" s="4" t="s">
        <v>34</v>
      </c>
      <c r="L1274" s="4" t="s">
        <v>42</v>
      </c>
      <c r="M1274" s="9">
        <v>12</v>
      </c>
      <c r="N1274" s="6">
        <v>35.81</v>
      </c>
      <c r="O1274" s="7">
        <v>0.15</v>
      </c>
      <c r="P1274" s="6">
        <v>14.29</v>
      </c>
      <c r="Q1274" s="6">
        <f t="shared" si="76"/>
        <v>365.262</v>
      </c>
      <c r="R1274" s="6">
        <f t="shared" si="77"/>
        <v>171.48</v>
      </c>
      <c r="S1274" s="6">
        <f t="shared" si="78"/>
        <v>193.78200000000001</v>
      </c>
      <c r="T1274" s="8">
        <f t="shared" si="79"/>
        <v>0.53052877112866936</v>
      </c>
      <c r="U1274" s="5">
        <f>YEAR(SalesDataTable[[#This Row],[Order Date]])</f>
        <v>2026</v>
      </c>
      <c r="V1274" s="8" t="str">
        <f>"Q"&amp;ROUNDUP(MONTH(SalesDataTable[[#This Row],[Order Date]])/3,0)</f>
        <v>Q3</v>
      </c>
      <c r="W1274" s="9">
        <f>MONTH(SalesDataTable[[#This Row],[Order Date]])</f>
        <v>7</v>
      </c>
      <c r="X1274" s="8" t="str">
        <f>TEXT(SalesDataTable[[#This Row],[Order Date]],"mmm")</f>
        <v>Jul</v>
      </c>
    </row>
    <row r="1275" spans="1:24" ht="15.75">
      <c r="A1275" s="2">
        <v>1096</v>
      </c>
      <c r="B1275" s="3">
        <v>46208</v>
      </c>
      <c r="C1275" s="4">
        <f>YEAR(SalesDataTable[[#This Row],[Order Date]])</f>
        <v>2026</v>
      </c>
      <c r="D1275" s="12" t="str">
        <f>"Q"&amp;ROUNDUP(MONTH(SalesDataTable[[#This Row],[Order Date]])/3,0)</f>
        <v>Q3</v>
      </c>
      <c r="E1275" s="4">
        <f>MONTH(SalesDataTable[[#This Row],[Order Date]])</f>
        <v>7</v>
      </c>
      <c r="F1275" s="4" t="str">
        <f>TEXT(SalesDataTable[[#This Row],[Order Date]],"MMM")</f>
        <v>Jul</v>
      </c>
      <c r="G1275" s="4" t="s">
        <v>6</v>
      </c>
      <c r="H1275" s="4" t="s">
        <v>49</v>
      </c>
      <c r="I1275" s="4" t="s">
        <v>19</v>
      </c>
      <c r="J1275" s="4" t="s">
        <v>13</v>
      </c>
      <c r="K1275" s="4" t="s">
        <v>23</v>
      </c>
      <c r="L1275" s="4" t="s">
        <v>24</v>
      </c>
      <c r="M1275" s="9">
        <v>3</v>
      </c>
      <c r="N1275" s="6">
        <v>345.42</v>
      </c>
      <c r="O1275" s="7">
        <v>0</v>
      </c>
      <c r="P1275" s="6">
        <v>198.69</v>
      </c>
      <c r="Q1275" s="6">
        <f t="shared" si="76"/>
        <v>1036.26</v>
      </c>
      <c r="R1275" s="6">
        <f t="shared" si="77"/>
        <v>596.06999999999994</v>
      </c>
      <c r="S1275" s="6">
        <f t="shared" si="78"/>
        <v>440.19000000000005</v>
      </c>
      <c r="T1275" s="8">
        <f t="shared" si="79"/>
        <v>0.42478721556366167</v>
      </c>
      <c r="U1275" s="5">
        <f>YEAR(SalesDataTable[[#This Row],[Order Date]])</f>
        <v>2026</v>
      </c>
      <c r="V1275" s="8" t="str">
        <f>"Q"&amp;ROUNDUP(MONTH(SalesDataTable[[#This Row],[Order Date]])/3,0)</f>
        <v>Q3</v>
      </c>
      <c r="W1275" s="9">
        <f>MONTH(SalesDataTable[[#This Row],[Order Date]])</f>
        <v>7</v>
      </c>
      <c r="X1275" s="8" t="str">
        <f>TEXT(SalesDataTable[[#This Row],[Order Date]],"mmm")</f>
        <v>Jul</v>
      </c>
    </row>
    <row r="1276" spans="1:24" ht="15.75">
      <c r="A1276" s="2">
        <v>1440</v>
      </c>
      <c r="B1276" s="3">
        <v>46208</v>
      </c>
      <c r="C1276" s="4">
        <f>YEAR(SalesDataTable[[#This Row],[Order Date]])</f>
        <v>2026</v>
      </c>
      <c r="D1276" s="12" t="str">
        <f>"Q"&amp;ROUNDUP(MONTH(SalesDataTable[[#This Row],[Order Date]])/3,0)</f>
        <v>Q3</v>
      </c>
      <c r="E1276" s="4">
        <f>MONTH(SalesDataTable[[#This Row],[Order Date]])</f>
        <v>7</v>
      </c>
      <c r="F1276" s="4" t="str">
        <f>TEXT(SalesDataTable[[#This Row],[Order Date]],"MMM")</f>
        <v>Jul</v>
      </c>
      <c r="G1276" s="4" t="s">
        <v>20</v>
      </c>
      <c r="H1276" s="4" t="s">
        <v>33</v>
      </c>
      <c r="I1276" s="4" t="s">
        <v>2</v>
      </c>
      <c r="J1276" s="4" t="s">
        <v>3</v>
      </c>
      <c r="K1276" s="4" t="s">
        <v>4</v>
      </c>
      <c r="L1276" s="4" t="s">
        <v>30</v>
      </c>
      <c r="M1276" s="9">
        <v>4</v>
      </c>
      <c r="N1276" s="6">
        <v>101.66</v>
      </c>
      <c r="O1276" s="7">
        <v>0.1</v>
      </c>
      <c r="P1276" s="6">
        <v>51.55</v>
      </c>
      <c r="Q1276" s="6">
        <f t="shared" si="76"/>
        <v>365.976</v>
      </c>
      <c r="R1276" s="6">
        <f t="shared" si="77"/>
        <v>206.2</v>
      </c>
      <c r="S1276" s="6">
        <f t="shared" si="78"/>
        <v>159.77600000000001</v>
      </c>
      <c r="T1276" s="8">
        <f t="shared" si="79"/>
        <v>0.43657507596126527</v>
      </c>
      <c r="U1276" s="5">
        <f>YEAR(SalesDataTable[[#This Row],[Order Date]])</f>
        <v>2026</v>
      </c>
      <c r="V1276" s="8" t="str">
        <f>"Q"&amp;ROUNDUP(MONTH(SalesDataTable[[#This Row],[Order Date]])/3,0)</f>
        <v>Q3</v>
      </c>
      <c r="W1276" s="9">
        <f>MONTH(SalesDataTable[[#This Row],[Order Date]])</f>
        <v>7</v>
      </c>
      <c r="X1276" s="8" t="str">
        <f>TEXT(SalesDataTable[[#This Row],[Order Date]],"mmm")</f>
        <v>Jul</v>
      </c>
    </row>
    <row r="1277" spans="1:24" ht="15.75">
      <c r="A1277" s="2">
        <v>2052</v>
      </c>
      <c r="B1277" s="3">
        <v>46208</v>
      </c>
      <c r="C1277" s="4">
        <f>YEAR(SalesDataTable[[#This Row],[Order Date]])</f>
        <v>2026</v>
      </c>
      <c r="D1277" s="12" t="str">
        <f>"Q"&amp;ROUNDUP(MONTH(SalesDataTable[[#This Row],[Order Date]])/3,0)</f>
        <v>Q3</v>
      </c>
      <c r="E1277" s="4">
        <f>MONTH(SalesDataTable[[#This Row],[Order Date]])</f>
        <v>7</v>
      </c>
      <c r="F1277" s="4" t="str">
        <f>TEXT(SalesDataTable[[#This Row],[Order Date]],"MMM")</f>
        <v>Jul</v>
      </c>
      <c r="G1277" s="4" t="s">
        <v>20</v>
      </c>
      <c r="H1277" s="4" t="s">
        <v>47</v>
      </c>
      <c r="I1277" s="4" t="s">
        <v>2</v>
      </c>
      <c r="J1277" s="4" t="s">
        <v>16</v>
      </c>
      <c r="K1277" s="4" t="s">
        <v>9</v>
      </c>
      <c r="L1277" s="4" t="s">
        <v>17</v>
      </c>
      <c r="M1277" s="9">
        <v>3</v>
      </c>
      <c r="N1277" s="6">
        <v>146.88999999999999</v>
      </c>
      <c r="O1277" s="7">
        <v>0</v>
      </c>
      <c r="P1277" s="6">
        <v>77.650000000000006</v>
      </c>
      <c r="Q1277" s="6">
        <f t="shared" si="76"/>
        <v>440.66999999999996</v>
      </c>
      <c r="R1277" s="6">
        <f t="shared" si="77"/>
        <v>232.95000000000002</v>
      </c>
      <c r="S1277" s="6">
        <f t="shared" si="78"/>
        <v>207.71999999999994</v>
      </c>
      <c r="T1277" s="8">
        <f t="shared" si="79"/>
        <v>0.47137313636054179</v>
      </c>
      <c r="U1277" s="5">
        <f>YEAR(SalesDataTable[[#This Row],[Order Date]])</f>
        <v>2026</v>
      </c>
      <c r="V1277" s="8" t="str">
        <f>"Q"&amp;ROUNDUP(MONTH(SalesDataTable[[#This Row],[Order Date]])/3,0)</f>
        <v>Q3</v>
      </c>
      <c r="W1277" s="9">
        <f>MONTH(SalesDataTable[[#This Row],[Order Date]])</f>
        <v>7</v>
      </c>
      <c r="X1277" s="8" t="str">
        <f>TEXT(SalesDataTable[[#This Row],[Order Date]],"mmm")</f>
        <v>Jul</v>
      </c>
    </row>
    <row r="1278" spans="1:24" ht="15.75">
      <c r="A1278" s="2">
        <v>2096</v>
      </c>
      <c r="B1278" s="3">
        <v>46208</v>
      </c>
      <c r="C1278" s="4">
        <f>YEAR(SalesDataTable[[#This Row],[Order Date]])</f>
        <v>2026</v>
      </c>
      <c r="D1278" s="12" t="str">
        <f>"Q"&amp;ROUNDUP(MONTH(SalesDataTable[[#This Row],[Order Date]])/3,0)</f>
        <v>Q3</v>
      </c>
      <c r="E1278" s="4">
        <f>MONTH(SalesDataTable[[#This Row],[Order Date]])</f>
        <v>7</v>
      </c>
      <c r="F1278" s="4" t="str">
        <f>TEXT(SalesDataTable[[#This Row],[Order Date]],"MMM")</f>
        <v>Jul</v>
      </c>
      <c r="G1278" s="4" t="s">
        <v>20</v>
      </c>
      <c r="H1278" s="4" t="s">
        <v>47</v>
      </c>
      <c r="I1278" s="4" t="s">
        <v>28</v>
      </c>
      <c r="J1278" s="4" t="s">
        <v>3</v>
      </c>
      <c r="K1278" s="4" t="s">
        <v>14</v>
      </c>
      <c r="L1278" s="4" t="s">
        <v>48</v>
      </c>
      <c r="M1278" s="9">
        <v>2</v>
      </c>
      <c r="N1278" s="6">
        <v>161.21</v>
      </c>
      <c r="O1278" s="7">
        <v>0</v>
      </c>
      <c r="P1278" s="6">
        <v>85.2</v>
      </c>
      <c r="Q1278" s="6">
        <f t="shared" si="76"/>
        <v>322.42</v>
      </c>
      <c r="R1278" s="6">
        <f t="shared" si="77"/>
        <v>170.4</v>
      </c>
      <c r="S1278" s="6">
        <f t="shared" si="78"/>
        <v>152.02000000000001</v>
      </c>
      <c r="T1278" s="8">
        <f t="shared" si="79"/>
        <v>0.47149680540909372</v>
      </c>
      <c r="U1278" s="5">
        <f>YEAR(SalesDataTable[[#This Row],[Order Date]])</f>
        <v>2026</v>
      </c>
      <c r="V1278" s="8" t="str">
        <f>"Q"&amp;ROUNDUP(MONTH(SalesDataTable[[#This Row],[Order Date]])/3,0)</f>
        <v>Q3</v>
      </c>
      <c r="W1278" s="9">
        <f>MONTH(SalesDataTable[[#This Row],[Order Date]])</f>
        <v>7</v>
      </c>
      <c r="X1278" s="8" t="str">
        <f>TEXT(SalesDataTable[[#This Row],[Order Date]],"mmm")</f>
        <v>Jul</v>
      </c>
    </row>
    <row r="1279" spans="1:24" ht="15.75">
      <c r="A1279" s="2">
        <v>2488</v>
      </c>
      <c r="B1279" s="3">
        <v>46208</v>
      </c>
      <c r="C1279" s="4">
        <f>YEAR(SalesDataTable[[#This Row],[Order Date]])</f>
        <v>2026</v>
      </c>
      <c r="D1279" s="12" t="str">
        <f>"Q"&amp;ROUNDUP(MONTH(SalesDataTable[[#This Row],[Order Date]])/3,0)</f>
        <v>Q3</v>
      </c>
      <c r="E1279" s="4">
        <f>MONTH(SalesDataTable[[#This Row],[Order Date]])</f>
        <v>7</v>
      </c>
      <c r="F1279" s="4" t="str">
        <f>TEXT(SalesDataTable[[#This Row],[Order Date]],"MMM")</f>
        <v>Jul</v>
      </c>
      <c r="G1279" s="4" t="s">
        <v>20</v>
      </c>
      <c r="H1279" s="4" t="s">
        <v>33</v>
      </c>
      <c r="I1279" s="4" t="s">
        <v>19</v>
      </c>
      <c r="J1279" s="4" t="s">
        <v>13</v>
      </c>
      <c r="K1279" s="4" t="s">
        <v>9</v>
      </c>
      <c r="L1279" s="4" t="s">
        <v>46</v>
      </c>
      <c r="M1279" s="9">
        <v>2</v>
      </c>
      <c r="N1279" s="6">
        <v>71.27</v>
      </c>
      <c r="O1279" s="7">
        <v>0.05</v>
      </c>
      <c r="P1279" s="6">
        <v>32.85</v>
      </c>
      <c r="Q1279" s="6">
        <f t="shared" si="76"/>
        <v>135.41299999999998</v>
      </c>
      <c r="R1279" s="6">
        <f t="shared" si="77"/>
        <v>65.7</v>
      </c>
      <c r="S1279" s="6">
        <f t="shared" si="78"/>
        <v>69.71299999999998</v>
      </c>
      <c r="T1279" s="8">
        <f t="shared" si="79"/>
        <v>0.5148176319851121</v>
      </c>
      <c r="U1279" s="5">
        <f>YEAR(SalesDataTable[[#This Row],[Order Date]])</f>
        <v>2026</v>
      </c>
      <c r="V1279" s="8" t="str">
        <f>"Q"&amp;ROUNDUP(MONTH(SalesDataTable[[#This Row],[Order Date]])/3,0)</f>
        <v>Q3</v>
      </c>
      <c r="W1279" s="9">
        <f>MONTH(SalesDataTable[[#This Row],[Order Date]])</f>
        <v>7</v>
      </c>
      <c r="X1279" s="8" t="str">
        <f>TEXT(SalesDataTable[[#This Row],[Order Date]],"mmm")</f>
        <v>Jul</v>
      </c>
    </row>
    <row r="1280" spans="1:24" ht="15.75">
      <c r="A1280" s="2">
        <v>3220</v>
      </c>
      <c r="B1280" s="3">
        <v>46208</v>
      </c>
      <c r="C1280" s="4">
        <f>YEAR(SalesDataTable[[#This Row],[Order Date]])</f>
        <v>2026</v>
      </c>
      <c r="D1280" s="12" t="str">
        <f>"Q"&amp;ROUNDUP(MONTH(SalesDataTable[[#This Row],[Order Date]])/3,0)</f>
        <v>Q3</v>
      </c>
      <c r="E1280" s="4">
        <f>MONTH(SalesDataTable[[#This Row],[Order Date]])</f>
        <v>7</v>
      </c>
      <c r="F1280" s="4" t="str">
        <f>TEXT(SalesDataTable[[#This Row],[Order Date]],"MMM")</f>
        <v>Jul</v>
      </c>
      <c r="G1280" s="4" t="s">
        <v>0</v>
      </c>
      <c r="H1280" s="4" t="s">
        <v>36</v>
      </c>
      <c r="I1280" s="4" t="s">
        <v>19</v>
      </c>
      <c r="J1280" s="4" t="s">
        <v>3</v>
      </c>
      <c r="K1280" s="4" t="s">
        <v>34</v>
      </c>
      <c r="L1280" s="4" t="s">
        <v>45</v>
      </c>
      <c r="M1280" s="9">
        <v>3</v>
      </c>
      <c r="N1280" s="6">
        <v>50.16</v>
      </c>
      <c r="O1280" s="7">
        <v>0.05</v>
      </c>
      <c r="P1280" s="6">
        <v>22.24</v>
      </c>
      <c r="Q1280" s="6">
        <f t="shared" si="76"/>
        <v>142.95599999999999</v>
      </c>
      <c r="R1280" s="6">
        <f t="shared" si="77"/>
        <v>66.72</v>
      </c>
      <c r="S1280" s="6">
        <f t="shared" si="78"/>
        <v>76.23599999999999</v>
      </c>
      <c r="T1280" s="8">
        <f t="shared" si="79"/>
        <v>0.53328296818601528</v>
      </c>
      <c r="U1280" s="5">
        <f>YEAR(SalesDataTable[[#This Row],[Order Date]])</f>
        <v>2026</v>
      </c>
      <c r="V1280" s="8" t="str">
        <f>"Q"&amp;ROUNDUP(MONTH(SalesDataTable[[#This Row],[Order Date]])/3,0)</f>
        <v>Q3</v>
      </c>
      <c r="W1280" s="9">
        <f>MONTH(SalesDataTable[[#This Row],[Order Date]])</f>
        <v>7</v>
      </c>
      <c r="X1280" s="8" t="str">
        <f>TEXT(SalesDataTable[[#This Row],[Order Date]],"mmm")</f>
        <v>Jul</v>
      </c>
    </row>
    <row r="1281" spans="1:24" ht="15.75">
      <c r="A1281" s="2">
        <v>3711</v>
      </c>
      <c r="B1281" s="3">
        <v>46208</v>
      </c>
      <c r="C1281" s="4">
        <f>YEAR(SalesDataTable[[#This Row],[Order Date]])</f>
        <v>2026</v>
      </c>
      <c r="D1281" s="12" t="str">
        <f>"Q"&amp;ROUNDUP(MONTH(SalesDataTable[[#This Row],[Order Date]])/3,0)</f>
        <v>Q3</v>
      </c>
      <c r="E1281" s="4">
        <f>MONTH(SalesDataTable[[#This Row],[Order Date]])</f>
        <v>7</v>
      </c>
      <c r="F1281" s="4" t="str">
        <f>TEXT(SalesDataTable[[#This Row],[Order Date]],"MMM")</f>
        <v>Jul</v>
      </c>
      <c r="G1281" s="4" t="s">
        <v>20</v>
      </c>
      <c r="H1281" s="4" t="s">
        <v>21</v>
      </c>
      <c r="I1281" s="4" t="s">
        <v>28</v>
      </c>
      <c r="J1281" s="4" t="s">
        <v>13</v>
      </c>
      <c r="K1281" s="4" t="s">
        <v>9</v>
      </c>
      <c r="L1281" s="4" t="s">
        <v>17</v>
      </c>
      <c r="M1281" s="9">
        <v>1</v>
      </c>
      <c r="N1281" s="6">
        <v>145.37</v>
      </c>
      <c r="O1281" s="7">
        <v>0.05</v>
      </c>
      <c r="P1281" s="6">
        <v>81.02</v>
      </c>
      <c r="Q1281" s="6">
        <f t="shared" si="76"/>
        <v>138.10149999999999</v>
      </c>
      <c r="R1281" s="6">
        <f t="shared" si="77"/>
        <v>81.02</v>
      </c>
      <c r="S1281" s="6">
        <f t="shared" si="78"/>
        <v>57.081499999999991</v>
      </c>
      <c r="T1281" s="8">
        <f t="shared" si="79"/>
        <v>0.41333005072356199</v>
      </c>
      <c r="U1281" s="5">
        <f>YEAR(SalesDataTable[[#This Row],[Order Date]])</f>
        <v>2026</v>
      </c>
      <c r="V1281" s="8" t="str">
        <f>"Q"&amp;ROUNDUP(MONTH(SalesDataTable[[#This Row],[Order Date]])/3,0)</f>
        <v>Q3</v>
      </c>
      <c r="W1281" s="9">
        <f>MONTH(SalesDataTable[[#This Row],[Order Date]])</f>
        <v>7</v>
      </c>
      <c r="X1281" s="8" t="str">
        <f>TEXT(SalesDataTable[[#This Row],[Order Date]],"mmm")</f>
        <v>Jul</v>
      </c>
    </row>
    <row r="1282" spans="1:24" ht="15.75">
      <c r="A1282" s="2">
        <v>3823</v>
      </c>
      <c r="B1282" s="3">
        <v>46208</v>
      </c>
      <c r="C1282" s="4">
        <f>YEAR(SalesDataTable[[#This Row],[Order Date]])</f>
        <v>2026</v>
      </c>
      <c r="D1282" s="12" t="str">
        <f>"Q"&amp;ROUNDUP(MONTH(SalesDataTable[[#This Row],[Order Date]])/3,0)</f>
        <v>Q3</v>
      </c>
      <c r="E1282" s="4">
        <f>MONTH(SalesDataTable[[#This Row],[Order Date]])</f>
        <v>7</v>
      </c>
      <c r="F1282" s="4" t="str">
        <f>TEXT(SalesDataTable[[#This Row],[Order Date]],"MMM")</f>
        <v>Jul</v>
      </c>
      <c r="G1282" s="4" t="s">
        <v>20</v>
      </c>
      <c r="H1282" s="4" t="s">
        <v>31</v>
      </c>
      <c r="I1282" s="4" t="s">
        <v>19</v>
      </c>
      <c r="J1282" s="4" t="s">
        <v>13</v>
      </c>
      <c r="K1282" s="4" t="s">
        <v>14</v>
      </c>
      <c r="L1282" s="4" t="s">
        <v>32</v>
      </c>
      <c r="M1282" s="9">
        <v>2</v>
      </c>
      <c r="N1282" s="6">
        <v>47.1</v>
      </c>
      <c r="O1282" s="7">
        <v>0</v>
      </c>
      <c r="P1282" s="6">
        <v>17.920000000000002</v>
      </c>
      <c r="Q1282" s="6">
        <f t="shared" ref="Q1282:Q1345" si="80">M1282*N1282*(1-O1282)</f>
        <v>94.2</v>
      </c>
      <c r="R1282" s="6">
        <f t="shared" ref="R1282:R1345" si="81">M1282*P1282</f>
        <v>35.840000000000003</v>
      </c>
      <c r="S1282" s="6">
        <f t="shared" ref="S1282:S1345" si="82">Q1282-R1282</f>
        <v>58.36</v>
      </c>
      <c r="T1282" s="8">
        <f t="shared" ref="T1282:T1345" si="83">IFERROR(S1282/Q1282,0)</f>
        <v>0.6195329087048832</v>
      </c>
      <c r="U1282" s="5">
        <f>YEAR(SalesDataTable[[#This Row],[Order Date]])</f>
        <v>2026</v>
      </c>
      <c r="V1282" s="8" t="str">
        <f>"Q"&amp;ROUNDUP(MONTH(SalesDataTable[[#This Row],[Order Date]])/3,0)</f>
        <v>Q3</v>
      </c>
      <c r="W1282" s="9">
        <f>MONTH(SalesDataTable[[#This Row],[Order Date]])</f>
        <v>7</v>
      </c>
      <c r="X1282" s="8" t="str">
        <f>TEXT(SalesDataTable[[#This Row],[Order Date]],"mmm")</f>
        <v>Jul</v>
      </c>
    </row>
    <row r="1283" spans="1:24" ht="15.75">
      <c r="A1283" s="2">
        <v>4058</v>
      </c>
      <c r="B1283" s="3">
        <v>46208</v>
      </c>
      <c r="C1283" s="4">
        <f>YEAR(SalesDataTable[[#This Row],[Order Date]])</f>
        <v>2026</v>
      </c>
      <c r="D1283" s="12" t="str">
        <f>"Q"&amp;ROUNDUP(MONTH(SalesDataTable[[#This Row],[Order Date]])/3,0)</f>
        <v>Q3</v>
      </c>
      <c r="E1283" s="4">
        <f>MONTH(SalesDataTable[[#This Row],[Order Date]])</f>
        <v>7</v>
      </c>
      <c r="F1283" s="4" t="str">
        <f>TEXT(SalesDataTable[[#This Row],[Order Date]],"MMM")</f>
        <v>Jul</v>
      </c>
      <c r="G1283" s="4" t="s">
        <v>20</v>
      </c>
      <c r="H1283" s="4" t="s">
        <v>47</v>
      </c>
      <c r="I1283" s="4" t="s">
        <v>8</v>
      </c>
      <c r="J1283" s="4" t="s">
        <v>16</v>
      </c>
      <c r="K1283" s="4" t="s">
        <v>9</v>
      </c>
      <c r="L1283" s="4" t="s">
        <v>37</v>
      </c>
      <c r="M1283" s="9">
        <v>5</v>
      </c>
      <c r="N1283" s="6">
        <v>155.09</v>
      </c>
      <c r="O1283" s="7">
        <v>0.1</v>
      </c>
      <c r="P1283" s="6">
        <v>78.52</v>
      </c>
      <c r="Q1283" s="6">
        <f t="shared" si="80"/>
        <v>697.90500000000009</v>
      </c>
      <c r="R1283" s="6">
        <f t="shared" si="81"/>
        <v>392.59999999999997</v>
      </c>
      <c r="S1283" s="6">
        <f t="shared" si="82"/>
        <v>305.30500000000012</v>
      </c>
      <c r="T1283" s="8">
        <f t="shared" si="83"/>
        <v>0.43745925305020034</v>
      </c>
      <c r="U1283" s="5">
        <f>YEAR(SalesDataTable[[#This Row],[Order Date]])</f>
        <v>2026</v>
      </c>
      <c r="V1283" s="8" t="str">
        <f>"Q"&amp;ROUNDUP(MONTH(SalesDataTable[[#This Row],[Order Date]])/3,0)</f>
        <v>Q3</v>
      </c>
      <c r="W1283" s="9">
        <f>MONTH(SalesDataTable[[#This Row],[Order Date]])</f>
        <v>7</v>
      </c>
      <c r="X1283" s="8" t="str">
        <f>TEXT(SalesDataTable[[#This Row],[Order Date]],"mmm")</f>
        <v>Jul</v>
      </c>
    </row>
    <row r="1284" spans="1:24" ht="15.75">
      <c r="A1284" s="2">
        <v>4126</v>
      </c>
      <c r="B1284" s="3">
        <v>46208</v>
      </c>
      <c r="C1284" s="4">
        <f>YEAR(SalesDataTable[[#This Row],[Order Date]])</f>
        <v>2026</v>
      </c>
      <c r="D1284" s="12" t="str">
        <f>"Q"&amp;ROUNDUP(MONTH(SalesDataTable[[#This Row],[Order Date]])/3,0)</f>
        <v>Q3</v>
      </c>
      <c r="E1284" s="4">
        <f>MONTH(SalesDataTable[[#This Row],[Order Date]])</f>
        <v>7</v>
      </c>
      <c r="F1284" s="4" t="str">
        <f>TEXT(SalesDataTable[[#This Row],[Order Date]],"MMM")</f>
        <v>Jul</v>
      </c>
      <c r="G1284" s="4" t="s">
        <v>20</v>
      </c>
      <c r="H1284" s="4" t="s">
        <v>47</v>
      </c>
      <c r="I1284" s="4" t="s">
        <v>2</v>
      </c>
      <c r="J1284" s="4" t="s">
        <v>13</v>
      </c>
      <c r="K1284" s="4" t="s">
        <v>4</v>
      </c>
      <c r="L1284" s="4" t="s">
        <v>5</v>
      </c>
      <c r="M1284" s="9">
        <v>3</v>
      </c>
      <c r="N1284" s="6">
        <v>82.89</v>
      </c>
      <c r="O1284" s="7">
        <v>0</v>
      </c>
      <c r="P1284" s="6">
        <v>42.31</v>
      </c>
      <c r="Q1284" s="6">
        <f t="shared" si="80"/>
        <v>248.67000000000002</v>
      </c>
      <c r="R1284" s="6">
        <f t="shared" si="81"/>
        <v>126.93</v>
      </c>
      <c r="S1284" s="6">
        <f t="shared" si="82"/>
        <v>121.74000000000001</v>
      </c>
      <c r="T1284" s="8">
        <f t="shared" si="83"/>
        <v>0.48956448304982508</v>
      </c>
      <c r="U1284" s="5">
        <f>YEAR(SalesDataTable[[#This Row],[Order Date]])</f>
        <v>2026</v>
      </c>
      <c r="V1284" s="8" t="str">
        <f>"Q"&amp;ROUNDUP(MONTH(SalesDataTable[[#This Row],[Order Date]])/3,0)</f>
        <v>Q3</v>
      </c>
      <c r="W1284" s="9">
        <f>MONTH(SalesDataTable[[#This Row],[Order Date]])</f>
        <v>7</v>
      </c>
      <c r="X1284" s="8" t="str">
        <f>TEXT(SalesDataTable[[#This Row],[Order Date]],"mmm")</f>
        <v>Jul</v>
      </c>
    </row>
    <row r="1285" spans="1:24" ht="15.75">
      <c r="A1285" s="2">
        <v>5080</v>
      </c>
      <c r="B1285" s="3">
        <v>46208</v>
      </c>
      <c r="C1285" s="4">
        <f>YEAR(SalesDataTable[[#This Row],[Order Date]])</f>
        <v>2026</v>
      </c>
      <c r="D1285" s="12" t="str">
        <f>"Q"&amp;ROUNDUP(MONTH(SalesDataTable[[#This Row],[Order Date]])/3,0)</f>
        <v>Q3</v>
      </c>
      <c r="E1285" s="4">
        <f>MONTH(SalesDataTable[[#This Row],[Order Date]])</f>
        <v>7</v>
      </c>
      <c r="F1285" s="4" t="str">
        <f>TEXT(SalesDataTable[[#This Row],[Order Date]],"MMM")</f>
        <v>Jul</v>
      </c>
      <c r="G1285" s="4" t="s">
        <v>11</v>
      </c>
      <c r="H1285" s="4" t="s">
        <v>18</v>
      </c>
      <c r="I1285" s="4" t="s">
        <v>19</v>
      </c>
      <c r="J1285" s="4" t="s">
        <v>13</v>
      </c>
      <c r="K1285" s="4" t="s">
        <v>4</v>
      </c>
      <c r="L1285" s="4" t="s">
        <v>5</v>
      </c>
      <c r="M1285" s="9">
        <v>2</v>
      </c>
      <c r="N1285" s="6">
        <v>80.8</v>
      </c>
      <c r="O1285" s="7">
        <v>0</v>
      </c>
      <c r="P1285" s="6">
        <v>42.21</v>
      </c>
      <c r="Q1285" s="6">
        <f t="shared" si="80"/>
        <v>161.6</v>
      </c>
      <c r="R1285" s="6">
        <f t="shared" si="81"/>
        <v>84.42</v>
      </c>
      <c r="S1285" s="6">
        <f t="shared" si="82"/>
        <v>77.179999999999993</v>
      </c>
      <c r="T1285" s="8">
        <f t="shared" si="83"/>
        <v>0.47759900990099008</v>
      </c>
      <c r="U1285" s="5">
        <f>YEAR(SalesDataTable[[#This Row],[Order Date]])</f>
        <v>2026</v>
      </c>
      <c r="V1285" s="8" t="str">
        <f>"Q"&amp;ROUNDUP(MONTH(SalesDataTable[[#This Row],[Order Date]])/3,0)</f>
        <v>Q3</v>
      </c>
      <c r="W1285" s="9">
        <f>MONTH(SalesDataTable[[#This Row],[Order Date]])</f>
        <v>7</v>
      </c>
      <c r="X1285" s="8" t="str">
        <f>TEXT(SalesDataTable[[#This Row],[Order Date]],"mmm")</f>
        <v>Jul</v>
      </c>
    </row>
    <row r="1286" spans="1:24" ht="15.75">
      <c r="A1286" s="2">
        <v>923</v>
      </c>
      <c r="B1286" s="3">
        <v>46209</v>
      </c>
      <c r="C1286" s="4">
        <f>YEAR(SalesDataTable[[#This Row],[Order Date]])</f>
        <v>2026</v>
      </c>
      <c r="D1286" s="12" t="str">
        <f>"Q"&amp;ROUNDUP(MONTH(SalesDataTable[[#This Row],[Order Date]])/3,0)</f>
        <v>Q3</v>
      </c>
      <c r="E1286" s="4">
        <f>MONTH(SalesDataTable[[#This Row],[Order Date]])</f>
        <v>7</v>
      </c>
      <c r="F1286" s="4" t="str">
        <f>TEXT(SalesDataTable[[#This Row],[Order Date]],"MMM")</f>
        <v>Jul</v>
      </c>
      <c r="G1286" s="4" t="s">
        <v>11</v>
      </c>
      <c r="H1286" s="4" t="s">
        <v>25</v>
      </c>
      <c r="I1286" s="4" t="s">
        <v>2</v>
      </c>
      <c r="J1286" s="4" t="s">
        <v>13</v>
      </c>
      <c r="K1286" s="4" t="s">
        <v>34</v>
      </c>
      <c r="L1286" s="4" t="s">
        <v>35</v>
      </c>
      <c r="M1286" s="9">
        <v>2</v>
      </c>
      <c r="N1286" s="6">
        <v>39.54</v>
      </c>
      <c r="O1286" s="7">
        <v>0.05</v>
      </c>
      <c r="P1286" s="6">
        <v>14.68</v>
      </c>
      <c r="Q1286" s="6">
        <f t="shared" si="80"/>
        <v>75.125999999999991</v>
      </c>
      <c r="R1286" s="6">
        <f t="shared" si="81"/>
        <v>29.36</v>
      </c>
      <c r="S1286" s="6">
        <f t="shared" si="82"/>
        <v>45.765999999999991</v>
      </c>
      <c r="T1286" s="8">
        <f t="shared" si="83"/>
        <v>0.60918989431089099</v>
      </c>
      <c r="U1286" s="5">
        <f>YEAR(SalesDataTable[[#This Row],[Order Date]])</f>
        <v>2026</v>
      </c>
      <c r="V1286" s="8" t="str">
        <f>"Q"&amp;ROUNDUP(MONTH(SalesDataTable[[#This Row],[Order Date]])/3,0)</f>
        <v>Q3</v>
      </c>
      <c r="W1286" s="9">
        <f>MONTH(SalesDataTable[[#This Row],[Order Date]])</f>
        <v>7</v>
      </c>
      <c r="X1286" s="8" t="str">
        <f>TEXT(SalesDataTable[[#This Row],[Order Date]],"mmm")</f>
        <v>Jul</v>
      </c>
    </row>
    <row r="1287" spans="1:24" ht="15.75">
      <c r="A1287" s="2">
        <v>1549</v>
      </c>
      <c r="B1287" s="3">
        <v>46209</v>
      </c>
      <c r="C1287" s="4">
        <f>YEAR(SalesDataTable[[#This Row],[Order Date]])</f>
        <v>2026</v>
      </c>
      <c r="D1287" s="12" t="str">
        <f>"Q"&amp;ROUNDUP(MONTH(SalesDataTable[[#This Row],[Order Date]])/3,0)</f>
        <v>Q3</v>
      </c>
      <c r="E1287" s="4">
        <f>MONTH(SalesDataTable[[#This Row],[Order Date]])</f>
        <v>7</v>
      </c>
      <c r="F1287" s="4" t="str">
        <f>TEXT(SalesDataTable[[#This Row],[Order Date]],"MMM")</f>
        <v>Jul</v>
      </c>
      <c r="G1287" s="4" t="s">
        <v>11</v>
      </c>
      <c r="H1287" s="4" t="s">
        <v>12</v>
      </c>
      <c r="I1287" s="4" t="s">
        <v>2</v>
      </c>
      <c r="J1287" s="4" t="s">
        <v>13</v>
      </c>
      <c r="K1287" s="4" t="s">
        <v>34</v>
      </c>
      <c r="L1287" s="4" t="s">
        <v>38</v>
      </c>
      <c r="M1287" s="9">
        <v>2</v>
      </c>
      <c r="N1287" s="6">
        <v>121.35</v>
      </c>
      <c r="O1287" s="7">
        <v>0</v>
      </c>
      <c r="P1287" s="6">
        <v>71.06</v>
      </c>
      <c r="Q1287" s="6">
        <f t="shared" si="80"/>
        <v>242.7</v>
      </c>
      <c r="R1287" s="6">
        <f t="shared" si="81"/>
        <v>142.12</v>
      </c>
      <c r="S1287" s="6">
        <f t="shared" si="82"/>
        <v>100.57999999999998</v>
      </c>
      <c r="T1287" s="8">
        <f t="shared" si="83"/>
        <v>0.41442109600329619</v>
      </c>
      <c r="U1287" s="5">
        <f>YEAR(SalesDataTable[[#This Row],[Order Date]])</f>
        <v>2026</v>
      </c>
      <c r="V1287" s="8" t="str">
        <f>"Q"&amp;ROUNDUP(MONTH(SalesDataTable[[#This Row],[Order Date]])/3,0)</f>
        <v>Q3</v>
      </c>
      <c r="W1287" s="9">
        <f>MONTH(SalesDataTable[[#This Row],[Order Date]])</f>
        <v>7</v>
      </c>
      <c r="X1287" s="8" t="str">
        <f>TEXT(SalesDataTable[[#This Row],[Order Date]],"mmm")</f>
        <v>Jul</v>
      </c>
    </row>
    <row r="1288" spans="1:24" ht="15.75">
      <c r="A1288" s="2">
        <v>1839</v>
      </c>
      <c r="B1288" s="3">
        <v>46209</v>
      </c>
      <c r="C1288" s="4">
        <f>YEAR(SalesDataTable[[#This Row],[Order Date]])</f>
        <v>2026</v>
      </c>
      <c r="D1288" s="12" t="str">
        <f>"Q"&amp;ROUNDUP(MONTH(SalesDataTable[[#This Row],[Order Date]])/3,0)</f>
        <v>Q3</v>
      </c>
      <c r="E1288" s="4">
        <f>MONTH(SalesDataTable[[#This Row],[Order Date]])</f>
        <v>7</v>
      </c>
      <c r="F1288" s="4" t="str">
        <f>TEXT(SalesDataTable[[#This Row],[Order Date]],"MMM")</f>
        <v>Jul</v>
      </c>
      <c r="G1288" s="4" t="s">
        <v>20</v>
      </c>
      <c r="H1288" s="4" t="s">
        <v>33</v>
      </c>
      <c r="I1288" s="4" t="s">
        <v>19</v>
      </c>
      <c r="J1288" s="4" t="s">
        <v>3</v>
      </c>
      <c r="K1288" s="4" t="s">
        <v>34</v>
      </c>
      <c r="L1288" s="4" t="s">
        <v>35</v>
      </c>
      <c r="M1288" s="9">
        <v>1</v>
      </c>
      <c r="N1288" s="6">
        <v>41.37</v>
      </c>
      <c r="O1288" s="7">
        <v>0</v>
      </c>
      <c r="P1288" s="6">
        <v>15.12</v>
      </c>
      <c r="Q1288" s="6">
        <f t="shared" si="80"/>
        <v>41.37</v>
      </c>
      <c r="R1288" s="6">
        <f t="shared" si="81"/>
        <v>15.12</v>
      </c>
      <c r="S1288" s="6">
        <f t="shared" si="82"/>
        <v>26.25</v>
      </c>
      <c r="T1288" s="8">
        <f t="shared" si="83"/>
        <v>0.63451776649746194</v>
      </c>
      <c r="U1288" s="5">
        <f>YEAR(SalesDataTable[[#This Row],[Order Date]])</f>
        <v>2026</v>
      </c>
      <c r="V1288" s="8" t="str">
        <f>"Q"&amp;ROUNDUP(MONTH(SalesDataTable[[#This Row],[Order Date]])/3,0)</f>
        <v>Q3</v>
      </c>
      <c r="W1288" s="9">
        <f>MONTH(SalesDataTable[[#This Row],[Order Date]])</f>
        <v>7</v>
      </c>
      <c r="X1288" s="8" t="str">
        <f>TEXT(SalesDataTable[[#This Row],[Order Date]],"mmm")</f>
        <v>Jul</v>
      </c>
    </row>
    <row r="1289" spans="1:24" ht="15.75">
      <c r="A1289" s="2">
        <v>2053</v>
      </c>
      <c r="B1289" s="3">
        <v>46209</v>
      </c>
      <c r="C1289" s="4">
        <f>YEAR(SalesDataTable[[#This Row],[Order Date]])</f>
        <v>2026</v>
      </c>
      <c r="D1289" s="12" t="str">
        <f>"Q"&amp;ROUNDUP(MONTH(SalesDataTable[[#This Row],[Order Date]])/3,0)</f>
        <v>Q3</v>
      </c>
      <c r="E1289" s="4">
        <f>MONTH(SalesDataTable[[#This Row],[Order Date]])</f>
        <v>7</v>
      </c>
      <c r="F1289" s="4" t="str">
        <f>TEXT(SalesDataTable[[#This Row],[Order Date]],"MMM")</f>
        <v>Jul</v>
      </c>
      <c r="G1289" s="4" t="s">
        <v>6</v>
      </c>
      <c r="H1289" s="4" t="s">
        <v>43</v>
      </c>
      <c r="I1289" s="4" t="s">
        <v>2</v>
      </c>
      <c r="J1289" s="4" t="s">
        <v>13</v>
      </c>
      <c r="K1289" s="4" t="s">
        <v>4</v>
      </c>
      <c r="L1289" s="4" t="s">
        <v>5</v>
      </c>
      <c r="M1289" s="9">
        <v>5</v>
      </c>
      <c r="N1289" s="6">
        <v>81.63</v>
      </c>
      <c r="O1289" s="7">
        <v>0.05</v>
      </c>
      <c r="P1289" s="6">
        <v>42.36</v>
      </c>
      <c r="Q1289" s="6">
        <f t="shared" si="80"/>
        <v>387.74249999999995</v>
      </c>
      <c r="R1289" s="6">
        <f t="shared" si="81"/>
        <v>211.8</v>
      </c>
      <c r="S1289" s="6">
        <f t="shared" si="82"/>
        <v>175.94249999999994</v>
      </c>
      <c r="T1289" s="8">
        <f t="shared" si="83"/>
        <v>0.45376119460724568</v>
      </c>
      <c r="U1289" s="5">
        <f>YEAR(SalesDataTable[[#This Row],[Order Date]])</f>
        <v>2026</v>
      </c>
      <c r="V1289" s="8" t="str">
        <f>"Q"&amp;ROUNDUP(MONTH(SalesDataTable[[#This Row],[Order Date]])/3,0)</f>
        <v>Q3</v>
      </c>
      <c r="W1289" s="9">
        <f>MONTH(SalesDataTable[[#This Row],[Order Date]])</f>
        <v>7</v>
      </c>
      <c r="X1289" s="8" t="str">
        <f>TEXT(SalesDataTable[[#This Row],[Order Date]],"mmm")</f>
        <v>Jul</v>
      </c>
    </row>
    <row r="1290" spans="1:24" ht="15.75">
      <c r="A1290" s="2">
        <v>2342</v>
      </c>
      <c r="B1290" s="3">
        <v>46209</v>
      </c>
      <c r="C1290" s="4">
        <f>YEAR(SalesDataTable[[#This Row],[Order Date]])</f>
        <v>2026</v>
      </c>
      <c r="D1290" s="12" t="str">
        <f>"Q"&amp;ROUNDUP(MONTH(SalesDataTable[[#This Row],[Order Date]])/3,0)</f>
        <v>Q3</v>
      </c>
      <c r="E1290" s="4">
        <f>MONTH(SalesDataTable[[#This Row],[Order Date]])</f>
        <v>7</v>
      </c>
      <c r="F1290" s="4" t="str">
        <f>TEXT(SalesDataTable[[#This Row],[Order Date]],"MMM")</f>
        <v>Jul</v>
      </c>
      <c r="G1290" s="4" t="s">
        <v>6</v>
      </c>
      <c r="H1290" s="4" t="s">
        <v>7</v>
      </c>
      <c r="I1290" s="4" t="s">
        <v>2</v>
      </c>
      <c r="J1290" s="4" t="s">
        <v>3</v>
      </c>
      <c r="K1290" s="4" t="s">
        <v>34</v>
      </c>
      <c r="L1290" s="4" t="s">
        <v>42</v>
      </c>
      <c r="M1290" s="9">
        <v>1</v>
      </c>
      <c r="N1290" s="6">
        <v>36.19</v>
      </c>
      <c r="O1290" s="7">
        <v>0</v>
      </c>
      <c r="P1290" s="6">
        <v>13.91</v>
      </c>
      <c r="Q1290" s="6">
        <f t="shared" si="80"/>
        <v>36.19</v>
      </c>
      <c r="R1290" s="6">
        <f t="shared" si="81"/>
        <v>13.91</v>
      </c>
      <c r="S1290" s="6">
        <f t="shared" si="82"/>
        <v>22.279999999999998</v>
      </c>
      <c r="T1290" s="8">
        <f t="shared" si="83"/>
        <v>0.61563967946946663</v>
      </c>
      <c r="U1290" s="5">
        <f>YEAR(SalesDataTable[[#This Row],[Order Date]])</f>
        <v>2026</v>
      </c>
      <c r="V1290" s="8" t="str">
        <f>"Q"&amp;ROUNDUP(MONTH(SalesDataTable[[#This Row],[Order Date]])/3,0)</f>
        <v>Q3</v>
      </c>
      <c r="W1290" s="9">
        <f>MONTH(SalesDataTable[[#This Row],[Order Date]])</f>
        <v>7</v>
      </c>
      <c r="X1290" s="8" t="str">
        <f>TEXT(SalesDataTable[[#This Row],[Order Date]],"mmm")</f>
        <v>Jul</v>
      </c>
    </row>
    <row r="1291" spans="1:24" ht="15.75">
      <c r="A1291" s="2">
        <v>2465</v>
      </c>
      <c r="B1291" s="3">
        <v>46209</v>
      </c>
      <c r="C1291" s="4">
        <f>YEAR(SalesDataTable[[#This Row],[Order Date]])</f>
        <v>2026</v>
      </c>
      <c r="D1291" s="12" t="str">
        <f>"Q"&amp;ROUNDUP(MONTH(SalesDataTable[[#This Row],[Order Date]])/3,0)</f>
        <v>Q3</v>
      </c>
      <c r="E1291" s="4">
        <f>MONTH(SalesDataTable[[#This Row],[Order Date]])</f>
        <v>7</v>
      </c>
      <c r="F1291" s="4" t="str">
        <f>TEXT(SalesDataTable[[#This Row],[Order Date]],"MMM")</f>
        <v>Jul</v>
      </c>
      <c r="G1291" s="4" t="s">
        <v>6</v>
      </c>
      <c r="H1291" s="4" t="s">
        <v>7</v>
      </c>
      <c r="I1291" s="4" t="s">
        <v>28</v>
      </c>
      <c r="J1291" s="4" t="s">
        <v>13</v>
      </c>
      <c r="K1291" s="4" t="s">
        <v>9</v>
      </c>
      <c r="L1291" s="4" t="s">
        <v>17</v>
      </c>
      <c r="M1291" s="9">
        <v>1</v>
      </c>
      <c r="N1291" s="6">
        <v>142.04</v>
      </c>
      <c r="O1291" s="7">
        <v>0</v>
      </c>
      <c r="P1291" s="6">
        <v>81.67</v>
      </c>
      <c r="Q1291" s="6">
        <f t="shared" si="80"/>
        <v>142.04</v>
      </c>
      <c r="R1291" s="6">
        <f t="shared" si="81"/>
        <v>81.67</v>
      </c>
      <c r="S1291" s="6">
        <f t="shared" si="82"/>
        <v>60.36999999999999</v>
      </c>
      <c r="T1291" s="8">
        <f t="shared" si="83"/>
        <v>0.4250211208110391</v>
      </c>
      <c r="U1291" s="5">
        <f>YEAR(SalesDataTable[[#This Row],[Order Date]])</f>
        <v>2026</v>
      </c>
      <c r="V1291" s="8" t="str">
        <f>"Q"&amp;ROUNDUP(MONTH(SalesDataTable[[#This Row],[Order Date]])/3,0)</f>
        <v>Q3</v>
      </c>
      <c r="W1291" s="9">
        <f>MONTH(SalesDataTable[[#This Row],[Order Date]])</f>
        <v>7</v>
      </c>
      <c r="X1291" s="8" t="str">
        <f>TEXT(SalesDataTable[[#This Row],[Order Date]],"mmm")</f>
        <v>Jul</v>
      </c>
    </row>
    <row r="1292" spans="1:24" ht="15.75">
      <c r="A1292" s="2">
        <v>3990</v>
      </c>
      <c r="B1292" s="3">
        <v>46209</v>
      </c>
      <c r="C1292" s="4">
        <f>YEAR(SalesDataTable[[#This Row],[Order Date]])</f>
        <v>2026</v>
      </c>
      <c r="D1292" s="12" t="str">
        <f>"Q"&amp;ROUNDUP(MONTH(SalesDataTable[[#This Row],[Order Date]])/3,0)</f>
        <v>Q3</v>
      </c>
      <c r="E1292" s="4">
        <f>MONTH(SalesDataTable[[#This Row],[Order Date]])</f>
        <v>7</v>
      </c>
      <c r="F1292" s="4" t="str">
        <f>TEXT(SalesDataTable[[#This Row],[Order Date]],"MMM")</f>
        <v>Jul</v>
      </c>
      <c r="G1292" s="4" t="s">
        <v>11</v>
      </c>
      <c r="H1292" s="4" t="s">
        <v>25</v>
      </c>
      <c r="I1292" s="4" t="s">
        <v>2</v>
      </c>
      <c r="J1292" s="4" t="s">
        <v>16</v>
      </c>
      <c r="K1292" s="4" t="s">
        <v>14</v>
      </c>
      <c r="L1292" s="4" t="s">
        <v>44</v>
      </c>
      <c r="M1292" s="9">
        <v>1</v>
      </c>
      <c r="N1292" s="6">
        <v>133.66999999999999</v>
      </c>
      <c r="O1292" s="7">
        <v>0</v>
      </c>
      <c r="P1292" s="6">
        <v>68.25</v>
      </c>
      <c r="Q1292" s="6">
        <f t="shared" si="80"/>
        <v>133.66999999999999</v>
      </c>
      <c r="R1292" s="6">
        <f t="shared" si="81"/>
        <v>68.25</v>
      </c>
      <c r="S1292" s="6">
        <f t="shared" si="82"/>
        <v>65.419999999999987</v>
      </c>
      <c r="T1292" s="8">
        <f t="shared" si="83"/>
        <v>0.48941422907159415</v>
      </c>
      <c r="U1292" s="5">
        <f>YEAR(SalesDataTable[[#This Row],[Order Date]])</f>
        <v>2026</v>
      </c>
      <c r="V1292" s="8" t="str">
        <f>"Q"&amp;ROUNDUP(MONTH(SalesDataTable[[#This Row],[Order Date]])/3,0)</f>
        <v>Q3</v>
      </c>
      <c r="W1292" s="9">
        <f>MONTH(SalesDataTable[[#This Row],[Order Date]])</f>
        <v>7</v>
      </c>
      <c r="X1292" s="8" t="str">
        <f>TEXT(SalesDataTable[[#This Row],[Order Date]],"mmm")</f>
        <v>Jul</v>
      </c>
    </row>
    <row r="1293" spans="1:24" ht="15.75">
      <c r="A1293" s="2">
        <v>4370</v>
      </c>
      <c r="B1293" s="3">
        <v>46209</v>
      </c>
      <c r="C1293" s="4">
        <f>YEAR(SalesDataTable[[#This Row],[Order Date]])</f>
        <v>2026</v>
      </c>
      <c r="D1293" s="12" t="str">
        <f>"Q"&amp;ROUNDUP(MONTH(SalesDataTable[[#This Row],[Order Date]])/3,0)</f>
        <v>Q3</v>
      </c>
      <c r="E1293" s="4">
        <f>MONTH(SalesDataTable[[#This Row],[Order Date]])</f>
        <v>7</v>
      </c>
      <c r="F1293" s="4" t="str">
        <f>TEXT(SalesDataTable[[#This Row],[Order Date]],"MMM")</f>
        <v>Jul</v>
      </c>
      <c r="G1293" s="4" t="s">
        <v>11</v>
      </c>
      <c r="H1293" s="4" t="s">
        <v>39</v>
      </c>
      <c r="I1293" s="4" t="s">
        <v>2</v>
      </c>
      <c r="J1293" s="4" t="s">
        <v>13</v>
      </c>
      <c r="K1293" s="4" t="s">
        <v>14</v>
      </c>
      <c r="L1293" s="4" t="s">
        <v>48</v>
      </c>
      <c r="M1293" s="9">
        <v>6</v>
      </c>
      <c r="N1293" s="6">
        <v>166.6</v>
      </c>
      <c r="O1293" s="7">
        <v>0</v>
      </c>
      <c r="P1293" s="6">
        <v>88.14</v>
      </c>
      <c r="Q1293" s="6">
        <f t="shared" si="80"/>
        <v>999.59999999999991</v>
      </c>
      <c r="R1293" s="6">
        <f t="shared" si="81"/>
        <v>528.84</v>
      </c>
      <c r="S1293" s="6">
        <f t="shared" si="82"/>
        <v>470.75999999999988</v>
      </c>
      <c r="T1293" s="8">
        <f t="shared" si="83"/>
        <v>0.47094837935174061</v>
      </c>
      <c r="U1293" s="5">
        <f>YEAR(SalesDataTable[[#This Row],[Order Date]])</f>
        <v>2026</v>
      </c>
      <c r="V1293" s="8" t="str">
        <f>"Q"&amp;ROUNDUP(MONTH(SalesDataTable[[#This Row],[Order Date]])/3,0)</f>
        <v>Q3</v>
      </c>
      <c r="W1293" s="9">
        <f>MONTH(SalesDataTable[[#This Row],[Order Date]])</f>
        <v>7</v>
      </c>
      <c r="X1293" s="8" t="str">
        <f>TEXT(SalesDataTable[[#This Row],[Order Date]],"mmm")</f>
        <v>Jul</v>
      </c>
    </row>
    <row r="1294" spans="1:24" ht="15.75">
      <c r="A1294" s="2">
        <v>4856</v>
      </c>
      <c r="B1294" s="3">
        <v>46209</v>
      </c>
      <c r="C1294" s="4">
        <f>YEAR(SalesDataTable[[#This Row],[Order Date]])</f>
        <v>2026</v>
      </c>
      <c r="D1294" s="12" t="str">
        <f>"Q"&amp;ROUNDUP(MONTH(SalesDataTable[[#This Row],[Order Date]])/3,0)</f>
        <v>Q3</v>
      </c>
      <c r="E1294" s="4">
        <f>MONTH(SalesDataTable[[#This Row],[Order Date]])</f>
        <v>7</v>
      </c>
      <c r="F1294" s="4" t="str">
        <f>TEXT(SalesDataTable[[#This Row],[Order Date]],"MMM")</f>
        <v>Jul</v>
      </c>
      <c r="G1294" s="4" t="s">
        <v>6</v>
      </c>
      <c r="H1294" s="4" t="s">
        <v>43</v>
      </c>
      <c r="I1294" s="4" t="s">
        <v>2</v>
      </c>
      <c r="J1294" s="4" t="s">
        <v>3</v>
      </c>
      <c r="K1294" s="4" t="s">
        <v>4</v>
      </c>
      <c r="L1294" s="4" t="s">
        <v>30</v>
      </c>
      <c r="M1294" s="9">
        <v>2</v>
      </c>
      <c r="N1294" s="6">
        <v>99.93</v>
      </c>
      <c r="O1294" s="7">
        <v>0.1</v>
      </c>
      <c r="P1294" s="6">
        <v>51.96</v>
      </c>
      <c r="Q1294" s="6">
        <f t="shared" si="80"/>
        <v>179.87400000000002</v>
      </c>
      <c r="R1294" s="6">
        <f t="shared" si="81"/>
        <v>103.92</v>
      </c>
      <c r="S1294" s="6">
        <f t="shared" si="82"/>
        <v>75.954000000000022</v>
      </c>
      <c r="T1294" s="8">
        <f t="shared" si="83"/>
        <v>0.422262250241836</v>
      </c>
      <c r="U1294" s="5">
        <f>YEAR(SalesDataTable[[#This Row],[Order Date]])</f>
        <v>2026</v>
      </c>
      <c r="V1294" s="8" t="str">
        <f>"Q"&amp;ROUNDUP(MONTH(SalesDataTable[[#This Row],[Order Date]])/3,0)</f>
        <v>Q3</v>
      </c>
      <c r="W1294" s="9">
        <f>MONTH(SalesDataTable[[#This Row],[Order Date]])</f>
        <v>7</v>
      </c>
      <c r="X1294" s="8" t="str">
        <f>TEXT(SalesDataTable[[#This Row],[Order Date]],"mmm")</f>
        <v>Jul</v>
      </c>
    </row>
    <row r="1295" spans="1:24" ht="15.75">
      <c r="A1295" s="2">
        <v>337</v>
      </c>
      <c r="B1295" s="3">
        <v>46210</v>
      </c>
      <c r="C1295" s="4">
        <f>YEAR(SalesDataTable[[#This Row],[Order Date]])</f>
        <v>2026</v>
      </c>
      <c r="D1295" s="12" t="str">
        <f>"Q"&amp;ROUNDUP(MONTH(SalesDataTable[[#This Row],[Order Date]])/3,0)</f>
        <v>Q3</v>
      </c>
      <c r="E1295" s="4">
        <f>MONTH(SalesDataTable[[#This Row],[Order Date]])</f>
        <v>7</v>
      </c>
      <c r="F1295" s="4" t="str">
        <f>TEXT(SalesDataTable[[#This Row],[Order Date]],"MMM")</f>
        <v>Jul</v>
      </c>
      <c r="G1295" s="4" t="s">
        <v>0</v>
      </c>
      <c r="H1295" s="4" t="s">
        <v>50</v>
      </c>
      <c r="I1295" s="4" t="s">
        <v>19</v>
      </c>
      <c r="J1295" s="4" t="s">
        <v>3</v>
      </c>
      <c r="K1295" s="4" t="s">
        <v>4</v>
      </c>
      <c r="L1295" s="4" t="s">
        <v>30</v>
      </c>
      <c r="M1295" s="9">
        <v>6</v>
      </c>
      <c r="N1295" s="6">
        <v>100.56</v>
      </c>
      <c r="O1295" s="7">
        <v>0</v>
      </c>
      <c r="P1295" s="6">
        <v>49.47</v>
      </c>
      <c r="Q1295" s="6">
        <f t="shared" si="80"/>
        <v>603.36</v>
      </c>
      <c r="R1295" s="6">
        <f t="shared" si="81"/>
        <v>296.82</v>
      </c>
      <c r="S1295" s="6">
        <f t="shared" si="82"/>
        <v>306.54000000000002</v>
      </c>
      <c r="T1295" s="8">
        <f t="shared" si="83"/>
        <v>0.508054892601432</v>
      </c>
      <c r="U1295" s="5">
        <f>YEAR(SalesDataTable[[#This Row],[Order Date]])</f>
        <v>2026</v>
      </c>
      <c r="V1295" s="8" t="str">
        <f>"Q"&amp;ROUNDUP(MONTH(SalesDataTable[[#This Row],[Order Date]])/3,0)</f>
        <v>Q3</v>
      </c>
      <c r="W1295" s="9">
        <f>MONTH(SalesDataTable[[#This Row],[Order Date]])</f>
        <v>7</v>
      </c>
      <c r="X1295" s="8" t="str">
        <f>TEXT(SalesDataTable[[#This Row],[Order Date]],"mmm")</f>
        <v>Jul</v>
      </c>
    </row>
    <row r="1296" spans="1:24" ht="15.75">
      <c r="A1296" s="2">
        <v>1001</v>
      </c>
      <c r="B1296" s="3">
        <v>46210</v>
      </c>
      <c r="C1296" s="4">
        <f>YEAR(SalesDataTable[[#This Row],[Order Date]])</f>
        <v>2026</v>
      </c>
      <c r="D1296" s="12" t="str">
        <f>"Q"&amp;ROUNDUP(MONTH(SalesDataTable[[#This Row],[Order Date]])/3,0)</f>
        <v>Q3</v>
      </c>
      <c r="E1296" s="4">
        <f>MONTH(SalesDataTable[[#This Row],[Order Date]])</f>
        <v>7</v>
      </c>
      <c r="F1296" s="4" t="str">
        <f>TEXT(SalesDataTable[[#This Row],[Order Date]],"MMM")</f>
        <v>Jul</v>
      </c>
      <c r="G1296" s="4" t="s">
        <v>0</v>
      </c>
      <c r="H1296" s="4" t="s">
        <v>36</v>
      </c>
      <c r="I1296" s="4" t="s">
        <v>2</v>
      </c>
      <c r="J1296" s="4" t="s">
        <v>3</v>
      </c>
      <c r="K1296" s="4" t="s">
        <v>23</v>
      </c>
      <c r="L1296" s="4" t="s">
        <v>29</v>
      </c>
      <c r="M1296" s="9">
        <v>1</v>
      </c>
      <c r="N1296" s="6">
        <v>200.48</v>
      </c>
      <c r="O1296" s="7">
        <v>0.05</v>
      </c>
      <c r="P1296" s="6">
        <v>104.11</v>
      </c>
      <c r="Q1296" s="6">
        <f t="shared" si="80"/>
        <v>190.45599999999999</v>
      </c>
      <c r="R1296" s="6">
        <f t="shared" si="81"/>
        <v>104.11</v>
      </c>
      <c r="S1296" s="6">
        <f t="shared" si="82"/>
        <v>86.345999999999989</v>
      </c>
      <c r="T1296" s="8">
        <f t="shared" si="83"/>
        <v>0.45336455664300412</v>
      </c>
      <c r="U1296" s="5">
        <f>YEAR(SalesDataTable[[#This Row],[Order Date]])</f>
        <v>2026</v>
      </c>
      <c r="V1296" s="8" t="str">
        <f>"Q"&amp;ROUNDUP(MONTH(SalesDataTable[[#This Row],[Order Date]])/3,0)</f>
        <v>Q3</v>
      </c>
      <c r="W1296" s="9">
        <f>MONTH(SalesDataTable[[#This Row],[Order Date]])</f>
        <v>7</v>
      </c>
      <c r="X1296" s="8" t="str">
        <f>TEXT(SalesDataTable[[#This Row],[Order Date]],"mmm")</f>
        <v>Jul</v>
      </c>
    </row>
    <row r="1297" spans="1:24" ht="15.75">
      <c r="A1297" s="2">
        <v>2424</v>
      </c>
      <c r="B1297" s="3">
        <v>46210</v>
      </c>
      <c r="C1297" s="4">
        <f>YEAR(SalesDataTable[[#This Row],[Order Date]])</f>
        <v>2026</v>
      </c>
      <c r="D1297" s="12" t="str">
        <f>"Q"&amp;ROUNDUP(MONTH(SalesDataTable[[#This Row],[Order Date]])/3,0)</f>
        <v>Q3</v>
      </c>
      <c r="E1297" s="4">
        <f>MONTH(SalesDataTable[[#This Row],[Order Date]])</f>
        <v>7</v>
      </c>
      <c r="F1297" s="4" t="str">
        <f>TEXT(SalesDataTable[[#This Row],[Order Date]],"MMM")</f>
        <v>Jul</v>
      </c>
      <c r="G1297" s="4" t="s">
        <v>20</v>
      </c>
      <c r="H1297" s="4" t="s">
        <v>33</v>
      </c>
      <c r="I1297" s="4" t="s">
        <v>2</v>
      </c>
      <c r="J1297" s="4" t="s">
        <v>13</v>
      </c>
      <c r="K1297" s="4" t="s">
        <v>4</v>
      </c>
      <c r="L1297" s="4" t="s">
        <v>22</v>
      </c>
      <c r="M1297" s="9">
        <v>1</v>
      </c>
      <c r="N1297" s="6">
        <v>51.06</v>
      </c>
      <c r="O1297" s="7">
        <v>0.15</v>
      </c>
      <c r="P1297" s="6">
        <v>22.56</v>
      </c>
      <c r="Q1297" s="6">
        <f t="shared" si="80"/>
        <v>43.401000000000003</v>
      </c>
      <c r="R1297" s="6">
        <f t="shared" si="81"/>
        <v>22.56</v>
      </c>
      <c r="S1297" s="6">
        <f t="shared" si="82"/>
        <v>20.841000000000005</v>
      </c>
      <c r="T1297" s="8">
        <f t="shared" si="83"/>
        <v>0.48019630884081022</v>
      </c>
      <c r="U1297" s="5">
        <f>YEAR(SalesDataTable[[#This Row],[Order Date]])</f>
        <v>2026</v>
      </c>
      <c r="V1297" s="8" t="str">
        <f>"Q"&amp;ROUNDUP(MONTH(SalesDataTable[[#This Row],[Order Date]])/3,0)</f>
        <v>Q3</v>
      </c>
      <c r="W1297" s="9">
        <f>MONTH(SalesDataTable[[#This Row],[Order Date]])</f>
        <v>7</v>
      </c>
      <c r="X1297" s="8" t="str">
        <f>TEXT(SalesDataTable[[#This Row],[Order Date]],"mmm")</f>
        <v>Jul</v>
      </c>
    </row>
    <row r="1298" spans="1:24" ht="15.75">
      <c r="A1298" s="2">
        <v>2751</v>
      </c>
      <c r="B1298" s="3">
        <v>46210</v>
      </c>
      <c r="C1298" s="4">
        <f>YEAR(SalesDataTable[[#This Row],[Order Date]])</f>
        <v>2026</v>
      </c>
      <c r="D1298" s="12" t="str">
        <f>"Q"&amp;ROUNDUP(MONTH(SalesDataTable[[#This Row],[Order Date]])/3,0)</f>
        <v>Q3</v>
      </c>
      <c r="E1298" s="4">
        <f>MONTH(SalesDataTable[[#This Row],[Order Date]])</f>
        <v>7</v>
      </c>
      <c r="F1298" s="4" t="str">
        <f>TEXT(SalesDataTable[[#This Row],[Order Date]],"MMM")</f>
        <v>Jul</v>
      </c>
      <c r="G1298" s="4" t="s">
        <v>0</v>
      </c>
      <c r="H1298" s="4" t="s">
        <v>50</v>
      </c>
      <c r="I1298" s="4" t="s">
        <v>19</v>
      </c>
      <c r="J1298" s="4" t="s">
        <v>13</v>
      </c>
      <c r="K1298" s="4" t="s">
        <v>34</v>
      </c>
      <c r="L1298" s="4" t="s">
        <v>38</v>
      </c>
      <c r="M1298" s="9">
        <v>2</v>
      </c>
      <c r="N1298" s="6">
        <v>125.9</v>
      </c>
      <c r="O1298" s="7">
        <v>0.15</v>
      </c>
      <c r="P1298" s="6">
        <v>70.27</v>
      </c>
      <c r="Q1298" s="6">
        <f t="shared" si="80"/>
        <v>214.03</v>
      </c>
      <c r="R1298" s="6">
        <f t="shared" si="81"/>
        <v>140.54</v>
      </c>
      <c r="S1298" s="6">
        <f t="shared" si="82"/>
        <v>73.490000000000009</v>
      </c>
      <c r="T1298" s="8">
        <f t="shared" si="83"/>
        <v>0.34336307994206422</v>
      </c>
      <c r="U1298" s="5">
        <f>YEAR(SalesDataTable[[#This Row],[Order Date]])</f>
        <v>2026</v>
      </c>
      <c r="V1298" s="8" t="str">
        <f>"Q"&amp;ROUNDUP(MONTH(SalesDataTable[[#This Row],[Order Date]])/3,0)</f>
        <v>Q3</v>
      </c>
      <c r="W1298" s="9">
        <f>MONTH(SalesDataTable[[#This Row],[Order Date]])</f>
        <v>7</v>
      </c>
      <c r="X1298" s="8" t="str">
        <f>TEXT(SalesDataTable[[#This Row],[Order Date]],"mmm")</f>
        <v>Jul</v>
      </c>
    </row>
    <row r="1299" spans="1:24" ht="15.75">
      <c r="A1299" s="2">
        <v>375</v>
      </c>
      <c r="B1299" s="3">
        <v>46211</v>
      </c>
      <c r="C1299" s="4">
        <f>YEAR(SalesDataTable[[#This Row],[Order Date]])</f>
        <v>2026</v>
      </c>
      <c r="D1299" s="12" t="str">
        <f>"Q"&amp;ROUNDUP(MONTH(SalesDataTable[[#This Row],[Order Date]])/3,0)</f>
        <v>Q3</v>
      </c>
      <c r="E1299" s="4">
        <f>MONTH(SalesDataTable[[#This Row],[Order Date]])</f>
        <v>7</v>
      </c>
      <c r="F1299" s="4" t="str">
        <f>TEXT(SalesDataTable[[#This Row],[Order Date]],"MMM")</f>
        <v>Jul</v>
      </c>
      <c r="G1299" s="4" t="s">
        <v>6</v>
      </c>
      <c r="H1299" s="4" t="s">
        <v>43</v>
      </c>
      <c r="I1299" s="4" t="s">
        <v>19</v>
      </c>
      <c r="J1299" s="4" t="s">
        <v>3</v>
      </c>
      <c r="K1299" s="4" t="s">
        <v>23</v>
      </c>
      <c r="L1299" s="4" t="s">
        <v>29</v>
      </c>
      <c r="M1299" s="9">
        <v>2</v>
      </c>
      <c r="N1299" s="6">
        <v>192.24</v>
      </c>
      <c r="O1299" s="7">
        <v>0.05</v>
      </c>
      <c r="P1299" s="6">
        <v>103.65</v>
      </c>
      <c r="Q1299" s="6">
        <f t="shared" si="80"/>
        <v>365.25599999999997</v>
      </c>
      <c r="R1299" s="6">
        <f t="shared" si="81"/>
        <v>207.3</v>
      </c>
      <c r="S1299" s="6">
        <f t="shared" si="82"/>
        <v>157.95599999999996</v>
      </c>
      <c r="T1299" s="8">
        <f t="shared" si="83"/>
        <v>0.43245285498390162</v>
      </c>
      <c r="U1299" s="5">
        <f>YEAR(SalesDataTable[[#This Row],[Order Date]])</f>
        <v>2026</v>
      </c>
      <c r="V1299" s="8" t="str">
        <f>"Q"&amp;ROUNDUP(MONTH(SalesDataTable[[#This Row],[Order Date]])/3,0)</f>
        <v>Q3</v>
      </c>
      <c r="W1299" s="9">
        <f>MONTH(SalesDataTable[[#This Row],[Order Date]])</f>
        <v>7</v>
      </c>
      <c r="X1299" s="8" t="str">
        <f>TEXT(SalesDataTable[[#This Row],[Order Date]],"mmm")</f>
        <v>Jul</v>
      </c>
    </row>
    <row r="1300" spans="1:24" ht="15.75">
      <c r="A1300" s="2">
        <v>650</v>
      </c>
      <c r="B1300" s="3">
        <v>46211</v>
      </c>
      <c r="C1300" s="4">
        <f>YEAR(SalesDataTable[[#This Row],[Order Date]])</f>
        <v>2026</v>
      </c>
      <c r="D1300" s="12" t="str">
        <f>"Q"&amp;ROUNDUP(MONTH(SalesDataTable[[#This Row],[Order Date]])/3,0)</f>
        <v>Q3</v>
      </c>
      <c r="E1300" s="4">
        <f>MONTH(SalesDataTable[[#This Row],[Order Date]])</f>
        <v>7</v>
      </c>
      <c r="F1300" s="4" t="str">
        <f>TEXT(SalesDataTable[[#This Row],[Order Date]],"MMM")</f>
        <v>Jul</v>
      </c>
      <c r="G1300" s="4" t="s">
        <v>0</v>
      </c>
      <c r="H1300" s="4" t="s">
        <v>1</v>
      </c>
      <c r="I1300" s="4" t="s">
        <v>2</v>
      </c>
      <c r="J1300" s="4" t="s">
        <v>16</v>
      </c>
      <c r="K1300" s="4" t="s">
        <v>34</v>
      </c>
      <c r="L1300" s="4" t="s">
        <v>35</v>
      </c>
      <c r="M1300" s="9">
        <v>2</v>
      </c>
      <c r="N1300" s="6">
        <v>40.79</v>
      </c>
      <c r="O1300" s="7">
        <v>0</v>
      </c>
      <c r="P1300" s="6">
        <v>14.61</v>
      </c>
      <c r="Q1300" s="6">
        <f t="shared" si="80"/>
        <v>81.58</v>
      </c>
      <c r="R1300" s="6">
        <f t="shared" si="81"/>
        <v>29.22</v>
      </c>
      <c r="S1300" s="6">
        <f t="shared" si="82"/>
        <v>52.36</v>
      </c>
      <c r="T1300" s="8">
        <f t="shared" si="83"/>
        <v>0.64182397646481981</v>
      </c>
      <c r="U1300" s="5">
        <f>YEAR(SalesDataTable[[#This Row],[Order Date]])</f>
        <v>2026</v>
      </c>
      <c r="V1300" s="8" t="str">
        <f>"Q"&amp;ROUNDUP(MONTH(SalesDataTable[[#This Row],[Order Date]])/3,0)</f>
        <v>Q3</v>
      </c>
      <c r="W1300" s="9">
        <f>MONTH(SalesDataTable[[#This Row],[Order Date]])</f>
        <v>7</v>
      </c>
      <c r="X1300" s="8" t="str">
        <f>TEXT(SalesDataTable[[#This Row],[Order Date]],"mmm")</f>
        <v>Jul</v>
      </c>
    </row>
    <row r="1301" spans="1:24" ht="15.75">
      <c r="A1301" s="2">
        <v>941</v>
      </c>
      <c r="B1301" s="3">
        <v>46211</v>
      </c>
      <c r="C1301" s="4">
        <f>YEAR(SalesDataTable[[#This Row],[Order Date]])</f>
        <v>2026</v>
      </c>
      <c r="D1301" s="12" t="str">
        <f>"Q"&amp;ROUNDUP(MONTH(SalesDataTable[[#This Row],[Order Date]])/3,0)</f>
        <v>Q3</v>
      </c>
      <c r="E1301" s="4">
        <f>MONTH(SalesDataTable[[#This Row],[Order Date]])</f>
        <v>7</v>
      </c>
      <c r="F1301" s="4" t="str">
        <f>TEXT(SalesDataTable[[#This Row],[Order Date]],"MMM")</f>
        <v>Jul</v>
      </c>
      <c r="G1301" s="4" t="s">
        <v>0</v>
      </c>
      <c r="H1301" s="4" t="s">
        <v>36</v>
      </c>
      <c r="I1301" s="4" t="s">
        <v>19</v>
      </c>
      <c r="J1301" s="4" t="s">
        <v>13</v>
      </c>
      <c r="K1301" s="4" t="s">
        <v>23</v>
      </c>
      <c r="L1301" s="4" t="s">
        <v>51</v>
      </c>
      <c r="M1301" s="9">
        <v>2</v>
      </c>
      <c r="N1301" s="6">
        <v>125.73</v>
      </c>
      <c r="O1301" s="7">
        <v>0.15</v>
      </c>
      <c r="P1301" s="6">
        <v>61.75</v>
      </c>
      <c r="Q1301" s="6">
        <f t="shared" si="80"/>
        <v>213.74100000000001</v>
      </c>
      <c r="R1301" s="6">
        <f t="shared" si="81"/>
        <v>123.5</v>
      </c>
      <c r="S1301" s="6">
        <f t="shared" si="82"/>
        <v>90.241000000000014</v>
      </c>
      <c r="T1301" s="8">
        <f t="shared" si="83"/>
        <v>0.42219789371248384</v>
      </c>
      <c r="U1301" s="5">
        <f>YEAR(SalesDataTable[[#This Row],[Order Date]])</f>
        <v>2026</v>
      </c>
      <c r="V1301" s="8" t="str">
        <f>"Q"&amp;ROUNDUP(MONTH(SalesDataTable[[#This Row],[Order Date]])/3,0)</f>
        <v>Q3</v>
      </c>
      <c r="W1301" s="9">
        <f>MONTH(SalesDataTable[[#This Row],[Order Date]])</f>
        <v>7</v>
      </c>
      <c r="X1301" s="8" t="str">
        <f>TEXT(SalesDataTable[[#This Row],[Order Date]],"mmm")</f>
        <v>Jul</v>
      </c>
    </row>
    <row r="1302" spans="1:24" ht="15.75">
      <c r="A1302" s="2">
        <v>2719</v>
      </c>
      <c r="B1302" s="3">
        <v>46211</v>
      </c>
      <c r="C1302" s="4">
        <f>YEAR(SalesDataTable[[#This Row],[Order Date]])</f>
        <v>2026</v>
      </c>
      <c r="D1302" s="12" t="str">
        <f>"Q"&amp;ROUNDUP(MONTH(SalesDataTable[[#This Row],[Order Date]])/3,0)</f>
        <v>Q3</v>
      </c>
      <c r="E1302" s="4">
        <f>MONTH(SalesDataTable[[#This Row],[Order Date]])</f>
        <v>7</v>
      </c>
      <c r="F1302" s="4" t="str">
        <f>TEXT(SalesDataTable[[#This Row],[Order Date]],"MMM")</f>
        <v>Jul</v>
      </c>
      <c r="G1302" s="4" t="s">
        <v>0</v>
      </c>
      <c r="H1302" s="4" t="s">
        <v>50</v>
      </c>
      <c r="I1302" s="4" t="s">
        <v>2</v>
      </c>
      <c r="J1302" s="4" t="s">
        <v>16</v>
      </c>
      <c r="K1302" s="4" t="s">
        <v>14</v>
      </c>
      <c r="L1302" s="4" t="s">
        <v>48</v>
      </c>
      <c r="M1302" s="9">
        <v>1</v>
      </c>
      <c r="N1302" s="6">
        <v>164.92</v>
      </c>
      <c r="O1302" s="7">
        <v>0</v>
      </c>
      <c r="P1302" s="6">
        <v>89.47</v>
      </c>
      <c r="Q1302" s="6">
        <f t="shared" si="80"/>
        <v>164.92</v>
      </c>
      <c r="R1302" s="6">
        <f t="shared" si="81"/>
        <v>89.47</v>
      </c>
      <c r="S1302" s="6">
        <f t="shared" si="82"/>
        <v>75.449999999999989</v>
      </c>
      <c r="T1302" s="8">
        <f t="shared" si="83"/>
        <v>0.45749454280863444</v>
      </c>
      <c r="U1302" s="5">
        <f>YEAR(SalesDataTable[[#This Row],[Order Date]])</f>
        <v>2026</v>
      </c>
      <c r="V1302" s="8" t="str">
        <f>"Q"&amp;ROUNDUP(MONTH(SalesDataTable[[#This Row],[Order Date]])/3,0)</f>
        <v>Q3</v>
      </c>
      <c r="W1302" s="9">
        <f>MONTH(SalesDataTable[[#This Row],[Order Date]])</f>
        <v>7</v>
      </c>
      <c r="X1302" s="8" t="str">
        <f>TEXT(SalesDataTable[[#This Row],[Order Date]],"mmm")</f>
        <v>Jul</v>
      </c>
    </row>
    <row r="1303" spans="1:24" ht="15.75">
      <c r="A1303" s="2">
        <v>3833</v>
      </c>
      <c r="B1303" s="3">
        <v>46211</v>
      </c>
      <c r="C1303" s="4">
        <f>YEAR(SalesDataTable[[#This Row],[Order Date]])</f>
        <v>2026</v>
      </c>
      <c r="D1303" s="12" t="str">
        <f>"Q"&amp;ROUNDUP(MONTH(SalesDataTable[[#This Row],[Order Date]])/3,0)</f>
        <v>Q3</v>
      </c>
      <c r="E1303" s="4">
        <f>MONTH(SalesDataTable[[#This Row],[Order Date]])</f>
        <v>7</v>
      </c>
      <c r="F1303" s="4" t="str">
        <f>TEXT(SalesDataTable[[#This Row],[Order Date]],"MMM")</f>
        <v>Jul</v>
      </c>
      <c r="G1303" s="4" t="s">
        <v>6</v>
      </c>
      <c r="H1303" s="4" t="s">
        <v>27</v>
      </c>
      <c r="I1303" s="4" t="s">
        <v>19</v>
      </c>
      <c r="J1303" s="4" t="s">
        <v>13</v>
      </c>
      <c r="K1303" s="4" t="s">
        <v>4</v>
      </c>
      <c r="L1303" s="4" t="s">
        <v>30</v>
      </c>
      <c r="M1303" s="9">
        <v>5</v>
      </c>
      <c r="N1303" s="6">
        <v>103.91</v>
      </c>
      <c r="O1303" s="7">
        <v>0</v>
      </c>
      <c r="P1303" s="6">
        <v>51.19</v>
      </c>
      <c r="Q1303" s="6">
        <f t="shared" si="80"/>
        <v>519.54999999999995</v>
      </c>
      <c r="R1303" s="6">
        <f t="shared" si="81"/>
        <v>255.95</v>
      </c>
      <c r="S1303" s="6">
        <f t="shared" si="82"/>
        <v>263.59999999999997</v>
      </c>
      <c r="T1303" s="8">
        <f t="shared" si="83"/>
        <v>0.50736214031373306</v>
      </c>
      <c r="U1303" s="5">
        <f>YEAR(SalesDataTable[[#This Row],[Order Date]])</f>
        <v>2026</v>
      </c>
      <c r="V1303" s="8" t="str">
        <f>"Q"&amp;ROUNDUP(MONTH(SalesDataTable[[#This Row],[Order Date]])/3,0)</f>
        <v>Q3</v>
      </c>
      <c r="W1303" s="9">
        <f>MONTH(SalesDataTable[[#This Row],[Order Date]])</f>
        <v>7</v>
      </c>
      <c r="X1303" s="8" t="str">
        <f>TEXT(SalesDataTable[[#This Row],[Order Date]],"mmm")</f>
        <v>Jul</v>
      </c>
    </row>
    <row r="1304" spans="1:24" ht="15.75">
      <c r="A1304" s="2">
        <v>211</v>
      </c>
      <c r="B1304" s="3">
        <v>46212</v>
      </c>
      <c r="C1304" s="4">
        <f>YEAR(SalesDataTable[[#This Row],[Order Date]])</f>
        <v>2026</v>
      </c>
      <c r="D1304" s="12" t="str">
        <f>"Q"&amp;ROUNDUP(MONTH(SalesDataTable[[#This Row],[Order Date]])/3,0)</f>
        <v>Q3</v>
      </c>
      <c r="E1304" s="4">
        <f>MONTH(SalesDataTable[[#This Row],[Order Date]])</f>
        <v>7</v>
      </c>
      <c r="F1304" s="4" t="str">
        <f>TEXT(SalesDataTable[[#This Row],[Order Date]],"MMM")</f>
        <v>Jul</v>
      </c>
      <c r="G1304" s="4" t="s">
        <v>11</v>
      </c>
      <c r="H1304" s="4" t="s">
        <v>52</v>
      </c>
      <c r="I1304" s="4" t="s">
        <v>8</v>
      </c>
      <c r="J1304" s="4" t="s">
        <v>16</v>
      </c>
      <c r="K1304" s="4" t="s">
        <v>4</v>
      </c>
      <c r="L1304" s="4" t="s">
        <v>22</v>
      </c>
      <c r="M1304" s="9">
        <v>10</v>
      </c>
      <c r="N1304" s="6">
        <v>49.69</v>
      </c>
      <c r="O1304" s="7">
        <v>0.1</v>
      </c>
      <c r="P1304" s="6">
        <v>21.82</v>
      </c>
      <c r="Q1304" s="6">
        <f t="shared" si="80"/>
        <v>447.21</v>
      </c>
      <c r="R1304" s="6">
        <f t="shared" si="81"/>
        <v>218.2</v>
      </c>
      <c r="S1304" s="6">
        <f t="shared" si="82"/>
        <v>229.01</v>
      </c>
      <c r="T1304" s="8">
        <f t="shared" si="83"/>
        <v>0.51208604458755391</v>
      </c>
      <c r="U1304" s="5">
        <f>YEAR(SalesDataTable[[#This Row],[Order Date]])</f>
        <v>2026</v>
      </c>
      <c r="V1304" s="8" t="str">
        <f>"Q"&amp;ROUNDUP(MONTH(SalesDataTable[[#This Row],[Order Date]])/3,0)</f>
        <v>Q3</v>
      </c>
      <c r="W1304" s="9">
        <f>MONTH(SalesDataTable[[#This Row],[Order Date]])</f>
        <v>7</v>
      </c>
      <c r="X1304" s="8" t="str">
        <f>TEXT(SalesDataTable[[#This Row],[Order Date]],"mmm")</f>
        <v>Jul</v>
      </c>
    </row>
    <row r="1305" spans="1:24" ht="15.75">
      <c r="A1305" s="2">
        <v>392</v>
      </c>
      <c r="B1305" s="3">
        <v>46212</v>
      </c>
      <c r="C1305" s="4">
        <f>YEAR(SalesDataTable[[#This Row],[Order Date]])</f>
        <v>2026</v>
      </c>
      <c r="D1305" s="12" t="str">
        <f>"Q"&amp;ROUNDUP(MONTH(SalesDataTable[[#This Row],[Order Date]])/3,0)</f>
        <v>Q3</v>
      </c>
      <c r="E1305" s="4">
        <f>MONTH(SalesDataTable[[#This Row],[Order Date]])</f>
        <v>7</v>
      </c>
      <c r="F1305" s="4" t="str">
        <f>TEXT(SalesDataTable[[#This Row],[Order Date]],"MMM")</f>
        <v>Jul</v>
      </c>
      <c r="G1305" s="4" t="s">
        <v>20</v>
      </c>
      <c r="H1305" s="4" t="s">
        <v>31</v>
      </c>
      <c r="I1305" s="4" t="s">
        <v>19</v>
      </c>
      <c r="J1305" s="4" t="s">
        <v>3</v>
      </c>
      <c r="K1305" s="4" t="s">
        <v>9</v>
      </c>
      <c r="L1305" s="4" t="s">
        <v>10</v>
      </c>
      <c r="M1305" s="9">
        <v>3</v>
      </c>
      <c r="N1305" s="6">
        <v>94.19</v>
      </c>
      <c r="O1305" s="7">
        <v>0</v>
      </c>
      <c r="P1305" s="6">
        <v>44.1</v>
      </c>
      <c r="Q1305" s="6">
        <f t="shared" si="80"/>
        <v>282.57</v>
      </c>
      <c r="R1305" s="6">
        <f t="shared" si="81"/>
        <v>132.30000000000001</v>
      </c>
      <c r="S1305" s="6">
        <f t="shared" si="82"/>
        <v>150.26999999999998</v>
      </c>
      <c r="T1305" s="8">
        <f t="shared" si="83"/>
        <v>0.53179743072512997</v>
      </c>
      <c r="U1305" s="5">
        <f>YEAR(SalesDataTable[[#This Row],[Order Date]])</f>
        <v>2026</v>
      </c>
      <c r="V1305" s="8" t="str">
        <f>"Q"&amp;ROUNDUP(MONTH(SalesDataTable[[#This Row],[Order Date]])/3,0)</f>
        <v>Q3</v>
      </c>
      <c r="W1305" s="9">
        <f>MONTH(SalesDataTable[[#This Row],[Order Date]])</f>
        <v>7</v>
      </c>
      <c r="X1305" s="8" t="str">
        <f>TEXT(SalesDataTable[[#This Row],[Order Date]],"mmm")</f>
        <v>Jul</v>
      </c>
    </row>
    <row r="1306" spans="1:24" ht="15.75">
      <c r="A1306" s="2">
        <v>1302</v>
      </c>
      <c r="B1306" s="3">
        <v>46212</v>
      </c>
      <c r="C1306" s="4">
        <f>YEAR(SalesDataTable[[#This Row],[Order Date]])</f>
        <v>2026</v>
      </c>
      <c r="D1306" s="12" t="str">
        <f>"Q"&amp;ROUNDUP(MONTH(SalesDataTable[[#This Row],[Order Date]])/3,0)</f>
        <v>Q3</v>
      </c>
      <c r="E1306" s="4">
        <f>MONTH(SalesDataTable[[#This Row],[Order Date]])</f>
        <v>7</v>
      </c>
      <c r="F1306" s="4" t="str">
        <f>TEXT(SalesDataTable[[#This Row],[Order Date]],"MMM")</f>
        <v>Jul</v>
      </c>
      <c r="G1306" s="4" t="s">
        <v>6</v>
      </c>
      <c r="H1306" s="4" t="s">
        <v>49</v>
      </c>
      <c r="I1306" s="4" t="s">
        <v>19</v>
      </c>
      <c r="J1306" s="4" t="s">
        <v>3</v>
      </c>
      <c r="K1306" s="4" t="s">
        <v>14</v>
      </c>
      <c r="L1306" s="4" t="s">
        <v>32</v>
      </c>
      <c r="M1306" s="9">
        <v>1</v>
      </c>
      <c r="N1306" s="6">
        <v>46.87</v>
      </c>
      <c r="O1306" s="7">
        <v>0</v>
      </c>
      <c r="P1306" s="6">
        <v>18.649999999999999</v>
      </c>
      <c r="Q1306" s="6">
        <f t="shared" si="80"/>
        <v>46.87</v>
      </c>
      <c r="R1306" s="6">
        <f t="shared" si="81"/>
        <v>18.649999999999999</v>
      </c>
      <c r="S1306" s="6">
        <f t="shared" si="82"/>
        <v>28.22</v>
      </c>
      <c r="T1306" s="8">
        <f t="shared" si="83"/>
        <v>0.60209088969490077</v>
      </c>
      <c r="U1306" s="5">
        <f>YEAR(SalesDataTable[[#This Row],[Order Date]])</f>
        <v>2026</v>
      </c>
      <c r="V1306" s="8" t="str">
        <f>"Q"&amp;ROUNDUP(MONTH(SalesDataTable[[#This Row],[Order Date]])/3,0)</f>
        <v>Q3</v>
      </c>
      <c r="W1306" s="9">
        <f>MONTH(SalesDataTable[[#This Row],[Order Date]])</f>
        <v>7</v>
      </c>
      <c r="X1306" s="8" t="str">
        <f>TEXT(SalesDataTable[[#This Row],[Order Date]],"mmm")</f>
        <v>Jul</v>
      </c>
    </row>
    <row r="1307" spans="1:24" ht="15.75">
      <c r="A1307" s="2">
        <v>1366</v>
      </c>
      <c r="B1307" s="3">
        <v>46212</v>
      </c>
      <c r="C1307" s="4">
        <f>YEAR(SalesDataTable[[#This Row],[Order Date]])</f>
        <v>2026</v>
      </c>
      <c r="D1307" s="12" t="str">
        <f>"Q"&amp;ROUNDUP(MONTH(SalesDataTable[[#This Row],[Order Date]])/3,0)</f>
        <v>Q3</v>
      </c>
      <c r="E1307" s="4">
        <f>MONTH(SalesDataTable[[#This Row],[Order Date]])</f>
        <v>7</v>
      </c>
      <c r="F1307" s="4" t="str">
        <f>TEXT(SalesDataTable[[#This Row],[Order Date]],"MMM")</f>
        <v>Jul</v>
      </c>
      <c r="G1307" s="4" t="s">
        <v>11</v>
      </c>
      <c r="H1307" s="4" t="s">
        <v>52</v>
      </c>
      <c r="I1307" s="4" t="s">
        <v>2</v>
      </c>
      <c r="J1307" s="4" t="s">
        <v>3</v>
      </c>
      <c r="K1307" s="4" t="s">
        <v>14</v>
      </c>
      <c r="L1307" s="4" t="s">
        <v>15</v>
      </c>
      <c r="M1307" s="9">
        <v>1</v>
      </c>
      <c r="N1307" s="6">
        <v>36.99</v>
      </c>
      <c r="O1307" s="7">
        <v>0.1</v>
      </c>
      <c r="P1307" s="6">
        <v>13.2</v>
      </c>
      <c r="Q1307" s="6">
        <f t="shared" si="80"/>
        <v>33.291000000000004</v>
      </c>
      <c r="R1307" s="6">
        <f t="shared" si="81"/>
        <v>13.2</v>
      </c>
      <c r="S1307" s="6">
        <f t="shared" si="82"/>
        <v>20.091000000000005</v>
      </c>
      <c r="T1307" s="8">
        <f t="shared" si="83"/>
        <v>0.60349644047940887</v>
      </c>
      <c r="U1307" s="5">
        <f>YEAR(SalesDataTable[[#This Row],[Order Date]])</f>
        <v>2026</v>
      </c>
      <c r="V1307" s="8" t="str">
        <f>"Q"&amp;ROUNDUP(MONTH(SalesDataTable[[#This Row],[Order Date]])/3,0)</f>
        <v>Q3</v>
      </c>
      <c r="W1307" s="9">
        <f>MONTH(SalesDataTable[[#This Row],[Order Date]])</f>
        <v>7</v>
      </c>
      <c r="X1307" s="8" t="str">
        <f>TEXT(SalesDataTable[[#This Row],[Order Date]],"mmm")</f>
        <v>Jul</v>
      </c>
    </row>
    <row r="1308" spans="1:24" ht="15.75">
      <c r="A1308" s="2">
        <v>1974</v>
      </c>
      <c r="B1308" s="3">
        <v>46212</v>
      </c>
      <c r="C1308" s="4">
        <f>YEAR(SalesDataTable[[#This Row],[Order Date]])</f>
        <v>2026</v>
      </c>
      <c r="D1308" s="12" t="str">
        <f>"Q"&amp;ROUNDUP(MONTH(SalesDataTable[[#This Row],[Order Date]])/3,0)</f>
        <v>Q3</v>
      </c>
      <c r="E1308" s="4">
        <f>MONTH(SalesDataTable[[#This Row],[Order Date]])</f>
        <v>7</v>
      </c>
      <c r="F1308" s="4" t="str">
        <f>TEXT(SalesDataTable[[#This Row],[Order Date]],"MMM")</f>
        <v>Jul</v>
      </c>
      <c r="G1308" s="4" t="s">
        <v>0</v>
      </c>
      <c r="H1308" s="4" t="s">
        <v>50</v>
      </c>
      <c r="I1308" s="4" t="s">
        <v>2</v>
      </c>
      <c r="J1308" s="4" t="s">
        <v>3</v>
      </c>
      <c r="K1308" s="4" t="s">
        <v>14</v>
      </c>
      <c r="L1308" s="4" t="s">
        <v>44</v>
      </c>
      <c r="M1308" s="9">
        <v>1</v>
      </c>
      <c r="N1308" s="6">
        <v>135.44</v>
      </c>
      <c r="O1308" s="7">
        <v>0</v>
      </c>
      <c r="P1308" s="6">
        <v>65.48</v>
      </c>
      <c r="Q1308" s="6">
        <f t="shared" si="80"/>
        <v>135.44</v>
      </c>
      <c r="R1308" s="6">
        <f t="shared" si="81"/>
        <v>65.48</v>
      </c>
      <c r="S1308" s="6">
        <f t="shared" si="82"/>
        <v>69.959999999999994</v>
      </c>
      <c r="T1308" s="8">
        <f t="shared" si="83"/>
        <v>0.51653868871825159</v>
      </c>
      <c r="U1308" s="5">
        <f>YEAR(SalesDataTable[[#This Row],[Order Date]])</f>
        <v>2026</v>
      </c>
      <c r="V1308" s="8" t="str">
        <f>"Q"&amp;ROUNDUP(MONTH(SalesDataTable[[#This Row],[Order Date]])/3,0)</f>
        <v>Q3</v>
      </c>
      <c r="W1308" s="9">
        <f>MONTH(SalesDataTable[[#This Row],[Order Date]])</f>
        <v>7</v>
      </c>
      <c r="X1308" s="8" t="str">
        <f>TEXT(SalesDataTable[[#This Row],[Order Date]],"mmm")</f>
        <v>Jul</v>
      </c>
    </row>
    <row r="1309" spans="1:24" ht="15.75">
      <c r="A1309" s="2">
        <v>2716</v>
      </c>
      <c r="B1309" s="3">
        <v>46212</v>
      </c>
      <c r="C1309" s="4">
        <f>YEAR(SalesDataTable[[#This Row],[Order Date]])</f>
        <v>2026</v>
      </c>
      <c r="D1309" s="12" t="str">
        <f>"Q"&amp;ROUNDUP(MONTH(SalesDataTable[[#This Row],[Order Date]])/3,0)</f>
        <v>Q3</v>
      </c>
      <c r="E1309" s="4">
        <f>MONTH(SalesDataTable[[#This Row],[Order Date]])</f>
        <v>7</v>
      </c>
      <c r="F1309" s="4" t="str">
        <f>TEXT(SalesDataTable[[#This Row],[Order Date]],"MMM")</f>
        <v>Jul</v>
      </c>
      <c r="G1309" s="4" t="s">
        <v>6</v>
      </c>
      <c r="H1309" s="4" t="s">
        <v>7</v>
      </c>
      <c r="I1309" s="4" t="s">
        <v>2</v>
      </c>
      <c r="J1309" s="4" t="s">
        <v>13</v>
      </c>
      <c r="K1309" s="4" t="s">
        <v>9</v>
      </c>
      <c r="L1309" s="4" t="s">
        <v>10</v>
      </c>
      <c r="M1309" s="9">
        <v>3</v>
      </c>
      <c r="N1309" s="6">
        <v>92.25</v>
      </c>
      <c r="O1309" s="7">
        <v>0</v>
      </c>
      <c r="P1309" s="6">
        <v>46.27</v>
      </c>
      <c r="Q1309" s="6">
        <f t="shared" si="80"/>
        <v>276.75</v>
      </c>
      <c r="R1309" s="6">
        <f t="shared" si="81"/>
        <v>138.81</v>
      </c>
      <c r="S1309" s="6">
        <f t="shared" si="82"/>
        <v>137.94</v>
      </c>
      <c r="T1309" s="8">
        <f t="shared" si="83"/>
        <v>0.49842818428184282</v>
      </c>
      <c r="U1309" s="5">
        <f>YEAR(SalesDataTable[[#This Row],[Order Date]])</f>
        <v>2026</v>
      </c>
      <c r="V1309" s="8" t="str">
        <f>"Q"&amp;ROUNDUP(MONTH(SalesDataTable[[#This Row],[Order Date]])/3,0)</f>
        <v>Q3</v>
      </c>
      <c r="W1309" s="9">
        <f>MONTH(SalesDataTable[[#This Row],[Order Date]])</f>
        <v>7</v>
      </c>
      <c r="X1309" s="8" t="str">
        <f>TEXT(SalesDataTable[[#This Row],[Order Date]],"mmm")</f>
        <v>Jul</v>
      </c>
    </row>
    <row r="1310" spans="1:24" ht="15.75">
      <c r="A1310" s="2">
        <v>3161</v>
      </c>
      <c r="B1310" s="3">
        <v>46212</v>
      </c>
      <c r="C1310" s="4">
        <f>YEAR(SalesDataTable[[#This Row],[Order Date]])</f>
        <v>2026</v>
      </c>
      <c r="D1310" s="12" t="str">
        <f>"Q"&amp;ROUNDUP(MONTH(SalesDataTable[[#This Row],[Order Date]])/3,0)</f>
        <v>Q3</v>
      </c>
      <c r="E1310" s="4">
        <f>MONTH(SalesDataTable[[#This Row],[Order Date]])</f>
        <v>7</v>
      </c>
      <c r="F1310" s="4" t="str">
        <f>TEXT(SalesDataTable[[#This Row],[Order Date]],"MMM")</f>
        <v>Jul</v>
      </c>
      <c r="G1310" s="4" t="s">
        <v>11</v>
      </c>
      <c r="H1310" s="4" t="s">
        <v>25</v>
      </c>
      <c r="I1310" s="4" t="s">
        <v>2</v>
      </c>
      <c r="J1310" s="4" t="s">
        <v>13</v>
      </c>
      <c r="K1310" s="4" t="s">
        <v>23</v>
      </c>
      <c r="L1310" s="4" t="s">
        <v>29</v>
      </c>
      <c r="M1310" s="9">
        <v>2</v>
      </c>
      <c r="N1310" s="6">
        <v>192.6</v>
      </c>
      <c r="O1310" s="7">
        <v>0</v>
      </c>
      <c r="P1310" s="6">
        <v>104.89</v>
      </c>
      <c r="Q1310" s="6">
        <f t="shared" si="80"/>
        <v>385.2</v>
      </c>
      <c r="R1310" s="6">
        <f t="shared" si="81"/>
        <v>209.78</v>
      </c>
      <c r="S1310" s="6">
        <f t="shared" si="82"/>
        <v>175.42</v>
      </c>
      <c r="T1310" s="8">
        <f t="shared" si="83"/>
        <v>0.45539979231568017</v>
      </c>
      <c r="U1310" s="5">
        <f>YEAR(SalesDataTable[[#This Row],[Order Date]])</f>
        <v>2026</v>
      </c>
      <c r="V1310" s="8" t="str">
        <f>"Q"&amp;ROUNDUP(MONTH(SalesDataTable[[#This Row],[Order Date]])/3,0)</f>
        <v>Q3</v>
      </c>
      <c r="W1310" s="9">
        <f>MONTH(SalesDataTable[[#This Row],[Order Date]])</f>
        <v>7</v>
      </c>
      <c r="X1310" s="8" t="str">
        <f>TEXT(SalesDataTable[[#This Row],[Order Date]],"mmm")</f>
        <v>Jul</v>
      </c>
    </row>
    <row r="1311" spans="1:24" ht="15.75">
      <c r="A1311" s="2">
        <v>3240</v>
      </c>
      <c r="B1311" s="3">
        <v>46212</v>
      </c>
      <c r="C1311" s="4">
        <f>YEAR(SalesDataTable[[#This Row],[Order Date]])</f>
        <v>2026</v>
      </c>
      <c r="D1311" s="12" t="str">
        <f>"Q"&amp;ROUNDUP(MONTH(SalesDataTable[[#This Row],[Order Date]])/3,0)</f>
        <v>Q3</v>
      </c>
      <c r="E1311" s="4">
        <f>MONTH(SalesDataTable[[#This Row],[Order Date]])</f>
        <v>7</v>
      </c>
      <c r="F1311" s="4" t="str">
        <f>TEXT(SalesDataTable[[#This Row],[Order Date]],"MMM")</f>
        <v>Jul</v>
      </c>
      <c r="G1311" s="4" t="s">
        <v>20</v>
      </c>
      <c r="H1311" s="4" t="s">
        <v>33</v>
      </c>
      <c r="I1311" s="4" t="s">
        <v>2</v>
      </c>
      <c r="J1311" s="4" t="s">
        <v>3</v>
      </c>
      <c r="K1311" s="4" t="s">
        <v>4</v>
      </c>
      <c r="L1311" s="4" t="s">
        <v>26</v>
      </c>
      <c r="M1311" s="9">
        <v>1</v>
      </c>
      <c r="N1311" s="6">
        <v>39.94</v>
      </c>
      <c r="O1311" s="7">
        <v>0</v>
      </c>
      <c r="P1311" s="6">
        <v>16.89</v>
      </c>
      <c r="Q1311" s="6">
        <f t="shared" si="80"/>
        <v>39.94</v>
      </c>
      <c r="R1311" s="6">
        <f t="shared" si="81"/>
        <v>16.89</v>
      </c>
      <c r="S1311" s="6">
        <f t="shared" si="82"/>
        <v>23.049999999999997</v>
      </c>
      <c r="T1311" s="8">
        <f t="shared" si="83"/>
        <v>0.57711567351026538</v>
      </c>
      <c r="U1311" s="5">
        <f>YEAR(SalesDataTable[[#This Row],[Order Date]])</f>
        <v>2026</v>
      </c>
      <c r="V1311" s="8" t="str">
        <f>"Q"&amp;ROUNDUP(MONTH(SalesDataTable[[#This Row],[Order Date]])/3,0)</f>
        <v>Q3</v>
      </c>
      <c r="W1311" s="9">
        <f>MONTH(SalesDataTable[[#This Row],[Order Date]])</f>
        <v>7</v>
      </c>
      <c r="X1311" s="8" t="str">
        <f>TEXT(SalesDataTable[[#This Row],[Order Date]],"mmm")</f>
        <v>Jul</v>
      </c>
    </row>
    <row r="1312" spans="1:24" ht="15.75">
      <c r="A1312" s="2">
        <v>3682</v>
      </c>
      <c r="B1312" s="3">
        <v>46212</v>
      </c>
      <c r="C1312" s="4">
        <f>YEAR(SalesDataTable[[#This Row],[Order Date]])</f>
        <v>2026</v>
      </c>
      <c r="D1312" s="12" t="str">
        <f>"Q"&amp;ROUNDUP(MONTH(SalesDataTable[[#This Row],[Order Date]])/3,0)</f>
        <v>Q3</v>
      </c>
      <c r="E1312" s="4">
        <f>MONTH(SalesDataTable[[#This Row],[Order Date]])</f>
        <v>7</v>
      </c>
      <c r="F1312" s="4" t="str">
        <f>TEXT(SalesDataTable[[#This Row],[Order Date]],"MMM")</f>
        <v>Jul</v>
      </c>
      <c r="G1312" s="4" t="s">
        <v>11</v>
      </c>
      <c r="H1312" s="4" t="s">
        <v>12</v>
      </c>
      <c r="I1312" s="4" t="s">
        <v>2</v>
      </c>
      <c r="J1312" s="4" t="s">
        <v>3</v>
      </c>
      <c r="K1312" s="4" t="s">
        <v>9</v>
      </c>
      <c r="L1312" s="4" t="s">
        <v>37</v>
      </c>
      <c r="M1312" s="9">
        <v>3</v>
      </c>
      <c r="N1312" s="6">
        <v>150.61000000000001</v>
      </c>
      <c r="O1312" s="7">
        <v>0</v>
      </c>
      <c r="P1312" s="6">
        <v>79.900000000000006</v>
      </c>
      <c r="Q1312" s="6">
        <f t="shared" si="80"/>
        <v>451.83000000000004</v>
      </c>
      <c r="R1312" s="6">
        <f t="shared" si="81"/>
        <v>239.70000000000002</v>
      </c>
      <c r="S1312" s="6">
        <f t="shared" si="82"/>
        <v>212.13000000000002</v>
      </c>
      <c r="T1312" s="8">
        <f t="shared" si="83"/>
        <v>0.46949073766682159</v>
      </c>
      <c r="U1312" s="5">
        <f>YEAR(SalesDataTable[[#This Row],[Order Date]])</f>
        <v>2026</v>
      </c>
      <c r="V1312" s="8" t="str">
        <f>"Q"&amp;ROUNDUP(MONTH(SalesDataTable[[#This Row],[Order Date]])/3,0)</f>
        <v>Q3</v>
      </c>
      <c r="W1312" s="9">
        <f>MONTH(SalesDataTable[[#This Row],[Order Date]])</f>
        <v>7</v>
      </c>
      <c r="X1312" s="8" t="str">
        <f>TEXT(SalesDataTable[[#This Row],[Order Date]],"mmm")</f>
        <v>Jul</v>
      </c>
    </row>
    <row r="1313" spans="1:24" ht="15.75">
      <c r="A1313" s="2">
        <v>4725</v>
      </c>
      <c r="B1313" s="3">
        <v>46212</v>
      </c>
      <c r="C1313" s="4">
        <f>YEAR(SalesDataTable[[#This Row],[Order Date]])</f>
        <v>2026</v>
      </c>
      <c r="D1313" s="12" t="str">
        <f>"Q"&amp;ROUNDUP(MONTH(SalesDataTable[[#This Row],[Order Date]])/3,0)</f>
        <v>Q3</v>
      </c>
      <c r="E1313" s="4">
        <f>MONTH(SalesDataTable[[#This Row],[Order Date]])</f>
        <v>7</v>
      </c>
      <c r="F1313" s="4" t="str">
        <f>TEXT(SalesDataTable[[#This Row],[Order Date]],"MMM")</f>
        <v>Jul</v>
      </c>
      <c r="G1313" s="4" t="s">
        <v>20</v>
      </c>
      <c r="H1313" s="4" t="s">
        <v>47</v>
      </c>
      <c r="I1313" s="4" t="s">
        <v>2</v>
      </c>
      <c r="J1313" s="4" t="s">
        <v>3</v>
      </c>
      <c r="K1313" s="4" t="s">
        <v>9</v>
      </c>
      <c r="L1313" s="4" t="s">
        <v>46</v>
      </c>
      <c r="M1313" s="9">
        <v>2</v>
      </c>
      <c r="N1313" s="6">
        <v>71.069999999999993</v>
      </c>
      <c r="O1313" s="7">
        <v>0</v>
      </c>
      <c r="P1313" s="6">
        <v>31.57</v>
      </c>
      <c r="Q1313" s="6">
        <f t="shared" si="80"/>
        <v>142.13999999999999</v>
      </c>
      <c r="R1313" s="6">
        <f t="shared" si="81"/>
        <v>63.14</v>
      </c>
      <c r="S1313" s="6">
        <f t="shared" si="82"/>
        <v>78.999999999999986</v>
      </c>
      <c r="T1313" s="8">
        <f t="shared" si="83"/>
        <v>0.55579006613198245</v>
      </c>
      <c r="U1313" s="5">
        <f>YEAR(SalesDataTable[[#This Row],[Order Date]])</f>
        <v>2026</v>
      </c>
      <c r="V1313" s="8" t="str">
        <f>"Q"&amp;ROUNDUP(MONTH(SalesDataTable[[#This Row],[Order Date]])/3,0)</f>
        <v>Q3</v>
      </c>
      <c r="W1313" s="9">
        <f>MONTH(SalesDataTable[[#This Row],[Order Date]])</f>
        <v>7</v>
      </c>
      <c r="X1313" s="8" t="str">
        <f>TEXT(SalesDataTable[[#This Row],[Order Date]],"mmm")</f>
        <v>Jul</v>
      </c>
    </row>
    <row r="1314" spans="1:24" ht="15.75">
      <c r="A1314" s="2">
        <v>758</v>
      </c>
      <c r="B1314" s="3">
        <v>46213</v>
      </c>
      <c r="C1314" s="4">
        <f>YEAR(SalesDataTable[[#This Row],[Order Date]])</f>
        <v>2026</v>
      </c>
      <c r="D1314" s="12" t="str">
        <f>"Q"&amp;ROUNDUP(MONTH(SalesDataTable[[#This Row],[Order Date]])/3,0)</f>
        <v>Q3</v>
      </c>
      <c r="E1314" s="4">
        <f>MONTH(SalesDataTable[[#This Row],[Order Date]])</f>
        <v>7</v>
      </c>
      <c r="F1314" s="4" t="str">
        <f>TEXT(SalesDataTable[[#This Row],[Order Date]],"MMM")</f>
        <v>Jul</v>
      </c>
      <c r="G1314" s="4" t="s">
        <v>0</v>
      </c>
      <c r="H1314" s="4" t="s">
        <v>1</v>
      </c>
      <c r="I1314" s="4" t="s">
        <v>19</v>
      </c>
      <c r="J1314" s="4" t="s">
        <v>13</v>
      </c>
      <c r="K1314" s="4" t="s">
        <v>4</v>
      </c>
      <c r="L1314" s="4" t="s">
        <v>22</v>
      </c>
      <c r="M1314" s="9">
        <v>1</v>
      </c>
      <c r="N1314" s="6">
        <v>50.78</v>
      </c>
      <c r="O1314" s="7">
        <v>0</v>
      </c>
      <c r="P1314" s="6">
        <v>22.29</v>
      </c>
      <c r="Q1314" s="6">
        <f t="shared" si="80"/>
        <v>50.78</v>
      </c>
      <c r="R1314" s="6">
        <f t="shared" si="81"/>
        <v>22.29</v>
      </c>
      <c r="S1314" s="6">
        <f t="shared" si="82"/>
        <v>28.490000000000002</v>
      </c>
      <c r="T1314" s="8">
        <f t="shared" si="83"/>
        <v>0.56104765655769995</v>
      </c>
      <c r="U1314" s="5">
        <f>YEAR(SalesDataTable[[#This Row],[Order Date]])</f>
        <v>2026</v>
      </c>
      <c r="V1314" s="8" t="str">
        <f>"Q"&amp;ROUNDUP(MONTH(SalesDataTable[[#This Row],[Order Date]])/3,0)</f>
        <v>Q3</v>
      </c>
      <c r="W1314" s="9">
        <f>MONTH(SalesDataTable[[#This Row],[Order Date]])</f>
        <v>7</v>
      </c>
      <c r="X1314" s="8" t="str">
        <f>TEXT(SalesDataTable[[#This Row],[Order Date]],"mmm")</f>
        <v>Jul</v>
      </c>
    </row>
    <row r="1315" spans="1:24" ht="15.75">
      <c r="A1315" s="2">
        <v>1910</v>
      </c>
      <c r="B1315" s="3">
        <v>46213</v>
      </c>
      <c r="C1315" s="4">
        <f>YEAR(SalesDataTable[[#This Row],[Order Date]])</f>
        <v>2026</v>
      </c>
      <c r="D1315" s="12" t="str">
        <f>"Q"&amp;ROUNDUP(MONTH(SalesDataTable[[#This Row],[Order Date]])/3,0)</f>
        <v>Q3</v>
      </c>
      <c r="E1315" s="4">
        <f>MONTH(SalesDataTable[[#This Row],[Order Date]])</f>
        <v>7</v>
      </c>
      <c r="F1315" s="4" t="str">
        <f>TEXT(SalesDataTable[[#This Row],[Order Date]],"MMM")</f>
        <v>Jul</v>
      </c>
      <c r="G1315" s="4" t="s">
        <v>0</v>
      </c>
      <c r="H1315" s="4" t="s">
        <v>50</v>
      </c>
      <c r="I1315" s="4" t="s">
        <v>2</v>
      </c>
      <c r="J1315" s="4" t="s">
        <v>3</v>
      </c>
      <c r="K1315" s="4" t="s">
        <v>9</v>
      </c>
      <c r="L1315" s="4" t="s">
        <v>17</v>
      </c>
      <c r="M1315" s="9">
        <v>2</v>
      </c>
      <c r="N1315" s="6">
        <v>141.51</v>
      </c>
      <c r="O1315" s="7">
        <v>0.05</v>
      </c>
      <c r="P1315" s="6">
        <v>77.040000000000006</v>
      </c>
      <c r="Q1315" s="6">
        <f t="shared" si="80"/>
        <v>268.86899999999997</v>
      </c>
      <c r="R1315" s="6">
        <f t="shared" si="81"/>
        <v>154.08000000000001</v>
      </c>
      <c r="S1315" s="6">
        <f t="shared" si="82"/>
        <v>114.78899999999996</v>
      </c>
      <c r="T1315" s="8">
        <f t="shared" si="83"/>
        <v>0.42693281858451504</v>
      </c>
      <c r="U1315" s="5">
        <f>YEAR(SalesDataTable[[#This Row],[Order Date]])</f>
        <v>2026</v>
      </c>
      <c r="V1315" s="8" t="str">
        <f>"Q"&amp;ROUNDUP(MONTH(SalesDataTable[[#This Row],[Order Date]])/3,0)</f>
        <v>Q3</v>
      </c>
      <c r="W1315" s="9">
        <f>MONTH(SalesDataTable[[#This Row],[Order Date]])</f>
        <v>7</v>
      </c>
      <c r="X1315" s="8" t="str">
        <f>TEXT(SalesDataTable[[#This Row],[Order Date]],"mmm")</f>
        <v>Jul</v>
      </c>
    </row>
    <row r="1316" spans="1:24" ht="15.75">
      <c r="A1316" s="2">
        <v>1941</v>
      </c>
      <c r="B1316" s="3">
        <v>46213</v>
      </c>
      <c r="C1316" s="4">
        <f>YEAR(SalesDataTable[[#This Row],[Order Date]])</f>
        <v>2026</v>
      </c>
      <c r="D1316" s="12" t="str">
        <f>"Q"&amp;ROUNDUP(MONTH(SalesDataTable[[#This Row],[Order Date]])/3,0)</f>
        <v>Q3</v>
      </c>
      <c r="E1316" s="4">
        <f>MONTH(SalesDataTable[[#This Row],[Order Date]])</f>
        <v>7</v>
      </c>
      <c r="F1316" s="4" t="str">
        <f>TEXT(SalesDataTable[[#This Row],[Order Date]],"MMM")</f>
        <v>Jul</v>
      </c>
      <c r="G1316" s="4" t="s">
        <v>6</v>
      </c>
      <c r="H1316" s="4" t="s">
        <v>43</v>
      </c>
      <c r="I1316" s="4" t="s">
        <v>28</v>
      </c>
      <c r="J1316" s="4" t="s">
        <v>3</v>
      </c>
      <c r="K1316" s="4" t="s">
        <v>9</v>
      </c>
      <c r="L1316" s="4" t="s">
        <v>37</v>
      </c>
      <c r="M1316" s="9">
        <v>1</v>
      </c>
      <c r="N1316" s="6">
        <v>156.44</v>
      </c>
      <c r="O1316" s="7">
        <v>0.1</v>
      </c>
      <c r="P1316" s="6">
        <v>80.72</v>
      </c>
      <c r="Q1316" s="6">
        <f t="shared" si="80"/>
        <v>140.79599999999999</v>
      </c>
      <c r="R1316" s="6">
        <f t="shared" si="81"/>
        <v>80.72</v>
      </c>
      <c r="S1316" s="6">
        <f t="shared" si="82"/>
        <v>60.075999999999993</v>
      </c>
      <c r="T1316" s="8">
        <f t="shared" si="83"/>
        <v>0.42668825818915307</v>
      </c>
      <c r="U1316" s="5">
        <f>YEAR(SalesDataTable[[#This Row],[Order Date]])</f>
        <v>2026</v>
      </c>
      <c r="V1316" s="8" t="str">
        <f>"Q"&amp;ROUNDUP(MONTH(SalesDataTable[[#This Row],[Order Date]])/3,0)</f>
        <v>Q3</v>
      </c>
      <c r="W1316" s="9">
        <f>MONTH(SalesDataTable[[#This Row],[Order Date]])</f>
        <v>7</v>
      </c>
      <c r="X1316" s="8" t="str">
        <f>TEXT(SalesDataTable[[#This Row],[Order Date]],"mmm")</f>
        <v>Jul</v>
      </c>
    </row>
    <row r="1317" spans="1:24" ht="15.75">
      <c r="A1317" s="2">
        <v>2324</v>
      </c>
      <c r="B1317" s="3">
        <v>46213</v>
      </c>
      <c r="C1317" s="4">
        <f>YEAR(SalesDataTable[[#This Row],[Order Date]])</f>
        <v>2026</v>
      </c>
      <c r="D1317" s="12" t="str">
        <f>"Q"&amp;ROUNDUP(MONTH(SalesDataTable[[#This Row],[Order Date]])/3,0)</f>
        <v>Q3</v>
      </c>
      <c r="E1317" s="4">
        <f>MONTH(SalesDataTable[[#This Row],[Order Date]])</f>
        <v>7</v>
      </c>
      <c r="F1317" s="4" t="str">
        <f>TEXT(SalesDataTable[[#This Row],[Order Date]],"MMM")</f>
        <v>Jul</v>
      </c>
      <c r="G1317" s="4" t="s">
        <v>6</v>
      </c>
      <c r="H1317" s="4" t="s">
        <v>43</v>
      </c>
      <c r="I1317" s="4" t="s">
        <v>2</v>
      </c>
      <c r="J1317" s="4" t="s">
        <v>13</v>
      </c>
      <c r="K1317" s="4" t="s">
        <v>34</v>
      </c>
      <c r="L1317" s="4" t="s">
        <v>45</v>
      </c>
      <c r="M1317" s="9">
        <v>2</v>
      </c>
      <c r="N1317" s="6">
        <v>51.75</v>
      </c>
      <c r="O1317" s="7">
        <v>0</v>
      </c>
      <c r="P1317" s="6">
        <v>21.4</v>
      </c>
      <c r="Q1317" s="6">
        <f t="shared" si="80"/>
        <v>103.5</v>
      </c>
      <c r="R1317" s="6">
        <f t="shared" si="81"/>
        <v>42.8</v>
      </c>
      <c r="S1317" s="6">
        <f t="shared" si="82"/>
        <v>60.7</v>
      </c>
      <c r="T1317" s="8">
        <f t="shared" si="83"/>
        <v>0.58647342995169083</v>
      </c>
      <c r="U1317" s="5">
        <f>YEAR(SalesDataTable[[#This Row],[Order Date]])</f>
        <v>2026</v>
      </c>
      <c r="V1317" s="8" t="str">
        <f>"Q"&amp;ROUNDUP(MONTH(SalesDataTable[[#This Row],[Order Date]])/3,0)</f>
        <v>Q3</v>
      </c>
      <c r="W1317" s="9">
        <f>MONTH(SalesDataTable[[#This Row],[Order Date]])</f>
        <v>7</v>
      </c>
      <c r="X1317" s="8" t="str">
        <f>TEXT(SalesDataTable[[#This Row],[Order Date]],"mmm")</f>
        <v>Jul</v>
      </c>
    </row>
    <row r="1318" spans="1:24" ht="15.75">
      <c r="A1318" s="2">
        <v>2869</v>
      </c>
      <c r="B1318" s="3">
        <v>46213</v>
      </c>
      <c r="C1318" s="4">
        <f>YEAR(SalesDataTable[[#This Row],[Order Date]])</f>
        <v>2026</v>
      </c>
      <c r="D1318" s="12" t="str">
        <f>"Q"&amp;ROUNDUP(MONTH(SalesDataTable[[#This Row],[Order Date]])/3,0)</f>
        <v>Q3</v>
      </c>
      <c r="E1318" s="4">
        <f>MONTH(SalesDataTable[[#This Row],[Order Date]])</f>
        <v>7</v>
      </c>
      <c r="F1318" s="4" t="str">
        <f>TEXT(SalesDataTable[[#This Row],[Order Date]],"MMM")</f>
        <v>Jul</v>
      </c>
      <c r="G1318" s="4" t="s">
        <v>11</v>
      </c>
      <c r="H1318" s="4" t="s">
        <v>25</v>
      </c>
      <c r="I1318" s="4" t="s">
        <v>28</v>
      </c>
      <c r="J1318" s="4" t="s">
        <v>13</v>
      </c>
      <c r="K1318" s="4" t="s">
        <v>23</v>
      </c>
      <c r="L1318" s="4" t="s">
        <v>40</v>
      </c>
      <c r="M1318" s="9">
        <v>1</v>
      </c>
      <c r="N1318" s="6">
        <v>82.23</v>
      </c>
      <c r="O1318" s="7">
        <v>0.1</v>
      </c>
      <c r="P1318" s="6">
        <v>38.340000000000003</v>
      </c>
      <c r="Q1318" s="6">
        <f t="shared" si="80"/>
        <v>74.007000000000005</v>
      </c>
      <c r="R1318" s="6">
        <f t="shared" si="81"/>
        <v>38.340000000000003</v>
      </c>
      <c r="S1318" s="6">
        <f t="shared" si="82"/>
        <v>35.667000000000002</v>
      </c>
      <c r="T1318" s="8">
        <f t="shared" si="83"/>
        <v>0.48194089748267055</v>
      </c>
      <c r="U1318" s="5">
        <f>YEAR(SalesDataTable[[#This Row],[Order Date]])</f>
        <v>2026</v>
      </c>
      <c r="V1318" s="8" t="str">
        <f>"Q"&amp;ROUNDUP(MONTH(SalesDataTable[[#This Row],[Order Date]])/3,0)</f>
        <v>Q3</v>
      </c>
      <c r="W1318" s="9">
        <f>MONTH(SalesDataTable[[#This Row],[Order Date]])</f>
        <v>7</v>
      </c>
      <c r="X1318" s="8" t="str">
        <f>TEXT(SalesDataTable[[#This Row],[Order Date]],"mmm")</f>
        <v>Jul</v>
      </c>
    </row>
    <row r="1319" spans="1:24" ht="15.75">
      <c r="A1319" s="2">
        <v>3236</v>
      </c>
      <c r="B1319" s="3">
        <v>46213</v>
      </c>
      <c r="C1319" s="4">
        <f>YEAR(SalesDataTable[[#This Row],[Order Date]])</f>
        <v>2026</v>
      </c>
      <c r="D1319" s="12" t="str">
        <f>"Q"&amp;ROUNDUP(MONTH(SalesDataTable[[#This Row],[Order Date]])/3,0)</f>
        <v>Q3</v>
      </c>
      <c r="E1319" s="4">
        <f>MONTH(SalesDataTable[[#This Row],[Order Date]])</f>
        <v>7</v>
      </c>
      <c r="F1319" s="4" t="str">
        <f>TEXT(SalesDataTable[[#This Row],[Order Date]],"MMM")</f>
        <v>Jul</v>
      </c>
      <c r="G1319" s="4" t="s">
        <v>6</v>
      </c>
      <c r="H1319" s="4" t="s">
        <v>27</v>
      </c>
      <c r="I1319" s="4" t="s">
        <v>2</v>
      </c>
      <c r="J1319" s="4" t="s">
        <v>13</v>
      </c>
      <c r="K1319" s="4" t="s">
        <v>9</v>
      </c>
      <c r="L1319" s="4" t="s">
        <v>17</v>
      </c>
      <c r="M1319" s="9">
        <v>1</v>
      </c>
      <c r="N1319" s="6">
        <v>144.16999999999999</v>
      </c>
      <c r="O1319" s="7">
        <v>0.1</v>
      </c>
      <c r="P1319" s="6">
        <v>78.13</v>
      </c>
      <c r="Q1319" s="6">
        <f t="shared" si="80"/>
        <v>129.75299999999999</v>
      </c>
      <c r="R1319" s="6">
        <f t="shared" si="81"/>
        <v>78.13</v>
      </c>
      <c r="S1319" s="6">
        <f t="shared" si="82"/>
        <v>51.62299999999999</v>
      </c>
      <c r="T1319" s="8">
        <f t="shared" si="83"/>
        <v>0.39785592625989374</v>
      </c>
      <c r="U1319" s="5">
        <f>YEAR(SalesDataTable[[#This Row],[Order Date]])</f>
        <v>2026</v>
      </c>
      <c r="V1319" s="8" t="str">
        <f>"Q"&amp;ROUNDUP(MONTH(SalesDataTable[[#This Row],[Order Date]])/3,0)</f>
        <v>Q3</v>
      </c>
      <c r="W1319" s="9">
        <f>MONTH(SalesDataTable[[#This Row],[Order Date]])</f>
        <v>7</v>
      </c>
      <c r="X1319" s="8" t="str">
        <f>TEXT(SalesDataTable[[#This Row],[Order Date]],"mmm")</f>
        <v>Jul</v>
      </c>
    </row>
    <row r="1320" spans="1:24" ht="15.75">
      <c r="A1320" s="2">
        <v>3582</v>
      </c>
      <c r="B1320" s="3">
        <v>46213</v>
      </c>
      <c r="C1320" s="4">
        <f>YEAR(SalesDataTable[[#This Row],[Order Date]])</f>
        <v>2026</v>
      </c>
      <c r="D1320" s="12" t="str">
        <f>"Q"&amp;ROUNDUP(MONTH(SalesDataTable[[#This Row],[Order Date]])/3,0)</f>
        <v>Q3</v>
      </c>
      <c r="E1320" s="4">
        <f>MONTH(SalesDataTable[[#This Row],[Order Date]])</f>
        <v>7</v>
      </c>
      <c r="F1320" s="4" t="str">
        <f>TEXT(SalesDataTable[[#This Row],[Order Date]],"MMM")</f>
        <v>Jul</v>
      </c>
      <c r="G1320" s="4" t="s">
        <v>6</v>
      </c>
      <c r="H1320" s="4" t="s">
        <v>43</v>
      </c>
      <c r="I1320" s="4" t="s">
        <v>2</v>
      </c>
      <c r="J1320" s="4" t="s">
        <v>3</v>
      </c>
      <c r="K1320" s="4" t="s">
        <v>23</v>
      </c>
      <c r="L1320" s="4" t="s">
        <v>40</v>
      </c>
      <c r="M1320" s="9">
        <v>4</v>
      </c>
      <c r="N1320" s="6">
        <v>82.47</v>
      </c>
      <c r="O1320" s="7">
        <v>0</v>
      </c>
      <c r="P1320" s="6">
        <v>40.22</v>
      </c>
      <c r="Q1320" s="6">
        <f t="shared" si="80"/>
        <v>329.88</v>
      </c>
      <c r="R1320" s="6">
        <f t="shared" si="81"/>
        <v>160.88</v>
      </c>
      <c r="S1320" s="6">
        <f t="shared" si="82"/>
        <v>169</v>
      </c>
      <c r="T1320" s="8">
        <f t="shared" si="83"/>
        <v>0.51230750575967021</v>
      </c>
      <c r="U1320" s="5">
        <f>YEAR(SalesDataTable[[#This Row],[Order Date]])</f>
        <v>2026</v>
      </c>
      <c r="V1320" s="8" t="str">
        <f>"Q"&amp;ROUNDUP(MONTH(SalesDataTable[[#This Row],[Order Date]])/3,0)</f>
        <v>Q3</v>
      </c>
      <c r="W1320" s="9">
        <f>MONTH(SalesDataTable[[#This Row],[Order Date]])</f>
        <v>7</v>
      </c>
      <c r="X1320" s="8" t="str">
        <f>TEXT(SalesDataTable[[#This Row],[Order Date]],"mmm")</f>
        <v>Jul</v>
      </c>
    </row>
    <row r="1321" spans="1:24" ht="15.75">
      <c r="A1321" s="2">
        <v>3715</v>
      </c>
      <c r="B1321" s="3">
        <v>46213</v>
      </c>
      <c r="C1321" s="4">
        <f>YEAR(SalesDataTable[[#This Row],[Order Date]])</f>
        <v>2026</v>
      </c>
      <c r="D1321" s="12" t="str">
        <f>"Q"&amp;ROUNDUP(MONTH(SalesDataTable[[#This Row],[Order Date]])/3,0)</f>
        <v>Q3</v>
      </c>
      <c r="E1321" s="4">
        <f>MONTH(SalesDataTable[[#This Row],[Order Date]])</f>
        <v>7</v>
      </c>
      <c r="F1321" s="4" t="str">
        <f>TEXT(SalesDataTable[[#This Row],[Order Date]],"MMM")</f>
        <v>Jul</v>
      </c>
      <c r="G1321" s="4" t="s">
        <v>20</v>
      </c>
      <c r="H1321" s="4" t="s">
        <v>33</v>
      </c>
      <c r="I1321" s="4" t="s">
        <v>2</v>
      </c>
      <c r="J1321" s="4" t="s">
        <v>13</v>
      </c>
      <c r="K1321" s="4" t="s">
        <v>23</v>
      </c>
      <c r="L1321" s="4" t="s">
        <v>51</v>
      </c>
      <c r="M1321" s="9">
        <v>1</v>
      </c>
      <c r="N1321" s="6">
        <v>122.14</v>
      </c>
      <c r="O1321" s="7">
        <v>0.15</v>
      </c>
      <c r="P1321" s="6">
        <v>59.87</v>
      </c>
      <c r="Q1321" s="6">
        <f t="shared" si="80"/>
        <v>103.819</v>
      </c>
      <c r="R1321" s="6">
        <f t="shared" si="81"/>
        <v>59.87</v>
      </c>
      <c r="S1321" s="6">
        <f t="shared" si="82"/>
        <v>43.949000000000005</v>
      </c>
      <c r="T1321" s="8">
        <f t="shared" si="83"/>
        <v>0.42332328379198414</v>
      </c>
      <c r="U1321" s="5">
        <f>YEAR(SalesDataTable[[#This Row],[Order Date]])</f>
        <v>2026</v>
      </c>
      <c r="V1321" s="8" t="str">
        <f>"Q"&amp;ROUNDUP(MONTH(SalesDataTable[[#This Row],[Order Date]])/3,0)</f>
        <v>Q3</v>
      </c>
      <c r="W1321" s="9">
        <f>MONTH(SalesDataTable[[#This Row],[Order Date]])</f>
        <v>7</v>
      </c>
      <c r="X1321" s="8" t="str">
        <f>TEXT(SalesDataTable[[#This Row],[Order Date]],"mmm")</f>
        <v>Jul</v>
      </c>
    </row>
    <row r="1322" spans="1:24" ht="15.75">
      <c r="A1322" s="2">
        <v>3940</v>
      </c>
      <c r="B1322" s="3">
        <v>46213</v>
      </c>
      <c r="C1322" s="4">
        <f>YEAR(SalesDataTable[[#This Row],[Order Date]])</f>
        <v>2026</v>
      </c>
      <c r="D1322" s="12" t="str">
        <f>"Q"&amp;ROUNDUP(MONTH(SalesDataTable[[#This Row],[Order Date]])/3,0)</f>
        <v>Q3</v>
      </c>
      <c r="E1322" s="4">
        <f>MONTH(SalesDataTable[[#This Row],[Order Date]])</f>
        <v>7</v>
      </c>
      <c r="F1322" s="4" t="str">
        <f>TEXT(SalesDataTable[[#This Row],[Order Date]],"MMM")</f>
        <v>Jul</v>
      </c>
      <c r="G1322" s="4" t="s">
        <v>11</v>
      </c>
      <c r="H1322" s="4" t="s">
        <v>52</v>
      </c>
      <c r="I1322" s="4" t="s">
        <v>19</v>
      </c>
      <c r="J1322" s="4" t="s">
        <v>3</v>
      </c>
      <c r="K1322" s="4" t="s">
        <v>9</v>
      </c>
      <c r="L1322" s="4" t="s">
        <v>17</v>
      </c>
      <c r="M1322" s="9">
        <v>3</v>
      </c>
      <c r="N1322" s="6">
        <v>143.59</v>
      </c>
      <c r="O1322" s="7">
        <v>0</v>
      </c>
      <c r="P1322" s="6">
        <v>78.91</v>
      </c>
      <c r="Q1322" s="6">
        <f t="shared" si="80"/>
        <v>430.77</v>
      </c>
      <c r="R1322" s="6">
        <f t="shared" si="81"/>
        <v>236.73</v>
      </c>
      <c r="S1322" s="6">
        <f t="shared" si="82"/>
        <v>194.04</v>
      </c>
      <c r="T1322" s="8">
        <f t="shared" si="83"/>
        <v>0.45044919562643637</v>
      </c>
      <c r="U1322" s="5">
        <f>YEAR(SalesDataTable[[#This Row],[Order Date]])</f>
        <v>2026</v>
      </c>
      <c r="V1322" s="8" t="str">
        <f>"Q"&amp;ROUNDUP(MONTH(SalesDataTable[[#This Row],[Order Date]])/3,0)</f>
        <v>Q3</v>
      </c>
      <c r="W1322" s="9">
        <f>MONTH(SalesDataTable[[#This Row],[Order Date]])</f>
        <v>7</v>
      </c>
      <c r="X1322" s="8" t="str">
        <f>TEXT(SalesDataTable[[#This Row],[Order Date]],"mmm")</f>
        <v>Jul</v>
      </c>
    </row>
    <row r="1323" spans="1:24" ht="15.75">
      <c r="A1323" s="2">
        <v>4760</v>
      </c>
      <c r="B1323" s="3">
        <v>46213</v>
      </c>
      <c r="C1323" s="4">
        <f>YEAR(SalesDataTable[[#This Row],[Order Date]])</f>
        <v>2026</v>
      </c>
      <c r="D1323" s="12" t="str">
        <f>"Q"&amp;ROUNDUP(MONTH(SalesDataTable[[#This Row],[Order Date]])/3,0)</f>
        <v>Q3</v>
      </c>
      <c r="E1323" s="4">
        <f>MONTH(SalesDataTable[[#This Row],[Order Date]])</f>
        <v>7</v>
      </c>
      <c r="F1323" s="4" t="str">
        <f>TEXT(SalesDataTable[[#This Row],[Order Date]],"MMM")</f>
        <v>Jul</v>
      </c>
      <c r="G1323" s="4" t="s">
        <v>20</v>
      </c>
      <c r="H1323" s="4" t="s">
        <v>47</v>
      </c>
      <c r="I1323" s="4" t="s">
        <v>2</v>
      </c>
      <c r="J1323" s="4" t="s">
        <v>16</v>
      </c>
      <c r="K1323" s="4" t="s">
        <v>9</v>
      </c>
      <c r="L1323" s="4" t="s">
        <v>37</v>
      </c>
      <c r="M1323" s="9">
        <v>2</v>
      </c>
      <c r="N1323" s="6">
        <v>157.66</v>
      </c>
      <c r="O1323" s="7">
        <v>0</v>
      </c>
      <c r="P1323" s="6">
        <v>78.760000000000005</v>
      </c>
      <c r="Q1323" s="6">
        <f t="shared" si="80"/>
        <v>315.32</v>
      </c>
      <c r="R1323" s="6">
        <f t="shared" si="81"/>
        <v>157.52000000000001</v>
      </c>
      <c r="S1323" s="6">
        <f t="shared" si="82"/>
        <v>157.79999999999998</v>
      </c>
      <c r="T1323" s="8">
        <f t="shared" si="83"/>
        <v>0.50044399340352652</v>
      </c>
      <c r="U1323" s="5">
        <f>YEAR(SalesDataTable[[#This Row],[Order Date]])</f>
        <v>2026</v>
      </c>
      <c r="V1323" s="8" t="str">
        <f>"Q"&amp;ROUNDUP(MONTH(SalesDataTable[[#This Row],[Order Date]])/3,0)</f>
        <v>Q3</v>
      </c>
      <c r="W1323" s="9">
        <f>MONTH(SalesDataTable[[#This Row],[Order Date]])</f>
        <v>7</v>
      </c>
      <c r="X1323" s="8" t="str">
        <f>TEXT(SalesDataTable[[#This Row],[Order Date]],"mmm")</f>
        <v>Jul</v>
      </c>
    </row>
    <row r="1324" spans="1:24" ht="15.75">
      <c r="A1324" s="2">
        <v>4768</v>
      </c>
      <c r="B1324" s="3">
        <v>46213</v>
      </c>
      <c r="C1324" s="4">
        <f>YEAR(SalesDataTable[[#This Row],[Order Date]])</f>
        <v>2026</v>
      </c>
      <c r="D1324" s="12" t="str">
        <f>"Q"&amp;ROUNDUP(MONTH(SalesDataTable[[#This Row],[Order Date]])/3,0)</f>
        <v>Q3</v>
      </c>
      <c r="E1324" s="4">
        <f>MONTH(SalesDataTable[[#This Row],[Order Date]])</f>
        <v>7</v>
      </c>
      <c r="F1324" s="4" t="str">
        <f>TEXT(SalesDataTable[[#This Row],[Order Date]],"MMM")</f>
        <v>Jul</v>
      </c>
      <c r="G1324" s="4" t="s">
        <v>6</v>
      </c>
      <c r="H1324" s="4" t="s">
        <v>7</v>
      </c>
      <c r="I1324" s="4" t="s">
        <v>2</v>
      </c>
      <c r="J1324" s="4" t="s">
        <v>16</v>
      </c>
      <c r="K1324" s="4" t="s">
        <v>4</v>
      </c>
      <c r="L1324" s="4" t="s">
        <v>30</v>
      </c>
      <c r="M1324" s="9">
        <v>1</v>
      </c>
      <c r="N1324" s="6">
        <v>101.58</v>
      </c>
      <c r="O1324" s="7">
        <v>0</v>
      </c>
      <c r="P1324" s="6">
        <v>49.83</v>
      </c>
      <c r="Q1324" s="6">
        <f t="shared" si="80"/>
        <v>101.58</v>
      </c>
      <c r="R1324" s="6">
        <f t="shared" si="81"/>
        <v>49.83</v>
      </c>
      <c r="S1324" s="6">
        <f t="shared" si="82"/>
        <v>51.75</v>
      </c>
      <c r="T1324" s="8">
        <f t="shared" si="83"/>
        <v>0.50945067926757237</v>
      </c>
      <c r="U1324" s="5">
        <f>YEAR(SalesDataTable[[#This Row],[Order Date]])</f>
        <v>2026</v>
      </c>
      <c r="V1324" s="8" t="str">
        <f>"Q"&amp;ROUNDUP(MONTH(SalesDataTable[[#This Row],[Order Date]])/3,0)</f>
        <v>Q3</v>
      </c>
      <c r="W1324" s="9">
        <f>MONTH(SalesDataTable[[#This Row],[Order Date]])</f>
        <v>7</v>
      </c>
      <c r="X1324" s="8" t="str">
        <f>TEXT(SalesDataTable[[#This Row],[Order Date]],"mmm")</f>
        <v>Jul</v>
      </c>
    </row>
    <row r="1325" spans="1:24" ht="15.75">
      <c r="A1325" s="2">
        <v>5025</v>
      </c>
      <c r="B1325" s="3">
        <v>46213</v>
      </c>
      <c r="C1325" s="4">
        <f>YEAR(SalesDataTable[[#This Row],[Order Date]])</f>
        <v>2026</v>
      </c>
      <c r="D1325" s="12" t="str">
        <f>"Q"&amp;ROUNDUP(MONTH(SalesDataTable[[#This Row],[Order Date]])/3,0)</f>
        <v>Q3</v>
      </c>
      <c r="E1325" s="4">
        <f>MONTH(SalesDataTable[[#This Row],[Order Date]])</f>
        <v>7</v>
      </c>
      <c r="F1325" s="4" t="str">
        <f>TEXT(SalesDataTable[[#This Row],[Order Date]],"MMM")</f>
        <v>Jul</v>
      </c>
      <c r="G1325" s="4" t="s">
        <v>11</v>
      </c>
      <c r="H1325" s="4" t="s">
        <v>18</v>
      </c>
      <c r="I1325" s="4" t="s">
        <v>2</v>
      </c>
      <c r="J1325" s="4" t="s">
        <v>3</v>
      </c>
      <c r="K1325" s="4" t="s">
        <v>14</v>
      </c>
      <c r="L1325" s="4" t="s">
        <v>48</v>
      </c>
      <c r="M1325" s="9">
        <v>4</v>
      </c>
      <c r="N1325" s="6">
        <v>166.71</v>
      </c>
      <c r="O1325" s="7">
        <v>0</v>
      </c>
      <c r="P1325" s="6">
        <v>86.55</v>
      </c>
      <c r="Q1325" s="6">
        <f t="shared" si="80"/>
        <v>666.84</v>
      </c>
      <c r="R1325" s="6">
        <f t="shared" si="81"/>
        <v>346.2</v>
      </c>
      <c r="S1325" s="6">
        <f t="shared" si="82"/>
        <v>320.64000000000004</v>
      </c>
      <c r="T1325" s="8">
        <f t="shared" si="83"/>
        <v>0.48083498290444487</v>
      </c>
      <c r="U1325" s="5">
        <f>YEAR(SalesDataTable[[#This Row],[Order Date]])</f>
        <v>2026</v>
      </c>
      <c r="V1325" s="8" t="str">
        <f>"Q"&amp;ROUNDUP(MONTH(SalesDataTable[[#This Row],[Order Date]])/3,0)</f>
        <v>Q3</v>
      </c>
      <c r="W1325" s="9">
        <f>MONTH(SalesDataTable[[#This Row],[Order Date]])</f>
        <v>7</v>
      </c>
      <c r="X1325" s="8" t="str">
        <f>TEXT(SalesDataTable[[#This Row],[Order Date]],"mmm")</f>
        <v>Jul</v>
      </c>
    </row>
    <row r="1326" spans="1:24" ht="15.75">
      <c r="A1326" s="2">
        <v>165</v>
      </c>
      <c r="B1326" s="3">
        <v>46214</v>
      </c>
      <c r="C1326" s="4">
        <f>YEAR(SalesDataTable[[#This Row],[Order Date]])</f>
        <v>2026</v>
      </c>
      <c r="D1326" s="12" t="str">
        <f>"Q"&amp;ROUNDUP(MONTH(SalesDataTable[[#This Row],[Order Date]])/3,0)</f>
        <v>Q3</v>
      </c>
      <c r="E1326" s="4">
        <f>MONTH(SalesDataTable[[#This Row],[Order Date]])</f>
        <v>7</v>
      </c>
      <c r="F1326" s="4" t="str">
        <f>TEXT(SalesDataTable[[#This Row],[Order Date]],"MMM")</f>
        <v>Jul</v>
      </c>
      <c r="G1326" s="4" t="s">
        <v>6</v>
      </c>
      <c r="H1326" s="4" t="s">
        <v>43</v>
      </c>
      <c r="I1326" s="4" t="s">
        <v>19</v>
      </c>
      <c r="J1326" s="4" t="s">
        <v>13</v>
      </c>
      <c r="K1326" s="4" t="s">
        <v>4</v>
      </c>
      <c r="L1326" s="4" t="s">
        <v>5</v>
      </c>
      <c r="M1326" s="9">
        <v>2</v>
      </c>
      <c r="N1326" s="6">
        <v>83.33</v>
      </c>
      <c r="O1326" s="7">
        <v>0</v>
      </c>
      <c r="P1326" s="6">
        <v>42.11</v>
      </c>
      <c r="Q1326" s="6">
        <f t="shared" si="80"/>
        <v>166.66</v>
      </c>
      <c r="R1326" s="6">
        <f t="shared" si="81"/>
        <v>84.22</v>
      </c>
      <c r="S1326" s="6">
        <f t="shared" si="82"/>
        <v>82.44</v>
      </c>
      <c r="T1326" s="8">
        <f t="shared" si="83"/>
        <v>0.49465978639145564</v>
      </c>
      <c r="U1326" s="5">
        <f>YEAR(SalesDataTable[[#This Row],[Order Date]])</f>
        <v>2026</v>
      </c>
      <c r="V1326" s="8" t="str">
        <f>"Q"&amp;ROUNDUP(MONTH(SalesDataTable[[#This Row],[Order Date]])/3,0)</f>
        <v>Q3</v>
      </c>
      <c r="W1326" s="9">
        <f>MONTH(SalesDataTable[[#This Row],[Order Date]])</f>
        <v>7</v>
      </c>
      <c r="X1326" s="8" t="str">
        <f>TEXT(SalesDataTable[[#This Row],[Order Date]],"mmm")</f>
        <v>Jul</v>
      </c>
    </row>
    <row r="1327" spans="1:24" ht="15.75">
      <c r="A1327" s="2">
        <v>198</v>
      </c>
      <c r="B1327" s="3">
        <v>46214</v>
      </c>
      <c r="C1327" s="4">
        <f>YEAR(SalesDataTable[[#This Row],[Order Date]])</f>
        <v>2026</v>
      </c>
      <c r="D1327" s="12" t="str">
        <f>"Q"&amp;ROUNDUP(MONTH(SalesDataTable[[#This Row],[Order Date]])/3,0)</f>
        <v>Q3</v>
      </c>
      <c r="E1327" s="4">
        <f>MONTH(SalesDataTable[[#This Row],[Order Date]])</f>
        <v>7</v>
      </c>
      <c r="F1327" s="4" t="str">
        <f>TEXT(SalesDataTable[[#This Row],[Order Date]],"MMM")</f>
        <v>Jul</v>
      </c>
      <c r="G1327" s="4" t="s">
        <v>0</v>
      </c>
      <c r="H1327" s="4" t="s">
        <v>50</v>
      </c>
      <c r="I1327" s="4" t="s">
        <v>2</v>
      </c>
      <c r="J1327" s="4" t="s">
        <v>13</v>
      </c>
      <c r="K1327" s="4" t="s">
        <v>9</v>
      </c>
      <c r="L1327" s="4" t="s">
        <v>46</v>
      </c>
      <c r="M1327" s="9">
        <v>2</v>
      </c>
      <c r="N1327" s="6">
        <v>71.77</v>
      </c>
      <c r="O1327" s="7">
        <v>0.05</v>
      </c>
      <c r="P1327" s="6">
        <v>32.9</v>
      </c>
      <c r="Q1327" s="6">
        <f t="shared" si="80"/>
        <v>136.363</v>
      </c>
      <c r="R1327" s="6">
        <f t="shared" si="81"/>
        <v>65.8</v>
      </c>
      <c r="S1327" s="6">
        <f t="shared" si="82"/>
        <v>70.563000000000002</v>
      </c>
      <c r="T1327" s="8">
        <f t="shared" si="83"/>
        <v>0.5174644148339359</v>
      </c>
      <c r="U1327" s="5">
        <f>YEAR(SalesDataTable[[#This Row],[Order Date]])</f>
        <v>2026</v>
      </c>
      <c r="V1327" s="8" t="str">
        <f>"Q"&amp;ROUNDUP(MONTH(SalesDataTable[[#This Row],[Order Date]])/3,0)</f>
        <v>Q3</v>
      </c>
      <c r="W1327" s="9">
        <f>MONTH(SalesDataTable[[#This Row],[Order Date]])</f>
        <v>7</v>
      </c>
      <c r="X1327" s="8" t="str">
        <f>TEXT(SalesDataTable[[#This Row],[Order Date]],"mmm")</f>
        <v>Jul</v>
      </c>
    </row>
    <row r="1328" spans="1:24" ht="15.75">
      <c r="A1328" s="2">
        <v>1480</v>
      </c>
      <c r="B1328" s="3">
        <v>46214</v>
      </c>
      <c r="C1328" s="4">
        <f>YEAR(SalesDataTable[[#This Row],[Order Date]])</f>
        <v>2026</v>
      </c>
      <c r="D1328" s="12" t="str">
        <f>"Q"&amp;ROUNDUP(MONTH(SalesDataTable[[#This Row],[Order Date]])/3,0)</f>
        <v>Q3</v>
      </c>
      <c r="E1328" s="4">
        <f>MONTH(SalesDataTable[[#This Row],[Order Date]])</f>
        <v>7</v>
      </c>
      <c r="F1328" s="4" t="str">
        <f>TEXT(SalesDataTable[[#This Row],[Order Date]],"MMM")</f>
        <v>Jul</v>
      </c>
      <c r="G1328" s="4" t="s">
        <v>0</v>
      </c>
      <c r="H1328" s="4" t="s">
        <v>50</v>
      </c>
      <c r="I1328" s="4" t="s">
        <v>2</v>
      </c>
      <c r="J1328" s="4" t="s">
        <v>13</v>
      </c>
      <c r="K1328" s="4" t="s">
        <v>14</v>
      </c>
      <c r="L1328" s="4" t="s">
        <v>48</v>
      </c>
      <c r="M1328" s="9">
        <v>3</v>
      </c>
      <c r="N1328" s="6">
        <v>164.5</v>
      </c>
      <c r="O1328" s="7">
        <v>0</v>
      </c>
      <c r="P1328" s="6">
        <v>87.06</v>
      </c>
      <c r="Q1328" s="6">
        <f t="shared" si="80"/>
        <v>493.5</v>
      </c>
      <c r="R1328" s="6">
        <f t="shared" si="81"/>
        <v>261.18</v>
      </c>
      <c r="S1328" s="6">
        <f t="shared" si="82"/>
        <v>232.32</v>
      </c>
      <c r="T1328" s="8">
        <f t="shared" si="83"/>
        <v>0.47075987841945288</v>
      </c>
      <c r="U1328" s="5">
        <f>YEAR(SalesDataTable[[#This Row],[Order Date]])</f>
        <v>2026</v>
      </c>
      <c r="V1328" s="8" t="str">
        <f>"Q"&amp;ROUNDUP(MONTH(SalesDataTable[[#This Row],[Order Date]])/3,0)</f>
        <v>Q3</v>
      </c>
      <c r="W1328" s="9">
        <f>MONTH(SalesDataTable[[#This Row],[Order Date]])</f>
        <v>7</v>
      </c>
      <c r="X1328" s="8" t="str">
        <f>TEXT(SalesDataTable[[#This Row],[Order Date]],"mmm")</f>
        <v>Jul</v>
      </c>
    </row>
    <row r="1329" spans="1:24" ht="15.75">
      <c r="A1329" s="2">
        <v>1990</v>
      </c>
      <c r="B1329" s="3">
        <v>46214</v>
      </c>
      <c r="C1329" s="4">
        <f>YEAR(SalesDataTable[[#This Row],[Order Date]])</f>
        <v>2026</v>
      </c>
      <c r="D1329" s="12" t="str">
        <f>"Q"&amp;ROUNDUP(MONTH(SalesDataTable[[#This Row],[Order Date]])/3,0)</f>
        <v>Q3</v>
      </c>
      <c r="E1329" s="4">
        <f>MONTH(SalesDataTable[[#This Row],[Order Date]])</f>
        <v>7</v>
      </c>
      <c r="F1329" s="4" t="str">
        <f>TEXT(SalesDataTable[[#This Row],[Order Date]],"MMM")</f>
        <v>Jul</v>
      </c>
      <c r="G1329" s="4" t="s">
        <v>0</v>
      </c>
      <c r="H1329" s="4" t="s">
        <v>50</v>
      </c>
      <c r="I1329" s="4" t="s">
        <v>2</v>
      </c>
      <c r="J1329" s="4" t="s">
        <v>3</v>
      </c>
      <c r="K1329" s="4" t="s">
        <v>23</v>
      </c>
      <c r="L1329" s="4" t="s">
        <v>40</v>
      </c>
      <c r="M1329" s="9">
        <v>3</v>
      </c>
      <c r="N1329" s="6">
        <v>82.28</v>
      </c>
      <c r="O1329" s="7">
        <v>0.1</v>
      </c>
      <c r="P1329" s="6">
        <v>39.51</v>
      </c>
      <c r="Q1329" s="6">
        <f t="shared" si="80"/>
        <v>222.15600000000001</v>
      </c>
      <c r="R1329" s="6">
        <f t="shared" si="81"/>
        <v>118.53</v>
      </c>
      <c r="S1329" s="6">
        <f t="shared" si="82"/>
        <v>103.626</v>
      </c>
      <c r="T1329" s="8">
        <f t="shared" si="83"/>
        <v>0.46645600388915898</v>
      </c>
      <c r="U1329" s="5">
        <f>YEAR(SalesDataTable[[#This Row],[Order Date]])</f>
        <v>2026</v>
      </c>
      <c r="V1329" s="8" t="str">
        <f>"Q"&amp;ROUNDUP(MONTH(SalesDataTable[[#This Row],[Order Date]])/3,0)</f>
        <v>Q3</v>
      </c>
      <c r="W1329" s="9">
        <f>MONTH(SalesDataTable[[#This Row],[Order Date]])</f>
        <v>7</v>
      </c>
      <c r="X1329" s="8" t="str">
        <f>TEXT(SalesDataTable[[#This Row],[Order Date]],"mmm")</f>
        <v>Jul</v>
      </c>
    </row>
    <row r="1330" spans="1:24" ht="15.75">
      <c r="A1330" s="2">
        <v>2298</v>
      </c>
      <c r="B1330" s="3">
        <v>46214</v>
      </c>
      <c r="C1330" s="4">
        <f>YEAR(SalesDataTable[[#This Row],[Order Date]])</f>
        <v>2026</v>
      </c>
      <c r="D1330" s="12" t="str">
        <f>"Q"&amp;ROUNDUP(MONTH(SalesDataTable[[#This Row],[Order Date]])/3,0)</f>
        <v>Q3</v>
      </c>
      <c r="E1330" s="4">
        <f>MONTH(SalesDataTable[[#This Row],[Order Date]])</f>
        <v>7</v>
      </c>
      <c r="F1330" s="4" t="str">
        <f>TEXT(SalesDataTable[[#This Row],[Order Date]],"MMM")</f>
        <v>Jul</v>
      </c>
      <c r="G1330" s="4" t="s">
        <v>11</v>
      </c>
      <c r="H1330" s="4" t="s">
        <v>12</v>
      </c>
      <c r="I1330" s="4" t="s">
        <v>19</v>
      </c>
      <c r="J1330" s="4" t="s">
        <v>13</v>
      </c>
      <c r="K1330" s="4" t="s">
        <v>4</v>
      </c>
      <c r="L1330" s="4" t="s">
        <v>30</v>
      </c>
      <c r="M1330" s="9">
        <v>2</v>
      </c>
      <c r="N1330" s="6">
        <v>103.17</v>
      </c>
      <c r="O1330" s="7">
        <v>0</v>
      </c>
      <c r="P1330" s="6">
        <v>50.49</v>
      </c>
      <c r="Q1330" s="6">
        <f t="shared" si="80"/>
        <v>206.34</v>
      </c>
      <c r="R1330" s="6">
        <f t="shared" si="81"/>
        <v>100.98</v>
      </c>
      <c r="S1330" s="6">
        <f t="shared" si="82"/>
        <v>105.36</v>
      </c>
      <c r="T1330" s="8">
        <f t="shared" si="83"/>
        <v>0.51061355045071244</v>
      </c>
      <c r="U1330" s="5">
        <f>YEAR(SalesDataTable[[#This Row],[Order Date]])</f>
        <v>2026</v>
      </c>
      <c r="V1330" s="8" t="str">
        <f>"Q"&amp;ROUNDUP(MONTH(SalesDataTable[[#This Row],[Order Date]])/3,0)</f>
        <v>Q3</v>
      </c>
      <c r="W1330" s="9">
        <f>MONTH(SalesDataTable[[#This Row],[Order Date]])</f>
        <v>7</v>
      </c>
      <c r="X1330" s="8" t="str">
        <f>TEXT(SalesDataTable[[#This Row],[Order Date]],"mmm")</f>
        <v>Jul</v>
      </c>
    </row>
    <row r="1331" spans="1:24" ht="15.75">
      <c r="A1331" s="2">
        <v>2886</v>
      </c>
      <c r="B1331" s="3">
        <v>46214</v>
      </c>
      <c r="C1331" s="4">
        <f>YEAR(SalesDataTable[[#This Row],[Order Date]])</f>
        <v>2026</v>
      </c>
      <c r="D1331" s="12" t="str">
        <f>"Q"&amp;ROUNDUP(MONTH(SalesDataTable[[#This Row],[Order Date]])/3,0)</f>
        <v>Q3</v>
      </c>
      <c r="E1331" s="4">
        <f>MONTH(SalesDataTable[[#This Row],[Order Date]])</f>
        <v>7</v>
      </c>
      <c r="F1331" s="4" t="str">
        <f>TEXT(SalesDataTable[[#This Row],[Order Date]],"MMM")</f>
        <v>Jul</v>
      </c>
      <c r="G1331" s="4" t="s">
        <v>0</v>
      </c>
      <c r="H1331" s="4" t="s">
        <v>50</v>
      </c>
      <c r="I1331" s="4" t="s">
        <v>2</v>
      </c>
      <c r="J1331" s="4" t="s">
        <v>13</v>
      </c>
      <c r="K1331" s="4" t="s">
        <v>4</v>
      </c>
      <c r="L1331" s="4" t="s">
        <v>22</v>
      </c>
      <c r="M1331" s="9">
        <v>1</v>
      </c>
      <c r="N1331" s="6">
        <v>50.33</v>
      </c>
      <c r="O1331" s="7">
        <v>0.05</v>
      </c>
      <c r="P1331" s="6">
        <v>22.06</v>
      </c>
      <c r="Q1331" s="6">
        <f t="shared" si="80"/>
        <v>47.813499999999998</v>
      </c>
      <c r="R1331" s="6">
        <f t="shared" si="81"/>
        <v>22.06</v>
      </c>
      <c r="S1331" s="6">
        <f t="shared" si="82"/>
        <v>25.753499999999999</v>
      </c>
      <c r="T1331" s="8">
        <f t="shared" si="83"/>
        <v>0.53862402877848303</v>
      </c>
      <c r="U1331" s="5">
        <f>YEAR(SalesDataTable[[#This Row],[Order Date]])</f>
        <v>2026</v>
      </c>
      <c r="V1331" s="8" t="str">
        <f>"Q"&amp;ROUNDUP(MONTH(SalesDataTable[[#This Row],[Order Date]])/3,0)</f>
        <v>Q3</v>
      </c>
      <c r="W1331" s="9">
        <f>MONTH(SalesDataTable[[#This Row],[Order Date]])</f>
        <v>7</v>
      </c>
      <c r="X1331" s="8" t="str">
        <f>TEXT(SalesDataTable[[#This Row],[Order Date]],"mmm")</f>
        <v>Jul</v>
      </c>
    </row>
    <row r="1332" spans="1:24" ht="15.75">
      <c r="A1332" s="2">
        <v>2893</v>
      </c>
      <c r="B1332" s="3">
        <v>46214</v>
      </c>
      <c r="C1332" s="4">
        <f>YEAR(SalesDataTable[[#This Row],[Order Date]])</f>
        <v>2026</v>
      </c>
      <c r="D1332" s="12" t="str">
        <f>"Q"&amp;ROUNDUP(MONTH(SalesDataTable[[#This Row],[Order Date]])/3,0)</f>
        <v>Q3</v>
      </c>
      <c r="E1332" s="4">
        <f>MONTH(SalesDataTable[[#This Row],[Order Date]])</f>
        <v>7</v>
      </c>
      <c r="F1332" s="4" t="str">
        <f>TEXT(SalesDataTable[[#This Row],[Order Date]],"MMM")</f>
        <v>Jul</v>
      </c>
      <c r="G1332" s="4" t="s">
        <v>6</v>
      </c>
      <c r="H1332" s="4" t="s">
        <v>41</v>
      </c>
      <c r="I1332" s="4" t="s">
        <v>8</v>
      </c>
      <c r="J1332" s="4" t="s">
        <v>16</v>
      </c>
      <c r="K1332" s="4" t="s">
        <v>9</v>
      </c>
      <c r="L1332" s="4" t="s">
        <v>17</v>
      </c>
      <c r="M1332" s="9">
        <v>6</v>
      </c>
      <c r="N1332" s="6">
        <v>142.78</v>
      </c>
      <c r="O1332" s="7">
        <v>0.15</v>
      </c>
      <c r="P1332" s="6">
        <v>80.38</v>
      </c>
      <c r="Q1332" s="6">
        <f t="shared" si="80"/>
        <v>728.178</v>
      </c>
      <c r="R1332" s="6">
        <f t="shared" si="81"/>
        <v>482.28</v>
      </c>
      <c r="S1332" s="6">
        <f t="shared" si="82"/>
        <v>245.89800000000002</v>
      </c>
      <c r="T1332" s="8">
        <f t="shared" si="83"/>
        <v>0.33768941110552642</v>
      </c>
      <c r="U1332" s="5">
        <f>YEAR(SalesDataTable[[#This Row],[Order Date]])</f>
        <v>2026</v>
      </c>
      <c r="V1332" s="8" t="str">
        <f>"Q"&amp;ROUNDUP(MONTH(SalesDataTable[[#This Row],[Order Date]])/3,0)</f>
        <v>Q3</v>
      </c>
      <c r="W1332" s="9">
        <f>MONTH(SalesDataTable[[#This Row],[Order Date]])</f>
        <v>7</v>
      </c>
      <c r="X1332" s="8" t="str">
        <f>TEXT(SalesDataTable[[#This Row],[Order Date]],"mmm")</f>
        <v>Jul</v>
      </c>
    </row>
    <row r="1333" spans="1:24" ht="15.75">
      <c r="A1333" s="2">
        <v>2939</v>
      </c>
      <c r="B1333" s="3">
        <v>46214</v>
      </c>
      <c r="C1333" s="4">
        <f>YEAR(SalesDataTable[[#This Row],[Order Date]])</f>
        <v>2026</v>
      </c>
      <c r="D1333" s="12" t="str">
        <f>"Q"&amp;ROUNDUP(MONTH(SalesDataTable[[#This Row],[Order Date]])/3,0)</f>
        <v>Q3</v>
      </c>
      <c r="E1333" s="4">
        <f>MONTH(SalesDataTable[[#This Row],[Order Date]])</f>
        <v>7</v>
      </c>
      <c r="F1333" s="4" t="str">
        <f>TEXT(SalesDataTable[[#This Row],[Order Date]],"MMM")</f>
        <v>Jul</v>
      </c>
      <c r="G1333" s="4" t="s">
        <v>6</v>
      </c>
      <c r="H1333" s="4" t="s">
        <v>27</v>
      </c>
      <c r="I1333" s="4" t="s">
        <v>2</v>
      </c>
      <c r="J1333" s="4" t="s">
        <v>13</v>
      </c>
      <c r="K1333" s="4" t="s">
        <v>23</v>
      </c>
      <c r="L1333" s="4" t="s">
        <v>29</v>
      </c>
      <c r="M1333" s="9">
        <v>1</v>
      </c>
      <c r="N1333" s="6">
        <v>195.38</v>
      </c>
      <c r="O1333" s="7">
        <v>0.05</v>
      </c>
      <c r="P1333" s="6">
        <v>101.67</v>
      </c>
      <c r="Q1333" s="6">
        <f t="shared" si="80"/>
        <v>185.61099999999999</v>
      </c>
      <c r="R1333" s="6">
        <f t="shared" si="81"/>
        <v>101.67</v>
      </c>
      <c r="S1333" s="6">
        <f t="shared" si="82"/>
        <v>83.940999999999988</v>
      </c>
      <c r="T1333" s="8">
        <f t="shared" si="83"/>
        <v>0.45224151585843508</v>
      </c>
      <c r="U1333" s="5">
        <f>YEAR(SalesDataTable[[#This Row],[Order Date]])</f>
        <v>2026</v>
      </c>
      <c r="V1333" s="8" t="str">
        <f>"Q"&amp;ROUNDUP(MONTH(SalesDataTable[[#This Row],[Order Date]])/3,0)</f>
        <v>Q3</v>
      </c>
      <c r="W1333" s="9">
        <f>MONTH(SalesDataTable[[#This Row],[Order Date]])</f>
        <v>7</v>
      </c>
      <c r="X1333" s="8" t="str">
        <f>TEXT(SalesDataTable[[#This Row],[Order Date]],"mmm")</f>
        <v>Jul</v>
      </c>
    </row>
    <row r="1334" spans="1:24" ht="15.75">
      <c r="A1334" s="2">
        <v>3249</v>
      </c>
      <c r="B1334" s="3">
        <v>46214</v>
      </c>
      <c r="C1334" s="4">
        <f>YEAR(SalesDataTable[[#This Row],[Order Date]])</f>
        <v>2026</v>
      </c>
      <c r="D1334" s="12" t="str">
        <f>"Q"&amp;ROUNDUP(MONTH(SalesDataTable[[#This Row],[Order Date]])/3,0)</f>
        <v>Q3</v>
      </c>
      <c r="E1334" s="4">
        <f>MONTH(SalesDataTable[[#This Row],[Order Date]])</f>
        <v>7</v>
      </c>
      <c r="F1334" s="4" t="str">
        <f>TEXT(SalesDataTable[[#This Row],[Order Date]],"MMM")</f>
        <v>Jul</v>
      </c>
      <c r="G1334" s="4" t="s">
        <v>20</v>
      </c>
      <c r="H1334" s="4" t="s">
        <v>21</v>
      </c>
      <c r="I1334" s="4" t="s">
        <v>19</v>
      </c>
      <c r="J1334" s="4" t="s">
        <v>3</v>
      </c>
      <c r="K1334" s="4" t="s">
        <v>4</v>
      </c>
      <c r="L1334" s="4" t="s">
        <v>30</v>
      </c>
      <c r="M1334" s="9">
        <v>5</v>
      </c>
      <c r="N1334" s="6">
        <v>104.8</v>
      </c>
      <c r="O1334" s="7">
        <v>0</v>
      </c>
      <c r="P1334" s="6">
        <v>50.94</v>
      </c>
      <c r="Q1334" s="6">
        <f t="shared" si="80"/>
        <v>524</v>
      </c>
      <c r="R1334" s="6">
        <f t="shared" si="81"/>
        <v>254.7</v>
      </c>
      <c r="S1334" s="6">
        <f t="shared" si="82"/>
        <v>269.3</v>
      </c>
      <c r="T1334" s="8">
        <f t="shared" si="83"/>
        <v>0.51393129770992374</v>
      </c>
      <c r="U1334" s="5">
        <f>YEAR(SalesDataTable[[#This Row],[Order Date]])</f>
        <v>2026</v>
      </c>
      <c r="V1334" s="8" t="str">
        <f>"Q"&amp;ROUNDUP(MONTH(SalesDataTable[[#This Row],[Order Date]])/3,0)</f>
        <v>Q3</v>
      </c>
      <c r="W1334" s="9">
        <f>MONTH(SalesDataTable[[#This Row],[Order Date]])</f>
        <v>7</v>
      </c>
      <c r="X1334" s="8" t="str">
        <f>TEXT(SalesDataTable[[#This Row],[Order Date]],"mmm")</f>
        <v>Jul</v>
      </c>
    </row>
    <row r="1335" spans="1:24" ht="15.75">
      <c r="A1335" s="2">
        <v>3832</v>
      </c>
      <c r="B1335" s="3">
        <v>46214</v>
      </c>
      <c r="C1335" s="4">
        <f>YEAR(SalesDataTable[[#This Row],[Order Date]])</f>
        <v>2026</v>
      </c>
      <c r="D1335" s="12" t="str">
        <f>"Q"&amp;ROUNDUP(MONTH(SalesDataTable[[#This Row],[Order Date]])/3,0)</f>
        <v>Q3</v>
      </c>
      <c r="E1335" s="4">
        <f>MONTH(SalesDataTable[[#This Row],[Order Date]])</f>
        <v>7</v>
      </c>
      <c r="F1335" s="4" t="str">
        <f>TEXT(SalesDataTable[[#This Row],[Order Date]],"MMM")</f>
        <v>Jul</v>
      </c>
      <c r="G1335" s="4" t="s">
        <v>20</v>
      </c>
      <c r="H1335" s="4" t="s">
        <v>31</v>
      </c>
      <c r="I1335" s="4" t="s">
        <v>2</v>
      </c>
      <c r="J1335" s="4" t="s">
        <v>3</v>
      </c>
      <c r="K1335" s="4" t="s">
        <v>23</v>
      </c>
      <c r="L1335" s="4" t="s">
        <v>40</v>
      </c>
      <c r="M1335" s="9">
        <v>3</v>
      </c>
      <c r="N1335" s="6">
        <v>82.26</v>
      </c>
      <c r="O1335" s="7">
        <v>0</v>
      </c>
      <c r="P1335" s="6">
        <v>40.020000000000003</v>
      </c>
      <c r="Q1335" s="6">
        <f t="shared" si="80"/>
        <v>246.78000000000003</v>
      </c>
      <c r="R1335" s="6">
        <f t="shared" si="81"/>
        <v>120.06</v>
      </c>
      <c r="S1335" s="6">
        <f t="shared" si="82"/>
        <v>126.72000000000003</v>
      </c>
      <c r="T1335" s="8">
        <f t="shared" si="83"/>
        <v>0.51349380014587898</v>
      </c>
      <c r="U1335" s="5">
        <f>YEAR(SalesDataTable[[#This Row],[Order Date]])</f>
        <v>2026</v>
      </c>
      <c r="V1335" s="8" t="str">
        <f>"Q"&amp;ROUNDUP(MONTH(SalesDataTable[[#This Row],[Order Date]])/3,0)</f>
        <v>Q3</v>
      </c>
      <c r="W1335" s="9">
        <f>MONTH(SalesDataTable[[#This Row],[Order Date]])</f>
        <v>7</v>
      </c>
      <c r="X1335" s="8" t="str">
        <f>TEXT(SalesDataTable[[#This Row],[Order Date]],"mmm")</f>
        <v>Jul</v>
      </c>
    </row>
    <row r="1336" spans="1:24" ht="15.75">
      <c r="A1336" s="2">
        <v>3868</v>
      </c>
      <c r="B1336" s="3">
        <v>46214</v>
      </c>
      <c r="C1336" s="4">
        <f>YEAR(SalesDataTable[[#This Row],[Order Date]])</f>
        <v>2026</v>
      </c>
      <c r="D1336" s="12" t="str">
        <f>"Q"&amp;ROUNDUP(MONTH(SalesDataTable[[#This Row],[Order Date]])/3,0)</f>
        <v>Q3</v>
      </c>
      <c r="E1336" s="4">
        <f>MONTH(SalesDataTable[[#This Row],[Order Date]])</f>
        <v>7</v>
      </c>
      <c r="F1336" s="4" t="str">
        <f>TEXT(SalesDataTable[[#This Row],[Order Date]],"MMM")</f>
        <v>Jul</v>
      </c>
      <c r="G1336" s="4" t="s">
        <v>11</v>
      </c>
      <c r="H1336" s="4" t="s">
        <v>39</v>
      </c>
      <c r="I1336" s="4" t="s">
        <v>2</v>
      </c>
      <c r="J1336" s="4" t="s">
        <v>16</v>
      </c>
      <c r="K1336" s="4" t="s">
        <v>9</v>
      </c>
      <c r="L1336" s="4" t="s">
        <v>10</v>
      </c>
      <c r="M1336" s="9">
        <v>1</v>
      </c>
      <c r="N1336" s="6">
        <v>90.79</v>
      </c>
      <c r="O1336" s="7">
        <v>0</v>
      </c>
      <c r="P1336" s="6">
        <v>46.39</v>
      </c>
      <c r="Q1336" s="6">
        <f t="shared" si="80"/>
        <v>90.79</v>
      </c>
      <c r="R1336" s="6">
        <f t="shared" si="81"/>
        <v>46.39</v>
      </c>
      <c r="S1336" s="6">
        <f t="shared" si="82"/>
        <v>44.400000000000006</v>
      </c>
      <c r="T1336" s="8">
        <f t="shared" si="83"/>
        <v>0.4890406432426479</v>
      </c>
      <c r="U1336" s="5">
        <f>YEAR(SalesDataTable[[#This Row],[Order Date]])</f>
        <v>2026</v>
      </c>
      <c r="V1336" s="8" t="str">
        <f>"Q"&amp;ROUNDUP(MONTH(SalesDataTable[[#This Row],[Order Date]])/3,0)</f>
        <v>Q3</v>
      </c>
      <c r="W1336" s="9">
        <f>MONTH(SalesDataTable[[#This Row],[Order Date]])</f>
        <v>7</v>
      </c>
      <c r="X1336" s="8" t="str">
        <f>TEXT(SalesDataTable[[#This Row],[Order Date]],"mmm")</f>
        <v>Jul</v>
      </c>
    </row>
    <row r="1337" spans="1:24" ht="15.75">
      <c r="A1337" s="2">
        <v>4365</v>
      </c>
      <c r="B1337" s="3">
        <v>46214</v>
      </c>
      <c r="C1337" s="4">
        <f>YEAR(SalesDataTable[[#This Row],[Order Date]])</f>
        <v>2026</v>
      </c>
      <c r="D1337" s="12" t="str">
        <f>"Q"&amp;ROUNDUP(MONTH(SalesDataTable[[#This Row],[Order Date]])/3,0)</f>
        <v>Q3</v>
      </c>
      <c r="E1337" s="4">
        <f>MONTH(SalesDataTable[[#This Row],[Order Date]])</f>
        <v>7</v>
      </c>
      <c r="F1337" s="4" t="str">
        <f>TEXT(SalesDataTable[[#This Row],[Order Date]],"MMM")</f>
        <v>Jul</v>
      </c>
      <c r="G1337" s="4" t="s">
        <v>6</v>
      </c>
      <c r="H1337" s="4" t="s">
        <v>41</v>
      </c>
      <c r="I1337" s="4" t="s">
        <v>2</v>
      </c>
      <c r="J1337" s="4" t="s">
        <v>3</v>
      </c>
      <c r="K1337" s="4" t="s">
        <v>4</v>
      </c>
      <c r="L1337" s="4" t="s">
        <v>26</v>
      </c>
      <c r="M1337" s="9">
        <v>1</v>
      </c>
      <c r="N1337" s="6">
        <v>41.33</v>
      </c>
      <c r="O1337" s="7">
        <v>0</v>
      </c>
      <c r="P1337" s="6">
        <v>17.2</v>
      </c>
      <c r="Q1337" s="6">
        <f t="shared" si="80"/>
        <v>41.33</v>
      </c>
      <c r="R1337" s="6">
        <f t="shared" si="81"/>
        <v>17.2</v>
      </c>
      <c r="S1337" s="6">
        <f t="shared" si="82"/>
        <v>24.13</v>
      </c>
      <c r="T1337" s="8">
        <f t="shared" si="83"/>
        <v>0.58383740624243896</v>
      </c>
      <c r="U1337" s="5">
        <f>YEAR(SalesDataTable[[#This Row],[Order Date]])</f>
        <v>2026</v>
      </c>
      <c r="V1337" s="8" t="str">
        <f>"Q"&amp;ROUNDUP(MONTH(SalesDataTable[[#This Row],[Order Date]])/3,0)</f>
        <v>Q3</v>
      </c>
      <c r="W1337" s="9">
        <f>MONTH(SalesDataTable[[#This Row],[Order Date]])</f>
        <v>7</v>
      </c>
      <c r="X1337" s="8" t="str">
        <f>TEXT(SalesDataTable[[#This Row],[Order Date]],"mmm")</f>
        <v>Jul</v>
      </c>
    </row>
    <row r="1338" spans="1:24" ht="15.75">
      <c r="A1338" s="2">
        <v>314</v>
      </c>
      <c r="B1338" s="3">
        <v>46215</v>
      </c>
      <c r="C1338" s="4">
        <f>YEAR(SalesDataTable[[#This Row],[Order Date]])</f>
        <v>2026</v>
      </c>
      <c r="D1338" s="12" t="str">
        <f>"Q"&amp;ROUNDUP(MONTH(SalesDataTable[[#This Row],[Order Date]])/3,0)</f>
        <v>Q3</v>
      </c>
      <c r="E1338" s="4">
        <f>MONTH(SalesDataTable[[#This Row],[Order Date]])</f>
        <v>7</v>
      </c>
      <c r="F1338" s="4" t="str">
        <f>TEXT(SalesDataTable[[#This Row],[Order Date]],"MMM")</f>
        <v>Jul</v>
      </c>
      <c r="G1338" s="4" t="s">
        <v>11</v>
      </c>
      <c r="H1338" s="4" t="s">
        <v>12</v>
      </c>
      <c r="I1338" s="4" t="s">
        <v>2</v>
      </c>
      <c r="J1338" s="4" t="s">
        <v>3</v>
      </c>
      <c r="K1338" s="4" t="s">
        <v>34</v>
      </c>
      <c r="L1338" s="4" t="s">
        <v>35</v>
      </c>
      <c r="M1338" s="9">
        <v>2</v>
      </c>
      <c r="N1338" s="6">
        <v>41.09</v>
      </c>
      <c r="O1338" s="7">
        <v>0.05</v>
      </c>
      <c r="P1338" s="6">
        <v>14.54</v>
      </c>
      <c r="Q1338" s="6">
        <f t="shared" si="80"/>
        <v>78.070999999999998</v>
      </c>
      <c r="R1338" s="6">
        <f t="shared" si="81"/>
        <v>29.08</v>
      </c>
      <c r="S1338" s="6">
        <f t="shared" si="82"/>
        <v>48.991</v>
      </c>
      <c r="T1338" s="8">
        <f t="shared" si="83"/>
        <v>0.62751854081541159</v>
      </c>
      <c r="U1338" s="5">
        <f>YEAR(SalesDataTable[[#This Row],[Order Date]])</f>
        <v>2026</v>
      </c>
      <c r="V1338" s="8" t="str">
        <f>"Q"&amp;ROUNDUP(MONTH(SalesDataTable[[#This Row],[Order Date]])/3,0)</f>
        <v>Q3</v>
      </c>
      <c r="W1338" s="9">
        <f>MONTH(SalesDataTable[[#This Row],[Order Date]])</f>
        <v>7</v>
      </c>
      <c r="X1338" s="8" t="str">
        <f>TEXT(SalesDataTable[[#This Row],[Order Date]],"mmm")</f>
        <v>Jul</v>
      </c>
    </row>
    <row r="1339" spans="1:24" ht="15.75">
      <c r="A1339" s="2">
        <v>552</v>
      </c>
      <c r="B1339" s="3">
        <v>46215</v>
      </c>
      <c r="C1339" s="4">
        <f>YEAR(SalesDataTable[[#This Row],[Order Date]])</f>
        <v>2026</v>
      </c>
      <c r="D1339" s="12" t="str">
        <f>"Q"&amp;ROUNDUP(MONTH(SalesDataTable[[#This Row],[Order Date]])/3,0)</f>
        <v>Q3</v>
      </c>
      <c r="E1339" s="4">
        <f>MONTH(SalesDataTable[[#This Row],[Order Date]])</f>
        <v>7</v>
      </c>
      <c r="F1339" s="4" t="str">
        <f>TEXT(SalesDataTable[[#This Row],[Order Date]],"MMM")</f>
        <v>Jul</v>
      </c>
      <c r="G1339" s="4" t="s">
        <v>6</v>
      </c>
      <c r="H1339" s="4" t="s">
        <v>43</v>
      </c>
      <c r="I1339" s="4" t="s">
        <v>8</v>
      </c>
      <c r="J1339" s="4" t="s">
        <v>16</v>
      </c>
      <c r="K1339" s="4" t="s">
        <v>23</v>
      </c>
      <c r="L1339" s="4" t="s">
        <v>40</v>
      </c>
      <c r="M1339" s="9">
        <v>5</v>
      </c>
      <c r="N1339" s="6">
        <v>82.39</v>
      </c>
      <c r="O1339" s="7">
        <v>0.05</v>
      </c>
      <c r="P1339" s="6">
        <v>39.479999999999997</v>
      </c>
      <c r="Q1339" s="6">
        <f t="shared" si="80"/>
        <v>391.35249999999996</v>
      </c>
      <c r="R1339" s="6">
        <f t="shared" si="81"/>
        <v>197.39999999999998</v>
      </c>
      <c r="S1339" s="6">
        <f t="shared" si="82"/>
        <v>193.95249999999999</v>
      </c>
      <c r="T1339" s="8">
        <f t="shared" si="83"/>
        <v>0.49559540312122702</v>
      </c>
      <c r="U1339" s="5">
        <f>YEAR(SalesDataTable[[#This Row],[Order Date]])</f>
        <v>2026</v>
      </c>
      <c r="V1339" s="8" t="str">
        <f>"Q"&amp;ROUNDUP(MONTH(SalesDataTable[[#This Row],[Order Date]])/3,0)</f>
        <v>Q3</v>
      </c>
      <c r="W1339" s="9">
        <f>MONTH(SalesDataTable[[#This Row],[Order Date]])</f>
        <v>7</v>
      </c>
      <c r="X1339" s="8" t="str">
        <f>TEXT(SalesDataTable[[#This Row],[Order Date]],"mmm")</f>
        <v>Jul</v>
      </c>
    </row>
    <row r="1340" spans="1:24" ht="15.75">
      <c r="A1340" s="2">
        <v>1317</v>
      </c>
      <c r="B1340" s="3">
        <v>46215</v>
      </c>
      <c r="C1340" s="4">
        <f>YEAR(SalesDataTable[[#This Row],[Order Date]])</f>
        <v>2026</v>
      </c>
      <c r="D1340" s="12" t="str">
        <f>"Q"&amp;ROUNDUP(MONTH(SalesDataTable[[#This Row],[Order Date]])/3,0)</f>
        <v>Q3</v>
      </c>
      <c r="E1340" s="4">
        <f>MONTH(SalesDataTable[[#This Row],[Order Date]])</f>
        <v>7</v>
      </c>
      <c r="F1340" s="4" t="str">
        <f>TEXT(SalesDataTable[[#This Row],[Order Date]],"MMM")</f>
        <v>Jul</v>
      </c>
      <c r="G1340" s="4" t="s">
        <v>6</v>
      </c>
      <c r="H1340" s="4" t="s">
        <v>49</v>
      </c>
      <c r="I1340" s="4" t="s">
        <v>2</v>
      </c>
      <c r="J1340" s="4" t="s">
        <v>16</v>
      </c>
      <c r="K1340" s="4" t="s">
        <v>34</v>
      </c>
      <c r="L1340" s="4" t="s">
        <v>42</v>
      </c>
      <c r="M1340" s="9">
        <v>3</v>
      </c>
      <c r="N1340" s="6">
        <v>37</v>
      </c>
      <c r="O1340" s="7">
        <v>0</v>
      </c>
      <c r="P1340" s="6">
        <v>13.69</v>
      </c>
      <c r="Q1340" s="6">
        <f t="shared" si="80"/>
        <v>111</v>
      </c>
      <c r="R1340" s="6">
        <f t="shared" si="81"/>
        <v>41.07</v>
      </c>
      <c r="S1340" s="6">
        <f t="shared" si="82"/>
        <v>69.930000000000007</v>
      </c>
      <c r="T1340" s="8">
        <f t="shared" si="83"/>
        <v>0.63000000000000012</v>
      </c>
      <c r="U1340" s="5">
        <f>YEAR(SalesDataTable[[#This Row],[Order Date]])</f>
        <v>2026</v>
      </c>
      <c r="V1340" s="8" t="str">
        <f>"Q"&amp;ROUNDUP(MONTH(SalesDataTable[[#This Row],[Order Date]])/3,0)</f>
        <v>Q3</v>
      </c>
      <c r="W1340" s="9">
        <f>MONTH(SalesDataTable[[#This Row],[Order Date]])</f>
        <v>7</v>
      </c>
      <c r="X1340" s="8" t="str">
        <f>TEXT(SalesDataTable[[#This Row],[Order Date]],"mmm")</f>
        <v>Jul</v>
      </c>
    </row>
    <row r="1341" spans="1:24" ht="15.75">
      <c r="A1341" s="2">
        <v>1515</v>
      </c>
      <c r="B1341" s="3">
        <v>46215</v>
      </c>
      <c r="C1341" s="4">
        <f>YEAR(SalesDataTable[[#This Row],[Order Date]])</f>
        <v>2026</v>
      </c>
      <c r="D1341" s="12" t="str">
        <f>"Q"&amp;ROUNDUP(MONTH(SalesDataTable[[#This Row],[Order Date]])/3,0)</f>
        <v>Q3</v>
      </c>
      <c r="E1341" s="4">
        <f>MONTH(SalesDataTable[[#This Row],[Order Date]])</f>
        <v>7</v>
      </c>
      <c r="F1341" s="4" t="str">
        <f>TEXT(SalesDataTable[[#This Row],[Order Date]],"MMM")</f>
        <v>Jul</v>
      </c>
      <c r="G1341" s="4" t="s">
        <v>20</v>
      </c>
      <c r="H1341" s="4" t="s">
        <v>33</v>
      </c>
      <c r="I1341" s="4" t="s">
        <v>19</v>
      </c>
      <c r="J1341" s="4" t="s">
        <v>13</v>
      </c>
      <c r="K1341" s="4" t="s">
        <v>34</v>
      </c>
      <c r="L1341" s="4" t="s">
        <v>35</v>
      </c>
      <c r="M1341" s="9">
        <v>2</v>
      </c>
      <c r="N1341" s="6">
        <v>40.9</v>
      </c>
      <c r="O1341" s="7">
        <v>0</v>
      </c>
      <c r="P1341" s="6">
        <v>14.81</v>
      </c>
      <c r="Q1341" s="6">
        <f t="shared" si="80"/>
        <v>81.8</v>
      </c>
      <c r="R1341" s="6">
        <f t="shared" si="81"/>
        <v>29.62</v>
      </c>
      <c r="S1341" s="6">
        <f t="shared" si="82"/>
        <v>52.179999999999993</v>
      </c>
      <c r="T1341" s="8">
        <f t="shared" si="83"/>
        <v>0.63789731051344734</v>
      </c>
      <c r="U1341" s="5">
        <f>YEAR(SalesDataTable[[#This Row],[Order Date]])</f>
        <v>2026</v>
      </c>
      <c r="V1341" s="8" t="str">
        <f>"Q"&amp;ROUNDUP(MONTH(SalesDataTable[[#This Row],[Order Date]])/3,0)</f>
        <v>Q3</v>
      </c>
      <c r="W1341" s="9">
        <f>MONTH(SalesDataTable[[#This Row],[Order Date]])</f>
        <v>7</v>
      </c>
      <c r="X1341" s="8" t="str">
        <f>TEXT(SalesDataTable[[#This Row],[Order Date]],"mmm")</f>
        <v>Jul</v>
      </c>
    </row>
    <row r="1342" spans="1:24" ht="15.75">
      <c r="A1342" s="2">
        <v>1674</v>
      </c>
      <c r="B1342" s="3">
        <v>46215</v>
      </c>
      <c r="C1342" s="4">
        <f>YEAR(SalesDataTable[[#This Row],[Order Date]])</f>
        <v>2026</v>
      </c>
      <c r="D1342" s="12" t="str">
        <f>"Q"&amp;ROUNDUP(MONTH(SalesDataTable[[#This Row],[Order Date]])/3,0)</f>
        <v>Q3</v>
      </c>
      <c r="E1342" s="4">
        <f>MONTH(SalesDataTable[[#This Row],[Order Date]])</f>
        <v>7</v>
      </c>
      <c r="F1342" s="4" t="str">
        <f>TEXT(SalesDataTable[[#This Row],[Order Date]],"MMM")</f>
        <v>Jul</v>
      </c>
      <c r="G1342" s="4" t="s">
        <v>0</v>
      </c>
      <c r="H1342" s="4" t="s">
        <v>1</v>
      </c>
      <c r="I1342" s="4" t="s">
        <v>2</v>
      </c>
      <c r="J1342" s="4" t="s">
        <v>13</v>
      </c>
      <c r="K1342" s="4" t="s">
        <v>34</v>
      </c>
      <c r="L1342" s="4" t="s">
        <v>38</v>
      </c>
      <c r="M1342" s="9">
        <v>1</v>
      </c>
      <c r="N1342" s="6">
        <v>123.33</v>
      </c>
      <c r="O1342" s="7">
        <v>0.1</v>
      </c>
      <c r="P1342" s="6">
        <v>70.900000000000006</v>
      </c>
      <c r="Q1342" s="6">
        <f t="shared" si="80"/>
        <v>110.997</v>
      </c>
      <c r="R1342" s="6">
        <f t="shared" si="81"/>
        <v>70.900000000000006</v>
      </c>
      <c r="S1342" s="6">
        <f t="shared" si="82"/>
        <v>40.096999999999994</v>
      </c>
      <c r="T1342" s="8">
        <f t="shared" si="83"/>
        <v>0.36124399758552028</v>
      </c>
      <c r="U1342" s="5">
        <f>YEAR(SalesDataTable[[#This Row],[Order Date]])</f>
        <v>2026</v>
      </c>
      <c r="V1342" s="8" t="str">
        <f>"Q"&amp;ROUNDUP(MONTH(SalesDataTable[[#This Row],[Order Date]])/3,0)</f>
        <v>Q3</v>
      </c>
      <c r="W1342" s="9">
        <f>MONTH(SalesDataTable[[#This Row],[Order Date]])</f>
        <v>7</v>
      </c>
      <c r="X1342" s="8" t="str">
        <f>TEXT(SalesDataTable[[#This Row],[Order Date]],"mmm")</f>
        <v>Jul</v>
      </c>
    </row>
    <row r="1343" spans="1:24" ht="15.75">
      <c r="A1343" s="2">
        <v>2407</v>
      </c>
      <c r="B1343" s="3">
        <v>46215</v>
      </c>
      <c r="C1343" s="4">
        <f>YEAR(SalesDataTable[[#This Row],[Order Date]])</f>
        <v>2026</v>
      </c>
      <c r="D1343" s="12" t="str">
        <f>"Q"&amp;ROUNDUP(MONTH(SalesDataTable[[#This Row],[Order Date]])/3,0)</f>
        <v>Q3</v>
      </c>
      <c r="E1343" s="4">
        <f>MONTH(SalesDataTable[[#This Row],[Order Date]])</f>
        <v>7</v>
      </c>
      <c r="F1343" s="4" t="str">
        <f>TEXT(SalesDataTable[[#This Row],[Order Date]],"MMM")</f>
        <v>Jul</v>
      </c>
      <c r="G1343" s="4" t="s">
        <v>6</v>
      </c>
      <c r="H1343" s="4" t="s">
        <v>43</v>
      </c>
      <c r="I1343" s="4" t="s">
        <v>28</v>
      </c>
      <c r="J1343" s="4" t="s">
        <v>16</v>
      </c>
      <c r="K1343" s="4" t="s">
        <v>9</v>
      </c>
      <c r="L1343" s="4" t="s">
        <v>37</v>
      </c>
      <c r="M1343" s="9">
        <v>1</v>
      </c>
      <c r="N1343" s="6">
        <v>153.25</v>
      </c>
      <c r="O1343" s="7">
        <v>0.15</v>
      </c>
      <c r="P1343" s="6">
        <v>78.28</v>
      </c>
      <c r="Q1343" s="6">
        <f t="shared" si="80"/>
        <v>130.26249999999999</v>
      </c>
      <c r="R1343" s="6">
        <f t="shared" si="81"/>
        <v>78.28</v>
      </c>
      <c r="S1343" s="6">
        <f t="shared" si="82"/>
        <v>51.982499999999987</v>
      </c>
      <c r="T1343" s="8">
        <f t="shared" si="83"/>
        <v>0.39905959121005657</v>
      </c>
      <c r="U1343" s="5">
        <f>YEAR(SalesDataTable[[#This Row],[Order Date]])</f>
        <v>2026</v>
      </c>
      <c r="V1343" s="8" t="str">
        <f>"Q"&amp;ROUNDUP(MONTH(SalesDataTable[[#This Row],[Order Date]])/3,0)</f>
        <v>Q3</v>
      </c>
      <c r="W1343" s="9">
        <f>MONTH(SalesDataTable[[#This Row],[Order Date]])</f>
        <v>7</v>
      </c>
      <c r="X1343" s="8" t="str">
        <f>TEXT(SalesDataTable[[#This Row],[Order Date]],"mmm")</f>
        <v>Jul</v>
      </c>
    </row>
    <row r="1344" spans="1:24" ht="15.75">
      <c r="A1344" s="2">
        <v>2817</v>
      </c>
      <c r="B1344" s="3">
        <v>46215</v>
      </c>
      <c r="C1344" s="4">
        <f>YEAR(SalesDataTable[[#This Row],[Order Date]])</f>
        <v>2026</v>
      </c>
      <c r="D1344" s="12" t="str">
        <f>"Q"&amp;ROUNDUP(MONTH(SalesDataTable[[#This Row],[Order Date]])/3,0)</f>
        <v>Q3</v>
      </c>
      <c r="E1344" s="4">
        <f>MONTH(SalesDataTable[[#This Row],[Order Date]])</f>
        <v>7</v>
      </c>
      <c r="F1344" s="4" t="str">
        <f>TEXT(SalesDataTable[[#This Row],[Order Date]],"MMM")</f>
        <v>Jul</v>
      </c>
      <c r="G1344" s="4" t="s">
        <v>20</v>
      </c>
      <c r="H1344" s="4" t="s">
        <v>31</v>
      </c>
      <c r="I1344" s="4" t="s">
        <v>28</v>
      </c>
      <c r="J1344" s="4" t="s">
        <v>13</v>
      </c>
      <c r="K1344" s="4" t="s">
        <v>14</v>
      </c>
      <c r="L1344" s="4" t="s">
        <v>44</v>
      </c>
      <c r="M1344" s="9">
        <v>3</v>
      </c>
      <c r="N1344" s="6">
        <v>134.43</v>
      </c>
      <c r="O1344" s="7">
        <v>0.1</v>
      </c>
      <c r="P1344" s="6">
        <v>65.78</v>
      </c>
      <c r="Q1344" s="6">
        <f t="shared" si="80"/>
        <v>362.96100000000001</v>
      </c>
      <c r="R1344" s="6">
        <f t="shared" si="81"/>
        <v>197.34</v>
      </c>
      <c r="S1344" s="6">
        <f t="shared" si="82"/>
        <v>165.62100000000001</v>
      </c>
      <c r="T1344" s="8">
        <f t="shared" si="83"/>
        <v>0.45630522287518493</v>
      </c>
      <c r="U1344" s="5">
        <f>YEAR(SalesDataTable[[#This Row],[Order Date]])</f>
        <v>2026</v>
      </c>
      <c r="V1344" s="8" t="str">
        <f>"Q"&amp;ROUNDUP(MONTH(SalesDataTable[[#This Row],[Order Date]])/3,0)</f>
        <v>Q3</v>
      </c>
      <c r="W1344" s="9">
        <f>MONTH(SalesDataTable[[#This Row],[Order Date]])</f>
        <v>7</v>
      </c>
      <c r="X1344" s="8" t="str">
        <f>TEXT(SalesDataTable[[#This Row],[Order Date]],"mmm")</f>
        <v>Jul</v>
      </c>
    </row>
    <row r="1345" spans="1:24" ht="15.75">
      <c r="A1345" s="2">
        <v>3059</v>
      </c>
      <c r="B1345" s="3">
        <v>46215</v>
      </c>
      <c r="C1345" s="4">
        <f>YEAR(SalesDataTable[[#This Row],[Order Date]])</f>
        <v>2026</v>
      </c>
      <c r="D1345" s="12" t="str">
        <f>"Q"&amp;ROUNDUP(MONTH(SalesDataTable[[#This Row],[Order Date]])/3,0)</f>
        <v>Q3</v>
      </c>
      <c r="E1345" s="4">
        <f>MONTH(SalesDataTable[[#This Row],[Order Date]])</f>
        <v>7</v>
      </c>
      <c r="F1345" s="4" t="str">
        <f>TEXT(SalesDataTable[[#This Row],[Order Date]],"MMM")</f>
        <v>Jul</v>
      </c>
      <c r="G1345" s="4" t="s">
        <v>0</v>
      </c>
      <c r="H1345" s="4" t="s">
        <v>1</v>
      </c>
      <c r="I1345" s="4" t="s">
        <v>2</v>
      </c>
      <c r="J1345" s="4" t="s">
        <v>3</v>
      </c>
      <c r="K1345" s="4" t="s">
        <v>9</v>
      </c>
      <c r="L1345" s="4" t="s">
        <v>10</v>
      </c>
      <c r="M1345" s="9">
        <v>1</v>
      </c>
      <c r="N1345" s="6">
        <v>93.73</v>
      </c>
      <c r="O1345" s="7">
        <v>0.05</v>
      </c>
      <c r="P1345" s="6">
        <v>44.51</v>
      </c>
      <c r="Q1345" s="6">
        <f t="shared" si="80"/>
        <v>89.043499999999995</v>
      </c>
      <c r="R1345" s="6">
        <f t="shared" si="81"/>
        <v>44.51</v>
      </c>
      <c r="S1345" s="6">
        <f t="shared" si="82"/>
        <v>44.533499999999997</v>
      </c>
      <c r="T1345" s="8">
        <f t="shared" si="83"/>
        <v>0.50013195797559618</v>
      </c>
      <c r="U1345" s="5">
        <f>YEAR(SalesDataTable[[#This Row],[Order Date]])</f>
        <v>2026</v>
      </c>
      <c r="V1345" s="8" t="str">
        <f>"Q"&amp;ROUNDUP(MONTH(SalesDataTable[[#This Row],[Order Date]])/3,0)</f>
        <v>Q3</v>
      </c>
      <c r="W1345" s="9">
        <f>MONTH(SalesDataTable[[#This Row],[Order Date]])</f>
        <v>7</v>
      </c>
      <c r="X1345" s="8" t="str">
        <f>TEXT(SalesDataTable[[#This Row],[Order Date]],"mmm")</f>
        <v>Jul</v>
      </c>
    </row>
    <row r="1346" spans="1:24" ht="15.75">
      <c r="A1346" s="2">
        <v>3210</v>
      </c>
      <c r="B1346" s="3">
        <v>46215</v>
      </c>
      <c r="C1346" s="4">
        <f>YEAR(SalesDataTable[[#This Row],[Order Date]])</f>
        <v>2026</v>
      </c>
      <c r="D1346" s="12" t="str">
        <f>"Q"&amp;ROUNDUP(MONTH(SalesDataTable[[#This Row],[Order Date]])/3,0)</f>
        <v>Q3</v>
      </c>
      <c r="E1346" s="4">
        <f>MONTH(SalesDataTable[[#This Row],[Order Date]])</f>
        <v>7</v>
      </c>
      <c r="F1346" s="4" t="str">
        <f>TEXT(SalesDataTable[[#This Row],[Order Date]],"MMM")</f>
        <v>Jul</v>
      </c>
      <c r="G1346" s="4" t="s">
        <v>0</v>
      </c>
      <c r="H1346" s="4" t="s">
        <v>1</v>
      </c>
      <c r="I1346" s="4" t="s">
        <v>2</v>
      </c>
      <c r="J1346" s="4" t="s">
        <v>3</v>
      </c>
      <c r="K1346" s="4" t="s">
        <v>14</v>
      </c>
      <c r="L1346" s="4" t="s">
        <v>15</v>
      </c>
      <c r="M1346" s="9">
        <v>1</v>
      </c>
      <c r="N1346" s="6">
        <v>37.090000000000003</v>
      </c>
      <c r="O1346" s="7">
        <v>0</v>
      </c>
      <c r="P1346" s="6">
        <v>13.43</v>
      </c>
      <c r="Q1346" s="6">
        <f t="shared" ref="Q1346:Q1409" si="84">M1346*N1346*(1-O1346)</f>
        <v>37.090000000000003</v>
      </c>
      <c r="R1346" s="6">
        <f t="shared" ref="R1346:R1409" si="85">M1346*P1346</f>
        <v>13.43</v>
      </c>
      <c r="S1346" s="6">
        <f t="shared" ref="S1346:S1409" si="86">Q1346-R1346</f>
        <v>23.660000000000004</v>
      </c>
      <c r="T1346" s="8">
        <f t="shared" ref="T1346:T1409" si="87">IFERROR(S1346/Q1346,0)</f>
        <v>0.63790779185764357</v>
      </c>
      <c r="U1346" s="5">
        <f>YEAR(SalesDataTable[[#This Row],[Order Date]])</f>
        <v>2026</v>
      </c>
      <c r="V1346" s="8" t="str">
        <f>"Q"&amp;ROUNDUP(MONTH(SalesDataTable[[#This Row],[Order Date]])/3,0)</f>
        <v>Q3</v>
      </c>
      <c r="W1346" s="9">
        <f>MONTH(SalesDataTable[[#This Row],[Order Date]])</f>
        <v>7</v>
      </c>
      <c r="X1346" s="8" t="str">
        <f>TEXT(SalesDataTable[[#This Row],[Order Date]],"mmm")</f>
        <v>Jul</v>
      </c>
    </row>
    <row r="1347" spans="1:24" ht="15.75">
      <c r="A1347" s="2">
        <v>3670</v>
      </c>
      <c r="B1347" s="3">
        <v>46215</v>
      </c>
      <c r="C1347" s="4">
        <f>YEAR(SalesDataTable[[#This Row],[Order Date]])</f>
        <v>2026</v>
      </c>
      <c r="D1347" s="12" t="str">
        <f>"Q"&amp;ROUNDUP(MONTH(SalesDataTable[[#This Row],[Order Date]])/3,0)</f>
        <v>Q3</v>
      </c>
      <c r="E1347" s="4">
        <f>MONTH(SalesDataTable[[#This Row],[Order Date]])</f>
        <v>7</v>
      </c>
      <c r="F1347" s="4" t="str">
        <f>TEXT(SalesDataTable[[#This Row],[Order Date]],"MMM")</f>
        <v>Jul</v>
      </c>
      <c r="G1347" s="4" t="s">
        <v>0</v>
      </c>
      <c r="H1347" s="4" t="s">
        <v>1</v>
      </c>
      <c r="I1347" s="4" t="s">
        <v>19</v>
      </c>
      <c r="J1347" s="4" t="s">
        <v>13</v>
      </c>
      <c r="K1347" s="4" t="s">
        <v>14</v>
      </c>
      <c r="L1347" s="4" t="s">
        <v>32</v>
      </c>
      <c r="M1347" s="9">
        <v>1</v>
      </c>
      <c r="N1347" s="6">
        <v>45.43</v>
      </c>
      <c r="O1347" s="7">
        <v>0</v>
      </c>
      <c r="P1347" s="6">
        <v>18.66</v>
      </c>
      <c r="Q1347" s="6">
        <f t="shared" si="84"/>
        <v>45.43</v>
      </c>
      <c r="R1347" s="6">
        <f t="shared" si="85"/>
        <v>18.66</v>
      </c>
      <c r="S1347" s="6">
        <f t="shared" si="86"/>
        <v>26.77</v>
      </c>
      <c r="T1347" s="8">
        <f t="shared" si="87"/>
        <v>0.58925819942769098</v>
      </c>
      <c r="U1347" s="5">
        <f>YEAR(SalesDataTable[[#This Row],[Order Date]])</f>
        <v>2026</v>
      </c>
      <c r="V1347" s="8" t="str">
        <f>"Q"&amp;ROUNDUP(MONTH(SalesDataTable[[#This Row],[Order Date]])/3,0)</f>
        <v>Q3</v>
      </c>
      <c r="W1347" s="9">
        <f>MONTH(SalesDataTable[[#This Row],[Order Date]])</f>
        <v>7</v>
      </c>
      <c r="X1347" s="8" t="str">
        <f>TEXT(SalesDataTable[[#This Row],[Order Date]],"mmm")</f>
        <v>Jul</v>
      </c>
    </row>
    <row r="1348" spans="1:24" ht="15.75">
      <c r="A1348" s="2">
        <v>4017</v>
      </c>
      <c r="B1348" s="3">
        <v>46215</v>
      </c>
      <c r="C1348" s="4">
        <f>YEAR(SalesDataTable[[#This Row],[Order Date]])</f>
        <v>2026</v>
      </c>
      <c r="D1348" s="12" t="str">
        <f>"Q"&amp;ROUNDUP(MONTH(SalesDataTable[[#This Row],[Order Date]])/3,0)</f>
        <v>Q3</v>
      </c>
      <c r="E1348" s="4">
        <f>MONTH(SalesDataTable[[#This Row],[Order Date]])</f>
        <v>7</v>
      </c>
      <c r="F1348" s="4" t="str">
        <f>TEXT(SalesDataTable[[#This Row],[Order Date]],"MMM")</f>
        <v>Jul</v>
      </c>
      <c r="G1348" s="4" t="s">
        <v>20</v>
      </c>
      <c r="H1348" s="4" t="s">
        <v>33</v>
      </c>
      <c r="I1348" s="4" t="s">
        <v>28</v>
      </c>
      <c r="J1348" s="4" t="s">
        <v>13</v>
      </c>
      <c r="K1348" s="4" t="s">
        <v>34</v>
      </c>
      <c r="L1348" s="4" t="s">
        <v>35</v>
      </c>
      <c r="M1348" s="9">
        <v>1</v>
      </c>
      <c r="N1348" s="6">
        <v>39.5</v>
      </c>
      <c r="O1348" s="7">
        <v>0.1</v>
      </c>
      <c r="P1348" s="6">
        <v>14.86</v>
      </c>
      <c r="Q1348" s="6">
        <f t="shared" si="84"/>
        <v>35.550000000000004</v>
      </c>
      <c r="R1348" s="6">
        <f t="shared" si="85"/>
        <v>14.86</v>
      </c>
      <c r="S1348" s="6">
        <f t="shared" si="86"/>
        <v>20.690000000000005</v>
      </c>
      <c r="T1348" s="8">
        <f t="shared" si="87"/>
        <v>0.58199718706047832</v>
      </c>
      <c r="U1348" s="5">
        <f>YEAR(SalesDataTable[[#This Row],[Order Date]])</f>
        <v>2026</v>
      </c>
      <c r="V1348" s="8" t="str">
        <f>"Q"&amp;ROUNDUP(MONTH(SalesDataTable[[#This Row],[Order Date]])/3,0)</f>
        <v>Q3</v>
      </c>
      <c r="W1348" s="9">
        <f>MONTH(SalesDataTable[[#This Row],[Order Date]])</f>
        <v>7</v>
      </c>
      <c r="X1348" s="8" t="str">
        <f>TEXT(SalesDataTable[[#This Row],[Order Date]],"mmm")</f>
        <v>Jul</v>
      </c>
    </row>
    <row r="1349" spans="1:24" ht="15.75">
      <c r="A1349" s="2">
        <v>5012</v>
      </c>
      <c r="B1349" s="3">
        <v>46215</v>
      </c>
      <c r="C1349" s="4">
        <f>YEAR(SalesDataTable[[#This Row],[Order Date]])</f>
        <v>2026</v>
      </c>
      <c r="D1349" s="12" t="str">
        <f>"Q"&amp;ROUNDUP(MONTH(SalesDataTable[[#This Row],[Order Date]])/3,0)</f>
        <v>Q3</v>
      </c>
      <c r="E1349" s="4">
        <f>MONTH(SalesDataTable[[#This Row],[Order Date]])</f>
        <v>7</v>
      </c>
      <c r="F1349" s="4" t="str">
        <f>TEXT(SalesDataTable[[#This Row],[Order Date]],"MMM")</f>
        <v>Jul</v>
      </c>
      <c r="G1349" s="4" t="s">
        <v>11</v>
      </c>
      <c r="H1349" s="4" t="s">
        <v>52</v>
      </c>
      <c r="I1349" s="4" t="s">
        <v>19</v>
      </c>
      <c r="J1349" s="4" t="s">
        <v>3</v>
      </c>
      <c r="K1349" s="4" t="s">
        <v>34</v>
      </c>
      <c r="L1349" s="4" t="s">
        <v>38</v>
      </c>
      <c r="M1349" s="9">
        <v>2</v>
      </c>
      <c r="N1349" s="6">
        <v>123.58</v>
      </c>
      <c r="O1349" s="7">
        <v>0.1</v>
      </c>
      <c r="P1349" s="6">
        <v>68.739999999999995</v>
      </c>
      <c r="Q1349" s="6">
        <f t="shared" si="84"/>
        <v>222.44399999999999</v>
      </c>
      <c r="R1349" s="6">
        <f t="shared" si="85"/>
        <v>137.47999999999999</v>
      </c>
      <c r="S1349" s="6">
        <f t="shared" si="86"/>
        <v>84.963999999999999</v>
      </c>
      <c r="T1349" s="8">
        <f t="shared" si="87"/>
        <v>0.3819568071065077</v>
      </c>
      <c r="U1349" s="5">
        <f>YEAR(SalesDataTable[[#This Row],[Order Date]])</f>
        <v>2026</v>
      </c>
      <c r="V1349" s="8" t="str">
        <f>"Q"&amp;ROUNDUP(MONTH(SalesDataTable[[#This Row],[Order Date]])/3,0)</f>
        <v>Q3</v>
      </c>
      <c r="W1349" s="9">
        <f>MONTH(SalesDataTable[[#This Row],[Order Date]])</f>
        <v>7</v>
      </c>
      <c r="X1349" s="8" t="str">
        <f>TEXT(SalesDataTable[[#This Row],[Order Date]],"mmm")</f>
        <v>Jul</v>
      </c>
    </row>
    <row r="1350" spans="1:24" ht="15.75">
      <c r="A1350" s="2">
        <v>884</v>
      </c>
      <c r="B1350" s="3">
        <v>46216</v>
      </c>
      <c r="C1350" s="4">
        <f>YEAR(SalesDataTable[[#This Row],[Order Date]])</f>
        <v>2026</v>
      </c>
      <c r="D1350" s="12" t="str">
        <f>"Q"&amp;ROUNDUP(MONTH(SalesDataTable[[#This Row],[Order Date]])/3,0)</f>
        <v>Q3</v>
      </c>
      <c r="E1350" s="4">
        <f>MONTH(SalesDataTable[[#This Row],[Order Date]])</f>
        <v>7</v>
      </c>
      <c r="F1350" s="4" t="str">
        <f>TEXT(SalesDataTable[[#This Row],[Order Date]],"MMM")</f>
        <v>Jul</v>
      </c>
      <c r="G1350" s="4" t="s">
        <v>20</v>
      </c>
      <c r="H1350" s="4" t="s">
        <v>47</v>
      </c>
      <c r="I1350" s="4" t="s">
        <v>19</v>
      </c>
      <c r="J1350" s="4" t="s">
        <v>3</v>
      </c>
      <c r="K1350" s="4" t="s">
        <v>4</v>
      </c>
      <c r="L1350" s="4" t="s">
        <v>30</v>
      </c>
      <c r="M1350" s="9">
        <v>1</v>
      </c>
      <c r="N1350" s="6">
        <v>103.61</v>
      </c>
      <c r="O1350" s="7">
        <v>0</v>
      </c>
      <c r="P1350" s="6">
        <v>51.84</v>
      </c>
      <c r="Q1350" s="6">
        <f t="shared" si="84"/>
        <v>103.61</v>
      </c>
      <c r="R1350" s="6">
        <f t="shared" si="85"/>
        <v>51.84</v>
      </c>
      <c r="S1350" s="6">
        <f t="shared" si="86"/>
        <v>51.769999999999996</v>
      </c>
      <c r="T1350" s="8">
        <f t="shared" si="87"/>
        <v>0.49966219476884466</v>
      </c>
      <c r="U1350" s="5">
        <f>YEAR(SalesDataTable[[#This Row],[Order Date]])</f>
        <v>2026</v>
      </c>
      <c r="V1350" s="8" t="str">
        <f>"Q"&amp;ROUNDUP(MONTH(SalesDataTable[[#This Row],[Order Date]])/3,0)</f>
        <v>Q3</v>
      </c>
      <c r="W1350" s="9">
        <f>MONTH(SalesDataTable[[#This Row],[Order Date]])</f>
        <v>7</v>
      </c>
      <c r="X1350" s="8" t="str">
        <f>TEXT(SalesDataTable[[#This Row],[Order Date]],"mmm")</f>
        <v>Jul</v>
      </c>
    </row>
    <row r="1351" spans="1:24" ht="15.75">
      <c r="A1351" s="2">
        <v>1025</v>
      </c>
      <c r="B1351" s="3">
        <v>46216</v>
      </c>
      <c r="C1351" s="4">
        <f>YEAR(SalesDataTable[[#This Row],[Order Date]])</f>
        <v>2026</v>
      </c>
      <c r="D1351" s="12" t="str">
        <f>"Q"&amp;ROUNDUP(MONTH(SalesDataTable[[#This Row],[Order Date]])/3,0)</f>
        <v>Q3</v>
      </c>
      <c r="E1351" s="4">
        <f>MONTH(SalesDataTable[[#This Row],[Order Date]])</f>
        <v>7</v>
      </c>
      <c r="F1351" s="4" t="str">
        <f>TEXT(SalesDataTable[[#This Row],[Order Date]],"MMM")</f>
        <v>Jul</v>
      </c>
      <c r="G1351" s="4" t="s">
        <v>11</v>
      </c>
      <c r="H1351" s="4" t="s">
        <v>12</v>
      </c>
      <c r="I1351" s="4" t="s">
        <v>19</v>
      </c>
      <c r="J1351" s="4" t="s">
        <v>3</v>
      </c>
      <c r="K1351" s="4" t="s">
        <v>9</v>
      </c>
      <c r="L1351" s="4" t="s">
        <v>17</v>
      </c>
      <c r="M1351" s="9">
        <v>2</v>
      </c>
      <c r="N1351" s="6">
        <v>145.75</v>
      </c>
      <c r="O1351" s="7">
        <v>0.05</v>
      </c>
      <c r="P1351" s="6">
        <v>79.319999999999993</v>
      </c>
      <c r="Q1351" s="6">
        <f t="shared" si="84"/>
        <v>276.92500000000001</v>
      </c>
      <c r="R1351" s="6">
        <f t="shared" si="85"/>
        <v>158.63999999999999</v>
      </c>
      <c r="S1351" s="6">
        <f t="shared" si="86"/>
        <v>118.28500000000003</v>
      </c>
      <c r="T1351" s="8">
        <f t="shared" si="87"/>
        <v>0.42713731154644768</v>
      </c>
      <c r="U1351" s="5">
        <f>YEAR(SalesDataTable[[#This Row],[Order Date]])</f>
        <v>2026</v>
      </c>
      <c r="V1351" s="8" t="str">
        <f>"Q"&amp;ROUNDUP(MONTH(SalesDataTable[[#This Row],[Order Date]])/3,0)</f>
        <v>Q3</v>
      </c>
      <c r="W1351" s="9">
        <f>MONTH(SalesDataTable[[#This Row],[Order Date]])</f>
        <v>7</v>
      </c>
      <c r="X1351" s="8" t="str">
        <f>TEXT(SalesDataTable[[#This Row],[Order Date]],"mmm")</f>
        <v>Jul</v>
      </c>
    </row>
    <row r="1352" spans="1:24" ht="15.75">
      <c r="A1352" s="2">
        <v>1279</v>
      </c>
      <c r="B1352" s="3">
        <v>46216</v>
      </c>
      <c r="C1352" s="4">
        <f>YEAR(SalesDataTable[[#This Row],[Order Date]])</f>
        <v>2026</v>
      </c>
      <c r="D1352" s="12" t="str">
        <f>"Q"&amp;ROUNDUP(MONTH(SalesDataTable[[#This Row],[Order Date]])/3,0)</f>
        <v>Q3</v>
      </c>
      <c r="E1352" s="4">
        <f>MONTH(SalesDataTable[[#This Row],[Order Date]])</f>
        <v>7</v>
      </c>
      <c r="F1352" s="4" t="str">
        <f>TEXT(SalesDataTable[[#This Row],[Order Date]],"MMM")</f>
        <v>Jul</v>
      </c>
      <c r="G1352" s="4" t="s">
        <v>20</v>
      </c>
      <c r="H1352" s="4" t="s">
        <v>33</v>
      </c>
      <c r="I1352" s="4" t="s">
        <v>28</v>
      </c>
      <c r="J1352" s="4" t="s">
        <v>13</v>
      </c>
      <c r="K1352" s="4" t="s">
        <v>23</v>
      </c>
      <c r="L1352" s="4" t="s">
        <v>29</v>
      </c>
      <c r="M1352" s="9">
        <v>2</v>
      </c>
      <c r="N1352" s="6">
        <v>193.76</v>
      </c>
      <c r="O1352" s="7">
        <v>0.1</v>
      </c>
      <c r="P1352" s="6">
        <v>104.66</v>
      </c>
      <c r="Q1352" s="6">
        <f t="shared" si="84"/>
        <v>348.76799999999997</v>
      </c>
      <c r="R1352" s="6">
        <f t="shared" si="85"/>
        <v>209.32</v>
      </c>
      <c r="S1352" s="6">
        <f t="shared" si="86"/>
        <v>139.44799999999998</v>
      </c>
      <c r="T1352" s="8">
        <f t="shared" si="87"/>
        <v>0.39983025965684921</v>
      </c>
      <c r="U1352" s="5">
        <f>YEAR(SalesDataTable[[#This Row],[Order Date]])</f>
        <v>2026</v>
      </c>
      <c r="V1352" s="8" t="str">
        <f>"Q"&amp;ROUNDUP(MONTH(SalesDataTable[[#This Row],[Order Date]])/3,0)</f>
        <v>Q3</v>
      </c>
      <c r="W1352" s="9">
        <f>MONTH(SalesDataTable[[#This Row],[Order Date]])</f>
        <v>7</v>
      </c>
      <c r="X1352" s="8" t="str">
        <f>TEXT(SalesDataTable[[#This Row],[Order Date]],"mmm")</f>
        <v>Jul</v>
      </c>
    </row>
    <row r="1353" spans="1:24" ht="15.75">
      <c r="A1353" s="2">
        <v>1534</v>
      </c>
      <c r="B1353" s="3">
        <v>46216</v>
      </c>
      <c r="C1353" s="4">
        <f>YEAR(SalesDataTable[[#This Row],[Order Date]])</f>
        <v>2026</v>
      </c>
      <c r="D1353" s="12" t="str">
        <f>"Q"&amp;ROUNDUP(MONTH(SalesDataTable[[#This Row],[Order Date]])/3,0)</f>
        <v>Q3</v>
      </c>
      <c r="E1353" s="4">
        <f>MONTH(SalesDataTable[[#This Row],[Order Date]])</f>
        <v>7</v>
      </c>
      <c r="F1353" s="4" t="str">
        <f>TEXT(SalesDataTable[[#This Row],[Order Date]],"MMM")</f>
        <v>Jul</v>
      </c>
      <c r="G1353" s="4" t="s">
        <v>11</v>
      </c>
      <c r="H1353" s="4" t="s">
        <v>52</v>
      </c>
      <c r="I1353" s="4" t="s">
        <v>2</v>
      </c>
      <c r="J1353" s="4" t="s">
        <v>3</v>
      </c>
      <c r="K1353" s="4" t="s">
        <v>9</v>
      </c>
      <c r="L1353" s="4" t="s">
        <v>17</v>
      </c>
      <c r="M1353" s="9">
        <v>2</v>
      </c>
      <c r="N1353" s="6">
        <v>146.09</v>
      </c>
      <c r="O1353" s="7">
        <v>0.1</v>
      </c>
      <c r="P1353" s="6">
        <v>79.36</v>
      </c>
      <c r="Q1353" s="6">
        <f t="shared" si="84"/>
        <v>262.96199999999999</v>
      </c>
      <c r="R1353" s="6">
        <f t="shared" si="85"/>
        <v>158.72</v>
      </c>
      <c r="S1353" s="6">
        <f t="shared" si="86"/>
        <v>104.24199999999999</v>
      </c>
      <c r="T1353" s="8">
        <f t="shared" si="87"/>
        <v>0.39641469109605187</v>
      </c>
      <c r="U1353" s="5">
        <f>YEAR(SalesDataTable[[#This Row],[Order Date]])</f>
        <v>2026</v>
      </c>
      <c r="V1353" s="8" t="str">
        <f>"Q"&amp;ROUNDUP(MONTH(SalesDataTable[[#This Row],[Order Date]])/3,0)</f>
        <v>Q3</v>
      </c>
      <c r="W1353" s="9">
        <f>MONTH(SalesDataTable[[#This Row],[Order Date]])</f>
        <v>7</v>
      </c>
      <c r="X1353" s="8" t="str">
        <f>TEXT(SalesDataTable[[#This Row],[Order Date]],"mmm")</f>
        <v>Jul</v>
      </c>
    </row>
    <row r="1354" spans="1:24" ht="15.75">
      <c r="A1354" s="2">
        <v>2147</v>
      </c>
      <c r="B1354" s="3">
        <v>46216</v>
      </c>
      <c r="C1354" s="4">
        <f>YEAR(SalesDataTable[[#This Row],[Order Date]])</f>
        <v>2026</v>
      </c>
      <c r="D1354" s="12" t="str">
        <f>"Q"&amp;ROUNDUP(MONTH(SalesDataTable[[#This Row],[Order Date]])/3,0)</f>
        <v>Q3</v>
      </c>
      <c r="E1354" s="4">
        <f>MONTH(SalesDataTable[[#This Row],[Order Date]])</f>
        <v>7</v>
      </c>
      <c r="F1354" s="4" t="str">
        <f>TEXT(SalesDataTable[[#This Row],[Order Date]],"MMM")</f>
        <v>Jul</v>
      </c>
      <c r="G1354" s="4" t="s">
        <v>6</v>
      </c>
      <c r="H1354" s="4" t="s">
        <v>49</v>
      </c>
      <c r="I1354" s="4" t="s">
        <v>19</v>
      </c>
      <c r="J1354" s="4" t="s">
        <v>13</v>
      </c>
      <c r="K1354" s="4" t="s">
        <v>14</v>
      </c>
      <c r="L1354" s="4" t="s">
        <v>44</v>
      </c>
      <c r="M1354" s="9">
        <v>1</v>
      </c>
      <c r="N1354" s="6">
        <v>131.91999999999999</v>
      </c>
      <c r="O1354" s="7">
        <v>0</v>
      </c>
      <c r="P1354" s="6">
        <v>66.19</v>
      </c>
      <c r="Q1354" s="6">
        <f t="shared" si="84"/>
        <v>131.91999999999999</v>
      </c>
      <c r="R1354" s="6">
        <f t="shared" si="85"/>
        <v>66.19</v>
      </c>
      <c r="S1354" s="6">
        <f t="shared" si="86"/>
        <v>65.72999999999999</v>
      </c>
      <c r="T1354" s="8">
        <f t="shared" si="87"/>
        <v>0.49825651910248631</v>
      </c>
      <c r="U1354" s="5">
        <f>YEAR(SalesDataTable[[#This Row],[Order Date]])</f>
        <v>2026</v>
      </c>
      <c r="V1354" s="8" t="str">
        <f>"Q"&amp;ROUNDUP(MONTH(SalesDataTable[[#This Row],[Order Date]])/3,0)</f>
        <v>Q3</v>
      </c>
      <c r="W1354" s="9">
        <f>MONTH(SalesDataTable[[#This Row],[Order Date]])</f>
        <v>7</v>
      </c>
      <c r="X1354" s="8" t="str">
        <f>TEXT(SalesDataTable[[#This Row],[Order Date]],"mmm")</f>
        <v>Jul</v>
      </c>
    </row>
    <row r="1355" spans="1:24" ht="15.75">
      <c r="A1355" s="2">
        <v>2385</v>
      </c>
      <c r="B1355" s="3">
        <v>46216</v>
      </c>
      <c r="C1355" s="4">
        <f>YEAR(SalesDataTable[[#This Row],[Order Date]])</f>
        <v>2026</v>
      </c>
      <c r="D1355" s="12" t="str">
        <f>"Q"&amp;ROUNDUP(MONTH(SalesDataTable[[#This Row],[Order Date]])/3,0)</f>
        <v>Q3</v>
      </c>
      <c r="E1355" s="4">
        <f>MONTH(SalesDataTable[[#This Row],[Order Date]])</f>
        <v>7</v>
      </c>
      <c r="F1355" s="4" t="str">
        <f>TEXT(SalesDataTable[[#This Row],[Order Date]],"MMM")</f>
        <v>Jul</v>
      </c>
      <c r="G1355" s="4" t="s">
        <v>6</v>
      </c>
      <c r="H1355" s="4" t="s">
        <v>41</v>
      </c>
      <c r="I1355" s="4" t="s">
        <v>8</v>
      </c>
      <c r="J1355" s="4" t="s">
        <v>16</v>
      </c>
      <c r="K1355" s="4" t="s">
        <v>23</v>
      </c>
      <c r="L1355" s="4" t="s">
        <v>40</v>
      </c>
      <c r="M1355" s="9">
        <v>6</v>
      </c>
      <c r="N1355" s="6">
        <v>83.28</v>
      </c>
      <c r="O1355" s="7">
        <v>0.15</v>
      </c>
      <c r="P1355" s="6">
        <v>38.76</v>
      </c>
      <c r="Q1355" s="6">
        <f t="shared" si="84"/>
        <v>424.72800000000001</v>
      </c>
      <c r="R1355" s="6">
        <f t="shared" si="85"/>
        <v>232.56</v>
      </c>
      <c r="S1355" s="6">
        <f t="shared" si="86"/>
        <v>192.16800000000001</v>
      </c>
      <c r="T1355" s="8">
        <f t="shared" si="87"/>
        <v>0.45244956772334294</v>
      </c>
      <c r="U1355" s="5">
        <f>YEAR(SalesDataTable[[#This Row],[Order Date]])</f>
        <v>2026</v>
      </c>
      <c r="V1355" s="8" t="str">
        <f>"Q"&amp;ROUNDUP(MONTH(SalesDataTable[[#This Row],[Order Date]])/3,0)</f>
        <v>Q3</v>
      </c>
      <c r="W1355" s="9">
        <f>MONTH(SalesDataTable[[#This Row],[Order Date]])</f>
        <v>7</v>
      </c>
      <c r="X1355" s="8" t="str">
        <f>TEXT(SalesDataTable[[#This Row],[Order Date]],"mmm")</f>
        <v>Jul</v>
      </c>
    </row>
    <row r="1356" spans="1:24" ht="15.75">
      <c r="A1356" s="2">
        <v>2517</v>
      </c>
      <c r="B1356" s="3">
        <v>46216</v>
      </c>
      <c r="C1356" s="4">
        <f>YEAR(SalesDataTable[[#This Row],[Order Date]])</f>
        <v>2026</v>
      </c>
      <c r="D1356" s="12" t="str">
        <f>"Q"&amp;ROUNDUP(MONTH(SalesDataTable[[#This Row],[Order Date]])/3,0)</f>
        <v>Q3</v>
      </c>
      <c r="E1356" s="4">
        <f>MONTH(SalesDataTable[[#This Row],[Order Date]])</f>
        <v>7</v>
      </c>
      <c r="F1356" s="4" t="str">
        <f>TEXT(SalesDataTable[[#This Row],[Order Date]],"MMM")</f>
        <v>Jul</v>
      </c>
      <c r="G1356" s="4" t="s">
        <v>6</v>
      </c>
      <c r="H1356" s="4" t="s">
        <v>27</v>
      </c>
      <c r="I1356" s="4" t="s">
        <v>2</v>
      </c>
      <c r="J1356" s="4" t="s">
        <v>13</v>
      </c>
      <c r="K1356" s="4" t="s">
        <v>14</v>
      </c>
      <c r="L1356" s="4" t="s">
        <v>15</v>
      </c>
      <c r="M1356" s="9">
        <v>1</v>
      </c>
      <c r="N1356" s="6">
        <v>36.479999999999997</v>
      </c>
      <c r="O1356" s="7">
        <v>0.05</v>
      </c>
      <c r="P1356" s="6">
        <v>13.22</v>
      </c>
      <c r="Q1356" s="6">
        <f t="shared" si="84"/>
        <v>34.655999999999999</v>
      </c>
      <c r="R1356" s="6">
        <f t="shared" si="85"/>
        <v>13.22</v>
      </c>
      <c r="S1356" s="6">
        <f t="shared" si="86"/>
        <v>21.436</v>
      </c>
      <c r="T1356" s="8">
        <f t="shared" si="87"/>
        <v>0.61853647276084955</v>
      </c>
      <c r="U1356" s="5">
        <f>YEAR(SalesDataTable[[#This Row],[Order Date]])</f>
        <v>2026</v>
      </c>
      <c r="V1356" s="8" t="str">
        <f>"Q"&amp;ROUNDUP(MONTH(SalesDataTable[[#This Row],[Order Date]])/3,0)</f>
        <v>Q3</v>
      </c>
      <c r="W1356" s="9">
        <f>MONTH(SalesDataTable[[#This Row],[Order Date]])</f>
        <v>7</v>
      </c>
      <c r="X1356" s="8" t="str">
        <f>TEXT(SalesDataTable[[#This Row],[Order Date]],"mmm")</f>
        <v>Jul</v>
      </c>
    </row>
    <row r="1357" spans="1:24" ht="15.75">
      <c r="A1357" s="2">
        <v>2746</v>
      </c>
      <c r="B1357" s="3">
        <v>46216</v>
      </c>
      <c r="C1357" s="4">
        <f>YEAR(SalesDataTable[[#This Row],[Order Date]])</f>
        <v>2026</v>
      </c>
      <c r="D1357" s="12" t="str">
        <f>"Q"&amp;ROUNDUP(MONTH(SalesDataTable[[#This Row],[Order Date]])/3,0)</f>
        <v>Q3</v>
      </c>
      <c r="E1357" s="4">
        <f>MONTH(SalesDataTable[[#This Row],[Order Date]])</f>
        <v>7</v>
      </c>
      <c r="F1357" s="4" t="str">
        <f>TEXT(SalesDataTable[[#This Row],[Order Date]],"MMM")</f>
        <v>Jul</v>
      </c>
      <c r="G1357" s="4" t="s">
        <v>0</v>
      </c>
      <c r="H1357" s="4" t="s">
        <v>1</v>
      </c>
      <c r="I1357" s="4" t="s">
        <v>19</v>
      </c>
      <c r="J1357" s="4" t="s">
        <v>13</v>
      </c>
      <c r="K1357" s="4" t="s">
        <v>9</v>
      </c>
      <c r="L1357" s="4" t="s">
        <v>37</v>
      </c>
      <c r="M1357" s="9">
        <v>3</v>
      </c>
      <c r="N1357" s="6">
        <v>155.44</v>
      </c>
      <c r="O1357" s="7">
        <v>0.05</v>
      </c>
      <c r="P1357" s="6">
        <v>79.95</v>
      </c>
      <c r="Q1357" s="6">
        <f t="shared" si="84"/>
        <v>443.00399999999996</v>
      </c>
      <c r="R1357" s="6">
        <f t="shared" si="85"/>
        <v>239.85000000000002</v>
      </c>
      <c r="S1357" s="6">
        <f t="shared" si="86"/>
        <v>203.15399999999994</v>
      </c>
      <c r="T1357" s="8">
        <f t="shared" si="87"/>
        <v>0.45858276674702703</v>
      </c>
      <c r="U1357" s="5">
        <f>YEAR(SalesDataTable[[#This Row],[Order Date]])</f>
        <v>2026</v>
      </c>
      <c r="V1357" s="8" t="str">
        <f>"Q"&amp;ROUNDUP(MONTH(SalesDataTable[[#This Row],[Order Date]])/3,0)</f>
        <v>Q3</v>
      </c>
      <c r="W1357" s="9">
        <f>MONTH(SalesDataTable[[#This Row],[Order Date]])</f>
        <v>7</v>
      </c>
      <c r="X1357" s="8" t="str">
        <f>TEXT(SalesDataTable[[#This Row],[Order Date]],"mmm")</f>
        <v>Jul</v>
      </c>
    </row>
    <row r="1358" spans="1:24" ht="15.75">
      <c r="A1358" s="2">
        <v>3297</v>
      </c>
      <c r="B1358" s="3">
        <v>46216</v>
      </c>
      <c r="C1358" s="4">
        <f>YEAR(SalesDataTable[[#This Row],[Order Date]])</f>
        <v>2026</v>
      </c>
      <c r="D1358" s="12" t="str">
        <f>"Q"&amp;ROUNDUP(MONTH(SalesDataTable[[#This Row],[Order Date]])/3,0)</f>
        <v>Q3</v>
      </c>
      <c r="E1358" s="4">
        <f>MONTH(SalesDataTable[[#This Row],[Order Date]])</f>
        <v>7</v>
      </c>
      <c r="F1358" s="4" t="str">
        <f>TEXT(SalesDataTable[[#This Row],[Order Date]],"MMM")</f>
        <v>Jul</v>
      </c>
      <c r="G1358" s="4" t="s">
        <v>0</v>
      </c>
      <c r="H1358" s="4" t="s">
        <v>50</v>
      </c>
      <c r="I1358" s="4" t="s">
        <v>8</v>
      </c>
      <c r="J1358" s="4" t="s">
        <v>3</v>
      </c>
      <c r="K1358" s="4" t="s">
        <v>34</v>
      </c>
      <c r="L1358" s="4" t="s">
        <v>35</v>
      </c>
      <c r="M1358" s="9">
        <v>6</v>
      </c>
      <c r="N1358" s="6">
        <v>40.58</v>
      </c>
      <c r="O1358" s="7">
        <v>0.15</v>
      </c>
      <c r="P1358" s="6">
        <v>15.06</v>
      </c>
      <c r="Q1358" s="6">
        <f t="shared" si="84"/>
        <v>206.958</v>
      </c>
      <c r="R1358" s="6">
        <f t="shared" si="85"/>
        <v>90.36</v>
      </c>
      <c r="S1358" s="6">
        <f t="shared" si="86"/>
        <v>116.598</v>
      </c>
      <c r="T1358" s="8">
        <f t="shared" si="87"/>
        <v>0.5633896732670397</v>
      </c>
      <c r="U1358" s="5">
        <f>YEAR(SalesDataTable[[#This Row],[Order Date]])</f>
        <v>2026</v>
      </c>
      <c r="V1358" s="8" t="str">
        <f>"Q"&amp;ROUNDUP(MONTH(SalesDataTable[[#This Row],[Order Date]])/3,0)</f>
        <v>Q3</v>
      </c>
      <c r="W1358" s="9">
        <f>MONTH(SalesDataTable[[#This Row],[Order Date]])</f>
        <v>7</v>
      </c>
      <c r="X1358" s="8" t="str">
        <f>TEXT(SalesDataTable[[#This Row],[Order Date]],"mmm")</f>
        <v>Jul</v>
      </c>
    </row>
    <row r="1359" spans="1:24" ht="15.75">
      <c r="A1359" s="2">
        <v>772</v>
      </c>
      <c r="B1359" s="3">
        <v>46217</v>
      </c>
      <c r="C1359" s="4">
        <f>YEAR(SalesDataTable[[#This Row],[Order Date]])</f>
        <v>2026</v>
      </c>
      <c r="D1359" s="12" t="str">
        <f>"Q"&amp;ROUNDUP(MONTH(SalesDataTable[[#This Row],[Order Date]])/3,0)</f>
        <v>Q3</v>
      </c>
      <c r="E1359" s="4">
        <f>MONTH(SalesDataTable[[#This Row],[Order Date]])</f>
        <v>7</v>
      </c>
      <c r="F1359" s="4" t="str">
        <f>TEXT(SalesDataTable[[#This Row],[Order Date]],"MMM")</f>
        <v>Jul</v>
      </c>
      <c r="G1359" s="4" t="s">
        <v>20</v>
      </c>
      <c r="H1359" s="4" t="s">
        <v>47</v>
      </c>
      <c r="I1359" s="4" t="s">
        <v>2</v>
      </c>
      <c r="J1359" s="4" t="s">
        <v>3</v>
      </c>
      <c r="K1359" s="4" t="s">
        <v>4</v>
      </c>
      <c r="L1359" s="4" t="s">
        <v>30</v>
      </c>
      <c r="M1359" s="9">
        <v>2</v>
      </c>
      <c r="N1359" s="6">
        <v>101.03</v>
      </c>
      <c r="O1359" s="7">
        <v>0.1</v>
      </c>
      <c r="P1359" s="6">
        <v>50.98</v>
      </c>
      <c r="Q1359" s="6">
        <f t="shared" si="84"/>
        <v>181.85400000000001</v>
      </c>
      <c r="R1359" s="6">
        <f t="shared" si="85"/>
        <v>101.96</v>
      </c>
      <c r="S1359" s="6">
        <f t="shared" si="86"/>
        <v>79.89400000000002</v>
      </c>
      <c r="T1359" s="8">
        <f t="shared" si="87"/>
        <v>0.43933045190097558</v>
      </c>
      <c r="U1359" s="5">
        <f>YEAR(SalesDataTable[[#This Row],[Order Date]])</f>
        <v>2026</v>
      </c>
      <c r="V1359" s="8" t="str">
        <f>"Q"&amp;ROUNDUP(MONTH(SalesDataTable[[#This Row],[Order Date]])/3,0)</f>
        <v>Q3</v>
      </c>
      <c r="W1359" s="9">
        <f>MONTH(SalesDataTable[[#This Row],[Order Date]])</f>
        <v>7</v>
      </c>
      <c r="X1359" s="8" t="str">
        <f>TEXT(SalesDataTable[[#This Row],[Order Date]],"mmm")</f>
        <v>Jul</v>
      </c>
    </row>
    <row r="1360" spans="1:24" ht="15.75">
      <c r="A1360" s="2">
        <v>838</v>
      </c>
      <c r="B1360" s="3">
        <v>46217</v>
      </c>
      <c r="C1360" s="4">
        <f>YEAR(SalesDataTable[[#This Row],[Order Date]])</f>
        <v>2026</v>
      </c>
      <c r="D1360" s="12" t="str">
        <f>"Q"&amp;ROUNDUP(MONTH(SalesDataTable[[#This Row],[Order Date]])/3,0)</f>
        <v>Q3</v>
      </c>
      <c r="E1360" s="4">
        <f>MONTH(SalesDataTable[[#This Row],[Order Date]])</f>
        <v>7</v>
      </c>
      <c r="F1360" s="4" t="str">
        <f>TEXT(SalesDataTable[[#This Row],[Order Date]],"MMM")</f>
        <v>Jul</v>
      </c>
      <c r="G1360" s="4" t="s">
        <v>0</v>
      </c>
      <c r="H1360" s="4" t="s">
        <v>36</v>
      </c>
      <c r="I1360" s="4" t="s">
        <v>19</v>
      </c>
      <c r="J1360" s="4" t="s">
        <v>3</v>
      </c>
      <c r="K1360" s="4" t="s">
        <v>23</v>
      </c>
      <c r="L1360" s="4" t="s">
        <v>40</v>
      </c>
      <c r="M1360" s="9">
        <v>1</v>
      </c>
      <c r="N1360" s="6">
        <v>80.150000000000006</v>
      </c>
      <c r="O1360" s="7">
        <v>0.05</v>
      </c>
      <c r="P1360" s="6">
        <v>38.89</v>
      </c>
      <c r="Q1360" s="6">
        <f t="shared" si="84"/>
        <v>76.142499999999998</v>
      </c>
      <c r="R1360" s="6">
        <f t="shared" si="85"/>
        <v>38.89</v>
      </c>
      <c r="S1360" s="6">
        <f t="shared" si="86"/>
        <v>37.252499999999998</v>
      </c>
      <c r="T1360" s="8">
        <f t="shared" si="87"/>
        <v>0.48924713530551267</v>
      </c>
      <c r="U1360" s="5">
        <f>YEAR(SalesDataTable[[#This Row],[Order Date]])</f>
        <v>2026</v>
      </c>
      <c r="V1360" s="8" t="str">
        <f>"Q"&amp;ROUNDUP(MONTH(SalesDataTable[[#This Row],[Order Date]])/3,0)</f>
        <v>Q3</v>
      </c>
      <c r="W1360" s="9">
        <f>MONTH(SalesDataTable[[#This Row],[Order Date]])</f>
        <v>7</v>
      </c>
      <c r="X1360" s="8" t="str">
        <f>TEXT(SalesDataTable[[#This Row],[Order Date]],"mmm")</f>
        <v>Jul</v>
      </c>
    </row>
    <row r="1361" spans="1:24" ht="15.75">
      <c r="A1361" s="2">
        <v>1144</v>
      </c>
      <c r="B1361" s="3">
        <v>46217</v>
      </c>
      <c r="C1361" s="4">
        <f>YEAR(SalesDataTable[[#This Row],[Order Date]])</f>
        <v>2026</v>
      </c>
      <c r="D1361" s="12" t="str">
        <f>"Q"&amp;ROUNDUP(MONTH(SalesDataTable[[#This Row],[Order Date]])/3,0)</f>
        <v>Q3</v>
      </c>
      <c r="E1361" s="4">
        <f>MONTH(SalesDataTable[[#This Row],[Order Date]])</f>
        <v>7</v>
      </c>
      <c r="F1361" s="4" t="str">
        <f>TEXT(SalesDataTable[[#This Row],[Order Date]],"MMM")</f>
        <v>Jul</v>
      </c>
      <c r="G1361" s="4" t="s">
        <v>11</v>
      </c>
      <c r="H1361" s="4" t="s">
        <v>12</v>
      </c>
      <c r="I1361" s="4" t="s">
        <v>19</v>
      </c>
      <c r="J1361" s="4" t="s">
        <v>13</v>
      </c>
      <c r="K1361" s="4" t="s">
        <v>23</v>
      </c>
      <c r="L1361" s="4" t="s">
        <v>40</v>
      </c>
      <c r="M1361" s="9">
        <v>1</v>
      </c>
      <c r="N1361" s="6">
        <v>83.74</v>
      </c>
      <c r="O1361" s="7">
        <v>0</v>
      </c>
      <c r="P1361" s="6">
        <v>38.96</v>
      </c>
      <c r="Q1361" s="6">
        <f t="shared" si="84"/>
        <v>83.74</v>
      </c>
      <c r="R1361" s="6">
        <f t="shared" si="85"/>
        <v>38.96</v>
      </c>
      <c r="S1361" s="6">
        <f t="shared" si="86"/>
        <v>44.779999999999994</v>
      </c>
      <c r="T1361" s="8">
        <f t="shared" si="87"/>
        <v>0.53475041796035339</v>
      </c>
      <c r="U1361" s="5">
        <f>YEAR(SalesDataTable[[#This Row],[Order Date]])</f>
        <v>2026</v>
      </c>
      <c r="V1361" s="8" t="str">
        <f>"Q"&amp;ROUNDUP(MONTH(SalesDataTable[[#This Row],[Order Date]])/3,0)</f>
        <v>Q3</v>
      </c>
      <c r="W1361" s="9">
        <f>MONTH(SalesDataTable[[#This Row],[Order Date]])</f>
        <v>7</v>
      </c>
      <c r="X1361" s="8" t="str">
        <f>TEXT(SalesDataTable[[#This Row],[Order Date]],"mmm")</f>
        <v>Jul</v>
      </c>
    </row>
    <row r="1362" spans="1:24" ht="15.75">
      <c r="A1362" s="2">
        <v>1686</v>
      </c>
      <c r="B1362" s="3">
        <v>46217</v>
      </c>
      <c r="C1362" s="4">
        <f>YEAR(SalesDataTable[[#This Row],[Order Date]])</f>
        <v>2026</v>
      </c>
      <c r="D1362" s="12" t="str">
        <f>"Q"&amp;ROUNDUP(MONTH(SalesDataTable[[#This Row],[Order Date]])/3,0)</f>
        <v>Q3</v>
      </c>
      <c r="E1362" s="4">
        <f>MONTH(SalesDataTable[[#This Row],[Order Date]])</f>
        <v>7</v>
      </c>
      <c r="F1362" s="4" t="str">
        <f>TEXT(SalesDataTable[[#This Row],[Order Date]],"MMM")</f>
        <v>Jul</v>
      </c>
      <c r="G1362" s="4" t="s">
        <v>11</v>
      </c>
      <c r="H1362" s="4" t="s">
        <v>25</v>
      </c>
      <c r="I1362" s="4" t="s">
        <v>8</v>
      </c>
      <c r="J1362" s="4" t="s">
        <v>3</v>
      </c>
      <c r="K1362" s="4" t="s">
        <v>14</v>
      </c>
      <c r="L1362" s="4" t="s">
        <v>15</v>
      </c>
      <c r="M1362" s="9">
        <v>8</v>
      </c>
      <c r="N1362" s="6">
        <v>35.75</v>
      </c>
      <c r="O1362" s="7">
        <v>0.15</v>
      </c>
      <c r="P1362" s="6">
        <v>13.56</v>
      </c>
      <c r="Q1362" s="6">
        <f t="shared" si="84"/>
        <v>243.1</v>
      </c>
      <c r="R1362" s="6">
        <f t="shared" si="85"/>
        <v>108.48</v>
      </c>
      <c r="S1362" s="6">
        <f t="shared" si="86"/>
        <v>134.62</v>
      </c>
      <c r="T1362" s="8">
        <f t="shared" si="87"/>
        <v>0.55376388317564795</v>
      </c>
      <c r="U1362" s="5">
        <f>YEAR(SalesDataTable[[#This Row],[Order Date]])</f>
        <v>2026</v>
      </c>
      <c r="V1362" s="8" t="str">
        <f>"Q"&amp;ROUNDUP(MONTH(SalesDataTable[[#This Row],[Order Date]])/3,0)</f>
        <v>Q3</v>
      </c>
      <c r="W1362" s="9">
        <f>MONTH(SalesDataTable[[#This Row],[Order Date]])</f>
        <v>7</v>
      </c>
      <c r="X1362" s="8" t="str">
        <f>TEXT(SalesDataTable[[#This Row],[Order Date]],"mmm")</f>
        <v>Jul</v>
      </c>
    </row>
    <row r="1363" spans="1:24" ht="15.75">
      <c r="A1363" s="2">
        <v>2823</v>
      </c>
      <c r="B1363" s="3">
        <v>46217</v>
      </c>
      <c r="C1363" s="4">
        <f>YEAR(SalesDataTable[[#This Row],[Order Date]])</f>
        <v>2026</v>
      </c>
      <c r="D1363" s="12" t="str">
        <f>"Q"&amp;ROUNDUP(MONTH(SalesDataTable[[#This Row],[Order Date]])/3,0)</f>
        <v>Q3</v>
      </c>
      <c r="E1363" s="4">
        <f>MONTH(SalesDataTable[[#This Row],[Order Date]])</f>
        <v>7</v>
      </c>
      <c r="F1363" s="4" t="str">
        <f>TEXT(SalesDataTable[[#This Row],[Order Date]],"MMM")</f>
        <v>Jul</v>
      </c>
      <c r="G1363" s="4" t="s">
        <v>0</v>
      </c>
      <c r="H1363" s="4" t="s">
        <v>50</v>
      </c>
      <c r="I1363" s="4" t="s">
        <v>2</v>
      </c>
      <c r="J1363" s="4" t="s">
        <v>13</v>
      </c>
      <c r="K1363" s="4" t="s">
        <v>4</v>
      </c>
      <c r="L1363" s="4" t="s">
        <v>5</v>
      </c>
      <c r="M1363" s="9">
        <v>3</v>
      </c>
      <c r="N1363" s="6">
        <v>81.39</v>
      </c>
      <c r="O1363" s="7">
        <v>0</v>
      </c>
      <c r="P1363" s="6">
        <v>43.54</v>
      </c>
      <c r="Q1363" s="6">
        <f t="shared" si="84"/>
        <v>244.17000000000002</v>
      </c>
      <c r="R1363" s="6">
        <f t="shared" si="85"/>
        <v>130.62</v>
      </c>
      <c r="S1363" s="6">
        <f t="shared" si="86"/>
        <v>113.55000000000001</v>
      </c>
      <c r="T1363" s="8">
        <f t="shared" si="87"/>
        <v>0.46504484580415284</v>
      </c>
      <c r="U1363" s="5">
        <f>YEAR(SalesDataTable[[#This Row],[Order Date]])</f>
        <v>2026</v>
      </c>
      <c r="V1363" s="8" t="str">
        <f>"Q"&amp;ROUNDUP(MONTH(SalesDataTable[[#This Row],[Order Date]])/3,0)</f>
        <v>Q3</v>
      </c>
      <c r="W1363" s="9">
        <f>MONTH(SalesDataTable[[#This Row],[Order Date]])</f>
        <v>7</v>
      </c>
      <c r="X1363" s="8" t="str">
        <f>TEXT(SalesDataTable[[#This Row],[Order Date]],"mmm")</f>
        <v>Jul</v>
      </c>
    </row>
    <row r="1364" spans="1:24" ht="15.75">
      <c r="A1364" s="2">
        <v>2883</v>
      </c>
      <c r="B1364" s="3">
        <v>46217</v>
      </c>
      <c r="C1364" s="4">
        <f>YEAR(SalesDataTable[[#This Row],[Order Date]])</f>
        <v>2026</v>
      </c>
      <c r="D1364" s="12" t="str">
        <f>"Q"&amp;ROUNDUP(MONTH(SalesDataTable[[#This Row],[Order Date]])/3,0)</f>
        <v>Q3</v>
      </c>
      <c r="E1364" s="4">
        <f>MONTH(SalesDataTable[[#This Row],[Order Date]])</f>
        <v>7</v>
      </c>
      <c r="F1364" s="4" t="str">
        <f>TEXT(SalesDataTable[[#This Row],[Order Date]],"MMM")</f>
        <v>Jul</v>
      </c>
      <c r="G1364" s="4" t="s">
        <v>11</v>
      </c>
      <c r="H1364" s="4" t="s">
        <v>39</v>
      </c>
      <c r="I1364" s="4" t="s">
        <v>28</v>
      </c>
      <c r="J1364" s="4" t="s">
        <v>13</v>
      </c>
      <c r="K1364" s="4" t="s">
        <v>14</v>
      </c>
      <c r="L1364" s="4" t="s">
        <v>15</v>
      </c>
      <c r="M1364" s="9">
        <v>1</v>
      </c>
      <c r="N1364" s="6">
        <v>36.799999999999997</v>
      </c>
      <c r="O1364" s="7">
        <v>0</v>
      </c>
      <c r="P1364" s="6">
        <v>13.91</v>
      </c>
      <c r="Q1364" s="6">
        <f t="shared" si="84"/>
        <v>36.799999999999997</v>
      </c>
      <c r="R1364" s="6">
        <f t="shared" si="85"/>
        <v>13.91</v>
      </c>
      <c r="S1364" s="6">
        <f t="shared" si="86"/>
        <v>22.889999999999997</v>
      </c>
      <c r="T1364" s="8">
        <f t="shared" si="87"/>
        <v>0.62201086956521734</v>
      </c>
      <c r="U1364" s="5">
        <f>YEAR(SalesDataTable[[#This Row],[Order Date]])</f>
        <v>2026</v>
      </c>
      <c r="V1364" s="8" t="str">
        <f>"Q"&amp;ROUNDUP(MONTH(SalesDataTable[[#This Row],[Order Date]])/3,0)</f>
        <v>Q3</v>
      </c>
      <c r="W1364" s="9">
        <f>MONTH(SalesDataTable[[#This Row],[Order Date]])</f>
        <v>7</v>
      </c>
      <c r="X1364" s="8" t="str">
        <f>TEXT(SalesDataTable[[#This Row],[Order Date]],"mmm")</f>
        <v>Jul</v>
      </c>
    </row>
    <row r="1365" spans="1:24" ht="15.75">
      <c r="A1365" s="2">
        <v>3259</v>
      </c>
      <c r="B1365" s="3">
        <v>46217</v>
      </c>
      <c r="C1365" s="4">
        <f>YEAR(SalesDataTable[[#This Row],[Order Date]])</f>
        <v>2026</v>
      </c>
      <c r="D1365" s="12" t="str">
        <f>"Q"&amp;ROUNDUP(MONTH(SalesDataTable[[#This Row],[Order Date]])/3,0)</f>
        <v>Q3</v>
      </c>
      <c r="E1365" s="4">
        <f>MONTH(SalesDataTable[[#This Row],[Order Date]])</f>
        <v>7</v>
      </c>
      <c r="F1365" s="4" t="str">
        <f>TEXT(SalesDataTable[[#This Row],[Order Date]],"MMM")</f>
        <v>Jul</v>
      </c>
      <c r="G1365" s="4" t="s">
        <v>11</v>
      </c>
      <c r="H1365" s="4" t="s">
        <v>52</v>
      </c>
      <c r="I1365" s="4" t="s">
        <v>8</v>
      </c>
      <c r="J1365" s="4" t="s">
        <v>3</v>
      </c>
      <c r="K1365" s="4" t="s">
        <v>23</v>
      </c>
      <c r="L1365" s="4" t="s">
        <v>29</v>
      </c>
      <c r="M1365" s="9">
        <v>6</v>
      </c>
      <c r="N1365" s="6">
        <v>194.15</v>
      </c>
      <c r="O1365" s="7">
        <v>0.1</v>
      </c>
      <c r="P1365" s="6">
        <v>105.12</v>
      </c>
      <c r="Q1365" s="6">
        <f t="shared" si="84"/>
        <v>1048.4100000000001</v>
      </c>
      <c r="R1365" s="6">
        <f t="shared" si="85"/>
        <v>630.72</v>
      </c>
      <c r="S1365" s="6">
        <f t="shared" si="86"/>
        <v>417.69000000000005</v>
      </c>
      <c r="T1365" s="8">
        <f t="shared" si="87"/>
        <v>0.3984032964202936</v>
      </c>
      <c r="U1365" s="5">
        <f>YEAR(SalesDataTable[[#This Row],[Order Date]])</f>
        <v>2026</v>
      </c>
      <c r="V1365" s="8" t="str">
        <f>"Q"&amp;ROUNDUP(MONTH(SalesDataTable[[#This Row],[Order Date]])/3,0)</f>
        <v>Q3</v>
      </c>
      <c r="W1365" s="9">
        <f>MONTH(SalesDataTable[[#This Row],[Order Date]])</f>
        <v>7</v>
      </c>
      <c r="X1365" s="8" t="str">
        <f>TEXT(SalesDataTable[[#This Row],[Order Date]],"mmm")</f>
        <v>Jul</v>
      </c>
    </row>
    <row r="1366" spans="1:24" ht="15.75">
      <c r="A1366" s="2">
        <v>3709</v>
      </c>
      <c r="B1366" s="3">
        <v>46217</v>
      </c>
      <c r="C1366" s="4">
        <f>YEAR(SalesDataTable[[#This Row],[Order Date]])</f>
        <v>2026</v>
      </c>
      <c r="D1366" s="12" t="str">
        <f>"Q"&amp;ROUNDUP(MONTH(SalesDataTable[[#This Row],[Order Date]])/3,0)</f>
        <v>Q3</v>
      </c>
      <c r="E1366" s="4">
        <f>MONTH(SalesDataTable[[#This Row],[Order Date]])</f>
        <v>7</v>
      </c>
      <c r="F1366" s="4" t="str">
        <f>TEXT(SalesDataTable[[#This Row],[Order Date]],"MMM")</f>
        <v>Jul</v>
      </c>
      <c r="G1366" s="4" t="s">
        <v>0</v>
      </c>
      <c r="H1366" s="4" t="s">
        <v>36</v>
      </c>
      <c r="I1366" s="4" t="s">
        <v>2</v>
      </c>
      <c r="J1366" s="4" t="s">
        <v>13</v>
      </c>
      <c r="K1366" s="4" t="s">
        <v>34</v>
      </c>
      <c r="L1366" s="4" t="s">
        <v>45</v>
      </c>
      <c r="M1366" s="9">
        <v>1</v>
      </c>
      <c r="N1366" s="6">
        <v>50.94</v>
      </c>
      <c r="O1366" s="7">
        <v>0</v>
      </c>
      <c r="P1366" s="6">
        <v>22.28</v>
      </c>
      <c r="Q1366" s="6">
        <f t="shared" si="84"/>
        <v>50.94</v>
      </c>
      <c r="R1366" s="6">
        <f t="shared" si="85"/>
        <v>22.28</v>
      </c>
      <c r="S1366" s="6">
        <f t="shared" si="86"/>
        <v>28.659999999999997</v>
      </c>
      <c r="T1366" s="8">
        <f t="shared" si="87"/>
        <v>0.5626226933647428</v>
      </c>
      <c r="U1366" s="5">
        <f>YEAR(SalesDataTable[[#This Row],[Order Date]])</f>
        <v>2026</v>
      </c>
      <c r="V1366" s="8" t="str">
        <f>"Q"&amp;ROUNDUP(MONTH(SalesDataTable[[#This Row],[Order Date]])/3,0)</f>
        <v>Q3</v>
      </c>
      <c r="W1366" s="9">
        <f>MONTH(SalesDataTable[[#This Row],[Order Date]])</f>
        <v>7</v>
      </c>
      <c r="X1366" s="8" t="str">
        <f>TEXT(SalesDataTable[[#This Row],[Order Date]],"mmm")</f>
        <v>Jul</v>
      </c>
    </row>
    <row r="1367" spans="1:24" ht="15.75">
      <c r="A1367" s="2">
        <v>61</v>
      </c>
      <c r="B1367" s="3">
        <v>46218</v>
      </c>
      <c r="C1367" s="4">
        <f>YEAR(SalesDataTable[[#This Row],[Order Date]])</f>
        <v>2026</v>
      </c>
      <c r="D1367" s="12" t="str">
        <f>"Q"&amp;ROUNDUP(MONTH(SalesDataTable[[#This Row],[Order Date]])/3,0)</f>
        <v>Q3</v>
      </c>
      <c r="E1367" s="4">
        <f>MONTH(SalesDataTable[[#This Row],[Order Date]])</f>
        <v>7</v>
      </c>
      <c r="F1367" s="4" t="str">
        <f>TEXT(SalesDataTable[[#This Row],[Order Date]],"MMM")</f>
        <v>Jul</v>
      </c>
      <c r="G1367" s="4" t="s">
        <v>20</v>
      </c>
      <c r="H1367" s="4" t="s">
        <v>33</v>
      </c>
      <c r="I1367" s="4" t="s">
        <v>2</v>
      </c>
      <c r="J1367" s="4" t="s">
        <v>3</v>
      </c>
      <c r="K1367" s="4" t="s">
        <v>34</v>
      </c>
      <c r="L1367" s="4" t="s">
        <v>38</v>
      </c>
      <c r="M1367" s="9">
        <v>2</v>
      </c>
      <c r="N1367" s="6">
        <v>125.89</v>
      </c>
      <c r="O1367" s="7">
        <v>0</v>
      </c>
      <c r="P1367" s="6">
        <v>70.8</v>
      </c>
      <c r="Q1367" s="6">
        <f t="shared" si="84"/>
        <v>251.78</v>
      </c>
      <c r="R1367" s="6">
        <f t="shared" si="85"/>
        <v>141.6</v>
      </c>
      <c r="S1367" s="6">
        <f t="shared" si="86"/>
        <v>110.18</v>
      </c>
      <c r="T1367" s="8">
        <f t="shared" si="87"/>
        <v>0.43760425768528083</v>
      </c>
      <c r="U1367" s="5">
        <f>YEAR(SalesDataTable[[#This Row],[Order Date]])</f>
        <v>2026</v>
      </c>
      <c r="V1367" s="8" t="str">
        <f>"Q"&amp;ROUNDUP(MONTH(SalesDataTable[[#This Row],[Order Date]])/3,0)</f>
        <v>Q3</v>
      </c>
      <c r="W1367" s="9">
        <f>MONTH(SalesDataTable[[#This Row],[Order Date]])</f>
        <v>7</v>
      </c>
      <c r="X1367" s="8" t="str">
        <f>TEXT(SalesDataTable[[#This Row],[Order Date]],"mmm")</f>
        <v>Jul</v>
      </c>
    </row>
    <row r="1368" spans="1:24" ht="15.75">
      <c r="A1368" s="2">
        <v>357</v>
      </c>
      <c r="B1368" s="3">
        <v>46218</v>
      </c>
      <c r="C1368" s="4">
        <f>YEAR(SalesDataTable[[#This Row],[Order Date]])</f>
        <v>2026</v>
      </c>
      <c r="D1368" s="12" t="str">
        <f>"Q"&amp;ROUNDUP(MONTH(SalesDataTable[[#This Row],[Order Date]])/3,0)</f>
        <v>Q3</v>
      </c>
      <c r="E1368" s="4">
        <f>MONTH(SalesDataTable[[#This Row],[Order Date]])</f>
        <v>7</v>
      </c>
      <c r="F1368" s="4" t="str">
        <f>TEXT(SalesDataTable[[#This Row],[Order Date]],"MMM")</f>
        <v>Jul</v>
      </c>
      <c r="G1368" s="4" t="s">
        <v>0</v>
      </c>
      <c r="H1368" s="4" t="s">
        <v>36</v>
      </c>
      <c r="I1368" s="4" t="s">
        <v>2</v>
      </c>
      <c r="J1368" s="4" t="s">
        <v>13</v>
      </c>
      <c r="K1368" s="4" t="s">
        <v>34</v>
      </c>
      <c r="L1368" s="4" t="s">
        <v>45</v>
      </c>
      <c r="M1368" s="9">
        <v>2</v>
      </c>
      <c r="N1368" s="6">
        <v>51.9</v>
      </c>
      <c r="O1368" s="7">
        <v>0</v>
      </c>
      <c r="P1368" s="6">
        <v>21.82</v>
      </c>
      <c r="Q1368" s="6">
        <f t="shared" si="84"/>
        <v>103.8</v>
      </c>
      <c r="R1368" s="6">
        <f t="shared" si="85"/>
        <v>43.64</v>
      </c>
      <c r="S1368" s="6">
        <f t="shared" si="86"/>
        <v>60.16</v>
      </c>
      <c r="T1368" s="8">
        <f t="shared" si="87"/>
        <v>0.57957610789980729</v>
      </c>
      <c r="U1368" s="5">
        <f>YEAR(SalesDataTable[[#This Row],[Order Date]])</f>
        <v>2026</v>
      </c>
      <c r="V1368" s="8" t="str">
        <f>"Q"&amp;ROUNDUP(MONTH(SalesDataTable[[#This Row],[Order Date]])/3,0)</f>
        <v>Q3</v>
      </c>
      <c r="W1368" s="9">
        <f>MONTH(SalesDataTable[[#This Row],[Order Date]])</f>
        <v>7</v>
      </c>
      <c r="X1368" s="8" t="str">
        <f>TEXT(SalesDataTable[[#This Row],[Order Date]],"mmm")</f>
        <v>Jul</v>
      </c>
    </row>
    <row r="1369" spans="1:24" ht="15.75">
      <c r="A1369" s="2">
        <v>1607</v>
      </c>
      <c r="B1369" s="3">
        <v>46218</v>
      </c>
      <c r="C1369" s="4">
        <f>YEAR(SalesDataTable[[#This Row],[Order Date]])</f>
        <v>2026</v>
      </c>
      <c r="D1369" s="12" t="str">
        <f>"Q"&amp;ROUNDUP(MONTH(SalesDataTable[[#This Row],[Order Date]])/3,0)</f>
        <v>Q3</v>
      </c>
      <c r="E1369" s="4">
        <f>MONTH(SalesDataTable[[#This Row],[Order Date]])</f>
        <v>7</v>
      </c>
      <c r="F1369" s="4" t="str">
        <f>TEXT(SalesDataTable[[#This Row],[Order Date]],"MMM")</f>
        <v>Jul</v>
      </c>
      <c r="G1369" s="4" t="s">
        <v>0</v>
      </c>
      <c r="H1369" s="4" t="s">
        <v>1</v>
      </c>
      <c r="I1369" s="4" t="s">
        <v>19</v>
      </c>
      <c r="J1369" s="4" t="s">
        <v>13</v>
      </c>
      <c r="K1369" s="4" t="s">
        <v>34</v>
      </c>
      <c r="L1369" s="4" t="s">
        <v>35</v>
      </c>
      <c r="M1369" s="9">
        <v>2</v>
      </c>
      <c r="N1369" s="6">
        <v>39.75</v>
      </c>
      <c r="O1369" s="7">
        <v>0</v>
      </c>
      <c r="P1369" s="6">
        <v>14.78</v>
      </c>
      <c r="Q1369" s="6">
        <f t="shared" si="84"/>
        <v>79.5</v>
      </c>
      <c r="R1369" s="6">
        <f t="shared" si="85"/>
        <v>29.56</v>
      </c>
      <c r="S1369" s="6">
        <f t="shared" si="86"/>
        <v>49.94</v>
      </c>
      <c r="T1369" s="8">
        <f t="shared" si="87"/>
        <v>0.62817610062893081</v>
      </c>
      <c r="U1369" s="5">
        <f>YEAR(SalesDataTable[[#This Row],[Order Date]])</f>
        <v>2026</v>
      </c>
      <c r="V1369" s="8" t="str">
        <f>"Q"&amp;ROUNDUP(MONTH(SalesDataTable[[#This Row],[Order Date]])/3,0)</f>
        <v>Q3</v>
      </c>
      <c r="W1369" s="9">
        <f>MONTH(SalesDataTable[[#This Row],[Order Date]])</f>
        <v>7</v>
      </c>
      <c r="X1369" s="8" t="str">
        <f>TEXT(SalesDataTable[[#This Row],[Order Date]],"mmm")</f>
        <v>Jul</v>
      </c>
    </row>
    <row r="1370" spans="1:24" ht="15.75">
      <c r="A1370" s="2">
        <v>3295</v>
      </c>
      <c r="B1370" s="3">
        <v>46218</v>
      </c>
      <c r="C1370" s="4">
        <f>YEAR(SalesDataTable[[#This Row],[Order Date]])</f>
        <v>2026</v>
      </c>
      <c r="D1370" s="12" t="str">
        <f>"Q"&amp;ROUNDUP(MONTH(SalesDataTable[[#This Row],[Order Date]])/3,0)</f>
        <v>Q3</v>
      </c>
      <c r="E1370" s="4">
        <f>MONTH(SalesDataTable[[#This Row],[Order Date]])</f>
        <v>7</v>
      </c>
      <c r="F1370" s="4" t="str">
        <f>TEXT(SalesDataTable[[#This Row],[Order Date]],"MMM")</f>
        <v>Jul</v>
      </c>
      <c r="G1370" s="4" t="s">
        <v>6</v>
      </c>
      <c r="H1370" s="4" t="s">
        <v>43</v>
      </c>
      <c r="I1370" s="4" t="s">
        <v>28</v>
      </c>
      <c r="J1370" s="4" t="s">
        <v>3</v>
      </c>
      <c r="K1370" s="4" t="s">
        <v>9</v>
      </c>
      <c r="L1370" s="4" t="s">
        <v>10</v>
      </c>
      <c r="M1370" s="9">
        <v>1</v>
      </c>
      <c r="N1370" s="6">
        <v>93.46</v>
      </c>
      <c r="O1370" s="7">
        <v>0.15</v>
      </c>
      <c r="P1370" s="6">
        <v>46.65</v>
      </c>
      <c r="Q1370" s="6">
        <f t="shared" si="84"/>
        <v>79.440999999999988</v>
      </c>
      <c r="R1370" s="6">
        <f t="shared" si="85"/>
        <v>46.65</v>
      </c>
      <c r="S1370" s="6">
        <f t="shared" si="86"/>
        <v>32.79099999999999</v>
      </c>
      <c r="T1370" s="8">
        <f t="shared" si="87"/>
        <v>0.41277174255107557</v>
      </c>
      <c r="U1370" s="5">
        <f>YEAR(SalesDataTable[[#This Row],[Order Date]])</f>
        <v>2026</v>
      </c>
      <c r="V1370" s="8" t="str">
        <f>"Q"&amp;ROUNDUP(MONTH(SalesDataTable[[#This Row],[Order Date]])/3,0)</f>
        <v>Q3</v>
      </c>
      <c r="W1370" s="9">
        <f>MONTH(SalesDataTable[[#This Row],[Order Date]])</f>
        <v>7</v>
      </c>
      <c r="X1370" s="8" t="str">
        <f>TEXT(SalesDataTable[[#This Row],[Order Date]],"mmm")</f>
        <v>Jul</v>
      </c>
    </row>
    <row r="1371" spans="1:24" ht="15.75">
      <c r="A1371" s="2">
        <v>4048</v>
      </c>
      <c r="B1371" s="3">
        <v>46218</v>
      </c>
      <c r="C1371" s="4">
        <f>YEAR(SalesDataTable[[#This Row],[Order Date]])</f>
        <v>2026</v>
      </c>
      <c r="D1371" s="12" t="str">
        <f>"Q"&amp;ROUNDUP(MONTH(SalesDataTable[[#This Row],[Order Date]])/3,0)</f>
        <v>Q3</v>
      </c>
      <c r="E1371" s="4">
        <f>MONTH(SalesDataTable[[#This Row],[Order Date]])</f>
        <v>7</v>
      </c>
      <c r="F1371" s="4" t="str">
        <f>TEXT(SalesDataTable[[#This Row],[Order Date]],"MMM")</f>
        <v>Jul</v>
      </c>
      <c r="G1371" s="4" t="s">
        <v>20</v>
      </c>
      <c r="H1371" s="4" t="s">
        <v>47</v>
      </c>
      <c r="I1371" s="4" t="s">
        <v>8</v>
      </c>
      <c r="J1371" s="4" t="s">
        <v>16</v>
      </c>
      <c r="K1371" s="4" t="s">
        <v>4</v>
      </c>
      <c r="L1371" s="4" t="s">
        <v>5</v>
      </c>
      <c r="M1371" s="9">
        <v>3</v>
      </c>
      <c r="N1371" s="6">
        <v>82.79</v>
      </c>
      <c r="O1371" s="7">
        <v>0.1</v>
      </c>
      <c r="P1371" s="6">
        <v>43.07</v>
      </c>
      <c r="Q1371" s="6">
        <f t="shared" si="84"/>
        <v>223.53300000000002</v>
      </c>
      <c r="R1371" s="6">
        <f t="shared" si="85"/>
        <v>129.21</v>
      </c>
      <c r="S1371" s="6">
        <f t="shared" si="86"/>
        <v>94.323000000000008</v>
      </c>
      <c r="T1371" s="8">
        <f t="shared" si="87"/>
        <v>0.42196454214813922</v>
      </c>
      <c r="U1371" s="5">
        <f>YEAR(SalesDataTable[[#This Row],[Order Date]])</f>
        <v>2026</v>
      </c>
      <c r="V1371" s="8" t="str">
        <f>"Q"&amp;ROUNDUP(MONTH(SalesDataTable[[#This Row],[Order Date]])/3,0)</f>
        <v>Q3</v>
      </c>
      <c r="W1371" s="9">
        <f>MONTH(SalesDataTable[[#This Row],[Order Date]])</f>
        <v>7</v>
      </c>
      <c r="X1371" s="8" t="str">
        <f>TEXT(SalesDataTable[[#This Row],[Order Date]],"mmm")</f>
        <v>Jul</v>
      </c>
    </row>
    <row r="1372" spans="1:24" ht="15.75">
      <c r="A1372" s="2">
        <v>4424</v>
      </c>
      <c r="B1372" s="3">
        <v>46218</v>
      </c>
      <c r="C1372" s="4">
        <f>YEAR(SalesDataTable[[#This Row],[Order Date]])</f>
        <v>2026</v>
      </c>
      <c r="D1372" s="12" t="str">
        <f>"Q"&amp;ROUNDUP(MONTH(SalesDataTable[[#This Row],[Order Date]])/3,0)</f>
        <v>Q3</v>
      </c>
      <c r="E1372" s="4">
        <f>MONTH(SalesDataTable[[#This Row],[Order Date]])</f>
        <v>7</v>
      </c>
      <c r="F1372" s="4" t="str">
        <f>TEXT(SalesDataTable[[#This Row],[Order Date]],"MMM")</f>
        <v>Jul</v>
      </c>
      <c r="G1372" s="4" t="s">
        <v>11</v>
      </c>
      <c r="H1372" s="4" t="s">
        <v>12</v>
      </c>
      <c r="I1372" s="4" t="s">
        <v>19</v>
      </c>
      <c r="J1372" s="4" t="s">
        <v>16</v>
      </c>
      <c r="K1372" s="4" t="s">
        <v>9</v>
      </c>
      <c r="L1372" s="4" t="s">
        <v>10</v>
      </c>
      <c r="M1372" s="9">
        <v>1</v>
      </c>
      <c r="N1372" s="6">
        <v>92.54</v>
      </c>
      <c r="O1372" s="7">
        <v>0</v>
      </c>
      <c r="P1372" s="6">
        <v>44.48</v>
      </c>
      <c r="Q1372" s="6">
        <f t="shared" si="84"/>
        <v>92.54</v>
      </c>
      <c r="R1372" s="6">
        <f t="shared" si="85"/>
        <v>44.48</v>
      </c>
      <c r="S1372" s="6">
        <f t="shared" si="86"/>
        <v>48.060000000000009</v>
      </c>
      <c r="T1372" s="8">
        <f t="shared" si="87"/>
        <v>0.51934298681651181</v>
      </c>
      <c r="U1372" s="5">
        <f>YEAR(SalesDataTable[[#This Row],[Order Date]])</f>
        <v>2026</v>
      </c>
      <c r="V1372" s="8" t="str">
        <f>"Q"&amp;ROUNDUP(MONTH(SalesDataTable[[#This Row],[Order Date]])/3,0)</f>
        <v>Q3</v>
      </c>
      <c r="W1372" s="9">
        <f>MONTH(SalesDataTable[[#This Row],[Order Date]])</f>
        <v>7</v>
      </c>
      <c r="X1372" s="8" t="str">
        <f>TEXT(SalesDataTable[[#This Row],[Order Date]],"mmm")</f>
        <v>Jul</v>
      </c>
    </row>
    <row r="1373" spans="1:24" ht="15.75">
      <c r="A1373" s="2">
        <v>4732</v>
      </c>
      <c r="B1373" s="3">
        <v>46218</v>
      </c>
      <c r="C1373" s="4">
        <f>YEAR(SalesDataTable[[#This Row],[Order Date]])</f>
        <v>2026</v>
      </c>
      <c r="D1373" s="12" t="str">
        <f>"Q"&amp;ROUNDUP(MONTH(SalesDataTable[[#This Row],[Order Date]])/3,0)</f>
        <v>Q3</v>
      </c>
      <c r="E1373" s="4">
        <f>MONTH(SalesDataTable[[#This Row],[Order Date]])</f>
        <v>7</v>
      </c>
      <c r="F1373" s="4" t="str">
        <f>TEXT(SalesDataTable[[#This Row],[Order Date]],"MMM")</f>
        <v>Jul</v>
      </c>
      <c r="G1373" s="4" t="s">
        <v>6</v>
      </c>
      <c r="H1373" s="4" t="s">
        <v>49</v>
      </c>
      <c r="I1373" s="4" t="s">
        <v>19</v>
      </c>
      <c r="J1373" s="4" t="s">
        <v>13</v>
      </c>
      <c r="K1373" s="4" t="s">
        <v>14</v>
      </c>
      <c r="L1373" s="4" t="s">
        <v>32</v>
      </c>
      <c r="M1373" s="9">
        <v>1</v>
      </c>
      <c r="N1373" s="6">
        <v>46.53</v>
      </c>
      <c r="O1373" s="7">
        <v>0</v>
      </c>
      <c r="P1373" s="6">
        <v>18.829999999999998</v>
      </c>
      <c r="Q1373" s="6">
        <f t="shared" si="84"/>
        <v>46.53</v>
      </c>
      <c r="R1373" s="6">
        <f t="shared" si="85"/>
        <v>18.829999999999998</v>
      </c>
      <c r="S1373" s="6">
        <f t="shared" si="86"/>
        <v>27.700000000000003</v>
      </c>
      <c r="T1373" s="8">
        <f t="shared" si="87"/>
        <v>0.59531485063399958</v>
      </c>
      <c r="U1373" s="5">
        <f>YEAR(SalesDataTable[[#This Row],[Order Date]])</f>
        <v>2026</v>
      </c>
      <c r="V1373" s="8" t="str">
        <f>"Q"&amp;ROUNDUP(MONTH(SalesDataTable[[#This Row],[Order Date]])/3,0)</f>
        <v>Q3</v>
      </c>
      <c r="W1373" s="9">
        <f>MONTH(SalesDataTable[[#This Row],[Order Date]])</f>
        <v>7</v>
      </c>
      <c r="X1373" s="8" t="str">
        <f>TEXT(SalesDataTable[[#This Row],[Order Date]],"mmm")</f>
        <v>Jul</v>
      </c>
    </row>
    <row r="1374" spans="1:24" ht="15.75">
      <c r="A1374" s="2">
        <v>194</v>
      </c>
      <c r="B1374" s="3">
        <v>46219</v>
      </c>
      <c r="C1374" s="4">
        <f>YEAR(SalesDataTable[[#This Row],[Order Date]])</f>
        <v>2026</v>
      </c>
      <c r="D1374" s="12" t="str">
        <f>"Q"&amp;ROUNDUP(MONTH(SalesDataTable[[#This Row],[Order Date]])/3,0)</f>
        <v>Q3</v>
      </c>
      <c r="E1374" s="4">
        <f>MONTH(SalesDataTable[[#This Row],[Order Date]])</f>
        <v>7</v>
      </c>
      <c r="F1374" s="4" t="str">
        <f>TEXT(SalesDataTable[[#This Row],[Order Date]],"MMM")</f>
        <v>Jul</v>
      </c>
      <c r="G1374" s="4" t="s">
        <v>6</v>
      </c>
      <c r="H1374" s="4" t="s">
        <v>43</v>
      </c>
      <c r="I1374" s="4" t="s">
        <v>2</v>
      </c>
      <c r="J1374" s="4" t="s">
        <v>3</v>
      </c>
      <c r="K1374" s="4" t="s">
        <v>4</v>
      </c>
      <c r="L1374" s="4" t="s">
        <v>22</v>
      </c>
      <c r="M1374" s="9">
        <v>2</v>
      </c>
      <c r="N1374" s="6">
        <v>49.69</v>
      </c>
      <c r="O1374" s="7">
        <v>0</v>
      </c>
      <c r="P1374" s="6">
        <v>21.97</v>
      </c>
      <c r="Q1374" s="6">
        <f t="shared" si="84"/>
        <v>99.38</v>
      </c>
      <c r="R1374" s="6">
        <f t="shared" si="85"/>
        <v>43.94</v>
      </c>
      <c r="S1374" s="6">
        <f t="shared" si="86"/>
        <v>55.44</v>
      </c>
      <c r="T1374" s="8">
        <f t="shared" si="87"/>
        <v>0.557858724089354</v>
      </c>
      <c r="U1374" s="5">
        <f>YEAR(SalesDataTable[[#This Row],[Order Date]])</f>
        <v>2026</v>
      </c>
      <c r="V1374" s="8" t="str">
        <f>"Q"&amp;ROUNDUP(MONTH(SalesDataTable[[#This Row],[Order Date]])/3,0)</f>
        <v>Q3</v>
      </c>
      <c r="W1374" s="9">
        <f>MONTH(SalesDataTable[[#This Row],[Order Date]])</f>
        <v>7</v>
      </c>
      <c r="X1374" s="8" t="str">
        <f>TEXT(SalesDataTable[[#This Row],[Order Date]],"mmm")</f>
        <v>Jul</v>
      </c>
    </row>
    <row r="1375" spans="1:24" ht="15.75">
      <c r="A1375" s="2">
        <v>258</v>
      </c>
      <c r="B1375" s="3">
        <v>46219</v>
      </c>
      <c r="C1375" s="4">
        <f>YEAR(SalesDataTable[[#This Row],[Order Date]])</f>
        <v>2026</v>
      </c>
      <c r="D1375" s="12" t="str">
        <f>"Q"&amp;ROUNDUP(MONTH(SalesDataTable[[#This Row],[Order Date]])/3,0)</f>
        <v>Q3</v>
      </c>
      <c r="E1375" s="4">
        <f>MONTH(SalesDataTable[[#This Row],[Order Date]])</f>
        <v>7</v>
      </c>
      <c r="F1375" s="4" t="str">
        <f>TEXT(SalesDataTable[[#This Row],[Order Date]],"MMM")</f>
        <v>Jul</v>
      </c>
      <c r="G1375" s="4" t="s">
        <v>20</v>
      </c>
      <c r="H1375" s="4" t="s">
        <v>33</v>
      </c>
      <c r="I1375" s="4" t="s">
        <v>28</v>
      </c>
      <c r="J1375" s="4" t="s">
        <v>13</v>
      </c>
      <c r="K1375" s="4" t="s">
        <v>9</v>
      </c>
      <c r="L1375" s="4" t="s">
        <v>46</v>
      </c>
      <c r="M1375" s="9">
        <v>3</v>
      </c>
      <c r="N1375" s="6">
        <v>71.34</v>
      </c>
      <c r="O1375" s="7">
        <v>0.1</v>
      </c>
      <c r="P1375" s="6">
        <v>31.71</v>
      </c>
      <c r="Q1375" s="6">
        <f t="shared" si="84"/>
        <v>192.61800000000002</v>
      </c>
      <c r="R1375" s="6">
        <f t="shared" si="85"/>
        <v>95.13</v>
      </c>
      <c r="S1375" s="6">
        <f t="shared" si="86"/>
        <v>97.488000000000028</v>
      </c>
      <c r="T1375" s="8">
        <f t="shared" si="87"/>
        <v>0.50612092327819835</v>
      </c>
      <c r="U1375" s="5">
        <f>YEAR(SalesDataTable[[#This Row],[Order Date]])</f>
        <v>2026</v>
      </c>
      <c r="V1375" s="8" t="str">
        <f>"Q"&amp;ROUNDUP(MONTH(SalesDataTable[[#This Row],[Order Date]])/3,0)</f>
        <v>Q3</v>
      </c>
      <c r="W1375" s="9">
        <f>MONTH(SalesDataTable[[#This Row],[Order Date]])</f>
        <v>7</v>
      </c>
      <c r="X1375" s="8" t="str">
        <f>TEXT(SalesDataTable[[#This Row],[Order Date]],"mmm")</f>
        <v>Jul</v>
      </c>
    </row>
    <row r="1376" spans="1:24" ht="15.75">
      <c r="A1376" s="2">
        <v>543</v>
      </c>
      <c r="B1376" s="3">
        <v>46219</v>
      </c>
      <c r="C1376" s="4">
        <f>YEAR(SalesDataTable[[#This Row],[Order Date]])</f>
        <v>2026</v>
      </c>
      <c r="D1376" s="12" t="str">
        <f>"Q"&amp;ROUNDUP(MONTH(SalesDataTable[[#This Row],[Order Date]])/3,0)</f>
        <v>Q3</v>
      </c>
      <c r="E1376" s="4">
        <f>MONTH(SalesDataTable[[#This Row],[Order Date]])</f>
        <v>7</v>
      </c>
      <c r="F1376" s="4" t="str">
        <f>TEXT(SalesDataTable[[#This Row],[Order Date]],"MMM")</f>
        <v>Jul</v>
      </c>
      <c r="G1376" s="4" t="s">
        <v>6</v>
      </c>
      <c r="H1376" s="4" t="s">
        <v>49</v>
      </c>
      <c r="I1376" s="4" t="s">
        <v>28</v>
      </c>
      <c r="J1376" s="4" t="s">
        <v>3</v>
      </c>
      <c r="K1376" s="4" t="s">
        <v>4</v>
      </c>
      <c r="L1376" s="4" t="s">
        <v>5</v>
      </c>
      <c r="M1376" s="9">
        <v>1</v>
      </c>
      <c r="N1376" s="6">
        <v>83.03</v>
      </c>
      <c r="O1376" s="7">
        <v>0</v>
      </c>
      <c r="P1376" s="6">
        <v>42.41</v>
      </c>
      <c r="Q1376" s="6">
        <f t="shared" si="84"/>
        <v>83.03</v>
      </c>
      <c r="R1376" s="6">
        <f t="shared" si="85"/>
        <v>42.41</v>
      </c>
      <c r="S1376" s="6">
        <f t="shared" si="86"/>
        <v>40.620000000000005</v>
      </c>
      <c r="T1376" s="8">
        <f t="shared" si="87"/>
        <v>0.48922076357942917</v>
      </c>
      <c r="U1376" s="5">
        <f>YEAR(SalesDataTable[[#This Row],[Order Date]])</f>
        <v>2026</v>
      </c>
      <c r="V1376" s="8" t="str">
        <f>"Q"&amp;ROUNDUP(MONTH(SalesDataTable[[#This Row],[Order Date]])/3,0)</f>
        <v>Q3</v>
      </c>
      <c r="W1376" s="9">
        <f>MONTH(SalesDataTable[[#This Row],[Order Date]])</f>
        <v>7</v>
      </c>
      <c r="X1376" s="8" t="str">
        <f>TEXT(SalesDataTable[[#This Row],[Order Date]],"mmm")</f>
        <v>Jul</v>
      </c>
    </row>
    <row r="1377" spans="1:24" ht="15.75">
      <c r="A1377" s="2">
        <v>972</v>
      </c>
      <c r="B1377" s="3">
        <v>46219</v>
      </c>
      <c r="C1377" s="4">
        <f>YEAR(SalesDataTable[[#This Row],[Order Date]])</f>
        <v>2026</v>
      </c>
      <c r="D1377" s="12" t="str">
        <f>"Q"&amp;ROUNDUP(MONTH(SalesDataTable[[#This Row],[Order Date]])/3,0)</f>
        <v>Q3</v>
      </c>
      <c r="E1377" s="4">
        <f>MONTH(SalesDataTable[[#This Row],[Order Date]])</f>
        <v>7</v>
      </c>
      <c r="F1377" s="4" t="str">
        <f>TEXT(SalesDataTable[[#This Row],[Order Date]],"MMM")</f>
        <v>Jul</v>
      </c>
      <c r="G1377" s="4" t="s">
        <v>20</v>
      </c>
      <c r="H1377" s="4" t="s">
        <v>21</v>
      </c>
      <c r="I1377" s="4" t="s">
        <v>2</v>
      </c>
      <c r="J1377" s="4" t="s">
        <v>3</v>
      </c>
      <c r="K1377" s="4" t="s">
        <v>34</v>
      </c>
      <c r="L1377" s="4" t="s">
        <v>35</v>
      </c>
      <c r="M1377" s="9">
        <v>1</v>
      </c>
      <c r="N1377" s="6">
        <v>40.799999999999997</v>
      </c>
      <c r="O1377" s="7">
        <v>0</v>
      </c>
      <c r="P1377" s="6">
        <v>14.42</v>
      </c>
      <c r="Q1377" s="6">
        <f t="shared" si="84"/>
        <v>40.799999999999997</v>
      </c>
      <c r="R1377" s="6">
        <f t="shared" si="85"/>
        <v>14.42</v>
      </c>
      <c r="S1377" s="6">
        <f t="shared" si="86"/>
        <v>26.379999999999995</v>
      </c>
      <c r="T1377" s="8">
        <f t="shared" si="87"/>
        <v>0.64656862745098032</v>
      </c>
      <c r="U1377" s="5">
        <f>YEAR(SalesDataTable[[#This Row],[Order Date]])</f>
        <v>2026</v>
      </c>
      <c r="V1377" s="8" t="str">
        <f>"Q"&amp;ROUNDUP(MONTH(SalesDataTable[[#This Row],[Order Date]])/3,0)</f>
        <v>Q3</v>
      </c>
      <c r="W1377" s="9">
        <f>MONTH(SalesDataTable[[#This Row],[Order Date]])</f>
        <v>7</v>
      </c>
      <c r="X1377" s="8" t="str">
        <f>TEXT(SalesDataTable[[#This Row],[Order Date]],"mmm")</f>
        <v>Jul</v>
      </c>
    </row>
    <row r="1378" spans="1:24" ht="15.75">
      <c r="A1378" s="2">
        <v>1146</v>
      </c>
      <c r="B1378" s="3">
        <v>46219</v>
      </c>
      <c r="C1378" s="4">
        <f>YEAR(SalesDataTable[[#This Row],[Order Date]])</f>
        <v>2026</v>
      </c>
      <c r="D1378" s="12" t="str">
        <f>"Q"&amp;ROUNDUP(MONTH(SalesDataTable[[#This Row],[Order Date]])/3,0)</f>
        <v>Q3</v>
      </c>
      <c r="E1378" s="4">
        <f>MONTH(SalesDataTable[[#This Row],[Order Date]])</f>
        <v>7</v>
      </c>
      <c r="F1378" s="4" t="str">
        <f>TEXT(SalesDataTable[[#This Row],[Order Date]],"MMM")</f>
        <v>Jul</v>
      </c>
      <c r="G1378" s="4" t="s">
        <v>6</v>
      </c>
      <c r="H1378" s="4" t="s">
        <v>27</v>
      </c>
      <c r="I1378" s="4" t="s">
        <v>28</v>
      </c>
      <c r="J1378" s="4" t="s">
        <v>3</v>
      </c>
      <c r="K1378" s="4" t="s">
        <v>23</v>
      </c>
      <c r="L1378" s="4" t="s">
        <v>51</v>
      </c>
      <c r="M1378" s="9">
        <v>2</v>
      </c>
      <c r="N1378" s="6">
        <v>125.34</v>
      </c>
      <c r="O1378" s="7">
        <v>0.15</v>
      </c>
      <c r="P1378" s="6">
        <v>59.04</v>
      </c>
      <c r="Q1378" s="6">
        <f t="shared" si="84"/>
        <v>213.078</v>
      </c>
      <c r="R1378" s="6">
        <f t="shared" si="85"/>
        <v>118.08</v>
      </c>
      <c r="S1378" s="6">
        <f t="shared" si="86"/>
        <v>94.998000000000005</v>
      </c>
      <c r="T1378" s="8">
        <f t="shared" si="87"/>
        <v>0.44583673584321237</v>
      </c>
      <c r="U1378" s="5">
        <f>YEAR(SalesDataTable[[#This Row],[Order Date]])</f>
        <v>2026</v>
      </c>
      <c r="V1378" s="8" t="str">
        <f>"Q"&amp;ROUNDUP(MONTH(SalesDataTable[[#This Row],[Order Date]])/3,0)</f>
        <v>Q3</v>
      </c>
      <c r="W1378" s="9">
        <f>MONTH(SalesDataTable[[#This Row],[Order Date]])</f>
        <v>7</v>
      </c>
      <c r="X1378" s="8" t="str">
        <f>TEXT(SalesDataTable[[#This Row],[Order Date]],"mmm")</f>
        <v>Jul</v>
      </c>
    </row>
    <row r="1379" spans="1:24" ht="15.75">
      <c r="A1379" s="2">
        <v>1464</v>
      </c>
      <c r="B1379" s="3">
        <v>46219</v>
      </c>
      <c r="C1379" s="4">
        <f>YEAR(SalesDataTable[[#This Row],[Order Date]])</f>
        <v>2026</v>
      </c>
      <c r="D1379" s="12" t="str">
        <f>"Q"&amp;ROUNDUP(MONTH(SalesDataTable[[#This Row],[Order Date]])/3,0)</f>
        <v>Q3</v>
      </c>
      <c r="E1379" s="4">
        <f>MONTH(SalesDataTable[[#This Row],[Order Date]])</f>
        <v>7</v>
      </c>
      <c r="F1379" s="4" t="str">
        <f>TEXT(SalesDataTable[[#This Row],[Order Date]],"MMM")</f>
        <v>Jul</v>
      </c>
      <c r="G1379" s="4" t="s">
        <v>0</v>
      </c>
      <c r="H1379" s="4" t="s">
        <v>36</v>
      </c>
      <c r="I1379" s="4" t="s">
        <v>2</v>
      </c>
      <c r="J1379" s="4" t="s">
        <v>3</v>
      </c>
      <c r="K1379" s="4" t="s">
        <v>34</v>
      </c>
      <c r="L1379" s="4" t="s">
        <v>38</v>
      </c>
      <c r="M1379" s="9">
        <v>1</v>
      </c>
      <c r="N1379" s="6">
        <v>122.73</v>
      </c>
      <c r="O1379" s="7">
        <v>0.1</v>
      </c>
      <c r="P1379" s="6">
        <v>70.540000000000006</v>
      </c>
      <c r="Q1379" s="6">
        <f t="shared" si="84"/>
        <v>110.45700000000001</v>
      </c>
      <c r="R1379" s="6">
        <f t="shared" si="85"/>
        <v>70.540000000000006</v>
      </c>
      <c r="S1379" s="6">
        <f t="shared" si="86"/>
        <v>39.917000000000002</v>
      </c>
      <c r="T1379" s="8">
        <f t="shared" si="87"/>
        <v>0.36138044668966202</v>
      </c>
      <c r="U1379" s="5">
        <f>YEAR(SalesDataTable[[#This Row],[Order Date]])</f>
        <v>2026</v>
      </c>
      <c r="V1379" s="8" t="str">
        <f>"Q"&amp;ROUNDUP(MONTH(SalesDataTable[[#This Row],[Order Date]])/3,0)</f>
        <v>Q3</v>
      </c>
      <c r="W1379" s="9">
        <f>MONTH(SalesDataTable[[#This Row],[Order Date]])</f>
        <v>7</v>
      </c>
      <c r="X1379" s="8" t="str">
        <f>TEXT(SalesDataTable[[#This Row],[Order Date]],"mmm")</f>
        <v>Jul</v>
      </c>
    </row>
    <row r="1380" spans="1:24" ht="15.75">
      <c r="A1380" s="2">
        <v>1581</v>
      </c>
      <c r="B1380" s="3">
        <v>46219</v>
      </c>
      <c r="C1380" s="4">
        <f>YEAR(SalesDataTable[[#This Row],[Order Date]])</f>
        <v>2026</v>
      </c>
      <c r="D1380" s="12" t="str">
        <f>"Q"&amp;ROUNDUP(MONTH(SalesDataTable[[#This Row],[Order Date]])/3,0)</f>
        <v>Q3</v>
      </c>
      <c r="E1380" s="4">
        <f>MONTH(SalesDataTable[[#This Row],[Order Date]])</f>
        <v>7</v>
      </c>
      <c r="F1380" s="4" t="str">
        <f>TEXT(SalesDataTable[[#This Row],[Order Date]],"MMM")</f>
        <v>Jul</v>
      </c>
      <c r="G1380" s="4" t="s">
        <v>11</v>
      </c>
      <c r="H1380" s="4" t="s">
        <v>25</v>
      </c>
      <c r="I1380" s="4" t="s">
        <v>19</v>
      </c>
      <c r="J1380" s="4" t="s">
        <v>13</v>
      </c>
      <c r="K1380" s="4" t="s">
        <v>9</v>
      </c>
      <c r="L1380" s="4" t="s">
        <v>10</v>
      </c>
      <c r="M1380" s="9">
        <v>5</v>
      </c>
      <c r="N1380" s="6">
        <v>92.72</v>
      </c>
      <c r="O1380" s="7">
        <v>0.1</v>
      </c>
      <c r="P1380" s="6">
        <v>46.2</v>
      </c>
      <c r="Q1380" s="6">
        <f t="shared" si="84"/>
        <v>417.24</v>
      </c>
      <c r="R1380" s="6">
        <f t="shared" si="85"/>
        <v>231</v>
      </c>
      <c r="S1380" s="6">
        <f t="shared" si="86"/>
        <v>186.24</v>
      </c>
      <c r="T1380" s="8">
        <f t="shared" si="87"/>
        <v>0.44636180615473109</v>
      </c>
      <c r="U1380" s="5">
        <f>YEAR(SalesDataTable[[#This Row],[Order Date]])</f>
        <v>2026</v>
      </c>
      <c r="V1380" s="8" t="str">
        <f>"Q"&amp;ROUNDUP(MONTH(SalesDataTable[[#This Row],[Order Date]])/3,0)</f>
        <v>Q3</v>
      </c>
      <c r="W1380" s="9">
        <f>MONTH(SalesDataTable[[#This Row],[Order Date]])</f>
        <v>7</v>
      </c>
      <c r="X1380" s="8" t="str">
        <f>TEXT(SalesDataTable[[#This Row],[Order Date]],"mmm")</f>
        <v>Jul</v>
      </c>
    </row>
    <row r="1381" spans="1:24" ht="15.75">
      <c r="A1381" s="2">
        <v>1894</v>
      </c>
      <c r="B1381" s="3">
        <v>46219</v>
      </c>
      <c r="C1381" s="4">
        <f>YEAR(SalesDataTable[[#This Row],[Order Date]])</f>
        <v>2026</v>
      </c>
      <c r="D1381" s="12" t="str">
        <f>"Q"&amp;ROUNDUP(MONTH(SalesDataTable[[#This Row],[Order Date]])/3,0)</f>
        <v>Q3</v>
      </c>
      <c r="E1381" s="4">
        <f>MONTH(SalesDataTable[[#This Row],[Order Date]])</f>
        <v>7</v>
      </c>
      <c r="F1381" s="4" t="str">
        <f>TEXT(SalesDataTable[[#This Row],[Order Date]],"MMM")</f>
        <v>Jul</v>
      </c>
      <c r="G1381" s="4" t="s">
        <v>20</v>
      </c>
      <c r="H1381" s="4" t="s">
        <v>31</v>
      </c>
      <c r="I1381" s="4" t="s">
        <v>8</v>
      </c>
      <c r="J1381" s="4" t="s">
        <v>16</v>
      </c>
      <c r="K1381" s="4" t="s">
        <v>34</v>
      </c>
      <c r="L1381" s="4" t="s">
        <v>42</v>
      </c>
      <c r="M1381" s="9">
        <v>5</v>
      </c>
      <c r="N1381" s="6">
        <v>36.29</v>
      </c>
      <c r="O1381" s="7">
        <v>0.05</v>
      </c>
      <c r="P1381" s="6">
        <v>13.52</v>
      </c>
      <c r="Q1381" s="6">
        <f t="shared" si="84"/>
        <v>172.37749999999997</v>
      </c>
      <c r="R1381" s="6">
        <f t="shared" si="85"/>
        <v>67.599999999999994</v>
      </c>
      <c r="S1381" s="6">
        <f t="shared" si="86"/>
        <v>104.77749999999997</v>
      </c>
      <c r="T1381" s="8">
        <f t="shared" si="87"/>
        <v>0.60783744978317933</v>
      </c>
      <c r="U1381" s="5">
        <f>YEAR(SalesDataTable[[#This Row],[Order Date]])</f>
        <v>2026</v>
      </c>
      <c r="V1381" s="8" t="str">
        <f>"Q"&amp;ROUNDUP(MONTH(SalesDataTable[[#This Row],[Order Date]])/3,0)</f>
        <v>Q3</v>
      </c>
      <c r="W1381" s="9">
        <f>MONTH(SalesDataTable[[#This Row],[Order Date]])</f>
        <v>7</v>
      </c>
      <c r="X1381" s="8" t="str">
        <f>TEXT(SalesDataTable[[#This Row],[Order Date]],"mmm")</f>
        <v>Jul</v>
      </c>
    </row>
    <row r="1382" spans="1:24" ht="15.75">
      <c r="A1382" s="2">
        <v>2100</v>
      </c>
      <c r="B1382" s="3">
        <v>46219</v>
      </c>
      <c r="C1382" s="4">
        <f>YEAR(SalesDataTable[[#This Row],[Order Date]])</f>
        <v>2026</v>
      </c>
      <c r="D1382" s="12" t="str">
        <f>"Q"&amp;ROUNDUP(MONTH(SalesDataTable[[#This Row],[Order Date]])/3,0)</f>
        <v>Q3</v>
      </c>
      <c r="E1382" s="4">
        <f>MONTH(SalesDataTable[[#This Row],[Order Date]])</f>
        <v>7</v>
      </c>
      <c r="F1382" s="4" t="str">
        <f>TEXT(SalesDataTable[[#This Row],[Order Date]],"MMM")</f>
        <v>Jul</v>
      </c>
      <c r="G1382" s="4" t="s">
        <v>11</v>
      </c>
      <c r="H1382" s="4" t="s">
        <v>12</v>
      </c>
      <c r="I1382" s="4" t="s">
        <v>2</v>
      </c>
      <c r="J1382" s="4" t="s">
        <v>16</v>
      </c>
      <c r="K1382" s="4" t="s">
        <v>4</v>
      </c>
      <c r="L1382" s="4" t="s">
        <v>22</v>
      </c>
      <c r="M1382" s="9">
        <v>2</v>
      </c>
      <c r="N1382" s="6">
        <v>49.84</v>
      </c>
      <c r="O1382" s="7">
        <v>0.1</v>
      </c>
      <c r="P1382" s="6">
        <v>23.06</v>
      </c>
      <c r="Q1382" s="6">
        <f t="shared" si="84"/>
        <v>89.712000000000003</v>
      </c>
      <c r="R1382" s="6">
        <f t="shared" si="85"/>
        <v>46.12</v>
      </c>
      <c r="S1382" s="6">
        <f t="shared" si="86"/>
        <v>43.592000000000006</v>
      </c>
      <c r="T1382" s="8">
        <f t="shared" si="87"/>
        <v>0.48591046905653651</v>
      </c>
      <c r="U1382" s="5">
        <f>YEAR(SalesDataTable[[#This Row],[Order Date]])</f>
        <v>2026</v>
      </c>
      <c r="V1382" s="8" t="str">
        <f>"Q"&amp;ROUNDUP(MONTH(SalesDataTable[[#This Row],[Order Date]])/3,0)</f>
        <v>Q3</v>
      </c>
      <c r="W1382" s="9">
        <f>MONTH(SalesDataTable[[#This Row],[Order Date]])</f>
        <v>7</v>
      </c>
      <c r="X1382" s="8" t="str">
        <f>TEXT(SalesDataTable[[#This Row],[Order Date]],"mmm")</f>
        <v>Jul</v>
      </c>
    </row>
    <row r="1383" spans="1:24" ht="15.75">
      <c r="A1383" s="2">
        <v>2902</v>
      </c>
      <c r="B1383" s="3">
        <v>46219</v>
      </c>
      <c r="C1383" s="4">
        <f>YEAR(SalesDataTable[[#This Row],[Order Date]])</f>
        <v>2026</v>
      </c>
      <c r="D1383" s="12" t="str">
        <f>"Q"&amp;ROUNDUP(MONTH(SalesDataTable[[#This Row],[Order Date]])/3,0)</f>
        <v>Q3</v>
      </c>
      <c r="E1383" s="4">
        <f>MONTH(SalesDataTable[[#This Row],[Order Date]])</f>
        <v>7</v>
      </c>
      <c r="F1383" s="4" t="str">
        <f>TEXT(SalesDataTable[[#This Row],[Order Date]],"MMM")</f>
        <v>Jul</v>
      </c>
      <c r="G1383" s="4" t="s">
        <v>6</v>
      </c>
      <c r="H1383" s="4" t="s">
        <v>43</v>
      </c>
      <c r="I1383" s="4" t="s">
        <v>28</v>
      </c>
      <c r="J1383" s="4" t="s">
        <v>16</v>
      </c>
      <c r="K1383" s="4" t="s">
        <v>34</v>
      </c>
      <c r="L1383" s="4" t="s">
        <v>42</v>
      </c>
      <c r="M1383" s="9">
        <v>1</v>
      </c>
      <c r="N1383" s="6">
        <v>35.799999999999997</v>
      </c>
      <c r="O1383" s="7">
        <v>0</v>
      </c>
      <c r="P1383" s="6">
        <v>14.05</v>
      </c>
      <c r="Q1383" s="6">
        <f t="shared" si="84"/>
        <v>35.799999999999997</v>
      </c>
      <c r="R1383" s="6">
        <f t="shared" si="85"/>
        <v>14.05</v>
      </c>
      <c r="S1383" s="6">
        <f t="shared" si="86"/>
        <v>21.749999999999996</v>
      </c>
      <c r="T1383" s="8">
        <f t="shared" si="87"/>
        <v>0.60754189944134074</v>
      </c>
      <c r="U1383" s="5">
        <f>YEAR(SalesDataTable[[#This Row],[Order Date]])</f>
        <v>2026</v>
      </c>
      <c r="V1383" s="8" t="str">
        <f>"Q"&amp;ROUNDUP(MONTH(SalesDataTable[[#This Row],[Order Date]])/3,0)</f>
        <v>Q3</v>
      </c>
      <c r="W1383" s="9">
        <f>MONTH(SalesDataTable[[#This Row],[Order Date]])</f>
        <v>7</v>
      </c>
      <c r="X1383" s="8" t="str">
        <f>TEXT(SalesDataTable[[#This Row],[Order Date]],"mmm")</f>
        <v>Jul</v>
      </c>
    </row>
    <row r="1384" spans="1:24" ht="15.75">
      <c r="A1384" s="2">
        <v>3115</v>
      </c>
      <c r="B1384" s="3">
        <v>46219</v>
      </c>
      <c r="C1384" s="4">
        <f>YEAR(SalesDataTable[[#This Row],[Order Date]])</f>
        <v>2026</v>
      </c>
      <c r="D1384" s="12" t="str">
        <f>"Q"&amp;ROUNDUP(MONTH(SalesDataTable[[#This Row],[Order Date]])/3,0)</f>
        <v>Q3</v>
      </c>
      <c r="E1384" s="4">
        <f>MONTH(SalesDataTable[[#This Row],[Order Date]])</f>
        <v>7</v>
      </c>
      <c r="F1384" s="4" t="str">
        <f>TEXT(SalesDataTable[[#This Row],[Order Date]],"MMM")</f>
        <v>Jul</v>
      </c>
      <c r="G1384" s="4" t="s">
        <v>20</v>
      </c>
      <c r="H1384" s="4" t="s">
        <v>47</v>
      </c>
      <c r="I1384" s="4" t="s">
        <v>2</v>
      </c>
      <c r="J1384" s="4" t="s">
        <v>13</v>
      </c>
      <c r="K1384" s="4" t="s">
        <v>23</v>
      </c>
      <c r="L1384" s="4" t="s">
        <v>29</v>
      </c>
      <c r="M1384" s="9">
        <v>1</v>
      </c>
      <c r="N1384" s="6">
        <v>195.12</v>
      </c>
      <c r="O1384" s="7">
        <v>0</v>
      </c>
      <c r="P1384" s="6">
        <v>101.14</v>
      </c>
      <c r="Q1384" s="6">
        <f t="shared" si="84"/>
        <v>195.12</v>
      </c>
      <c r="R1384" s="6">
        <f t="shared" si="85"/>
        <v>101.14</v>
      </c>
      <c r="S1384" s="6">
        <f t="shared" si="86"/>
        <v>93.98</v>
      </c>
      <c r="T1384" s="8">
        <f t="shared" si="87"/>
        <v>0.48165231652316526</v>
      </c>
      <c r="U1384" s="5">
        <f>YEAR(SalesDataTable[[#This Row],[Order Date]])</f>
        <v>2026</v>
      </c>
      <c r="V1384" s="8" t="str">
        <f>"Q"&amp;ROUNDUP(MONTH(SalesDataTable[[#This Row],[Order Date]])/3,0)</f>
        <v>Q3</v>
      </c>
      <c r="W1384" s="9">
        <f>MONTH(SalesDataTable[[#This Row],[Order Date]])</f>
        <v>7</v>
      </c>
      <c r="X1384" s="8" t="str">
        <f>TEXT(SalesDataTable[[#This Row],[Order Date]],"mmm")</f>
        <v>Jul</v>
      </c>
    </row>
    <row r="1385" spans="1:24" ht="15.75">
      <c r="A1385" s="2">
        <v>3546</v>
      </c>
      <c r="B1385" s="3">
        <v>46219</v>
      </c>
      <c r="C1385" s="4">
        <f>YEAR(SalesDataTable[[#This Row],[Order Date]])</f>
        <v>2026</v>
      </c>
      <c r="D1385" s="12" t="str">
        <f>"Q"&amp;ROUNDUP(MONTH(SalesDataTable[[#This Row],[Order Date]])/3,0)</f>
        <v>Q3</v>
      </c>
      <c r="E1385" s="4">
        <f>MONTH(SalesDataTable[[#This Row],[Order Date]])</f>
        <v>7</v>
      </c>
      <c r="F1385" s="4" t="str">
        <f>TEXT(SalesDataTable[[#This Row],[Order Date]],"MMM")</f>
        <v>Jul</v>
      </c>
      <c r="G1385" s="4" t="s">
        <v>0</v>
      </c>
      <c r="H1385" s="4" t="s">
        <v>50</v>
      </c>
      <c r="I1385" s="4" t="s">
        <v>2</v>
      </c>
      <c r="J1385" s="4" t="s">
        <v>13</v>
      </c>
      <c r="K1385" s="4" t="s">
        <v>4</v>
      </c>
      <c r="L1385" s="4" t="s">
        <v>26</v>
      </c>
      <c r="M1385" s="9">
        <v>2</v>
      </c>
      <c r="N1385" s="6">
        <v>39.69</v>
      </c>
      <c r="O1385" s="7">
        <v>0.05</v>
      </c>
      <c r="P1385" s="6">
        <v>16.88</v>
      </c>
      <c r="Q1385" s="6">
        <f t="shared" si="84"/>
        <v>75.410999999999987</v>
      </c>
      <c r="R1385" s="6">
        <f t="shared" si="85"/>
        <v>33.76</v>
      </c>
      <c r="S1385" s="6">
        <f t="shared" si="86"/>
        <v>41.650999999999989</v>
      </c>
      <c r="T1385" s="8">
        <f t="shared" si="87"/>
        <v>0.55231995332245953</v>
      </c>
      <c r="U1385" s="5">
        <f>YEAR(SalesDataTable[[#This Row],[Order Date]])</f>
        <v>2026</v>
      </c>
      <c r="V1385" s="8" t="str">
        <f>"Q"&amp;ROUNDUP(MONTH(SalesDataTable[[#This Row],[Order Date]])/3,0)</f>
        <v>Q3</v>
      </c>
      <c r="W1385" s="9">
        <f>MONTH(SalesDataTable[[#This Row],[Order Date]])</f>
        <v>7</v>
      </c>
      <c r="X1385" s="8" t="str">
        <f>TEXT(SalesDataTable[[#This Row],[Order Date]],"mmm")</f>
        <v>Jul</v>
      </c>
    </row>
    <row r="1386" spans="1:24" ht="15.75">
      <c r="A1386" s="2">
        <v>4224</v>
      </c>
      <c r="B1386" s="3">
        <v>46219</v>
      </c>
      <c r="C1386" s="4">
        <f>YEAR(SalesDataTable[[#This Row],[Order Date]])</f>
        <v>2026</v>
      </c>
      <c r="D1386" s="12" t="str">
        <f>"Q"&amp;ROUNDUP(MONTH(SalesDataTable[[#This Row],[Order Date]])/3,0)</f>
        <v>Q3</v>
      </c>
      <c r="E1386" s="4">
        <f>MONTH(SalesDataTable[[#This Row],[Order Date]])</f>
        <v>7</v>
      </c>
      <c r="F1386" s="4" t="str">
        <f>TEXT(SalesDataTable[[#This Row],[Order Date]],"MMM")</f>
        <v>Jul</v>
      </c>
      <c r="G1386" s="4" t="s">
        <v>11</v>
      </c>
      <c r="H1386" s="4" t="s">
        <v>18</v>
      </c>
      <c r="I1386" s="4" t="s">
        <v>19</v>
      </c>
      <c r="J1386" s="4" t="s">
        <v>3</v>
      </c>
      <c r="K1386" s="4" t="s">
        <v>23</v>
      </c>
      <c r="L1386" s="4" t="s">
        <v>24</v>
      </c>
      <c r="M1386" s="9">
        <v>1</v>
      </c>
      <c r="N1386" s="6">
        <v>348.73</v>
      </c>
      <c r="O1386" s="7">
        <v>0.15</v>
      </c>
      <c r="P1386" s="6">
        <v>190.33</v>
      </c>
      <c r="Q1386" s="6">
        <f t="shared" si="84"/>
        <v>296.4205</v>
      </c>
      <c r="R1386" s="6">
        <f t="shared" si="85"/>
        <v>190.33</v>
      </c>
      <c r="S1386" s="6">
        <f t="shared" si="86"/>
        <v>106.09049999999999</v>
      </c>
      <c r="T1386" s="8">
        <f t="shared" si="87"/>
        <v>0.35790540802677273</v>
      </c>
      <c r="U1386" s="5">
        <f>YEAR(SalesDataTable[[#This Row],[Order Date]])</f>
        <v>2026</v>
      </c>
      <c r="V1386" s="8" t="str">
        <f>"Q"&amp;ROUNDUP(MONTH(SalesDataTable[[#This Row],[Order Date]])/3,0)</f>
        <v>Q3</v>
      </c>
      <c r="W1386" s="9">
        <f>MONTH(SalesDataTable[[#This Row],[Order Date]])</f>
        <v>7</v>
      </c>
      <c r="X1386" s="8" t="str">
        <f>TEXT(SalesDataTable[[#This Row],[Order Date]],"mmm")</f>
        <v>Jul</v>
      </c>
    </row>
    <row r="1387" spans="1:24" ht="15.75">
      <c r="A1387" s="2">
        <v>4858</v>
      </c>
      <c r="B1387" s="3">
        <v>46219</v>
      </c>
      <c r="C1387" s="4">
        <f>YEAR(SalesDataTable[[#This Row],[Order Date]])</f>
        <v>2026</v>
      </c>
      <c r="D1387" s="12" t="str">
        <f>"Q"&amp;ROUNDUP(MONTH(SalesDataTable[[#This Row],[Order Date]])/3,0)</f>
        <v>Q3</v>
      </c>
      <c r="E1387" s="4">
        <f>MONTH(SalesDataTable[[#This Row],[Order Date]])</f>
        <v>7</v>
      </c>
      <c r="F1387" s="4" t="str">
        <f>TEXT(SalesDataTable[[#This Row],[Order Date]],"MMM")</f>
        <v>Jul</v>
      </c>
      <c r="G1387" s="4" t="s">
        <v>6</v>
      </c>
      <c r="H1387" s="4" t="s">
        <v>43</v>
      </c>
      <c r="I1387" s="4" t="s">
        <v>19</v>
      </c>
      <c r="J1387" s="4" t="s">
        <v>3</v>
      </c>
      <c r="K1387" s="4" t="s">
        <v>14</v>
      </c>
      <c r="L1387" s="4" t="s">
        <v>15</v>
      </c>
      <c r="M1387" s="9">
        <v>1</v>
      </c>
      <c r="N1387" s="6">
        <v>35.5</v>
      </c>
      <c r="O1387" s="7">
        <v>0</v>
      </c>
      <c r="P1387" s="6">
        <v>13.26</v>
      </c>
      <c r="Q1387" s="6">
        <f t="shared" si="84"/>
        <v>35.5</v>
      </c>
      <c r="R1387" s="6">
        <f t="shared" si="85"/>
        <v>13.26</v>
      </c>
      <c r="S1387" s="6">
        <f t="shared" si="86"/>
        <v>22.240000000000002</v>
      </c>
      <c r="T1387" s="8">
        <f t="shared" si="87"/>
        <v>0.62647887323943663</v>
      </c>
      <c r="U1387" s="5">
        <f>YEAR(SalesDataTable[[#This Row],[Order Date]])</f>
        <v>2026</v>
      </c>
      <c r="V1387" s="8" t="str">
        <f>"Q"&amp;ROUNDUP(MONTH(SalesDataTable[[#This Row],[Order Date]])/3,0)</f>
        <v>Q3</v>
      </c>
      <c r="W1387" s="9">
        <f>MONTH(SalesDataTable[[#This Row],[Order Date]])</f>
        <v>7</v>
      </c>
      <c r="X1387" s="8" t="str">
        <f>TEXT(SalesDataTable[[#This Row],[Order Date]],"mmm")</f>
        <v>Jul</v>
      </c>
    </row>
    <row r="1388" spans="1:24" ht="15.75">
      <c r="A1388" s="2">
        <v>768</v>
      </c>
      <c r="B1388" s="3">
        <v>46220</v>
      </c>
      <c r="C1388" s="4">
        <f>YEAR(SalesDataTable[[#This Row],[Order Date]])</f>
        <v>2026</v>
      </c>
      <c r="D1388" s="12" t="str">
        <f>"Q"&amp;ROUNDUP(MONTH(SalesDataTable[[#This Row],[Order Date]])/3,0)</f>
        <v>Q3</v>
      </c>
      <c r="E1388" s="4">
        <f>MONTH(SalesDataTable[[#This Row],[Order Date]])</f>
        <v>7</v>
      </c>
      <c r="F1388" s="4" t="str">
        <f>TEXT(SalesDataTable[[#This Row],[Order Date]],"MMM")</f>
        <v>Jul</v>
      </c>
      <c r="G1388" s="4" t="s">
        <v>0</v>
      </c>
      <c r="H1388" s="4" t="s">
        <v>36</v>
      </c>
      <c r="I1388" s="4" t="s">
        <v>2</v>
      </c>
      <c r="J1388" s="4" t="s">
        <v>16</v>
      </c>
      <c r="K1388" s="4" t="s">
        <v>14</v>
      </c>
      <c r="L1388" s="4" t="s">
        <v>32</v>
      </c>
      <c r="M1388" s="9">
        <v>1</v>
      </c>
      <c r="N1388" s="6">
        <v>46.44</v>
      </c>
      <c r="O1388" s="7">
        <v>0</v>
      </c>
      <c r="P1388" s="6">
        <v>18.47</v>
      </c>
      <c r="Q1388" s="6">
        <f t="shared" si="84"/>
        <v>46.44</v>
      </c>
      <c r="R1388" s="6">
        <f t="shared" si="85"/>
        <v>18.47</v>
      </c>
      <c r="S1388" s="6">
        <f t="shared" si="86"/>
        <v>27.97</v>
      </c>
      <c r="T1388" s="8">
        <f t="shared" si="87"/>
        <v>0.60228251507321273</v>
      </c>
      <c r="U1388" s="5">
        <f>YEAR(SalesDataTable[[#This Row],[Order Date]])</f>
        <v>2026</v>
      </c>
      <c r="V1388" s="8" t="str">
        <f>"Q"&amp;ROUNDUP(MONTH(SalesDataTable[[#This Row],[Order Date]])/3,0)</f>
        <v>Q3</v>
      </c>
      <c r="W1388" s="9">
        <f>MONTH(SalesDataTable[[#This Row],[Order Date]])</f>
        <v>7</v>
      </c>
      <c r="X1388" s="8" t="str">
        <f>TEXT(SalesDataTable[[#This Row],[Order Date]],"mmm")</f>
        <v>Jul</v>
      </c>
    </row>
    <row r="1389" spans="1:24" ht="15.75">
      <c r="A1389" s="2">
        <v>1901</v>
      </c>
      <c r="B1389" s="3">
        <v>46220</v>
      </c>
      <c r="C1389" s="4">
        <f>YEAR(SalesDataTable[[#This Row],[Order Date]])</f>
        <v>2026</v>
      </c>
      <c r="D1389" s="12" t="str">
        <f>"Q"&amp;ROUNDUP(MONTH(SalesDataTable[[#This Row],[Order Date]])/3,0)</f>
        <v>Q3</v>
      </c>
      <c r="E1389" s="4">
        <f>MONTH(SalesDataTable[[#This Row],[Order Date]])</f>
        <v>7</v>
      </c>
      <c r="F1389" s="4" t="str">
        <f>TEXT(SalesDataTable[[#This Row],[Order Date]],"MMM")</f>
        <v>Jul</v>
      </c>
      <c r="G1389" s="4" t="s">
        <v>6</v>
      </c>
      <c r="H1389" s="4" t="s">
        <v>49</v>
      </c>
      <c r="I1389" s="4" t="s">
        <v>2</v>
      </c>
      <c r="J1389" s="4" t="s">
        <v>13</v>
      </c>
      <c r="K1389" s="4" t="s">
        <v>9</v>
      </c>
      <c r="L1389" s="4" t="s">
        <v>46</v>
      </c>
      <c r="M1389" s="9">
        <v>1</v>
      </c>
      <c r="N1389" s="6">
        <v>70.44</v>
      </c>
      <c r="O1389" s="7">
        <v>0.05</v>
      </c>
      <c r="P1389" s="6">
        <v>32.229999999999997</v>
      </c>
      <c r="Q1389" s="6">
        <f t="shared" si="84"/>
        <v>66.917999999999992</v>
      </c>
      <c r="R1389" s="6">
        <f t="shared" si="85"/>
        <v>32.229999999999997</v>
      </c>
      <c r="S1389" s="6">
        <f t="shared" si="86"/>
        <v>34.687999999999995</v>
      </c>
      <c r="T1389" s="8">
        <f t="shared" si="87"/>
        <v>0.51836576108072563</v>
      </c>
      <c r="U1389" s="5">
        <f>YEAR(SalesDataTable[[#This Row],[Order Date]])</f>
        <v>2026</v>
      </c>
      <c r="V1389" s="8" t="str">
        <f>"Q"&amp;ROUNDUP(MONTH(SalesDataTable[[#This Row],[Order Date]])/3,0)</f>
        <v>Q3</v>
      </c>
      <c r="W1389" s="9">
        <f>MONTH(SalesDataTable[[#This Row],[Order Date]])</f>
        <v>7</v>
      </c>
      <c r="X1389" s="8" t="str">
        <f>TEXT(SalesDataTable[[#This Row],[Order Date]],"mmm")</f>
        <v>Jul</v>
      </c>
    </row>
    <row r="1390" spans="1:24" ht="15.75">
      <c r="A1390" s="2">
        <v>2226</v>
      </c>
      <c r="B1390" s="3">
        <v>46220</v>
      </c>
      <c r="C1390" s="4">
        <f>YEAR(SalesDataTable[[#This Row],[Order Date]])</f>
        <v>2026</v>
      </c>
      <c r="D1390" s="12" t="str">
        <f>"Q"&amp;ROUNDUP(MONTH(SalesDataTable[[#This Row],[Order Date]])/3,0)</f>
        <v>Q3</v>
      </c>
      <c r="E1390" s="4">
        <f>MONTH(SalesDataTable[[#This Row],[Order Date]])</f>
        <v>7</v>
      </c>
      <c r="F1390" s="4" t="str">
        <f>TEXT(SalesDataTable[[#This Row],[Order Date]],"MMM")</f>
        <v>Jul</v>
      </c>
      <c r="G1390" s="4" t="s">
        <v>0</v>
      </c>
      <c r="H1390" s="4" t="s">
        <v>50</v>
      </c>
      <c r="I1390" s="4" t="s">
        <v>19</v>
      </c>
      <c r="J1390" s="4" t="s">
        <v>13</v>
      </c>
      <c r="K1390" s="4" t="s">
        <v>9</v>
      </c>
      <c r="L1390" s="4" t="s">
        <v>46</v>
      </c>
      <c r="M1390" s="9">
        <v>1</v>
      </c>
      <c r="N1390" s="6">
        <v>69.78</v>
      </c>
      <c r="O1390" s="7">
        <v>0.05</v>
      </c>
      <c r="P1390" s="6">
        <v>32.83</v>
      </c>
      <c r="Q1390" s="6">
        <f t="shared" si="84"/>
        <v>66.290999999999997</v>
      </c>
      <c r="R1390" s="6">
        <f t="shared" si="85"/>
        <v>32.83</v>
      </c>
      <c r="S1390" s="6">
        <f t="shared" si="86"/>
        <v>33.460999999999999</v>
      </c>
      <c r="T1390" s="8">
        <f t="shared" si="87"/>
        <v>0.50475931876121949</v>
      </c>
      <c r="U1390" s="5">
        <f>YEAR(SalesDataTable[[#This Row],[Order Date]])</f>
        <v>2026</v>
      </c>
      <c r="V1390" s="8" t="str">
        <f>"Q"&amp;ROUNDUP(MONTH(SalesDataTable[[#This Row],[Order Date]])/3,0)</f>
        <v>Q3</v>
      </c>
      <c r="W1390" s="9">
        <f>MONTH(SalesDataTable[[#This Row],[Order Date]])</f>
        <v>7</v>
      </c>
      <c r="X1390" s="8" t="str">
        <f>TEXT(SalesDataTable[[#This Row],[Order Date]],"mmm")</f>
        <v>Jul</v>
      </c>
    </row>
    <row r="1391" spans="1:24" ht="15.75">
      <c r="A1391" s="2">
        <v>2660</v>
      </c>
      <c r="B1391" s="3">
        <v>46220</v>
      </c>
      <c r="C1391" s="4">
        <f>YEAR(SalesDataTable[[#This Row],[Order Date]])</f>
        <v>2026</v>
      </c>
      <c r="D1391" s="12" t="str">
        <f>"Q"&amp;ROUNDUP(MONTH(SalesDataTable[[#This Row],[Order Date]])/3,0)</f>
        <v>Q3</v>
      </c>
      <c r="E1391" s="4">
        <f>MONTH(SalesDataTable[[#This Row],[Order Date]])</f>
        <v>7</v>
      </c>
      <c r="F1391" s="4" t="str">
        <f>TEXT(SalesDataTable[[#This Row],[Order Date]],"MMM")</f>
        <v>Jul</v>
      </c>
      <c r="G1391" s="4" t="s">
        <v>11</v>
      </c>
      <c r="H1391" s="4" t="s">
        <v>25</v>
      </c>
      <c r="I1391" s="4" t="s">
        <v>19</v>
      </c>
      <c r="J1391" s="4" t="s">
        <v>13</v>
      </c>
      <c r="K1391" s="4" t="s">
        <v>14</v>
      </c>
      <c r="L1391" s="4" t="s">
        <v>15</v>
      </c>
      <c r="M1391" s="9">
        <v>4</v>
      </c>
      <c r="N1391" s="6">
        <v>35.450000000000003</v>
      </c>
      <c r="O1391" s="7">
        <v>0.1</v>
      </c>
      <c r="P1391" s="6">
        <v>13.83</v>
      </c>
      <c r="Q1391" s="6">
        <f t="shared" si="84"/>
        <v>127.62000000000002</v>
      </c>
      <c r="R1391" s="6">
        <f t="shared" si="85"/>
        <v>55.32</v>
      </c>
      <c r="S1391" s="6">
        <f t="shared" si="86"/>
        <v>72.300000000000011</v>
      </c>
      <c r="T1391" s="8">
        <f t="shared" si="87"/>
        <v>0.56652562294311237</v>
      </c>
      <c r="U1391" s="5">
        <f>YEAR(SalesDataTable[[#This Row],[Order Date]])</f>
        <v>2026</v>
      </c>
      <c r="V1391" s="8" t="str">
        <f>"Q"&amp;ROUNDUP(MONTH(SalesDataTable[[#This Row],[Order Date]])/3,0)</f>
        <v>Q3</v>
      </c>
      <c r="W1391" s="9">
        <f>MONTH(SalesDataTable[[#This Row],[Order Date]])</f>
        <v>7</v>
      </c>
      <c r="X1391" s="8" t="str">
        <f>TEXT(SalesDataTable[[#This Row],[Order Date]],"mmm")</f>
        <v>Jul</v>
      </c>
    </row>
    <row r="1392" spans="1:24" ht="15.75">
      <c r="A1392" s="2">
        <v>3004</v>
      </c>
      <c r="B1392" s="3">
        <v>46220</v>
      </c>
      <c r="C1392" s="4">
        <f>YEAR(SalesDataTable[[#This Row],[Order Date]])</f>
        <v>2026</v>
      </c>
      <c r="D1392" s="12" t="str">
        <f>"Q"&amp;ROUNDUP(MONTH(SalesDataTable[[#This Row],[Order Date]])/3,0)</f>
        <v>Q3</v>
      </c>
      <c r="E1392" s="4">
        <f>MONTH(SalesDataTable[[#This Row],[Order Date]])</f>
        <v>7</v>
      </c>
      <c r="F1392" s="4" t="str">
        <f>TEXT(SalesDataTable[[#This Row],[Order Date]],"MMM")</f>
        <v>Jul</v>
      </c>
      <c r="G1392" s="4" t="s">
        <v>20</v>
      </c>
      <c r="H1392" s="4" t="s">
        <v>33</v>
      </c>
      <c r="I1392" s="4" t="s">
        <v>2</v>
      </c>
      <c r="J1392" s="4" t="s">
        <v>3</v>
      </c>
      <c r="K1392" s="4" t="s">
        <v>4</v>
      </c>
      <c r="L1392" s="4" t="s">
        <v>22</v>
      </c>
      <c r="M1392" s="9">
        <v>1</v>
      </c>
      <c r="N1392" s="6">
        <v>50.82</v>
      </c>
      <c r="O1392" s="7">
        <v>0.05</v>
      </c>
      <c r="P1392" s="6">
        <v>22.36</v>
      </c>
      <c r="Q1392" s="6">
        <f t="shared" si="84"/>
        <v>48.278999999999996</v>
      </c>
      <c r="R1392" s="6">
        <f t="shared" si="85"/>
        <v>22.36</v>
      </c>
      <c r="S1392" s="6">
        <f t="shared" si="86"/>
        <v>25.918999999999997</v>
      </c>
      <c r="T1392" s="8">
        <f t="shared" si="87"/>
        <v>0.5368586756146565</v>
      </c>
      <c r="U1392" s="5">
        <f>YEAR(SalesDataTable[[#This Row],[Order Date]])</f>
        <v>2026</v>
      </c>
      <c r="V1392" s="8" t="str">
        <f>"Q"&amp;ROUNDUP(MONTH(SalesDataTable[[#This Row],[Order Date]])/3,0)</f>
        <v>Q3</v>
      </c>
      <c r="W1392" s="9">
        <f>MONTH(SalesDataTable[[#This Row],[Order Date]])</f>
        <v>7</v>
      </c>
      <c r="X1392" s="8" t="str">
        <f>TEXT(SalesDataTable[[#This Row],[Order Date]],"mmm")</f>
        <v>Jul</v>
      </c>
    </row>
    <row r="1393" spans="1:24" ht="15.75">
      <c r="A1393" s="2">
        <v>4020</v>
      </c>
      <c r="B1393" s="3">
        <v>46220</v>
      </c>
      <c r="C1393" s="4">
        <f>YEAR(SalesDataTable[[#This Row],[Order Date]])</f>
        <v>2026</v>
      </c>
      <c r="D1393" s="12" t="str">
        <f>"Q"&amp;ROUNDUP(MONTH(SalesDataTable[[#This Row],[Order Date]])/3,0)</f>
        <v>Q3</v>
      </c>
      <c r="E1393" s="4">
        <f>MONTH(SalesDataTable[[#This Row],[Order Date]])</f>
        <v>7</v>
      </c>
      <c r="F1393" s="4" t="str">
        <f>TEXT(SalesDataTable[[#This Row],[Order Date]],"MMM")</f>
        <v>Jul</v>
      </c>
      <c r="G1393" s="4" t="s">
        <v>11</v>
      </c>
      <c r="H1393" s="4" t="s">
        <v>12</v>
      </c>
      <c r="I1393" s="4" t="s">
        <v>2</v>
      </c>
      <c r="J1393" s="4" t="s">
        <v>3</v>
      </c>
      <c r="K1393" s="4" t="s">
        <v>23</v>
      </c>
      <c r="L1393" s="4" t="s">
        <v>51</v>
      </c>
      <c r="M1393" s="9">
        <v>1</v>
      </c>
      <c r="N1393" s="6">
        <v>126.13</v>
      </c>
      <c r="O1393" s="7">
        <v>0.15</v>
      </c>
      <c r="P1393" s="6">
        <v>60.43</v>
      </c>
      <c r="Q1393" s="6">
        <f t="shared" si="84"/>
        <v>107.2105</v>
      </c>
      <c r="R1393" s="6">
        <f t="shared" si="85"/>
        <v>60.43</v>
      </c>
      <c r="S1393" s="6">
        <f t="shared" si="86"/>
        <v>46.780499999999996</v>
      </c>
      <c r="T1393" s="8">
        <f t="shared" si="87"/>
        <v>0.43634252242084498</v>
      </c>
      <c r="U1393" s="5">
        <f>YEAR(SalesDataTable[[#This Row],[Order Date]])</f>
        <v>2026</v>
      </c>
      <c r="V1393" s="8" t="str">
        <f>"Q"&amp;ROUNDUP(MONTH(SalesDataTable[[#This Row],[Order Date]])/3,0)</f>
        <v>Q3</v>
      </c>
      <c r="W1393" s="9">
        <f>MONTH(SalesDataTable[[#This Row],[Order Date]])</f>
        <v>7</v>
      </c>
      <c r="X1393" s="8" t="str">
        <f>TEXT(SalesDataTable[[#This Row],[Order Date]],"mmm")</f>
        <v>Jul</v>
      </c>
    </row>
    <row r="1394" spans="1:24" ht="15.75">
      <c r="A1394" s="2">
        <v>4154</v>
      </c>
      <c r="B1394" s="3">
        <v>46220</v>
      </c>
      <c r="C1394" s="4">
        <f>YEAR(SalesDataTable[[#This Row],[Order Date]])</f>
        <v>2026</v>
      </c>
      <c r="D1394" s="12" t="str">
        <f>"Q"&amp;ROUNDUP(MONTH(SalesDataTable[[#This Row],[Order Date]])/3,0)</f>
        <v>Q3</v>
      </c>
      <c r="E1394" s="4">
        <f>MONTH(SalesDataTable[[#This Row],[Order Date]])</f>
        <v>7</v>
      </c>
      <c r="F1394" s="4" t="str">
        <f>TEXT(SalesDataTable[[#This Row],[Order Date]],"MMM")</f>
        <v>Jul</v>
      </c>
      <c r="G1394" s="4" t="s">
        <v>11</v>
      </c>
      <c r="H1394" s="4" t="s">
        <v>39</v>
      </c>
      <c r="I1394" s="4" t="s">
        <v>2</v>
      </c>
      <c r="J1394" s="4" t="s">
        <v>3</v>
      </c>
      <c r="K1394" s="4" t="s">
        <v>9</v>
      </c>
      <c r="L1394" s="4" t="s">
        <v>46</v>
      </c>
      <c r="M1394" s="9">
        <v>3</v>
      </c>
      <c r="N1394" s="6">
        <v>72.150000000000006</v>
      </c>
      <c r="O1394" s="7">
        <v>0</v>
      </c>
      <c r="P1394" s="6">
        <v>33.01</v>
      </c>
      <c r="Q1394" s="6">
        <f t="shared" si="84"/>
        <v>216.45000000000002</v>
      </c>
      <c r="R1394" s="6">
        <f t="shared" si="85"/>
        <v>99.03</v>
      </c>
      <c r="S1394" s="6">
        <f t="shared" si="86"/>
        <v>117.42000000000002</v>
      </c>
      <c r="T1394" s="8">
        <f t="shared" si="87"/>
        <v>0.54248094248094247</v>
      </c>
      <c r="U1394" s="5">
        <f>YEAR(SalesDataTable[[#This Row],[Order Date]])</f>
        <v>2026</v>
      </c>
      <c r="V1394" s="8" t="str">
        <f>"Q"&amp;ROUNDUP(MONTH(SalesDataTable[[#This Row],[Order Date]])/3,0)</f>
        <v>Q3</v>
      </c>
      <c r="W1394" s="9">
        <f>MONTH(SalesDataTable[[#This Row],[Order Date]])</f>
        <v>7</v>
      </c>
      <c r="X1394" s="8" t="str">
        <f>TEXT(SalesDataTable[[#This Row],[Order Date]],"mmm")</f>
        <v>Jul</v>
      </c>
    </row>
    <row r="1395" spans="1:24" ht="15.75">
      <c r="A1395" s="2">
        <v>4957</v>
      </c>
      <c r="B1395" s="3">
        <v>46220</v>
      </c>
      <c r="C1395" s="4">
        <f>YEAR(SalesDataTable[[#This Row],[Order Date]])</f>
        <v>2026</v>
      </c>
      <c r="D1395" s="12" t="str">
        <f>"Q"&amp;ROUNDUP(MONTH(SalesDataTable[[#This Row],[Order Date]])/3,0)</f>
        <v>Q3</v>
      </c>
      <c r="E1395" s="4">
        <f>MONTH(SalesDataTable[[#This Row],[Order Date]])</f>
        <v>7</v>
      </c>
      <c r="F1395" s="4" t="str">
        <f>TEXT(SalesDataTable[[#This Row],[Order Date]],"MMM")</f>
        <v>Jul</v>
      </c>
      <c r="G1395" s="4" t="s">
        <v>6</v>
      </c>
      <c r="H1395" s="4" t="s">
        <v>7</v>
      </c>
      <c r="I1395" s="4" t="s">
        <v>2</v>
      </c>
      <c r="J1395" s="4" t="s">
        <v>3</v>
      </c>
      <c r="K1395" s="4" t="s">
        <v>34</v>
      </c>
      <c r="L1395" s="4" t="s">
        <v>42</v>
      </c>
      <c r="M1395" s="9">
        <v>1</v>
      </c>
      <c r="N1395" s="6">
        <v>35.58</v>
      </c>
      <c r="O1395" s="7">
        <v>0</v>
      </c>
      <c r="P1395" s="6">
        <v>13.68</v>
      </c>
      <c r="Q1395" s="6">
        <f t="shared" si="84"/>
        <v>35.58</v>
      </c>
      <c r="R1395" s="6">
        <f t="shared" si="85"/>
        <v>13.68</v>
      </c>
      <c r="S1395" s="6">
        <f t="shared" si="86"/>
        <v>21.9</v>
      </c>
      <c r="T1395" s="8">
        <f t="shared" si="87"/>
        <v>0.61551433389544685</v>
      </c>
      <c r="U1395" s="5">
        <f>YEAR(SalesDataTable[[#This Row],[Order Date]])</f>
        <v>2026</v>
      </c>
      <c r="V1395" s="8" t="str">
        <f>"Q"&amp;ROUNDUP(MONTH(SalesDataTable[[#This Row],[Order Date]])/3,0)</f>
        <v>Q3</v>
      </c>
      <c r="W1395" s="9">
        <f>MONTH(SalesDataTable[[#This Row],[Order Date]])</f>
        <v>7</v>
      </c>
      <c r="X1395" s="8" t="str">
        <f>TEXT(SalesDataTable[[#This Row],[Order Date]],"mmm")</f>
        <v>Jul</v>
      </c>
    </row>
    <row r="1396" spans="1:24" ht="15.75">
      <c r="A1396" s="2">
        <v>945</v>
      </c>
      <c r="B1396" s="3">
        <v>46221</v>
      </c>
      <c r="C1396" s="4">
        <f>YEAR(SalesDataTable[[#This Row],[Order Date]])</f>
        <v>2026</v>
      </c>
      <c r="D1396" s="12" t="str">
        <f>"Q"&amp;ROUNDUP(MONTH(SalesDataTable[[#This Row],[Order Date]])/3,0)</f>
        <v>Q3</v>
      </c>
      <c r="E1396" s="4">
        <f>MONTH(SalesDataTable[[#This Row],[Order Date]])</f>
        <v>7</v>
      </c>
      <c r="F1396" s="4" t="str">
        <f>TEXT(SalesDataTable[[#This Row],[Order Date]],"MMM")</f>
        <v>Jul</v>
      </c>
      <c r="G1396" s="4" t="s">
        <v>11</v>
      </c>
      <c r="H1396" s="4" t="s">
        <v>18</v>
      </c>
      <c r="I1396" s="4" t="s">
        <v>2</v>
      </c>
      <c r="J1396" s="4" t="s">
        <v>13</v>
      </c>
      <c r="K1396" s="4" t="s">
        <v>9</v>
      </c>
      <c r="L1396" s="4" t="s">
        <v>37</v>
      </c>
      <c r="M1396" s="9">
        <v>1</v>
      </c>
      <c r="N1396" s="6">
        <v>154.9</v>
      </c>
      <c r="O1396" s="7">
        <v>0.05</v>
      </c>
      <c r="P1396" s="6">
        <v>77.819999999999993</v>
      </c>
      <c r="Q1396" s="6">
        <f t="shared" si="84"/>
        <v>147.155</v>
      </c>
      <c r="R1396" s="6">
        <f t="shared" si="85"/>
        <v>77.819999999999993</v>
      </c>
      <c r="S1396" s="6">
        <f t="shared" si="86"/>
        <v>69.335000000000008</v>
      </c>
      <c r="T1396" s="8">
        <f t="shared" si="87"/>
        <v>0.47116985491488572</v>
      </c>
      <c r="U1396" s="5">
        <f>YEAR(SalesDataTable[[#This Row],[Order Date]])</f>
        <v>2026</v>
      </c>
      <c r="V1396" s="8" t="str">
        <f>"Q"&amp;ROUNDUP(MONTH(SalesDataTable[[#This Row],[Order Date]])/3,0)</f>
        <v>Q3</v>
      </c>
      <c r="W1396" s="9">
        <f>MONTH(SalesDataTable[[#This Row],[Order Date]])</f>
        <v>7</v>
      </c>
      <c r="X1396" s="8" t="str">
        <f>TEXT(SalesDataTable[[#This Row],[Order Date]],"mmm")</f>
        <v>Jul</v>
      </c>
    </row>
    <row r="1397" spans="1:24" ht="15.75">
      <c r="A1397" s="2">
        <v>1726</v>
      </c>
      <c r="B1397" s="3">
        <v>46221</v>
      </c>
      <c r="C1397" s="4">
        <f>YEAR(SalesDataTable[[#This Row],[Order Date]])</f>
        <v>2026</v>
      </c>
      <c r="D1397" s="12" t="str">
        <f>"Q"&amp;ROUNDUP(MONTH(SalesDataTable[[#This Row],[Order Date]])/3,0)</f>
        <v>Q3</v>
      </c>
      <c r="E1397" s="4">
        <f>MONTH(SalesDataTable[[#This Row],[Order Date]])</f>
        <v>7</v>
      </c>
      <c r="F1397" s="4" t="str">
        <f>TEXT(SalesDataTable[[#This Row],[Order Date]],"MMM")</f>
        <v>Jul</v>
      </c>
      <c r="G1397" s="4" t="s">
        <v>6</v>
      </c>
      <c r="H1397" s="4" t="s">
        <v>49</v>
      </c>
      <c r="I1397" s="4" t="s">
        <v>19</v>
      </c>
      <c r="J1397" s="4" t="s">
        <v>16</v>
      </c>
      <c r="K1397" s="4" t="s">
        <v>23</v>
      </c>
      <c r="L1397" s="4" t="s">
        <v>40</v>
      </c>
      <c r="M1397" s="9">
        <v>2</v>
      </c>
      <c r="N1397" s="6">
        <v>80.98</v>
      </c>
      <c r="O1397" s="7">
        <v>0.05</v>
      </c>
      <c r="P1397" s="6">
        <v>39.85</v>
      </c>
      <c r="Q1397" s="6">
        <f t="shared" si="84"/>
        <v>153.86199999999999</v>
      </c>
      <c r="R1397" s="6">
        <f t="shared" si="85"/>
        <v>79.7</v>
      </c>
      <c r="S1397" s="6">
        <f t="shared" si="86"/>
        <v>74.161999999999992</v>
      </c>
      <c r="T1397" s="8">
        <f t="shared" si="87"/>
        <v>0.48200335365457353</v>
      </c>
      <c r="U1397" s="5">
        <f>YEAR(SalesDataTable[[#This Row],[Order Date]])</f>
        <v>2026</v>
      </c>
      <c r="V1397" s="8" t="str">
        <f>"Q"&amp;ROUNDUP(MONTH(SalesDataTable[[#This Row],[Order Date]])/3,0)</f>
        <v>Q3</v>
      </c>
      <c r="W1397" s="9">
        <f>MONTH(SalesDataTable[[#This Row],[Order Date]])</f>
        <v>7</v>
      </c>
      <c r="X1397" s="8" t="str">
        <f>TEXT(SalesDataTable[[#This Row],[Order Date]],"mmm")</f>
        <v>Jul</v>
      </c>
    </row>
    <row r="1398" spans="1:24" ht="15.75">
      <c r="A1398" s="2">
        <v>1790</v>
      </c>
      <c r="B1398" s="3">
        <v>46221</v>
      </c>
      <c r="C1398" s="4">
        <f>YEAR(SalesDataTable[[#This Row],[Order Date]])</f>
        <v>2026</v>
      </c>
      <c r="D1398" s="12" t="str">
        <f>"Q"&amp;ROUNDUP(MONTH(SalesDataTable[[#This Row],[Order Date]])/3,0)</f>
        <v>Q3</v>
      </c>
      <c r="E1398" s="4">
        <f>MONTH(SalesDataTable[[#This Row],[Order Date]])</f>
        <v>7</v>
      </c>
      <c r="F1398" s="4" t="str">
        <f>TEXT(SalesDataTable[[#This Row],[Order Date]],"MMM")</f>
        <v>Jul</v>
      </c>
      <c r="G1398" s="4" t="s">
        <v>6</v>
      </c>
      <c r="H1398" s="4" t="s">
        <v>43</v>
      </c>
      <c r="I1398" s="4" t="s">
        <v>2</v>
      </c>
      <c r="J1398" s="4" t="s">
        <v>13</v>
      </c>
      <c r="K1398" s="4" t="s">
        <v>9</v>
      </c>
      <c r="L1398" s="4" t="s">
        <v>10</v>
      </c>
      <c r="M1398" s="9">
        <v>1</v>
      </c>
      <c r="N1398" s="6">
        <v>91.36</v>
      </c>
      <c r="O1398" s="7">
        <v>0</v>
      </c>
      <c r="P1398" s="6">
        <v>44.86</v>
      </c>
      <c r="Q1398" s="6">
        <f t="shared" si="84"/>
        <v>91.36</v>
      </c>
      <c r="R1398" s="6">
        <f t="shared" si="85"/>
        <v>44.86</v>
      </c>
      <c r="S1398" s="6">
        <f t="shared" si="86"/>
        <v>46.5</v>
      </c>
      <c r="T1398" s="8">
        <f t="shared" si="87"/>
        <v>0.50897548161120842</v>
      </c>
      <c r="U1398" s="5">
        <f>YEAR(SalesDataTable[[#This Row],[Order Date]])</f>
        <v>2026</v>
      </c>
      <c r="V1398" s="8" t="str">
        <f>"Q"&amp;ROUNDUP(MONTH(SalesDataTable[[#This Row],[Order Date]])/3,0)</f>
        <v>Q3</v>
      </c>
      <c r="W1398" s="9">
        <f>MONTH(SalesDataTable[[#This Row],[Order Date]])</f>
        <v>7</v>
      </c>
      <c r="X1398" s="8" t="str">
        <f>TEXT(SalesDataTable[[#This Row],[Order Date]],"mmm")</f>
        <v>Jul</v>
      </c>
    </row>
    <row r="1399" spans="1:24" ht="15.75">
      <c r="A1399" s="2">
        <v>2193</v>
      </c>
      <c r="B1399" s="3">
        <v>46221</v>
      </c>
      <c r="C1399" s="4">
        <f>YEAR(SalesDataTable[[#This Row],[Order Date]])</f>
        <v>2026</v>
      </c>
      <c r="D1399" s="12" t="str">
        <f>"Q"&amp;ROUNDUP(MONTH(SalesDataTable[[#This Row],[Order Date]])/3,0)</f>
        <v>Q3</v>
      </c>
      <c r="E1399" s="4">
        <f>MONTH(SalesDataTable[[#This Row],[Order Date]])</f>
        <v>7</v>
      </c>
      <c r="F1399" s="4" t="str">
        <f>TEXT(SalesDataTable[[#This Row],[Order Date]],"MMM")</f>
        <v>Jul</v>
      </c>
      <c r="G1399" s="4" t="s">
        <v>11</v>
      </c>
      <c r="H1399" s="4" t="s">
        <v>12</v>
      </c>
      <c r="I1399" s="4" t="s">
        <v>2</v>
      </c>
      <c r="J1399" s="4" t="s">
        <v>3</v>
      </c>
      <c r="K1399" s="4" t="s">
        <v>4</v>
      </c>
      <c r="L1399" s="4" t="s">
        <v>26</v>
      </c>
      <c r="M1399" s="9">
        <v>2</v>
      </c>
      <c r="N1399" s="6">
        <v>39.409999999999997</v>
      </c>
      <c r="O1399" s="7">
        <v>0</v>
      </c>
      <c r="P1399" s="6">
        <v>16.8</v>
      </c>
      <c r="Q1399" s="6">
        <f t="shared" si="84"/>
        <v>78.819999999999993</v>
      </c>
      <c r="R1399" s="6">
        <f t="shared" si="85"/>
        <v>33.6</v>
      </c>
      <c r="S1399" s="6">
        <f t="shared" si="86"/>
        <v>45.219999999999992</v>
      </c>
      <c r="T1399" s="8">
        <f t="shared" si="87"/>
        <v>0.57371225577264651</v>
      </c>
      <c r="U1399" s="5">
        <f>YEAR(SalesDataTable[[#This Row],[Order Date]])</f>
        <v>2026</v>
      </c>
      <c r="V1399" s="8" t="str">
        <f>"Q"&amp;ROUNDUP(MONTH(SalesDataTable[[#This Row],[Order Date]])/3,0)</f>
        <v>Q3</v>
      </c>
      <c r="W1399" s="9">
        <f>MONTH(SalesDataTable[[#This Row],[Order Date]])</f>
        <v>7</v>
      </c>
      <c r="X1399" s="8" t="str">
        <f>TEXT(SalesDataTable[[#This Row],[Order Date]],"mmm")</f>
        <v>Jul</v>
      </c>
    </row>
    <row r="1400" spans="1:24" ht="15.75">
      <c r="A1400" s="2">
        <v>2781</v>
      </c>
      <c r="B1400" s="3">
        <v>46221</v>
      </c>
      <c r="C1400" s="4">
        <f>YEAR(SalesDataTable[[#This Row],[Order Date]])</f>
        <v>2026</v>
      </c>
      <c r="D1400" s="12" t="str">
        <f>"Q"&amp;ROUNDUP(MONTH(SalesDataTable[[#This Row],[Order Date]])/3,0)</f>
        <v>Q3</v>
      </c>
      <c r="E1400" s="4">
        <f>MONTH(SalesDataTable[[#This Row],[Order Date]])</f>
        <v>7</v>
      </c>
      <c r="F1400" s="4" t="str">
        <f>TEXT(SalesDataTable[[#This Row],[Order Date]],"MMM")</f>
        <v>Jul</v>
      </c>
      <c r="G1400" s="4" t="s">
        <v>0</v>
      </c>
      <c r="H1400" s="4" t="s">
        <v>1</v>
      </c>
      <c r="I1400" s="4" t="s">
        <v>2</v>
      </c>
      <c r="J1400" s="4" t="s">
        <v>3</v>
      </c>
      <c r="K1400" s="4" t="s">
        <v>14</v>
      </c>
      <c r="L1400" s="4" t="s">
        <v>44</v>
      </c>
      <c r="M1400" s="9">
        <v>2</v>
      </c>
      <c r="N1400" s="6">
        <v>134.99</v>
      </c>
      <c r="O1400" s="7">
        <v>0</v>
      </c>
      <c r="P1400" s="6">
        <v>68.77</v>
      </c>
      <c r="Q1400" s="6">
        <f t="shared" si="84"/>
        <v>269.98</v>
      </c>
      <c r="R1400" s="6">
        <f t="shared" si="85"/>
        <v>137.54</v>
      </c>
      <c r="S1400" s="6">
        <f t="shared" si="86"/>
        <v>132.44000000000003</v>
      </c>
      <c r="T1400" s="8">
        <f t="shared" si="87"/>
        <v>0.49055485591525305</v>
      </c>
      <c r="U1400" s="5">
        <f>YEAR(SalesDataTable[[#This Row],[Order Date]])</f>
        <v>2026</v>
      </c>
      <c r="V1400" s="8" t="str">
        <f>"Q"&amp;ROUNDUP(MONTH(SalesDataTable[[#This Row],[Order Date]])/3,0)</f>
        <v>Q3</v>
      </c>
      <c r="W1400" s="9">
        <f>MONTH(SalesDataTable[[#This Row],[Order Date]])</f>
        <v>7</v>
      </c>
      <c r="X1400" s="8" t="str">
        <f>TEXT(SalesDataTable[[#This Row],[Order Date]],"mmm")</f>
        <v>Jul</v>
      </c>
    </row>
    <row r="1401" spans="1:24" ht="15.75">
      <c r="A1401" s="2">
        <v>3043</v>
      </c>
      <c r="B1401" s="3">
        <v>46221</v>
      </c>
      <c r="C1401" s="4">
        <f>YEAR(SalesDataTable[[#This Row],[Order Date]])</f>
        <v>2026</v>
      </c>
      <c r="D1401" s="12" t="str">
        <f>"Q"&amp;ROUNDUP(MONTH(SalesDataTable[[#This Row],[Order Date]])/3,0)</f>
        <v>Q3</v>
      </c>
      <c r="E1401" s="4">
        <f>MONTH(SalesDataTable[[#This Row],[Order Date]])</f>
        <v>7</v>
      </c>
      <c r="F1401" s="4" t="str">
        <f>TEXT(SalesDataTable[[#This Row],[Order Date]],"MMM")</f>
        <v>Jul</v>
      </c>
      <c r="G1401" s="4" t="s">
        <v>6</v>
      </c>
      <c r="H1401" s="4" t="s">
        <v>43</v>
      </c>
      <c r="I1401" s="4" t="s">
        <v>28</v>
      </c>
      <c r="J1401" s="4" t="s">
        <v>13</v>
      </c>
      <c r="K1401" s="4" t="s">
        <v>4</v>
      </c>
      <c r="L1401" s="4" t="s">
        <v>26</v>
      </c>
      <c r="M1401" s="9">
        <v>2</v>
      </c>
      <c r="N1401" s="6">
        <v>40.93</v>
      </c>
      <c r="O1401" s="7">
        <v>0.05</v>
      </c>
      <c r="P1401" s="6">
        <v>16.89</v>
      </c>
      <c r="Q1401" s="6">
        <f t="shared" si="84"/>
        <v>77.766999999999996</v>
      </c>
      <c r="R1401" s="6">
        <f t="shared" si="85"/>
        <v>33.78</v>
      </c>
      <c r="S1401" s="6">
        <f t="shared" si="86"/>
        <v>43.986999999999995</v>
      </c>
      <c r="T1401" s="8">
        <f t="shared" si="87"/>
        <v>0.56562552239381736</v>
      </c>
      <c r="U1401" s="5">
        <f>YEAR(SalesDataTable[[#This Row],[Order Date]])</f>
        <v>2026</v>
      </c>
      <c r="V1401" s="8" t="str">
        <f>"Q"&amp;ROUNDUP(MONTH(SalesDataTable[[#This Row],[Order Date]])/3,0)</f>
        <v>Q3</v>
      </c>
      <c r="W1401" s="9">
        <f>MONTH(SalesDataTable[[#This Row],[Order Date]])</f>
        <v>7</v>
      </c>
      <c r="X1401" s="8" t="str">
        <f>TEXT(SalesDataTable[[#This Row],[Order Date]],"mmm")</f>
        <v>Jul</v>
      </c>
    </row>
    <row r="1402" spans="1:24" ht="15.75">
      <c r="A1402" s="2">
        <v>3102</v>
      </c>
      <c r="B1402" s="3">
        <v>46221</v>
      </c>
      <c r="C1402" s="4">
        <f>YEAR(SalesDataTable[[#This Row],[Order Date]])</f>
        <v>2026</v>
      </c>
      <c r="D1402" s="12" t="str">
        <f>"Q"&amp;ROUNDUP(MONTH(SalesDataTable[[#This Row],[Order Date]])/3,0)</f>
        <v>Q3</v>
      </c>
      <c r="E1402" s="4">
        <f>MONTH(SalesDataTable[[#This Row],[Order Date]])</f>
        <v>7</v>
      </c>
      <c r="F1402" s="4" t="str">
        <f>TEXT(SalesDataTable[[#This Row],[Order Date]],"MMM")</f>
        <v>Jul</v>
      </c>
      <c r="G1402" s="4" t="s">
        <v>20</v>
      </c>
      <c r="H1402" s="4" t="s">
        <v>47</v>
      </c>
      <c r="I1402" s="4" t="s">
        <v>28</v>
      </c>
      <c r="J1402" s="4" t="s">
        <v>3</v>
      </c>
      <c r="K1402" s="4" t="s">
        <v>9</v>
      </c>
      <c r="L1402" s="4" t="s">
        <v>10</v>
      </c>
      <c r="M1402" s="9">
        <v>1</v>
      </c>
      <c r="N1402" s="6">
        <v>90.02</v>
      </c>
      <c r="O1402" s="7">
        <v>0.05</v>
      </c>
      <c r="P1402" s="6">
        <v>45.83</v>
      </c>
      <c r="Q1402" s="6">
        <f t="shared" si="84"/>
        <v>85.518999999999991</v>
      </c>
      <c r="R1402" s="6">
        <f t="shared" si="85"/>
        <v>45.83</v>
      </c>
      <c r="S1402" s="6">
        <f t="shared" si="86"/>
        <v>39.688999999999993</v>
      </c>
      <c r="T1402" s="8">
        <f t="shared" si="87"/>
        <v>0.46409569803201622</v>
      </c>
      <c r="U1402" s="5">
        <f>YEAR(SalesDataTable[[#This Row],[Order Date]])</f>
        <v>2026</v>
      </c>
      <c r="V1402" s="8" t="str">
        <f>"Q"&amp;ROUNDUP(MONTH(SalesDataTable[[#This Row],[Order Date]])/3,0)</f>
        <v>Q3</v>
      </c>
      <c r="W1402" s="9">
        <f>MONTH(SalesDataTable[[#This Row],[Order Date]])</f>
        <v>7</v>
      </c>
      <c r="X1402" s="8" t="str">
        <f>TEXT(SalesDataTable[[#This Row],[Order Date]],"mmm")</f>
        <v>Jul</v>
      </c>
    </row>
    <row r="1403" spans="1:24" ht="15.75">
      <c r="A1403" s="2">
        <v>3156</v>
      </c>
      <c r="B1403" s="3">
        <v>46221</v>
      </c>
      <c r="C1403" s="4">
        <f>YEAR(SalesDataTable[[#This Row],[Order Date]])</f>
        <v>2026</v>
      </c>
      <c r="D1403" s="12" t="str">
        <f>"Q"&amp;ROUNDUP(MONTH(SalesDataTable[[#This Row],[Order Date]])/3,0)</f>
        <v>Q3</v>
      </c>
      <c r="E1403" s="4">
        <f>MONTH(SalesDataTable[[#This Row],[Order Date]])</f>
        <v>7</v>
      </c>
      <c r="F1403" s="4" t="str">
        <f>TEXT(SalesDataTable[[#This Row],[Order Date]],"MMM")</f>
        <v>Jul</v>
      </c>
      <c r="G1403" s="4" t="s">
        <v>0</v>
      </c>
      <c r="H1403" s="4" t="s">
        <v>1</v>
      </c>
      <c r="I1403" s="4" t="s">
        <v>19</v>
      </c>
      <c r="J1403" s="4" t="s">
        <v>3</v>
      </c>
      <c r="K1403" s="4" t="s">
        <v>34</v>
      </c>
      <c r="L1403" s="4" t="s">
        <v>45</v>
      </c>
      <c r="M1403" s="9">
        <v>2</v>
      </c>
      <c r="N1403" s="6">
        <v>50.73</v>
      </c>
      <c r="O1403" s="7">
        <v>0</v>
      </c>
      <c r="P1403" s="6">
        <v>21.87</v>
      </c>
      <c r="Q1403" s="6">
        <f t="shared" si="84"/>
        <v>101.46</v>
      </c>
      <c r="R1403" s="6">
        <f t="shared" si="85"/>
        <v>43.74</v>
      </c>
      <c r="S1403" s="6">
        <f t="shared" si="86"/>
        <v>57.719999999999992</v>
      </c>
      <c r="T1403" s="8">
        <f t="shared" si="87"/>
        <v>0.56889414547604966</v>
      </c>
      <c r="U1403" s="5">
        <f>YEAR(SalesDataTable[[#This Row],[Order Date]])</f>
        <v>2026</v>
      </c>
      <c r="V1403" s="8" t="str">
        <f>"Q"&amp;ROUNDUP(MONTH(SalesDataTable[[#This Row],[Order Date]])/3,0)</f>
        <v>Q3</v>
      </c>
      <c r="W1403" s="9">
        <f>MONTH(SalesDataTable[[#This Row],[Order Date]])</f>
        <v>7</v>
      </c>
      <c r="X1403" s="8" t="str">
        <f>TEXT(SalesDataTable[[#This Row],[Order Date]],"mmm")</f>
        <v>Jul</v>
      </c>
    </row>
    <row r="1404" spans="1:24" ht="15.75">
      <c r="A1404" s="2">
        <v>3308</v>
      </c>
      <c r="B1404" s="3">
        <v>46221</v>
      </c>
      <c r="C1404" s="4">
        <f>YEAR(SalesDataTable[[#This Row],[Order Date]])</f>
        <v>2026</v>
      </c>
      <c r="D1404" s="12" t="str">
        <f>"Q"&amp;ROUNDUP(MONTH(SalesDataTable[[#This Row],[Order Date]])/3,0)</f>
        <v>Q3</v>
      </c>
      <c r="E1404" s="4">
        <f>MONTH(SalesDataTable[[#This Row],[Order Date]])</f>
        <v>7</v>
      </c>
      <c r="F1404" s="4" t="str">
        <f>TEXT(SalesDataTable[[#This Row],[Order Date]],"MMM")</f>
        <v>Jul</v>
      </c>
      <c r="G1404" s="4" t="s">
        <v>20</v>
      </c>
      <c r="H1404" s="4" t="s">
        <v>47</v>
      </c>
      <c r="I1404" s="4" t="s">
        <v>19</v>
      </c>
      <c r="J1404" s="4" t="s">
        <v>13</v>
      </c>
      <c r="K1404" s="4" t="s">
        <v>34</v>
      </c>
      <c r="L1404" s="4" t="s">
        <v>38</v>
      </c>
      <c r="M1404" s="9">
        <v>3</v>
      </c>
      <c r="N1404" s="6">
        <v>121.05</v>
      </c>
      <c r="O1404" s="7">
        <v>0.05</v>
      </c>
      <c r="P1404" s="6">
        <v>68.56</v>
      </c>
      <c r="Q1404" s="6">
        <f t="shared" si="84"/>
        <v>344.99249999999995</v>
      </c>
      <c r="R1404" s="6">
        <f t="shared" si="85"/>
        <v>205.68</v>
      </c>
      <c r="S1404" s="6">
        <f t="shared" si="86"/>
        <v>139.31249999999994</v>
      </c>
      <c r="T1404" s="8">
        <f t="shared" si="87"/>
        <v>0.40381312637231231</v>
      </c>
      <c r="U1404" s="5">
        <f>YEAR(SalesDataTable[[#This Row],[Order Date]])</f>
        <v>2026</v>
      </c>
      <c r="V1404" s="8" t="str">
        <f>"Q"&amp;ROUNDUP(MONTH(SalesDataTable[[#This Row],[Order Date]])/3,0)</f>
        <v>Q3</v>
      </c>
      <c r="W1404" s="9">
        <f>MONTH(SalesDataTable[[#This Row],[Order Date]])</f>
        <v>7</v>
      </c>
      <c r="X1404" s="8" t="str">
        <f>TEXT(SalesDataTable[[#This Row],[Order Date]],"mmm")</f>
        <v>Jul</v>
      </c>
    </row>
    <row r="1405" spans="1:24" ht="15.75">
      <c r="A1405" s="2">
        <v>3329</v>
      </c>
      <c r="B1405" s="3">
        <v>46221</v>
      </c>
      <c r="C1405" s="4">
        <f>YEAR(SalesDataTable[[#This Row],[Order Date]])</f>
        <v>2026</v>
      </c>
      <c r="D1405" s="12" t="str">
        <f>"Q"&amp;ROUNDUP(MONTH(SalesDataTable[[#This Row],[Order Date]])/3,0)</f>
        <v>Q3</v>
      </c>
      <c r="E1405" s="4">
        <f>MONTH(SalesDataTable[[#This Row],[Order Date]])</f>
        <v>7</v>
      </c>
      <c r="F1405" s="4" t="str">
        <f>TEXT(SalesDataTable[[#This Row],[Order Date]],"MMM")</f>
        <v>Jul</v>
      </c>
      <c r="G1405" s="4" t="s">
        <v>6</v>
      </c>
      <c r="H1405" s="4" t="s">
        <v>41</v>
      </c>
      <c r="I1405" s="4" t="s">
        <v>2</v>
      </c>
      <c r="J1405" s="4" t="s">
        <v>13</v>
      </c>
      <c r="K1405" s="4" t="s">
        <v>4</v>
      </c>
      <c r="L1405" s="4" t="s">
        <v>5</v>
      </c>
      <c r="M1405" s="9">
        <v>2</v>
      </c>
      <c r="N1405" s="6">
        <v>81.739999999999995</v>
      </c>
      <c r="O1405" s="7">
        <v>0</v>
      </c>
      <c r="P1405" s="6">
        <v>42.75</v>
      </c>
      <c r="Q1405" s="6">
        <f t="shared" si="84"/>
        <v>163.47999999999999</v>
      </c>
      <c r="R1405" s="6">
        <f t="shared" si="85"/>
        <v>85.5</v>
      </c>
      <c r="S1405" s="6">
        <f t="shared" si="86"/>
        <v>77.97999999999999</v>
      </c>
      <c r="T1405" s="8">
        <f t="shared" si="87"/>
        <v>0.47700024467824809</v>
      </c>
      <c r="U1405" s="5">
        <f>YEAR(SalesDataTable[[#This Row],[Order Date]])</f>
        <v>2026</v>
      </c>
      <c r="V1405" s="8" t="str">
        <f>"Q"&amp;ROUNDUP(MONTH(SalesDataTable[[#This Row],[Order Date]])/3,0)</f>
        <v>Q3</v>
      </c>
      <c r="W1405" s="9">
        <f>MONTH(SalesDataTable[[#This Row],[Order Date]])</f>
        <v>7</v>
      </c>
      <c r="X1405" s="8" t="str">
        <f>TEXT(SalesDataTable[[#This Row],[Order Date]],"mmm")</f>
        <v>Jul</v>
      </c>
    </row>
    <row r="1406" spans="1:24" ht="15.75">
      <c r="A1406" s="2">
        <v>4102</v>
      </c>
      <c r="B1406" s="3">
        <v>46221</v>
      </c>
      <c r="C1406" s="4">
        <f>YEAR(SalesDataTable[[#This Row],[Order Date]])</f>
        <v>2026</v>
      </c>
      <c r="D1406" s="12" t="str">
        <f>"Q"&amp;ROUNDUP(MONTH(SalesDataTable[[#This Row],[Order Date]])/3,0)</f>
        <v>Q3</v>
      </c>
      <c r="E1406" s="4">
        <f>MONTH(SalesDataTable[[#This Row],[Order Date]])</f>
        <v>7</v>
      </c>
      <c r="F1406" s="4" t="str">
        <f>TEXT(SalesDataTable[[#This Row],[Order Date]],"MMM")</f>
        <v>Jul</v>
      </c>
      <c r="G1406" s="4" t="s">
        <v>6</v>
      </c>
      <c r="H1406" s="4" t="s">
        <v>43</v>
      </c>
      <c r="I1406" s="4" t="s">
        <v>2</v>
      </c>
      <c r="J1406" s="4" t="s">
        <v>3</v>
      </c>
      <c r="K1406" s="4" t="s">
        <v>9</v>
      </c>
      <c r="L1406" s="4" t="s">
        <v>37</v>
      </c>
      <c r="M1406" s="9">
        <v>3</v>
      </c>
      <c r="N1406" s="6">
        <v>154.01</v>
      </c>
      <c r="O1406" s="7">
        <v>0.1</v>
      </c>
      <c r="P1406" s="6">
        <v>78.78</v>
      </c>
      <c r="Q1406" s="6">
        <f t="shared" si="84"/>
        <v>415.827</v>
      </c>
      <c r="R1406" s="6">
        <f t="shared" si="85"/>
        <v>236.34</v>
      </c>
      <c r="S1406" s="6">
        <f t="shared" si="86"/>
        <v>179.48699999999999</v>
      </c>
      <c r="T1406" s="8">
        <f t="shared" si="87"/>
        <v>0.43163863818366771</v>
      </c>
      <c r="U1406" s="5">
        <f>YEAR(SalesDataTable[[#This Row],[Order Date]])</f>
        <v>2026</v>
      </c>
      <c r="V1406" s="8" t="str">
        <f>"Q"&amp;ROUNDUP(MONTH(SalesDataTable[[#This Row],[Order Date]])/3,0)</f>
        <v>Q3</v>
      </c>
      <c r="W1406" s="9">
        <f>MONTH(SalesDataTable[[#This Row],[Order Date]])</f>
        <v>7</v>
      </c>
      <c r="X1406" s="8" t="str">
        <f>TEXT(SalesDataTable[[#This Row],[Order Date]],"mmm")</f>
        <v>Jul</v>
      </c>
    </row>
    <row r="1407" spans="1:24" ht="15.75">
      <c r="A1407" s="2">
        <v>4109</v>
      </c>
      <c r="B1407" s="3">
        <v>46221</v>
      </c>
      <c r="C1407" s="4">
        <f>YEAR(SalesDataTable[[#This Row],[Order Date]])</f>
        <v>2026</v>
      </c>
      <c r="D1407" s="12" t="str">
        <f>"Q"&amp;ROUNDUP(MONTH(SalesDataTable[[#This Row],[Order Date]])/3,0)</f>
        <v>Q3</v>
      </c>
      <c r="E1407" s="4">
        <f>MONTH(SalesDataTable[[#This Row],[Order Date]])</f>
        <v>7</v>
      </c>
      <c r="F1407" s="4" t="str">
        <f>TEXT(SalesDataTable[[#This Row],[Order Date]],"MMM")</f>
        <v>Jul</v>
      </c>
      <c r="G1407" s="4" t="s">
        <v>6</v>
      </c>
      <c r="H1407" s="4" t="s">
        <v>43</v>
      </c>
      <c r="I1407" s="4" t="s">
        <v>28</v>
      </c>
      <c r="J1407" s="4" t="s">
        <v>13</v>
      </c>
      <c r="K1407" s="4" t="s">
        <v>4</v>
      </c>
      <c r="L1407" s="4" t="s">
        <v>30</v>
      </c>
      <c r="M1407" s="9">
        <v>4</v>
      </c>
      <c r="N1407" s="6">
        <v>101.61</v>
      </c>
      <c r="O1407" s="7">
        <v>0</v>
      </c>
      <c r="P1407" s="6">
        <v>51.68</v>
      </c>
      <c r="Q1407" s="6">
        <f t="shared" si="84"/>
        <v>406.44</v>
      </c>
      <c r="R1407" s="6">
        <f t="shared" si="85"/>
        <v>206.72</v>
      </c>
      <c r="S1407" s="6">
        <f t="shared" si="86"/>
        <v>199.72</v>
      </c>
      <c r="T1407" s="8">
        <f t="shared" si="87"/>
        <v>0.49138864285011319</v>
      </c>
      <c r="U1407" s="5">
        <f>YEAR(SalesDataTable[[#This Row],[Order Date]])</f>
        <v>2026</v>
      </c>
      <c r="V1407" s="8" t="str">
        <f>"Q"&amp;ROUNDUP(MONTH(SalesDataTable[[#This Row],[Order Date]])/3,0)</f>
        <v>Q3</v>
      </c>
      <c r="W1407" s="9">
        <f>MONTH(SalesDataTable[[#This Row],[Order Date]])</f>
        <v>7</v>
      </c>
      <c r="X1407" s="8" t="str">
        <f>TEXT(SalesDataTable[[#This Row],[Order Date]],"mmm")</f>
        <v>Jul</v>
      </c>
    </row>
    <row r="1408" spans="1:24" ht="15.75">
      <c r="A1408" s="2">
        <v>4813</v>
      </c>
      <c r="B1408" s="3">
        <v>46221</v>
      </c>
      <c r="C1408" s="4">
        <f>YEAR(SalesDataTable[[#This Row],[Order Date]])</f>
        <v>2026</v>
      </c>
      <c r="D1408" s="12" t="str">
        <f>"Q"&amp;ROUNDUP(MONTH(SalesDataTable[[#This Row],[Order Date]])/3,0)</f>
        <v>Q3</v>
      </c>
      <c r="E1408" s="4">
        <f>MONTH(SalesDataTable[[#This Row],[Order Date]])</f>
        <v>7</v>
      </c>
      <c r="F1408" s="4" t="str">
        <f>TEXT(SalesDataTable[[#This Row],[Order Date]],"MMM")</f>
        <v>Jul</v>
      </c>
      <c r="G1408" s="4" t="s">
        <v>11</v>
      </c>
      <c r="H1408" s="4" t="s">
        <v>39</v>
      </c>
      <c r="I1408" s="4" t="s">
        <v>19</v>
      </c>
      <c r="J1408" s="4" t="s">
        <v>3</v>
      </c>
      <c r="K1408" s="4" t="s">
        <v>34</v>
      </c>
      <c r="L1408" s="4" t="s">
        <v>42</v>
      </c>
      <c r="M1408" s="9">
        <v>2</v>
      </c>
      <c r="N1408" s="6">
        <v>36.869999999999997</v>
      </c>
      <c r="O1408" s="7">
        <v>0.15</v>
      </c>
      <c r="P1408" s="6">
        <v>13.94</v>
      </c>
      <c r="Q1408" s="6">
        <f t="shared" si="84"/>
        <v>62.678999999999995</v>
      </c>
      <c r="R1408" s="6">
        <f t="shared" si="85"/>
        <v>27.88</v>
      </c>
      <c r="S1408" s="6">
        <f t="shared" si="86"/>
        <v>34.798999999999992</v>
      </c>
      <c r="T1408" s="8">
        <f t="shared" si="87"/>
        <v>0.55519392459994565</v>
      </c>
      <c r="U1408" s="5">
        <f>YEAR(SalesDataTable[[#This Row],[Order Date]])</f>
        <v>2026</v>
      </c>
      <c r="V1408" s="8" t="str">
        <f>"Q"&amp;ROUNDUP(MONTH(SalesDataTable[[#This Row],[Order Date]])/3,0)</f>
        <v>Q3</v>
      </c>
      <c r="W1408" s="9">
        <f>MONTH(SalesDataTable[[#This Row],[Order Date]])</f>
        <v>7</v>
      </c>
      <c r="X1408" s="8" t="str">
        <f>TEXT(SalesDataTable[[#This Row],[Order Date]],"mmm")</f>
        <v>Jul</v>
      </c>
    </row>
    <row r="1409" spans="1:24" ht="15.75">
      <c r="A1409" s="2">
        <v>5054</v>
      </c>
      <c r="B1409" s="3">
        <v>46221</v>
      </c>
      <c r="C1409" s="4">
        <f>YEAR(SalesDataTable[[#This Row],[Order Date]])</f>
        <v>2026</v>
      </c>
      <c r="D1409" s="12" t="str">
        <f>"Q"&amp;ROUNDUP(MONTH(SalesDataTable[[#This Row],[Order Date]])/3,0)</f>
        <v>Q3</v>
      </c>
      <c r="E1409" s="4">
        <f>MONTH(SalesDataTable[[#This Row],[Order Date]])</f>
        <v>7</v>
      </c>
      <c r="F1409" s="4" t="str">
        <f>TEXT(SalesDataTable[[#This Row],[Order Date]],"MMM")</f>
        <v>Jul</v>
      </c>
      <c r="G1409" s="4" t="s">
        <v>20</v>
      </c>
      <c r="H1409" s="4" t="s">
        <v>33</v>
      </c>
      <c r="I1409" s="4" t="s">
        <v>2</v>
      </c>
      <c r="J1409" s="4" t="s">
        <v>13</v>
      </c>
      <c r="K1409" s="4" t="s">
        <v>23</v>
      </c>
      <c r="L1409" s="4" t="s">
        <v>51</v>
      </c>
      <c r="M1409" s="9">
        <v>2</v>
      </c>
      <c r="N1409" s="6">
        <v>121.06</v>
      </c>
      <c r="O1409" s="7">
        <v>0</v>
      </c>
      <c r="P1409" s="6">
        <v>59.62</v>
      </c>
      <c r="Q1409" s="6">
        <f t="shared" si="84"/>
        <v>242.12</v>
      </c>
      <c r="R1409" s="6">
        <f t="shared" si="85"/>
        <v>119.24</v>
      </c>
      <c r="S1409" s="6">
        <f t="shared" si="86"/>
        <v>122.88000000000001</v>
      </c>
      <c r="T1409" s="8">
        <f t="shared" si="87"/>
        <v>0.50751693375185858</v>
      </c>
      <c r="U1409" s="5">
        <f>YEAR(SalesDataTable[[#This Row],[Order Date]])</f>
        <v>2026</v>
      </c>
      <c r="V1409" s="8" t="str">
        <f>"Q"&amp;ROUNDUP(MONTH(SalesDataTable[[#This Row],[Order Date]])/3,0)</f>
        <v>Q3</v>
      </c>
      <c r="W1409" s="9">
        <f>MONTH(SalesDataTable[[#This Row],[Order Date]])</f>
        <v>7</v>
      </c>
      <c r="X1409" s="8" t="str">
        <f>TEXT(SalesDataTable[[#This Row],[Order Date]],"mmm")</f>
        <v>Jul</v>
      </c>
    </row>
    <row r="1410" spans="1:24" ht="15.75">
      <c r="A1410" s="2">
        <v>138</v>
      </c>
      <c r="B1410" s="3">
        <v>46222</v>
      </c>
      <c r="C1410" s="4">
        <f>YEAR(SalesDataTable[[#This Row],[Order Date]])</f>
        <v>2026</v>
      </c>
      <c r="D1410" s="12" t="str">
        <f>"Q"&amp;ROUNDUP(MONTH(SalesDataTable[[#This Row],[Order Date]])/3,0)</f>
        <v>Q3</v>
      </c>
      <c r="E1410" s="4">
        <f>MONTH(SalesDataTable[[#This Row],[Order Date]])</f>
        <v>7</v>
      </c>
      <c r="F1410" s="4" t="str">
        <f>TEXT(SalesDataTable[[#This Row],[Order Date]],"MMM")</f>
        <v>Jul</v>
      </c>
      <c r="G1410" s="4" t="s">
        <v>6</v>
      </c>
      <c r="H1410" s="4" t="s">
        <v>43</v>
      </c>
      <c r="I1410" s="4" t="s">
        <v>2</v>
      </c>
      <c r="J1410" s="4" t="s">
        <v>13</v>
      </c>
      <c r="K1410" s="4" t="s">
        <v>9</v>
      </c>
      <c r="L1410" s="4" t="s">
        <v>46</v>
      </c>
      <c r="M1410" s="9">
        <v>2</v>
      </c>
      <c r="N1410" s="6">
        <v>71.81</v>
      </c>
      <c r="O1410" s="7">
        <v>0</v>
      </c>
      <c r="P1410" s="6">
        <v>32.35</v>
      </c>
      <c r="Q1410" s="6">
        <f t="shared" ref="Q1410:Q1473" si="88">M1410*N1410*(1-O1410)</f>
        <v>143.62</v>
      </c>
      <c r="R1410" s="6">
        <f t="shared" ref="R1410:R1473" si="89">M1410*P1410</f>
        <v>64.7</v>
      </c>
      <c r="S1410" s="6">
        <f t="shared" ref="S1410:S1473" si="90">Q1410-R1410</f>
        <v>78.92</v>
      </c>
      <c r="T1410" s="8">
        <f t="shared" ref="T1410:T1473" si="91">IFERROR(S1410/Q1410,0)</f>
        <v>0.54950563988302459</v>
      </c>
      <c r="U1410" s="5">
        <f>YEAR(SalesDataTable[[#This Row],[Order Date]])</f>
        <v>2026</v>
      </c>
      <c r="V1410" s="8" t="str">
        <f>"Q"&amp;ROUNDUP(MONTH(SalesDataTable[[#This Row],[Order Date]])/3,0)</f>
        <v>Q3</v>
      </c>
      <c r="W1410" s="9">
        <f>MONTH(SalesDataTable[[#This Row],[Order Date]])</f>
        <v>7</v>
      </c>
      <c r="X1410" s="8" t="str">
        <f>TEXT(SalesDataTable[[#This Row],[Order Date]],"mmm")</f>
        <v>Jul</v>
      </c>
    </row>
    <row r="1411" spans="1:24" ht="15.75">
      <c r="A1411" s="2">
        <v>433</v>
      </c>
      <c r="B1411" s="3">
        <v>46222</v>
      </c>
      <c r="C1411" s="4">
        <f>YEAR(SalesDataTable[[#This Row],[Order Date]])</f>
        <v>2026</v>
      </c>
      <c r="D1411" s="12" t="str">
        <f>"Q"&amp;ROUNDUP(MONTH(SalesDataTable[[#This Row],[Order Date]])/3,0)</f>
        <v>Q3</v>
      </c>
      <c r="E1411" s="4">
        <f>MONTH(SalesDataTable[[#This Row],[Order Date]])</f>
        <v>7</v>
      </c>
      <c r="F1411" s="4" t="str">
        <f>TEXT(SalesDataTable[[#This Row],[Order Date]],"MMM")</f>
        <v>Jul</v>
      </c>
      <c r="G1411" s="4" t="s">
        <v>6</v>
      </c>
      <c r="H1411" s="4" t="s">
        <v>43</v>
      </c>
      <c r="I1411" s="4" t="s">
        <v>2</v>
      </c>
      <c r="J1411" s="4" t="s">
        <v>13</v>
      </c>
      <c r="K1411" s="4" t="s">
        <v>9</v>
      </c>
      <c r="L1411" s="4" t="s">
        <v>17</v>
      </c>
      <c r="M1411" s="9">
        <v>4</v>
      </c>
      <c r="N1411" s="6">
        <v>145.18</v>
      </c>
      <c r="O1411" s="7">
        <v>0</v>
      </c>
      <c r="P1411" s="6">
        <v>79.540000000000006</v>
      </c>
      <c r="Q1411" s="6">
        <f t="shared" si="88"/>
        <v>580.72</v>
      </c>
      <c r="R1411" s="6">
        <f t="shared" si="89"/>
        <v>318.16000000000003</v>
      </c>
      <c r="S1411" s="6">
        <f t="shared" si="90"/>
        <v>262.56</v>
      </c>
      <c r="T1411" s="8">
        <f t="shared" si="91"/>
        <v>0.45212839234054275</v>
      </c>
      <c r="U1411" s="5">
        <f>YEAR(SalesDataTable[[#This Row],[Order Date]])</f>
        <v>2026</v>
      </c>
      <c r="V1411" s="8" t="str">
        <f>"Q"&amp;ROUNDUP(MONTH(SalesDataTable[[#This Row],[Order Date]])/3,0)</f>
        <v>Q3</v>
      </c>
      <c r="W1411" s="9">
        <f>MONTH(SalesDataTable[[#This Row],[Order Date]])</f>
        <v>7</v>
      </c>
      <c r="X1411" s="8" t="str">
        <f>TEXT(SalesDataTable[[#This Row],[Order Date]],"mmm")</f>
        <v>Jul</v>
      </c>
    </row>
    <row r="1412" spans="1:24" ht="15.75">
      <c r="A1412" s="2">
        <v>484</v>
      </c>
      <c r="B1412" s="3">
        <v>46222</v>
      </c>
      <c r="C1412" s="4">
        <f>YEAR(SalesDataTable[[#This Row],[Order Date]])</f>
        <v>2026</v>
      </c>
      <c r="D1412" s="12" t="str">
        <f>"Q"&amp;ROUNDUP(MONTH(SalesDataTable[[#This Row],[Order Date]])/3,0)</f>
        <v>Q3</v>
      </c>
      <c r="E1412" s="4">
        <f>MONTH(SalesDataTable[[#This Row],[Order Date]])</f>
        <v>7</v>
      </c>
      <c r="F1412" s="4" t="str">
        <f>TEXT(SalesDataTable[[#This Row],[Order Date]],"MMM")</f>
        <v>Jul</v>
      </c>
      <c r="G1412" s="4" t="s">
        <v>6</v>
      </c>
      <c r="H1412" s="4" t="s">
        <v>43</v>
      </c>
      <c r="I1412" s="4" t="s">
        <v>2</v>
      </c>
      <c r="J1412" s="4" t="s">
        <v>13</v>
      </c>
      <c r="K1412" s="4" t="s">
        <v>34</v>
      </c>
      <c r="L1412" s="4" t="s">
        <v>42</v>
      </c>
      <c r="M1412" s="9">
        <v>2</v>
      </c>
      <c r="N1412" s="6">
        <v>36.07</v>
      </c>
      <c r="O1412" s="7">
        <v>0</v>
      </c>
      <c r="P1412" s="6">
        <v>13.6</v>
      </c>
      <c r="Q1412" s="6">
        <f t="shared" si="88"/>
        <v>72.14</v>
      </c>
      <c r="R1412" s="6">
        <f t="shared" si="89"/>
        <v>27.2</v>
      </c>
      <c r="S1412" s="6">
        <f t="shared" si="90"/>
        <v>44.94</v>
      </c>
      <c r="T1412" s="8">
        <f t="shared" si="91"/>
        <v>0.62295536456889378</v>
      </c>
      <c r="U1412" s="5">
        <f>YEAR(SalesDataTable[[#This Row],[Order Date]])</f>
        <v>2026</v>
      </c>
      <c r="V1412" s="8" t="str">
        <f>"Q"&amp;ROUNDUP(MONTH(SalesDataTable[[#This Row],[Order Date]])/3,0)</f>
        <v>Q3</v>
      </c>
      <c r="W1412" s="9">
        <f>MONTH(SalesDataTable[[#This Row],[Order Date]])</f>
        <v>7</v>
      </c>
      <c r="X1412" s="8" t="str">
        <f>TEXT(SalesDataTable[[#This Row],[Order Date]],"mmm")</f>
        <v>Jul</v>
      </c>
    </row>
    <row r="1413" spans="1:24" ht="15.75">
      <c r="A1413" s="2">
        <v>492</v>
      </c>
      <c r="B1413" s="3">
        <v>46222</v>
      </c>
      <c r="C1413" s="4">
        <f>YEAR(SalesDataTable[[#This Row],[Order Date]])</f>
        <v>2026</v>
      </c>
      <c r="D1413" s="12" t="str">
        <f>"Q"&amp;ROUNDUP(MONTH(SalesDataTable[[#This Row],[Order Date]])/3,0)</f>
        <v>Q3</v>
      </c>
      <c r="E1413" s="4">
        <f>MONTH(SalesDataTable[[#This Row],[Order Date]])</f>
        <v>7</v>
      </c>
      <c r="F1413" s="4" t="str">
        <f>TEXT(SalesDataTable[[#This Row],[Order Date]],"MMM")</f>
        <v>Jul</v>
      </c>
      <c r="G1413" s="4" t="s">
        <v>6</v>
      </c>
      <c r="H1413" s="4" t="s">
        <v>49</v>
      </c>
      <c r="I1413" s="4" t="s">
        <v>19</v>
      </c>
      <c r="J1413" s="4" t="s">
        <v>13</v>
      </c>
      <c r="K1413" s="4" t="s">
        <v>9</v>
      </c>
      <c r="L1413" s="4" t="s">
        <v>46</v>
      </c>
      <c r="M1413" s="9">
        <v>3</v>
      </c>
      <c r="N1413" s="6">
        <v>72.23</v>
      </c>
      <c r="O1413" s="7">
        <v>0.1</v>
      </c>
      <c r="P1413" s="6">
        <v>31.67</v>
      </c>
      <c r="Q1413" s="6">
        <f t="shared" si="88"/>
        <v>195.02100000000002</v>
      </c>
      <c r="R1413" s="6">
        <f t="shared" si="89"/>
        <v>95.01</v>
      </c>
      <c r="S1413" s="6">
        <f t="shared" si="90"/>
        <v>100.01100000000001</v>
      </c>
      <c r="T1413" s="8">
        <f t="shared" si="91"/>
        <v>0.5128216961250327</v>
      </c>
      <c r="U1413" s="5">
        <f>YEAR(SalesDataTable[[#This Row],[Order Date]])</f>
        <v>2026</v>
      </c>
      <c r="V1413" s="8" t="str">
        <f>"Q"&amp;ROUNDUP(MONTH(SalesDataTable[[#This Row],[Order Date]])/3,0)</f>
        <v>Q3</v>
      </c>
      <c r="W1413" s="9">
        <f>MONTH(SalesDataTable[[#This Row],[Order Date]])</f>
        <v>7</v>
      </c>
      <c r="X1413" s="8" t="str">
        <f>TEXT(SalesDataTable[[#This Row],[Order Date]],"mmm")</f>
        <v>Jul</v>
      </c>
    </row>
    <row r="1414" spans="1:24" ht="15.75">
      <c r="A1414" s="2">
        <v>626</v>
      </c>
      <c r="B1414" s="3">
        <v>46222</v>
      </c>
      <c r="C1414" s="4">
        <f>YEAR(SalesDataTable[[#This Row],[Order Date]])</f>
        <v>2026</v>
      </c>
      <c r="D1414" s="12" t="str">
        <f>"Q"&amp;ROUNDUP(MONTH(SalesDataTable[[#This Row],[Order Date]])/3,0)</f>
        <v>Q3</v>
      </c>
      <c r="E1414" s="4">
        <f>MONTH(SalesDataTable[[#This Row],[Order Date]])</f>
        <v>7</v>
      </c>
      <c r="F1414" s="4" t="str">
        <f>TEXT(SalesDataTable[[#This Row],[Order Date]],"MMM")</f>
        <v>Jul</v>
      </c>
      <c r="G1414" s="4" t="s">
        <v>6</v>
      </c>
      <c r="H1414" s="4" t="s">
        <v>49</v>
      </c>
      <c r="I1414" s="4" t="s">
        <v>19</v>
      </c>
      <c r="J1414" s="4" t="s">
        <v>3</v>
      </c>
      <c r="K1414" s="4" t="s">
        <v>14</v>
      </c>
      <c r="L1414" s="4" t="s">
        <v>15</v>
      </c>
      <c r="M1414" s="9">
        <v>1</v>
      </c>
      <c r="N1414" s="6">
        <v>36.549999999999997</v>
      </c>
      <c r="O1414" s="7">
        <v>0.1</v>
      </c>
      <c r="P1414" s="6">
        <v>13.2</v>
      </c>
      <c r="Q1414" s="6">
        <f t="shared" si="88"/>
        <v>32.894999999999996</v>
      </c>
      <c r="R1414" s="6">
        <f t="shared" si="89"/>
        <v>13.2</v>
      </c>
      <c r="S1414" s="6">
        <f t="shared" si="90"/>
        <v>19.694999999999997</v>
      </c>
      <c r="T1414" s="8">
        <f t="shared" si="91"/>
        <v>0.59872321021431829</v>
      </c>
      <c r="U1414" s="5">
        <f>YEAR(SalesDataTable[[#This Row],[Order Date]])</f>
        <v>2026</v>
      </c>
      <c r="V1414" s="8" t="str">
        <f>"Q"&amp;ROUNDUP(MONTH(SalesDataTable[[#This Row],[Order Date]])/3,0)</f>
        <v>Q3</v>
      </c>
      <c r="W1414" s="9">
        <f>MONTH(SalesDataTable[[#This Row],[Order Date]])</f>
        <v>7</v>
      </c>
      <c r="X1414" s="8" t="str">
        <f>TEXT(SalesDataTable[[#This Row],[Order Date]],"mmm")</f>
        <v>Jul</v>
      </c>
    </row>
    <row r="1415" spans="1:24" ht="15.75">
      <c r="A1415" s="2">
        <v>1409</v>
      </c>
      <c r="B1415" s="3">
        <v>46222</v>
      </c>
      <c r="C1415" s="4">
        <f>YEAR(SalesDataTable[[#This Row],[Order Date]])</f>
        <v>2026</v>
      </c>
      <c r="D1415" s="12" t="str">
        <f>"Q"&amp;ROUNDUP(MONTH(SalesDataTable[[#This Row],[Order Date]])/3,0)</f>
        <v>Q3</v>
      </c>
      <c r="E1415" s="4">
        <f>MONTH(SalesDataTable[[#This Row],[Order Date]])</f>
        <v>7</v>
      </c>
      <c r="F1415" s="4" t="str">
        <f>TEXT(SalesDataTable[[#This Row],[Order Date]],"MMM")</f>
        <v>Jul</v>
      </c>
      <c r="G1415" s="4" t="s">
        <v>6</v>
      </c>
      <c r="H1415" s="4" t="s">
        <v>49</v>
      </c>
      <c r="I1415" s="4" t="s">
        <v>2</v>
      </c>
      <c r="J1415" s="4" t="s">
        <v>13</v>
      </c>
      <c r="K1415" s="4" t="s">
        <v>23</v>
      </c>
      <c r="L1415" s="4" t="s">
        <v>51</v>
      </c>
      <c r="M1415" s="9">
        <v>5</v>
      </c>
      <c r="N1415" s="6">
        <v>124.68</v>
      </c>
      <c r="O1415" s="7">
        <v>0.05</v>
      </c>
      <c r="P1415" s="6">
        <v>60.61</v>
      </c>
      <c r="Q1415" s="6">
        <f t="shared" si="88"/>
        <v>592.23</v>
      </c>
      <c r="R1415" s="6">
        <f t="shared" si="89"/>
        <v>303.05</v>
      </c>
      <c r="S1415" s="6">
        <f t="shared" si="90"/>
        <v>289.18</v>
      </c>
      <c r="T1415" s="8">
        <f t="shared" si="91"/>
        <v>0.48829002245749115</v>
      </c>
      <c r="U1415" s="5">
        <f>YEAR(SalesDataTable[[#This Row],[Order Date]])</f>
        <v>2026</v>
      </c>
      <c r="V1415" s="8" t="str">
        <f>"Q"&amp;ROUNDUP(MONTH(SalesDataTable[[#This Row],[Order Date]])/3,0)</f>
        <v>Q3</v>
      </c>
      <c r="W1415" s="9">
        <f>MONTH(SalesDataTable[[#This Row],[Order Date]])</f>
        <v>7</v>
      </c>
      <c r="X1415" s="8" t="str">
        <f>TEXT(SalesDataTable[[#This Row],[Order Date]],"mmm")</f>
        <v>Jul</v>
      </c>
    </row>
    <row r="1416" spans="1:24" ht="15.75">
      <c r="A1416" s="2">
        <v>1486</v>
      </c>
      <c r="B1416" s="3">
        <v>46222</v>
      </c>
      <c r="C1416" s="4">
        <f>YEAR(SalesDataTable[[#This Row],[Order Date]])</f>
        <v>2026</v>
      </c>
      <c r="D1416" s="12" t="str">
        <f>"Q"&amp;ROUNDUP(MONTH(SalesDataTable[[#This Row],[Order Date]])/3,0)</f>
        <v>Q3</v>
      </c>
      <c r="E1416" s="4">
        <f>MONTH(SalesDataTable[[#This Row],[Order Date]])</f>
        <v>7</v>
      </c>
      <c r="F1416" s="4" t="str">
        <f>TEXT(SalesDataTable[[#This Row],[Order Date]],"MMM")</f>
        <v>Jul</v>
      </c>
      <c r="G1416" s="4" t="s">
        <v>20</v>
      </c>
      <c r="H1416" s="4" t="s">
        <v>33</v>
      </c>
      <c r="I1416" s="4" t="s">
        <v>2</v>
      </c>
      <c r="J1416" s="4" t="s">
        <v>3</v>
      </c>
      <c r="K1416" s="4" t="s">
        <v>4</v>
      </c>
      <c r="L1416" s="4" t="s">
        <v>30</v>
      </c>
      <c r="M1416" s="9">
        <v>1</v>
      </c>
      <c r="N1416" s="6">
        <v>101.7</v>
      </c>
      <c r="O1416" s="7">
        <v>0.05</v>
      </c>
      <c r="P1416" s="6">
        <v>49.92</v>
      </c>
      <c r="Q1416" s="6">
        <f t="shared" si="88"/>
        <v>96.614999999999995</v>
      </c>
      <c r="R1416" s="6">
        <f t="shared" si="89"/>
        <v>49.92</v>
      </c>
      <c r="S1416" s="6">
        <f t="shared" si="90"/>
        <v>46.694999999999993</v>
      </c>
      <c r="T1416" s="8">
        <f t="shared" si="91"/>
        <v>0.48331004502406455</v>
      </c>
      <c r="U1416" s="5">
        <f>YEAR(SalesDataTable[[#This Row],[Order Date]])</f>
        <v>2026</v>
      </c>
      <c r="V1416" s="8" t="str">
        <f>"Q"&amp;ROUNDUP(MONTH(SalesDataTable[[#This Row],[Order Date]])/3,0)</f>
        <v>Q3</v>
      </c>
      <c r="W1416" s="9">
        <f>MONTH(SalesDataTable[[#This Row],[Order Date]])</f>
        <v>7</v>
      </c>
      <c r="X1416" s="8" t="str">
        <f>TEXT(SalesDataTable[[#This Row],[Order Date]],"mmm")</f>
        <v>Jul</v>
      </c>
    </row>
    <row r="1417" spans="1:24" ht="15.75">
      <c r="A1417" s="2">
        <v>1940</v>
      </c>
      <c r="B1417" s="3">
        <v>46222</v>
      </c>
      <c r="C1417" s="4">
        <f>YEAR(SalesDataTable[[#This Row],[Order Date]])</f>
        <v>2026</v>
      </c>
      <c r="D1417" s="12" t="str">
        <f>"Q"&amp;ROUNDUP(MONTH(SalesDataTable[[#This Row],[Order Date]])/3,0)</f>
        <v>Q3</v>
      </c>
      <c r="E1417" s="4">
        <f>MONTH(SalesDataTable[[#This Row],[Order Date]])</f>
        <v>7</v>
      </c>
      <c r="F1417" s="4" t="str">
        <f>TEXT(SalesDataTable[[#This Row],[Order Date]],"MMM")</f>
        <v>Jul</v>
      </c>
      <c r="G1417" s="4" t="s">
        <v>11</v>
      </c>
      <c r="H1417" s="4" t="s">
        <v>52</v>
      </c>
      <c r="I1417" s="4" t="s">
        <v>2</v>
      </c>
      <c r="J1417" s="4" t="s">
        <v>13</v>
      </c>
      <c r="K1417" s="4" t="s">
        <v>34</v>
      </c>
      <c r="L1417" s="4" t="s">
        <v>45</v>
      </c>
      <c r="M1417" s="9">
        <v>2</v>
      </c>
      <c r="N1417" s="6">
        <v>50.24</v>
      </c>
      <c r="O1417" s="7">
        <v>0.05</v>
      </c>
      <c r="P1417" s="6">
        <v>21.88</v>
      </c>
      <c r="Q1417" s="6">
        <f t="shared" si="88"/>
        <v>95.456000000000003</v>
      </c>
      <c r="R1417" s="6">
        <f t="shared" si="89"/>
        <v>43.76</v>
      </c>
      <c r="S1417" s="6">
        <f t="shared" si="90"/>
        <v>51.696000000000005</v>
      </c>
      <c r="T1417" s="8">
        <f t="shared" si="91"/>
        <v>0.54156889037881328</v>
      </c>
      <c r="U1417" s="5">
        <f>YEAR(SalesDataTable[[#This Row],[Order Date]])</f>
        <v>2026</v>
      </c>
      <c r="V1417" s="8" t="str">
        <f>"Q"&amp;ROUNDUP(MONTH(SalesDataTable[[#This Row],[Order Date]])/3,0)</f>
        <v>Q3</v>
      </c>
      <c r="W1417" s="9">
        <f>MONTH(SalesDataTable[[#This Row],[Order Date]])</f>
        <v>7</v>
      </c>
      <c r="X1417" s="8" t="str">
        <f>TEXT(SalesDataTable[[#This Row],[Order Date]],"mmm")</f>
        <v>Jul</v>
      </c>
    </row>
    <row r="1418" spans="1:24" ht="15.75">
      <c r="A1418" s="2">
        <v>2215</v>
      </c>
      <c r="B1418" s="3">
        <v>46222</v>
      </c>
      <c r="C1418" s="4">
        <f>YEAR(SalesDataTable[[#This Row],[Order Date]])</f>
        <v>2026</v>
      </c>
      <c r="D1418" s="12" t="str">
        <f>"Q"&amp;ROUNDUP(MONTH(SalesDataTable[[#This Row],[Order Date]])/3,0)</f>
        <v>Q3</v>
      </c>
      <c r="E1418" s="4">
        <f>MONTH(SalesDataTable[[#This Row],[Order Date]])</f>
        <v>7</v>
      </c>
      <c r="F1418" s="4" t="str">
        <f>TEXT(SalesDataTable[[#This Row],[Order Date]],"MMM")</f>
        <v>Jul</v>
      </c>
      <c r="G1418" s="4" t="s">
        <v>20</v>
      </c>
      <c r="H1418" s="4" t="s">
        <v>47</v>
      </c>
      <c r="I1418" s="4" t="s">
        <v>19</v>
      </c>
      <c r="J1418" s="4" t="s">
        <v>3</v>
      </c>
      <c r="K1418" s="4" t="s">
        <v>34</v>
      </c>
      <c r="L1418" s="4" t="s">
        <v>42</v>
      </c>
      <c r="M1418" s="9">
        <v>3</v>
      </c>
      <c r="N1418" s="6">
        <v>35.53</v>
      </c>
      <c r="O1418" s="7">
        <v>0</v>
      </c>
      <c r="P1418" s="6">
        <v>14</v>
      </c>
      <c r="Q1418" s="6">
        <f t="shared" si="88"/>
        <v>106.59</v>
      </c>
      <c r="R1418" s="6">
        <f t="shared" si="89"/>
        <v>42</v>
      </c>
      <c r="S1418" s="6">
        <f t="shared" si="90"/>
        <v>64.59</v>
      </c>
      <c r="T1418" s="8">
        <f t="shared" si="91"/>
        <v>0.60596678862932729</v>
      </c>
      <c r="U1418" s="5">
        <f>YEAR(SalesDataTable[[#This Row],[Order Date]])</f>
        <v>2026</v>
      </c>
      <c r="V1418" s="8" t="str">
        <f>"Q"&amp;ROUNDUP(MONTH(SalesDataTable[[#This Row],[Order Date]])/3,0)</f>
        <v>Q3</v>
      </c>
      <c r="W1418" s="9">
        <f>MONTH(SalesDataTable[[#This Row],[Order Date]])</f>
        <v>7</v>
      </c>
      <c r="X1418" s="8" t="str">
        <f>TEXT(SalesDataTable[[#This Row],[Order Date]],"mmm")</f>
        <v>Jul</v>
      </c>
    </row>
    <row r="1419" spans="1:24" ht="15.75">
      <c r="A1419" s="2">
        <v>2555</v>
      </c>
      <c r="B1419" s="3">
        <v>46222</v>
      </c>
      <c r="C1419" s="4">
        <f>YEAR(SalesDataTable[[#This Row],[Order Date]])</f>
        <v>2026</v>
      </c>
      <c r="D1419" s="12" t="str">
        <f>"Q"&amp;ROUNDUP(MONTH(SalesDataTable[[#This Row],[Order Date]])/3,0)</f>
        <v>Q3</v>
      </c>
      <c r="E1419" s="4">
        <f>MONTH(SalesDataTable[[#This Row],[Order Date]])</f>
        <v>7</v>
      </c>
      <c r="F1419" s="4" t="str">
        <f>TEXT(SalesDataTable[[#This Row],[Order Date]],"MMM")</f>
        <v>Jul</v>
      </c>
      <c r="G1419" s="4" t="s">
        <v>11</v>
      </c>
      <c r="H1419" s="4" t="s">
        <v>12</v>
      </c>
      <c r="I1419" s="4" t="s">
        <v>28</v>
      </c>
      <c r="J1419" s="4" t="s">
        <v>13</v>
      </c>
      <c r="K1419" s="4" t="s">
        <v>14</v>
      </c>
      <c r="L1419" s="4" t="s">
        <v>32</v>
      </c>
      <c r="M1419" s="9">
        <v>2</v>
      </c>
      <c r="N1419" s="6">
        <v>46.89</v>
      </c>
      <c r="O1419" s="7">
        <v>0.1</v>
      </c>
      <c r="P1419" s="6">
        <v>18.53</v>
      </c>
      <c r="Q1419" s="6">
        <f t="shared" si="88"/>
        <v>84.402000000000001</v>
      </c>
      <c r="R1419" s="6">
        <f t="shared" si="89"/>
        <v>37.06</v>
      </c>
      <c r="S1419" s="6">
        <f t="shared" si="90"/>
        <v>47.341999999999999</v>
      </c>
      <c r="T1419" s="8">
        <f t="shared" si="91"/>
        <v>0.56091087888912583</v>
      </c>
      <c r="U1419" s="5">
        <f>YEAR(SalesDataTable[[#This Row],[Order Date]])</f>
        <v>2026</v>
      </c>
      <c r="V1419" s="8" t="str">
        <f>"Q"&amp;ROUNDUP(MONTH(SalesDataTable[[#This Row],[Order Date]])/3,0)</f>
        <v>Q3</v>
      </c>
      <c r="W1419" s="9">
        <f>MONTH(SalesDataTable[[#This Row],[Order Date]])</f>
        <v>7</v>
      </c>
      <c r="X1419" s="8" t="str">
        <f>TEXT(SalesDataTable[[#This Row],[Order Date]],"mmm")</f>
        <v>Jul</v>
      </c>
    </row>
    <row r="1420" spans="1:24" ht="15.75">
      <c r="A1420" s="2">
        <v>4710</v>
      </c>
      <c r="B1420" s="3">
        <v>46222</v>
      </c>
      <c r="C1420" s="4">
        <f>YEAR(SalesDataTable[[#This Row],[Order Date]])</f>
        <v>2026</v>
      </c>
      <c r="D1420" s="12" t="str">
        <f>"Q"&amp;ROUNDUP(MONTH(SalesDataTable[[#This Row],[Order Date]])/3,0)</f>
        <v>Q3</v>
      </c>
      <c r="E1420" s="4">
        <f>MONTH(SalesDataTable[[#This Row],[Order Date]])</f>
        <v>7</v>
      </c>
      <c r="F1420" s="4" t="str">
        <f>TEXT(SalesDataTable[[#This Row],[Order Date]],"MMM")</f>
        <v>Jul</v>
      </c>
      <c r="G1420" s="4" t="s">
        <v>0</v>
      </c>
      <c r="H1420" s="4" t="s">
        <v>1</v>
      </c>
      <c r="I1420" s="4" t="s">
        <v>19</v>
      </c>
      <c r="J1420" s="4" t="s">
        <v>3</v>
      </c>
      <c r="K1420" s="4" t="s">
        <v>23</v>
      </c>
      <c r="L1420" s="4" t="s">
        <v>29</v>
      </c>
      <c r="M1420" s="9">
        <v>1</v>
      </c>
      <c r="N1420" s="6">
        <v>197.29</v>
      </c>
      <c r="O1420" s="7">
        <v>0.1</v>
      </c>
      <c r="P1420" s="6">
        <v>104.7</v>
      </c>
      <c r="Q1420" s="6">
        <f t="shared" si="88"/>
        <v>177.56100000000001</v>
      </c>
      <c r="R1420" s="6">
        <f t="shared" si="89"/>
        <v>104.7</v>
      </c>
      <c r="S1420" s="6">
        <f t="shared" si="90"/>
        <v>72.861000000000004</v>
      </c>
      <c r="T1420" s="8">
        <f t="shared" si="91"/>
        <v>0.4103434875901803</v>
      </c>
      <c r="U1420" s="5">
        <f>YEAR(SalesDataTable[[#This Row],[Order Date]])</f>
        <v>2026</v>
      </c>
      <c r="V1420" s="8" t="str">
        <f>"Q"&amp;ROUNDUP(MONTH(SalesDataTable[[#This Row],[Order Date]])/3,0)</f>
        <v>Q3</v>
      </c>
      <c r="W1420" s="9">
        <f>MONTH(SalesDataTable[[#This Row],[Order Date]])</f>
        <v>7</v>
      </c>
      <c r="X1420" s="8" t="str">
        <f>TEXT(SalesDataTable[[#This Row],[Order Date]],"mmm")</f>
        <v>Jul</v>
      </c>
    </row>
    <row r="1421" spans="1:24" ht="15.75">
      <c r="A1421" s="2">
        <v>4974</v>
      </c>
      <c r="B1421" s="3">
        <v>46222</v>
      </c>
      <c r="C1421" s="4">
        <f>YEAR(SalesDataTable[[#This Row],[Order Date]])</f>
        <v>2026</v>
      </c>
      <c r="D1421" s="12" t="str">
        <f>"Q"&amp;ROUNDUP(MONTH(SalesDataTable[[#This Row],[Order Date]])/3,0)</f>
        <v>Q3</v>
      </c>
      <c r="E1421" s="4">
        <f>MONTH(SalesDataTable[[#This Row],[Order Date]])</f>
        <v>7</v>
      </c>
      <c r="F1421" s="4" t="str">
        <f>TEXT(SalesDataTable[[#This Row],[Order Date]],"MMM")</f>
        <v>Jul</v>
      </c>
      <c r="G1421" s="4" t="s">
        <v>0</v>
      </c>
      <c r="H1421" s="4" t="s">
        <v>36</v>
      </c>
      <c r="I1421" s="4" t="s">
        <v>19</v>
      </c>
      <c r="J1421" s="4" t="s">
        <v>16</v>
      </c>
      <c r="K1421" s="4" t="s">
        <v>9</v>
      </c>
      <c r="L1421" s="4" t="s">
        <v>46</v>
      </c>
      <c r="M1421" s="9">
        <v>1</v>
      </c>
      <c r="N1421" s="6">
        <v>70.52</v>
      </c>
      <c r="O1421" s="7">
        <v>0.1</v>
      </c>
      <c r="P1421" s="6">
        <v>33.28</v>
      </c>
      <c r="Q1421" s="6">
        <f t="shared" si="88"/>
        <v>63.467999999999996</v>
      </c>
      <c r="R1421" s="6">
        <f t="shared" si="89"/>
        <v>33.28</v>
      </c>
      <c r="S1421" s="6">
        <f t="shared" si="90"/>
        <v>30.187999999999995</v>
      </c>
      <c r="T1421" s="8">
        <f t="shared" si="91"/>
        <v>0.47564126804058732</v>
      </c>
      <c r="U1421" s="5">
        <f>YEAR(SalesDataTable[[#This Row],[Order Date]])</f>
        <v>2026</v>
      </c>
      <c r="V1421" s="8" t="str">
        <f>"Q"&amp;ROUNDUP(MONTH(SalesDataTable[[#This Row],[Order Date]])/3,0)</f>
        <v>Q3</v>
      </c>
      <c r="W1421" s="9">
        <f>MONTH(SalesDataTable[[#This Row],[Order Date]])</f>
        <v>7</v>
      </c>
      <c r="X1421" s="8" t="str">
        <f>TEXT(SalesDataTable[[#This Row],[Order Date]],"mmm")</f>
        <v>Jul</v>
      </c>
    </row>
    <row r="1422" spans="1:24" ht="15.75">
      <c r="A1422" s="2">
        <v>5048</v>
      </c>
      <c r="B1422" s="3">
        <v>46222</v>
      </c>
      <c r="C1422" s="4">
        <f>YEAR(SalesDataTable[[#This Row],[Order Date]])</f>
        <v>2026</v>
      </c>
      <c r="D1422" s="12" t="str">
        <f>"Q"&amp;ROUNDUP(MONTH(SalesDataTable[[#This Row],[Order Date]])/3,0)</f>
        <v>Q3</v>
      </c>
      <c r="E1422" s="4">
        <f>MONTH(SalesDataTable[[#This Row],[Order Date]])</f>
        <v>7</v>
      </c>
      <c r="F1422" s="4" t="str">
        <f>TEXT(SalesDataTable[[#This Row],[Order Date]],"MMM")</f>
        <v>Jul</v>
      </c>
      <c r="G1422" s="4" t="s">
        <v>6</v>
      </c>
      <c r="H1422" s="4" t="s">
        <v>43</v>
      </c>
      <c r="I1422" s="4" t="s">
        <v>28</v>
      </c>
      <c r="J1422" s="4" t="s">
        <v>13</v>
      </c>
      <c r="K1422" s="4" t="s">
        <v>34</v>
      </c>
      <c r="L1422" s="4" t="s">
        <v>45</v>
      </c>
      <c r="M1422" s="9">
        <v>3</v>
      </c>
      <c r="N1422" s="6">
        <v>49.9</v>
      </c>
      <c r="O1422" s="7">
        <v>0.05</v>
      </c>
      <c r="P1422" s="6">
        <v>22.27</v>
      </c>
      <c r="Q1422" s="6">
        <f t="shared" si="88"/>
        <v>142.21499999999997</v>
      </c>
      <c r="R1422" s="6">
        <f t="shared" si="89"/>
        <v>66.81</v>
      </c>
      <c r="S1422" s="6">
        <f t="shared" si="90"/>
        <v>75.404999999999973</v>
      </c>
      <c r="T1422" s="8">
        <f t="shared" si="91"/>
        <v>0.53021833139964125</v>
      </c>
      <c r="U1422" s="5">
        <f>YEAR(SalesDataTable[[#This Row],[Order Date]])</f>
        <v>2026</v>
      </c>
      <c r="V1422" s="8" t="str">
        <f>"Q"&amp;ROUNDUP(MONTH(SalesDataTable[[#This Row],[Order Date]])/3,0)</f>
        <v>Q3</v>
      </c>
      <c r="W1422" s="9">
        <f>MONTH(SalesDataTable[[#This Row],[Order Date]])</f>
        <v>7</v>
      </c>
      <c r="X1422" s="8" t="str">
        <f>TEXT(SalesDataTable[[#This Row],[Order Date]],"mmm")</f>
        <v>Jul</v>
      </c>
    </row>
    <row r="1423" spans="1:24" ht="15.75">
      <c r="A1423" s="2">
        <v>1</v>
      </c>
      <c r="B1423" s="3">
        <v>46223</v>
      </c>
      <c r="C1423" s="4">
        <f>YEAR(SalesDataTable[[#This Row],[Order Date]])</f>
        <v>2026</v>
      </c>
      <c r="D1423" s="12" t="str">
        <f>"Q"&amp;ROUNDUP(MONTH(SalesDataTable[[#This Row],[Order Date]])/3,0)</f>
        <v>Q3</v>
      </c>
      <c r="E1423" s="4">
        <f>MONTH(SalesDataTable[[#This Row],[Order Date]])</f>
        <v>7</v>
      </c>
      <c r="F1423" s="4" t="str">
        <f>TEXT(SalesDataTable[[#This Row],[Order Date]],"MMM")</f>
        <v>Jul</v>
      </c>
      <c r="G1423" s="4" t="s">
        <v>20</v>
      </c>
      <c r="H1423" s="4" t="s">
        <v>31</v>
      </c>
      <c r="I1423" s="4" t="s">
        <v>19</v>
      </c>
      <c r="J1423" s="4" t="s">
        <v>13</v>
      </c>
      <c r="K1423" s="4" t="s">
        <v>9</v>
      </c>
      <c r="L1423" s="4" t="s">
        <v>37</v>
      </c>
      <c r="M1423" s="9">
        <v>3</v>
      </c>
      <c r="N1423" s="6">
        <v>156.25</v>
      </c>
      <c r="O1423" s="7">
        <v>0</v>
      </c>
      <c r="P1423" s="6">
        <v>79.900000000000006</v>
      </c>
      <c r="Q1423" s="6">
        <f t="shared" si="88"/>
        <v>468.75</v>
      </c>
      <c r="R1423" s="6">
        <f t="shared" si="89"/>
        <v>239.70000000000002</v>
      </c>
      <c r="S1423" s="6">
        <f t="shared" si="90"/>
        <v>229.04999999999998</v>
      </c>
      <c r="T1423" s="8">
        <f t="shared" si="91"/>
        <v>0.48863999999999996</v>
      </c>
      <c r="U1423" s="5">
        <f>YEAR(SalesDataTable[[#This Row],[Order Date]])</f>
        <v>2026</v>
      </c>
      <c r="V1423" s="8" t="str">
        <f>"Q"&amp;ROUNDUP(MONTH(SalesDataTable[[#This Row],[Order Date]])/3,0)</f>
        <v>Q3</v>
      </c>
      <c r="W1423" s="9">
        <f>MONTH(SalesDataTable[[#This Row],[Order Date]])</f>
        <v>7</v>
      </c>
      <c r="X1423" s="8" t="str">
        <f>TEXT(SalesDataTable[[#This Row],[Order Date]],"mmm")</f>
        <v>Jul</v>
      </c>
    </row>
    <row r="1424" spans="1:24" ht="15.75">
      <c r="A1424" s="2">
        <v>270</v>
      </c>
      <c r="B1424" s="3">
        <v>46223</v>
      </c>
      <c r="C1424" s="4">
        <f>YEAR(SalesDataTable[[#This Row],[Order Date]])</f>
        <v>2026</v>
      </c>
      <c r="D1424" s="12" t="str">
        <f>"Q"&amp;ROUNDUP(MONTH(SalesDataTable[[#This Row],[Order Date]])/3,0)</f>
        <v>Q3</v>
      </c>
      <c r="E1424" s="4">
        <f>MONTH(SalesDataTable[[#This Row],[Order Date]])</f>
        <v>7</v>
      </c>
      <c r="F1424" s="4" t="str">
        <f>TEXT(SalesDataTable[[#This Row],[Order Date]],"MMM")</f>
        <v>Jul</v>
      </c>
      <c r="G1424" s="4" t="s">
        <v>11</v>
      </c>
      <c r="H1424" s="4" t="s">
        <v>12</v>
      </c>
      <c r="I1424" s="4" t="s">
        <v>28</v>
      </c>
      <c r="J1424" s="4" t="s">
        <v>3</v>
      </c>
      <c r="K1424" s="4" t="s">
        <v>23</v>
      </c>
      <c r="L1424" s="4" t="s">
        <v>51</v>
      </c>
      <c r="M1424" s="9">
        <v>3</v>
      </c>
      <c r="N1424" s="6">
        <v>120.14</v>
      </c>
      <c r="O1424" s="7">
        <v>0</v>
      </c>
      <c r="P1424" s="6">
        <v>58.9</v>
      </c>
      <c r="Q1424" s="6">
        <f t="shared" si="88"/>
        <v>360.42</v>
      </c>
      <c r="R1424" s="6">
        <f t="shared" si="89"/>
        <v>176.7</v>
      </c>
      <c r="S1424" s="6">
        <f t="shared" si="90"/>
        <v>183.72000000000003</v>
      </c>
      <c r="T1424" s="8">
        <f t="shared" si="91"/>
        <v>0.5097386382553688</v>
      </c>
      <c r="U1424" s="5">
        <f>YEAR(SalesDataTable[[#This Row],[Order Date]])</f>
        <v>2026</v>
      </c>
      <c r="V1424" s="8" t="str">
        <f>"Q"&amp;ROUNDUP(MONTH(SalesDataTable[[#This Row],[Order Date]])/3,0)</f>
        <v>Q3</v>
      </c>
      <c r="W1424" s="9">
        <f>MONTH(SalesDataTable[[#This Row],[Order Date]])</f>
        <v>7</v>
      </c>
      <c r="X1424" s="8" t="str">
        <f>TEXT(SalesDataTable[[#This Row],[Order Date]],"mmm")</f>
        <v>Jul</v>
      </c>
    </row>
    <row r="1425" spans="1:24" ht="15.75">
      <c r="A1425" s="2">
        <v>2130</v>
      </c>
      <c r="B1425" s="3">
        <v>46223</v>
      </c>
      <c r="C1425" s="4">
        <f>YEAR(SalesDataTable[[#This Row],[Order Date]])</f>
        <v>2026</v>
      </c>
      <c r="D1425" s="12" t="str">
        <f>"Q"&amp;ROUNDUP(MONTH(SalesDataTable[[#This Row],[Order Date]])/3,0)</f>
        <v>Q3</v>
      </c>
      <c r="E1425" s="4">
        <f>MONTH(SalesDataTable[[#This Row],[Order Date]])</f>
        <v>7</v>
      </c>
      <c r="F1425" s="4" t="str">
        <f>TEXT(SalesDataTable[[#This Row],[Order Date]],"MMM")</f>
        <v>Jul</v>
      </c>
      <c r="G1425" s="4" t="s">
        <v>6</v>
      </c>
      <c r="H1425" s="4" t="s">
        <v>49</v>
      </c>
      <c r="I1425" s="4" t="s">
        <v>19</v>
      </c>
      <c r="J1425" s="4" t="s">
        <v>3</v>
      </c>
      <c r="K1425" s="4" t="s">
        <v>9</v>
      </c>
      <c r="L1425" s="4" t="s">
        <v>17</v>
      </c>
      <c r="M1425" s="9">
        <v>1</v>
      </c>
      <c r="N1425" s="6">
        <v>145.21</v>
      </c>
      <c r="O1425" s="7">
        <v>0</v>
      </c>
      <c r="P1425" s="6">
        <v>80.52</v>
      </c>
      <c r="Q1425" s="6">
        <f t="shared" si="88"/>
        <v>145.21</v>
      </c>
      <c r="R1425" s="6">
        <f t="shared" si="89"/>
        <v>80.52</v>
      </c>
      <c r="S1425" s="6">
        <f t="shared" si="90"/>
        <v>64.690000000000012</v>
      </c>
      <c r="T1425" s="8">
        <f t="shared" si="91"/>
        <v>0.44549273466014744</v>
      </c>
      <c r="U1425" s="5">
        <f>YEAR(SalesDataTable[[#This Row],[Order Date]])</f>
        <v>2026</v>
      </c>
      <c r="V1425" s="8" t="str">
        <f>"Q"&amp;ROUNDUP(MONTH(SalesDataTable[[#This Row],[Order Date]])/3,0)</f>
        <v>Q3</v>
      </c>
      <c r="W1425" s="9">
        <f>MONTH(SalesDataTable[[#This Row],[Order Date]])</f>
        <v>7</v>
      </c>
      <c r="X1425" s="8" t="str">
        <f>TEXT(SalesDataTable[[#This Row],[Order Date]],"mmm")</f>
        <v>Jul</v>
      </c>
    </row>
    <row r="1426" spans="1:24" ht="15.75">
      <c r="A1426" s="2">
        <v>2474</v>
      </c>
      <c r="B1426" s="3">
        <v>46223</v>
      </c>
      <c r="C1426" s="4">
        <f>YEAR(SalesDataTable[[#This Row],[Order Date]])</f>
        <v>2026</v>
      </c>
      <c r="D1426" s="12" t="str">
        <f>"Q"&amp;ROUNDUP(MONTH(SalesDataTable[[#This Row],[Order Date]])/3,0)</f>
        <v>Q3</v>
      </c>
      <c r="E1426" s="4">
        <f>MONTH(SalesDataTable[[#This Row],[Order Date]])</f>
        <v>7</v>
      </c>
      <c r="F1426" s="4" t="str">
        <f>TEXT(SalesDataTable[[#This Row],[Order Date]],"MMM")</f>
        <v>Jul</v>
      </c>
      <c r="G1426" s="4" t="s">
        <v>11</v>
      </c>
      <c r="H1426" s="4" t="s">
        <v>12</v>
      </c>
      <c r="I1426" s="4" t="s">
        <v>19</v>
      </c>
      <c r="J1426" s="4" t="s">
        <v>3</v>
      </c>
      <c r="K1426" s="4" t="s">
        <v>4</v>
      </c>
      <c r="L1426" s="4" t="s">
        <v>26</v>
      </c>
      <c r="M1426" s="9">
        <v>2</v>
      </c>
      <c r="N1426" s="6">
        <v>39.78</v>
      </c>
      <c r="O1426" s="7">
        <v>0.1</v>
      </c>
      <c r="P1426" s="6">
        <v>16.260000000000002</v>
      </c>
      <c r="Q1426" s="6">
        <f t="shared" si="88"/>
        <v>71.603999999999999</v>
      </c>
      <c r="R1426" s="6">
        <f t="shared" si="89"/>
        <v>32.520000000000003</v>
      </c>
      <c r="S1426" s="6">
        <f t="shared" si="90"/>
        <v>39.083999999999996</v>
      </c>
      <c r="T1426" s="8">
        <f t="shared" si="91"/>
        <v>0.54583542818836928</v>
      </c>
      <c r="U1426" s="5">
        <f>YEAR(SalesDataTable[[#This Row],[Order Date]])</f>
        <v>2026</v>
      </c>
      <c r="V1426" s="8" t="str">
        <f>"Q"&amp;ROUNDUP(MONTH(SalesDataTable[[#This Row],[Order Date]])/3,0)</f>
        <v>Q3</v>
      </c>
      <c r="W1426" s="9">
        <f>MONTH(SalesDataTable[[#This Row],[Order Date]])</f>
        <v>7</v>
      </c>
      <c r="X1426" s="8" t="str">
        <f>TEXT(SalesDataTable[[#This Row],[Order Date]],"mmm")</f>
        <v>Jul</v>
      </c>
    </row>
    <row r="1427" spans="1:24" ht="15.75">
      <c r="A1427" s="2">
        <v>2514</v>
      </c>
      <c r="B1427" s="3">
        <v>46223</v>
      </c>
      <c r="C1427" s="4">
        <f>YEAR(SalesDataTable[[#This Row],[Order Date]])</f>
        <v>2026</v>
      </c>
      <c r="D1427" s="12" t="str">
        <f>"Q"&amp;ROUNDUP(MONTH(SalesDataTable[[#This Row],[Order Date]])/3,0)</f>
        <v>Q3</v>
      </c>
      <c r="E1427" s="4">
        <f>MONTH(SalesDataTable[[#This Row],[Order Date]])</f>
        <v>7</v>
      </c>
      <c r="F1427" s="4" t="str">
        <f>TEXT(SalesDataTable[[#This Row],[Order Date]],"MMM")</f>
        <v>Jul</v>
      </c>
      <c r="G1427" s="4" t="s">
        <v>6</v>
      </c>
      <c r="H1427" s="4" t="s">
        <v>27</v>
      </c>
      <c r="I1427" s="4" t="s">
        <v>2</v>
      </c>
      <c r="J1427" s="4" t="s">
        <v>13</v>
      </c>
      <c r="K1427" s="4" t="s">
        <v>14</v>
      </c>
      <c r="L1427" s="4" t="s">
        <v>48</v>
      </c>
      <c r="M1427" s="9">
        <v>2</v>
      </c>
      <c r="N1427" s="6">
        <v>161.97</v>
      </c>
      <c r="O1427" s="7">
        <v>0.1</v>
      </c>
      <c r="P1427" s="6">
        <v>88.57</v>
      </c>
      <c r="Q1427" s="6">
        <f t="shared" si="88"/>
        <v>291.54599999999999</v>
      </c>
      <c r="R1427" s="6">
        <f t="shared" si="89"/>
        <v>177.14</v>
      </c>
      <c r="S1427" s="6">
        <f t="shared" si="90"/>
        <v>114.40600000000001</v>
      </c>
      <c r="T1427" s="8">
        <f t="shared" si="91"/>
        <v>0.39241148909606033</v>
      </c>
      <c r="U1427" s="5">
        <f>YEAR(SalesDataTable[[#This Row],[Order Date]])</f>
        <v>2026</v>
      </c>
      <c r="V1427" s="8" t="str">
        <f>"Q"&amp;ROUNDUP(MONTH(SalesDataTable[[#This Row],[Order Date]])/3,0)</f>
        <v>Q3</v>
      </c>
      <c r="W1427" s="9">
        <f>MONTH(SalesDataTable[[#This Row],[Order Date]])</f>
        <v>7</v>
      </c>
      <c r="X1427" s="8" t="str">
        <f>TEXT(SalesDataTable[[#This Row],[Order Date]],"mmm")</f>
        <v>Jul</v>
      </c>
    </row>
    <row r="1428" spans="1:24" ht="15.75">
      <c r="A1428" s="2">
        <v>2616</v>
      </c>
      <c r="B1428" s="3">
        <v>46223</v>
      </c>
      <c r="C1428" s="4">
        <f>YEAR(SalesDataTable[[#This Row],[Order Date]])</f>
        <v>2026</v>
      </c>
      <c r="D1428" s="12" t="str">
        <f>"Q"&amp;ROUNDUP(MONTH(SalesDataTable[[#This Row],[Order Date]])/3,0)</f>
        <v>Q3</v>
      </c>
      <c r="E1428" s="4">
        <f>MONTH(SalesDataTable[[#This Row],[Order Date]])</f>
        <v>7</v>
      </c>
      <c r="F1428" s="4" t="str">
        <f>TEXT(SalesDataTable[[#This Row],[Order Date]],"MMM")</f>
        <v>Jul</v>
      </c>
      <c r="G1428" s="4" t="s">
        <v>11</v>
      </c>
      <c r="H1428" s="4" t="s">
        <v>18</v>
      </c>
      <c r="I1428" s="4" t="s">
        <v>19</v>
      </c>
      <c r="J1428" s="4" t="s">
        <v>13</v>
      </c>
      <c r="K1428" s="4" t="s">
        <v>34</v>
      </c>
      <c r="L1428" s="4" t="s">
        <v>38</v>
      </c>
      <c r="M1428" s="9">
        <v>2</v>
      </c>
      <c r="N1428" s="6">
        <v>125.37</v>
      </c>
      <c r="O1428" s="7">
        <v>0</v>
      </c>
      <c r="P1428" s="6">
        <v>68.040000000000006</v>
      </c>
      <c r="Q1428" s="6">
        <f t="shared" si="88"/>
        <v>250.74</v>
      </c>
      <c r="R1428" s="6">
        <f t="shared" si="89"/>
        <v>136.08000000000001</v>
      </c>
      <c r="S1428" s="6">
        <f t="shared" si="90"/>
        <v>114.66</v>
      </c>
      <c r="T1428" s="8">
        <f t="shared" si="91"/>
        <v>0.457286432160804</v>
      </c>
      <c r="U1428" s="5">
        <f>YEAR(SalesDataTable[[#This Row],[Order Date]])</f>
        <v>2026</v>
      </c>
      <c r="V1428" s="8" t="str">
        <f>"Q"&amp;ROUNDUP(MONTH(SalesDataTable[[#This Row],[Order Date]])/3,0)</f>
        <v>Q3</v>
      </c>
      <c r="W1428" s="9">
        <f>MONTH(SalesDataTable[[#This Row],[Order Date]])</f>
        <v>7</v>
      </c>
      <c r="X1428" s="8" t="str">
        <f>TEXT(SalesDataTable[[#This Row],[Order Date]],"mmm")</f>
        <v>Jul</v>
      </c>
    </row>
    <row r="1429" spans="1:24" ht="15.75">
      <c r="A1429" s="2">
        <v>2632</v>
      </c>
      <c r="B1429" s="3">
        <v>46223</v>
      </c>
      <c r="C1429" s="4">
        <f>YEAR(SalesDataTable[[#This Row],[Order Date]])</f>
        <v>2026</v>
      </c>
      <c r="D1429" s="12" t="str">
        <f>"Q"&amp;ROUNDUP(MONTH(SalesDataTable[[#This Row],[Order Date]])/3,0)</f>
        <v>Q3</v>
      </c>
      <c r="E1429" s="4">
        <f>MONTH(SalesDataTable[[#This Row],[Order Date]])</f>
        <v>7</v>
      </c>
      <c r="F1429" s="4" t="str">
        <f>TEXT(SalesDataTable[[#This Row],[Order Date]],"MMM")</f>
        <v>Jul</v>
      </c>
      <c r="G1429" s="4" t="s">
        <v>0</v>
      </c>
      <c r="H1429" s="4" t="s">
        <v>50</v>
      </c>
      <c r="I1429" s="4" t="s">
        <v>2</v>
      </c>
      <c r="J1429" s="4" t="s">
        <v>13</v>
      </c>
      <c r="K1429" s="4" t="s">
        <v>23</v>
      </c>
      <c r="L1429" s="4" t="s">
        <v>29</v>
      </c>
      <c r="M1429" s="9">
        <v>1</v>
      </c>
      <c r="N1429" s="6">
        <v>196.57</v>
      </c>
      <c r="O1429" s="7">
        <v>0</v>
      </c>
      <c r="P1429" s="6">
        <v>104.78</v>
      </c>
      <c r="Q1429" s="6">
        <f t="shared" si="88"/>
        <v>196.57</v>
      </c>
      <c r="R1429" s="6">
        <f t="shared" si="89"/>
        <v>104.78</v>
      </c>
      <c r="S1429" s="6">
        <f t="shared" si="90"/>
        <v>91.789999999999992</v>
      </c>
      <c r="T1429" s="8">
        <f t="shared" si="91"/>
        <v>0.46695833545301924</v>
      </c>
      <c r="U1429" s="5">
        <f>YEAR(SalesDataTable[[#This Row],[Order Date]])</f>
        <v>2026</v>
      </c>
      <c r="V1429" s="8" t="str">
        <f>"Q"&amp;ROUNDUP(MONTH(SalesDataTable[[#This Row],[Order Date]])/3,0)</f>
        <v>Q3</v>
      </c>
      <c r="W1429" s="9">
        <f>MONTH(SalesDataTable[[#This Row],[Order Date]])</f>
        <v>7</v>
      </c>
      <c r="X1429" s="8" t="str">
        <f>TEXT(SalesDataTable[[#This Row],[Order Date]],"mmm")</f>
        <v>Jul</v>
      </c>
    </row>
    <row r="1430" spans="1:24" ht="15.75">
      <c r="A1430" s="2">
        <v>3725</v>
      </c>
      <c r="B1430" s="3">
        <v>46223</v>
      </c>
      <c r="C1430" s="4">
        <f>YEAR(SalesDataTable[[#This Row],[Order Date]])</f>
        <v>2026</v>
      </c>
      <c r="D1430" s="12" t="str">
        <f>"Q"&amp;ROUNDUP(MONTH(SalesDataTable[[#This Row],[Order Date]])/3,0)</f>
        <v>Q3</v>
      </c>
      <c r="E1430" s="4">
        <f>MONTH(SalesDataTable[[#This Row],[Order Date]])</f>
        <v>7</v>
      </c>
      <c r="F1430" s="4" t="str">
        <f>TEXT(SalesDataTable[[#This Row],[Order Date]],"MMM")</f>
        <v>Jul</v>
      </c>
      <c r="G1430" s="4" t="s">
        <v>11</v>
      </c>
      <c r="H1430" s="4" t="s">
        <v>52</v>
      </c>
      <c r="I1430" s="4" t="s">
        <v>2</v>
      </c>
      <c r="J1430" s="4" t="s">
        <v>3</v>
      </c>
      <c r="K1430" s="4" t="s">
        <v>23</v>
      </c>
      <c r="L1430" s="4" t="s">
        <v>29</v>
      </c>
      <c r="M1430" s="9">
        <v>2</v>
      </c>
      <c r="N1430" s="6">
        <v>195.74</v>
      </c>
      <c r="O1430" s="7">
        <v>0.05</v>
      </c>
      <c r="P1430" s="6">
        <v>107.17</v>
      </c>
      <c r="Q1430" s="6">
        <f t="shared" si="88"/>
        <v>371.90600000000001</v>
      </c>
      <c r="R1430" s="6">
        <f t="shared" si="89"/>
        <v>214.34</v>
      </c>
      <c r="S1430" s="6">
        <f t="shared" si="90"/>
        <v>157.566</v>
      </c>
      <c r="T1430" s="8">
        <f t="shared" si="91"/>
        <v>0.4236715729243411</v>
      </c>
      <c r="U1430" s="5">
        <f>YEAR(SalesDataTable[[#This Row],[Order Date]])</f>
        <v>2026</v>
      </c>
      <c r="V1430" s="8" t="str">
        <f>"Q"&amp;ROUNDUP(MONTH(SalesDataTable[[#This Row],[Order Date]])/3,0)</f>
        <v>Q3</v>
      </c>
      <c r="W1430" s="9">
        <f>MONTH(SalesDataTable[[#This Row],[Order Date]])</f>
        <v>7</v>
      </c>
      <c r="X1430" s="8" t="str">
        <f>TEXT(SalesDataTable[[#This Row],[Order Date]],"mmm")</f>
        <v>Jul</v>
      </c>
    </row>
    <row r="1431" spans="1:24" ht="15.75">
      <c r="A1431" s="2">
        <v>3834</v>
      </c>
      <c r="B1431" s="3">
        <v>46223</v>
      </c>
      <c r="C1431" s="4">
        <f>YEAR(SalesDataTable[[#This Row],[Order Date]])</f>
        <v>2026</v>
      </c>
      <c r="D1431" s="12" t="str">
        <f>"Q"&amp;ROUNDUP(MONTH(SalesDataTable[[#This Row],[Order Date]])/3,0)</f>
        <v>Q3</v>
      </c>
      <c r="E1431" s="4">
        <f>MONTH(SalesDataTable[[#This Row],[Order Date]])</f>
        <v>7</v>
      </c>
      <c r="F1431" s="4" t="str">
        <f>TEXT(SalesDataTable[[#This Row],[Order Date]],"MMM")</f>
        <v>Jul</v>
      </c>
      <c r="G1431" s="4" t="s">
        <v>6</v>
      </c>
      <c r="H1431" s="4" t="s">
        <v>49</v>
      </c>
      <c r="I1431" s="4" t="s">
        <v>19</v>
      </c>
      <c r="J1431" s="4" t="s">
        <v>13</v>
      </c>
      <c r="K1431" s="4" t="s">
        <v>23</v>
      </c>
      <c r="L1431" s="4" t="s">
        <v>29</v>
      </c>
      <c r="M1431" s="9">
        <v>3</v>
      </c>
      <c r="N1431" s="6">
        <v>192.28</v>
      </c>
      <c r="O1431" s="7">
        <v>0</v>
      </c>
      <c r="P1431" s="6">
        <v>104.3</v>
      </c>
      <c r="Q1431" s="6">
        <f t="shared" si="88"/>
        <v>576.84</v>
      </c>
      <c r="R1431" s="6">
        <f t="shared" si="89"/>
        <v>312.89999999999998</v>
      </c>
      <c r="S1431" s="6">
        <f t="shared" si="90"/>
        <v>263.94000000000005</v>
      </c>
      <c r="T1431" s="8">
        <f t="shared" si="91"/>
        <v>0.45756188891200339</v>
      </c>
      <c r="U1431" s="5">
        <f>YEAR(SalesDataTable[[#This Row],[Order Date]])</f>
        <v>2026</v>
      </c>
      <c r="V1431" s="8" t="str">
        <f>"Q"&amp;ROUNDUP(MONTH(SalesDataTable[[#This Row],[Order Date]])/3,0)</f>
        <v>Q3</v>
      </c>
      <c r="W1431" s="9">
        <f>MONTH(SalesDataTable[[#This Row],[Order Date]])</f>
        <v>7</v>
      </c>
      <c r="X1431" s="8" t="str">
        <f>TEXT(SalesDataTable[[#This Row],[Order Date]],"mmm")</f>
        <v>Jul</v>
      </c>
    </row>
    <row r="1432" spans="1:24" ht="15.75">
      <c r="A1432" s="2">
        <v>159</v>
      </c>
      <c r="B1432" s="3">
        <v>46224</v>
      </c>
      <c r="C1432" s="4">
        <f>YEAR(SalesDataTable[[#This Row],[Order Date]])</f>
        <v>2026</v>
      </c>
      <c r="D1432" s="12" t="str">
        <f>"Q"&amp;ROUNDUP(MONTH(SalesDataTable[[#This Row],[Order Date]])/3,0)</f>
        <v>Q3</v>
      </c>
      <c r="E1432" s="4">
        <f>MONTH(SalesDataTable[[#This Row],[Order Date]])</f>
        <v>7</v>
      </c>
      <c r="F1432" s="4" t="str">
        <f>TEXT(SalesDataTable[[#This Row],[Order Date]],"MMM")</f>
        <v>Jul</v>
      </c>
      <c r="G1432" s="4" t="s">
        <v>6</v>
      </c>
      <c r="H1432" s="4" t="s">
        <v>7</v>
      </c>
      <c r="I1432" s="4" t="s">
        <v>2</v>
      </c>
      <c r="J1432" s="4" t="s">
        <v>3</v>
      </c>
      <c r="K1432" s="4" t="s">
        <v>9</v>
      </c>
      <c r="L1432" s="4" t="s">
        <v>46</v>
      </c>
      <c r="M1432" s="9">
        <v>2</v>
      </c>
      <c r="N1432" s="6">
        <v>70.150000000000006</v>
      </c>
      <c r="O1432" s="7">
        <v>0.05</v>
      </c>
      <c r="P1432" s="6">
        <v>32.950000000000003</v>
      </c>
      <c r="Q1432" s="6">
        <f t="shared" si="88"/>
        <v>133.285</v>
      </c>
      <c r="R1432" s="6">
        <f t="shared" si="89"/>
        <v>65.900000000000006</v>
      </c>
      <c r="S1432" s="6">
        <f t="shared" si="90"/>
        <v>67.384999999999991</v>
      </c>
      <c r="T1432" s="8">
        <f t="shared" si="91"/>
        <v>0.50557076940390888</v>
      </c>
      <c r="U1432" s="5">
        <f>YEAR(SalesDataTable[[#This Row],[Order Date]])</f>
        <v>2026</v>
      </c>
      <c r="V1432" s="8" t="str">
        <f>"Q"&amp;ROUNDUP(MONTH(SalesDataTable[[#This Row],[Order Date]])/3,0)</f>
        <v>Q3</v>
      </c>
      <c r="W1432" s="9">
        <f>MONTH(SalesDataTable[[#This Row],[Order Date]])</f>
        <v>7</v>
      </c>
      <c r="X1432" s="8" t="str">
        <f>TEXT(SalesDataTable[[#This Row],[Order Date]],"mmm")</f>
        <v>Jul</v>
      </c>
    </row>
    <row r="1433" spans="1:24" ht="15.75">
      <c r="A1433" s="2">
        <v>435</v>
      </c>
      <c r="B1433" s="3">
        <v>46224</v>
      </c>
      <c r="C1433" s="4">
        <f>YEAR(SalesDataTable[[#This Row],[Order Date]])</f>
        <v>2026</v>
      </c>
      <c r="D1433" s="12" t="str">
        <f>"Q"&amp;ROUNDUP(MONTH(SalesDataTable[[#This Row],[Order Date]])/3,0)</f>
        <v>Q3</v>
      </c>
      <c r="E1433" s="4">
        <f>MONTH(SalesDataTable[[#This Row],[Order Date]])</f>
        <v>7</v>
      </c>
      <c r="F1433" s="4" t="str">
        <f>TEXT(SalesDataTable[[#This Row],[Order Date]],"MMM")</f>
        <v>Jul</v>
      </c>
      <c r="G1433" s="4" t="s">
        <v>11</v>
      </c>
      <c r="H1433" s="4" t="s">
        <v>12</v>
      </c>
      <c r="I1433" s="4" t="s">
        <v>2</v>
      </c>
      <c r="J1433" s="4" t="s">
        <v>3</v>
      </c>
      <c r="K1433" s="4" t="s">
        <v>23</v>
      </c>
      <c r="L1433" s="4" t="s">
        <v>24</v>
      </c>
      <c r="M1433" s="9">
        <v>2</v>
      </c>
      <c r="N1433" s="6">
        <v>342.38</v>
      </c>
      <c r="O1433" s="7">
        <v>0.05</v>
      </c>
      <c r="P1433" s="6">
        <v>192.01</v>
      </c>
      <c r="Q1433" s="6">
        <f t="shared" si="88"/>
        <v>650.52199999999993</v>
      </c>
      <c r="R1433" s="6">
        <f t="shared" si="89"/>
        <v>384.02</v>
      </c>
      <c r="S1433" s="6">
        <f t="shared" si="90"/>
        <v>266.50199999999995</v>
      </c>
      <c r="T1433" s="8">
        <f t="shared" si="91"/>
        <v>0.40967407712575438</v>
      </c>
      <c r="U1433" s="5">
        <f>YEAR(SalesDataTable[[#This Row],[Order Date]])</f>
        <v>2026</v>
      </c>
      <c r="V1433" s="8" t="str">
        <f>"Q"&amp;ROUNDUP(MONTH(SalesDataTable[[#This Row],[Order Date]])/3,0)</f>
        <v>Q3</v>
      </c>
      <c r="W1433" s="9">
        <f>MONTH(SalesDataTable[[#This Row],[Order Date]])</f>
        <v>7</v>
      </c>
      <c r="X1433" s="8" t="str">
        <f>TEXT(SalesDataTable[[#This Row],[Order Date]],"mmm")</f>
        <v>Jul</v>
      </c>
    </row>
    <row r="1434" spans="1:24" ht="15.75">
      <c r="A1434" s="2">
        <v>1467</v>
      </c>
      <c r="B1434" s="3">
        <v>46224</v>
      </c>
      <c r="C1434" s="4">
        <f>YEAR(SalesDataTable[[#This Row],[Order Date]])</f>
        <v>2026</v>
      </c>
      <c r="D1434" s="12" t="str">
        <f>"Q"&amp;ROUNDUP(MONTH(SalesDataTable[[#This Row],[Order Date]])/3,0)</f>
        <v>Q3</v>
      </c>
      <c r="E1434" s="4">
        <f>MONTH(SalesDataTable[[#This Row],[Order Date]])</f>
        <v>7</v>
      </c>
      <c r="F1434" s="4" t="str">
        <f>TEXT(SalesDataTable[[#This Row],[Order Date]],"MMM")</f>
        <v>Jul</v>
      </c>
      <c r="G1434" s="4" t="s">
        <v>6</v>
      </c>
      <c r="H1434" s="4" t="s">
        <v>49</v>
      </c>
      <c r="I1434" s="4" t="s">
        <v>28</v>
      </c>
      <c r="J1434" s="4" t="s">
        <v>13</v>
      </c>
      <c r="K1434" s="4" t="s">
        <v>34</v>
      </c>
      <c r="L1434" s="4" t="s">
        <v>45</v>
      </c>
      <c r="M1434" s="9">
        <v>1</v>
      </c>
      <c r="N1434" s="6">
        <v>50.59</v>
      </c>
      <c r="O1434" s="7">
        <v>0.05</v>
      </c>
      <c r="P1434" s="6">
        <v>22.04</v>
      </c>
      <c r="Q1434" s="6">
        <f t="shared" si="88"/>
        <v>48.060499999999998</v>
      </c>
      <c r="R1434" s="6">
        <f t="shared" si="89"/>
        <v>22.04</v>
      </c>
      <c r="S1434" s="6">
        <f t="shared" si="90"/>
        <v>26.020499999999998</v>
      </c>
      <c r="T1434" s="8">
        <f t="shared" si="91"/>
        <v>0.54141134611583319</v>
      </c>
      <c r="U1434" s="5">
        <f>YEAR(SalesDataTable[[#This Row],[Order Date]])</f>
        <v>2026</v>
      </c>
      <c r="V1434" s="8" t="str">
        <f>"Q"&amp;ROUNDUP(MONTH(SalesDataTable[[#This Row],[Order Date]])/3,0)</f>
        <v>Q3</v>
      </c>
      <c r="W1434" s="9">
        <f>MONTH(SalesDataTable[[#This Row],[Order Date]])</f>
        <v>7</v>
      </c>
      <c r="X1434" s="8" t="str">
        <f>TEXT(SalesDataTable[[#This Row],[Order Date]],"mmm")</f>
        <v>Jul</v>
      </c>
    </row>
    <row r="1435" spans="1:24" ht="15.75">
      <c r="A1435" s="2">
        <v>1552</v>
      </c>
      <c r="B1435" s="3">
        <v>46224</v>
      </c>
      <c r="C1435" s="4">
        <f>YEAR(SalesDataTable[[#This Row],[Order Date]])</f>
        <v>2026</v>
      </c>
      <c r="D1435" s="12" t="str">
        <f>"Q"&amp;ROUNDUP(MONTH(SalesDataTable[[#This Row],[Order Date]])/3,0)</f>
        <v>Q3</v>
      </c>
      <c r="E1435" s="4">
        <f>MONTH(SalesDataTable[[#This Row],[Order Date]])</f>
        <v>7</v>
      </c>
      <c r="F1435" s="4" t="str">
        <f>TEXT(SalesDataTable[[#This Row],[Order Date]],"MMM")</f>
        <v>Jul</v>
      </c>
      <c r="G1435" s="4" t="s">
        <v>20</v>
      </c>
      <c r="H1435" s="4" t="s">
        <v>21</v>
      </c>
      <c r="I1435" s="4" t="s">
        <v>19</v>
      </c>
      <c r="J1435" s="4" t="s">
        <v>13</v>
      </c>
      <c r="K1435" s="4" t="s">
        <v>14</v>
      </c>
      <c r="L1435" s="4" t="s">
        <v>32</v>
      </c>
      <c r="M1435" s="9">
        <v>2</v>
      </c>
      <c r="N1435" s="6">
        <v>46.34</v>
      </c>
      <c r="O1435" s="7">
        <v>0.1</v>
      </c>
      <c r="P1435" s="6">
        <v>18.41</v>
      </c>
      <c r="Q1435" s="6">
        <f t="shared" si="88"/>
        <v>83.412000000000006</v>
      </c>
      <c r="R1435" s="6">
        <f t="shared" si="89"/>
        <v>36.82</v>
      </c>
      <c r="S1435" s="6">
        <f t="shared" si="90"/>
        <v>46.592000000000006</v>
      </c>
      <c r="T1435" s="8">
        <f t="shared" si="91"/>
        <v>0.55857670359180933</v>
      </c>
      <c r="U1435" s="5">
        <f>YEAR(SalesDataTable[[#This Row],[Order Date]])</f>
        <v>2026</v>
      </c>
      <c r="V1435" s="8" t="str">
        <f>"Q"&amp;ROUNDUP(MONTH(SalesDataTable[[#This Row],[Order Date]])/3,0)</f>
        <v>Q3</v>
      </c>
      <c r="W1435" s="9">
        <f>MONTH(SalesDataTable[[#This Row],[Order Date]])</f>
        <v>7</v>
      </c>
      <c r="X1435" s="8" t="str">
        <f>TEXT(SalesDataTable[[#This Row],[Order Date]],"mmm")</f>
        <v>Jul</v>
      </c>
    </row>
    <row r="1436" spans="1:24" ht="15.75">
      <c r="A1436" s="2">
        <v>1745</v>
      </c>
      <c r="B1436" s="3">
        <v>46224</v>
      </c>
      <c r="C1436" s="4">
        <f>YEAR(SalesDataTable[[#This Row],[Order Date]])</f>
        <v>2026</v>
      </c>
      <c r="D1436" s="12" t="str">
        <f>"Q"&amp;ROUNDUP(MONTH(SalesDataTable[[#This Row],[Order Date]])/3,0)</f>
        <v>Q3</v>
      </c>
      <c r="E1436" s="4">
        <f>MONTH(SalesDataTable[[#This Row],[Order Date]])</f>
        <v>7</v>
      </c>
      <c r="F1436" s="4" t="str">
        <f>TEXT(SalesDataTable[[#This Row],[Order Date]],"MMM")</f>
        <v>Jul</v>
      </c>
      <c r="G1436" s="4" t="s">
        <v>6</v>
      </c>
      <c r="H1436" s="4" t="s">
        <v>27</v>
      </c>
      <c r="I1436" s="4" t="s">
        <v>28</v>
      </c>
      <c r="J1436" s="4" t="s">
        <v>13</v>
      </c>
      <c r="K1436" s="4" t="s">
        <v>9</v>
      </c>
      <c r="L1436" s="4" t="s">
        <v>10</v>
      </c>
      <c r="M1436" s="9">
        <v>1</v>
      </c>
      <c r="N1436" s="6">
        <v>91.45</v>
      </c>
      <c r="O1436" s="7">
        <v>0</v>
      </c>
      <c r="P1436" s="6">
        <v>44.16</v>
      </c>
      <c r="Q1436" s="6">
        <f t="shared" si="88"/>
        <v>91.45</v>
      </c>
      <c r="R1436" s="6">
        <f t="shared" si="89"/>
        <v>44.16</v>
      </c>
      <c r="S1436" s="6">
        <f t="shared" si="90"/>
        <v>47.290000000000006</v>
      </c>
      <c r="T1436" s="8">
        <f t="shared" si="91"/>
        <v>0.51711317659923461</v>
      </c>
      <c r="U1436" s="5">
        <f>YEAR(SalesDataTable[[#This Row],[Order Date]])</f>
        <v>2026</v>
      </c>
      <c r="V1436" s="8" t="str">
        <f>"Q"&amp;ROUNDUP(MONTH(SalesDataTable[[#This Row],[Order Date]])/3,0)</f>
        <v>Q3</v>
      </c>
      <c r="W1436" s="9">
        <f>MONTH(SalesDataTable[[#This Row],[Order Date]])</f>
        <v>7</v>
      </c>
      <c r="X1436" s="8" t="str">
        <f>TEXT(SalesDataTable[[#This Row],[Order Date]],"mmm")</f>
        <v>Jul</v>
      </c>
    </row>
    <row r="1437" spans="1:24" ht="15.75">
      <c r="A1437" s="2">
        <v>2174</v>
      </c>
      <c r="B1437" s="3">
        <v>46224</v>
      </c>
      <c r="C1437" s="4">
        <f>YEAR(SalesDataTable[[#This Row],[Order Date]])</f>
        <v>2026</v>
      </c>
      <c r="D1437" s="12" t="str">
        <f>"Q"&amp;ROUNDUP(MONTH(SalesDataTable[[#This Row],[Order Date]])/3,0)</f>
        <v>Q3</v>
      </c>
      <c r="E1437" s="4">
        <f>MONTH(SalesDataTable[[#This Row],[Order Date]])</f>
        <v>7</v>
      </c>
      <c r="F1437" s="4" t="str">
        <f>TEXT(SalesDataTable[[#This Row],[Order Date]],"MMM")</f>
        <v>Jul</v>
      </c>
      <c r="G1437" s="4" t="s">
        <v>20</v>
      </c>
      <c r="H1437" s="4" t="s">
        <v>33</v>
      </c>
      <c r="I1437" s="4" t="s">
        <v>28</v>
      </c>
      <c r="J1437" s="4" t="s">
        <v>3</v>
      </c>
      <c r="K1437" s="4" t="s">
        <v>4</v>
      </c>
      <c r="L1437" s="4" t="s">
        <v>26</v>
      </c>
      <c r="M1437" s="9">
        <v>3</v>
      </c>
      <c r="N1437" s="6">
        <v>40.28</v>
      </c>
      <c r="O1437" s="7">
        <v>0</v>
      </c>
      <c r="P1437" s="6">
        <v>17.12</v>
      </c>
      <c r="Q1437" s="6">
        <f t="shared" si="88"/>
        <v>120.84</v>
      </c>
      <c r="R1437" s="6">
        <f t="shared" si="89"/>
        <v>51.36</v>
      </c>
      <c r="S1437" s="6">
        <f t="shared" si="90"/>
        <v>69.48</v>
      </c>
      <c r="T1437" s="8">
        <f t="shared" si="91"/>
        <v>0.57497517378351537</v>
      </c>
      <c r="U1437" s="5">
        <f>YEAR(SalesDataTable[[#This Row],[Order Date]])</f>
        <v>2026</v>
      </c>
      <c r="V1437" s="8" t="str">
        <f>"Q"&amp;ROUNDUP(MONTH(SalesDataTable[[#This Row],[Order Date]])/3,0)</f>
        <v>Q3</v>
      </c>
      <c r="W1437" s="9">
        <f>MONTH(SalesDataTable[[#This Row],[Order Date]])</f>
        <v>7</v>
      </c>
      <c r="X1437" s="8" t="str">
        <f>TEXT(SalesDataTable[[#This Row],[Order Date]],"mmm")</f>
        <v>Jul</v>
      </c>
    </row>
    <row r="1438" spans="1:24" ht="15.75">
      <c r="A1438" s="2">
        <v>3444</v>
      </c>
      <c r="B1438" s="3">
        <v>46224</v>
      </c>
      <c r="C1438" s="4">
        <f>YEAR(SalesDataTable[[#This Row],[Order Date]])</f>
        <v>2026</v>
      </c>
      <c r="D1438" s="12" t="str">
        <f>"Q"&amp;ROUNDUP(MONTH(SalesDataTable[[#This Row],[Order Date]])/3,0)</f>
        <v>Q3</v>
      </c>
      <c r="E1438" s="4">
        <f>MONTH(SalesDataTable[[#This Row],[Order Date]])</f>
        <v>7</v>
      </c>
      <c r="F1438" s="4" t="str">
        <f>TEXT(SalesDataTable[[#This Row],[Order Date]],"MMM")</f>
        <v>Jul</v>
      </c>
      <c r="G1438" s="4" t="s">
        <v>6</v>
      </c>
      <c r="H1438" s="4" t="s">
        <v>49</v>
      </c>
      <c r="I1438" s="4" t="s">
        <v>2</v>
      </c>
      <c r="J1438" s="4" t="s">
        <v>3</v>
      </c>
      <c r="K1438" s="4" t="s">
        <v>34</v>
      </c>
      <c r="L1438" s="4" t="s">
        <v>42</v>
      </c>
      <c r="M1438" s="9">
        <v>2</v>
      </c>
      <c r="N1438" s="6">
        <v>36.93</v>
      </c>
      <c r="O1438" s="7">
        <v>0</v>
      </c>
      <c r="P1438" s="6">
        <v>13.63</v>
      </c>
      <c r="Q1438" s="6">
        <f t="shared" si="88"/>
        <v>73.86</v>
      </c>
      <c r="R1438" s="6">
        <f t="shared" si="89"/>
        <v>27.26</v>
      </c>
      <c r="S1438" s="6">
        <f t="shared" si="90"/>
        <v>46.599999999999994</v>
      </c>
      <c r="T1438" s="8">
        <f t="shared" si="91"/>
        <v>0.63092336853506625</v>
      </c>
      <c r="U1438" s="5">
        <f>YEAR(SalesDataTable[[#This Row],[Order Date]])</f>
        <v>2026</v>
      </c>
      <c r="V1438" s="8" t="str">
        <f>"Q"&amp;ROUNDUP(MONTH(SalesDataTable[[#This Row],[Order Date]])/3,0)</f>
        <v>Q3</v>
      </c>
      <c r="W1438" s="9">
        <f>MONTH(SalesDataTable[[#This Row],[Order Date]])</f>
        <v>7</v>
      </c>
      <c r="X1438" s="8" t="str">
        <f>TEXT(SalesDataTable[[#This Row],[Order Date]],"mmm")</f>
        <v>Jul</v>
      </c>
    </row>
    <row r="1439" spans="1:24" ht="15.75">
      <c r="A1439" s="2">
        <v>3646</v>
      </c>
      <c r="B1439" s="3">
        <v>46224</v>
      </c>
      <c r="C1439" s="4">
        <f>YEAR(SalesDataTable[[#This Row],[Order Date]])</f>
        <v>2026</v>
      </c>
      <c r="D1439" s="12" t="str">
        <f>"Q"&amp;ROUNDUP(MONTH(SalesDataTable[[#This Row],[Order Date]])/3,0)</f>
        <v>Q3</v>
      </c>
      <c r="E1439" s="4">
        <f>MONTH(SalesDataTable[[#This Row],[Order Date]])</f>
        <v>7</v>
      </c>
      <c r="F1439" s="4" t="str">
        <f>TEXT(SalesDataTable[[#This Row],[Order Date]],"MMM")</f>
        <v>Jul</v>
      </c>
      <c r="G1439" s="4" t="s">
        <v>11</v>
      </c>
      <c r="H1439" s="4" t="s">
        <v>12</v>
      </c>
      <c r="I1439" s="4" t="s">
        <v>28</v>
      </c>
      <c r="J1439" s="4" t="s">
        <v>3</v>
      </c>
      <c r="K1439" s="4" t="s">
        <v>9</v>
      </c>
      <c r="L1439" s="4" t="s">
        <v>17</v>
      </c>
      <c r="M1439" s="9">
        <v>1</v>
      </c>
      <c r="N1439" s="6">
        <v>143.69</v>
      </c>
      <c r="O1439" s="7">
        <v>0</v>
      </c>
      <c r="P1439" s="6">
        <v>80.87</v>
      </c>
      <c r="Q1439" s="6">
        <f t="shared" si="88"/>
        <v>143.69</v>
      </c>
      <c r="R1439" s="6">
        <f t="shared" si="89"/>
        <v>80.87</v>
      </c>
      <c r="S1439" s="6">
        <f t="shared" si="90"/>
        <v>62.819999999999993</v>
      </c>
      <c r="T1439" s="8">
        <f t="shared" si="91"/>
        <v>0.43719117544714309</v>
      </c>
      <c r="U1439" s="5">
        <f>YEAR(SalesDataTable[[#This Row],[Order Date]])</f>
        <v>2026</v>
      </c>
      <c r="V1439" s="8" t="str">
        <f>"Q"&amp;ROUNDUP(MONTH(SalesDataTable[[#This Row],[Order Date]])/3,0)</f>
        <v>Q3</v>
      </c>
      <c r="W1439" s="9">
        <f>MONTH(SalesDataTable[[#This Row],[Order Date]])</f>
        <v>7</v>
      </c>
      <c r="X1439" s="8" t="str">
        <f>TEXT(SalesDataTable[[#This Row],[Order Date]],"mmm")</f>
        <v>Jul</v>
      </c>
    </row>
    <row r="1440" spans="1:24" ht="15.75">
      <c r="A1440" s="2">
        <v>4558</v>
      </c>
      <c r="B1440" s="3">
        <v>46224</v>
      </c>
      <c r="C1440" s="4">
        <f>YEAR(SalesDataTable[[#This Row],[Order Date]])</f>
        <v>2026</v>
      </c>
      <c r="D1440" s="12" t="str">
        <f>"Q"&amp;ROUNDUP(MONTH(SalesDataTable[[#This Row],[Order Date]])/3,0)</f>
        <v>Q3</v>
      </c>
      <c r="E1440" s="4">
        <f>MONTH(SalesDataTable[[#This Row],[Order Date]])</f>
        <v>7</v>
      </c>
      <c r="F1440" s="4" t="str">
        <f>TEXT(SalesDataTable[[#This Row],[Order Date]],"MMM")</f>
        <v>Jul</v>
      </c>
      <c r="G1440" s="4" t="s">
        <v>6</v>
      </c>
      <c r="H1440" s="4" t="s">
        <v>49</v>
      </c>
      <c r="I1440" s="4" t="s">
        <v>28</v>
      </c>
      <c r="J1440" s="4" t="s">
        <v>13</v>
      </c>
      <c r="K1440" s="4" t="s">
        <v>9</v>
      </c>
      <c r="L1440" s="4" t="s">
        <v>17</v>
      </c>
      <c r="M1440" s="9">
        <v>2</v>
      </c>
      <c r="N1440" s="6">
        <v>147.09</v>
      </c>
      <c r="O1440" s="7">
        <v>0</v>
      </c>
      <c r="P1440" s="6">
        <v>81.58</v>
      </c>
      <c r="Q1440" s="6">
        <f t="shared" si="88"/>
        <v>294.18</v>
      </c>
      <c r="R1440" s="6">
        <f t="shared" si="89"/>
        <v>163.16</v>
      </c>
      <c r="S1440" s="6">
        <f t="shared" si="90"/>
        <v>131.02000000000001</v>
      </c>
      <c r="T1440" s="8">
        <f t="shared" si="91"/>
        <v>0.44537358080087025</v>
      </c>
      <c r="U1440" s="5">
        <f>YEAR(SalesDataTable[[#This Row],[Order Date]])</f>
        <v>2026</v>
      </c>
      <c r="V1440" s="8" t="str">
        <f>"Q"&amp;ROUNDUP(MONTH(SalesDataTable[[#This Row],[Order Date]])/3,0)</f>
        <v>Q3</v>
      </c>
      <c r="W1440" s="9">
        <f>MONTH(SalesDataTable[[#This Row],[Order Date]])</f>
        <v>7</v>
      </c>
      <c r="X1440" s="8" t="str">
        <f>TEXT(SalesDataTable[[#This Row],[Order Date]],"mmm")</f>
        <v>Jul</v>
      </c>
    </row>
    <row r="1441" spans="1:24" ht="15.75">
      <c r="A1441" s="2">
        <v>4564</v>
      </c>
      <c r="B1441" s="3">
        <v>46224</v>
      </c>
      <c r="C1441" s="4">
        <f>YEAR(SalesDataTable[[#This Row],[Order Date]])</f>
        <v>2026</v>
      </c>
      <c r="D1441" s="12" t="str">
        <f>"Q"&amp;ROUNDUP(MONTH(SalesDataTable[[#This Row],[Order Date]])/3,0)</f>
        <v>Q3</v>
      </c>
      <c r="E1441" s="4">
        <f>MONTH(SalesDataTable[[#This Row],[Order Date]])</f>
        <v>7</v>
      </c>
      <c r="F1441" s="4" t="str">
        <f>TEXT(SalesDataTable[[#This Row],[Order Date]],"MMM")</f>
        <v>Jul</v>
      </c>
      <c r="G1441" s="4" t="s">
        <v>11</v>
      </c>
      <c r="H1441" s="4" t="s">
        <v>25</v>
      </c>
      <c r="I1441" s="4" t="s">
        <v>2</v>
      </c>
      <c r="J1441" s="4" t="s">
        <v>13</v>
      </c>
      <c r="K1441" s="4" t="s">
        <v>9</v>
      </c>
      <c r="L1441" s="4" t="s">
        <v>37</v>
      </c>
      <c r="M1441" s="9">
        <v>1</v>
      </c>
      <c r="N1441" s="6">
        <v>153.88</v>
      </c>
      <c r="O1441" s="7">
        <v>0</v>
      </c>
      <c r="P1441" s="6">
        <v>80.98</v>
      </c>
      <c r="Q1441" s="6">
        <f t="shared" si="88"/>
        <v>153.88</v>
      </c>
      <c r="R1441" s="6">
        <f t="shared" si="89"/>
        <v>80.98</v>
      </c>
      <c r="S1441" s="6">
        <f t="shared" si="90"/>
        <v>72.899999999999991</v>
      </c>
      <c r="T1441" s="8">
        <f t="shared" si="91"/>
        <v>0.47374577592929551</v>
      </c>
      <c r="U1441" s="5">
        <f>YEAR(SalesDataTable[[#This Row],[Order Date]])</f>
        <v>2026</v>
      </c>
      <c r="V1441" s="8" t="str">
        <f>"Q"&amp;ROUNDUP(MONTH(SalesDataTable[[#This Row],[Order Date]])/3,0)</f>
        <v>Q3</v>
      </c>
      <c r="W1441" s="9">
        <f>MONTH(SalesDataTable[[#This Row],[Order Date]])</f>
        <v>7</v>
      </c>
      <c r="X1441" s="8" t="str">
        <f>TEXT(SalesDataTable[[#This Row],[Order Date]],"mmm")</f>
        <v>Jul</v>
      </c>
    </row>
    <row r="1442" spans="1:24" ht="15.75">
      <c r="A1442" s="2">
        <v>4616</v>
      </c>
      <c r="B1442" s="3">
        <v>46224</v>
      </c>
      <c r="C1442" s="4">
        <f>YEAR(SalesDataTable[[#This Row],[Order Date]])</f>
        <v>2026</v>
      </c>
      <c r="D1442" s="12" t="str">
        <f>"Q"&amp;ROUNDUP(MONTH(SalesDataTable[[#This Row],[Order Date]])/3,0)</f>
        <v>Q3</v>
      </c>
      <c r="E1442" s="4">
        <f>MONTH(SalesDataTable[[#This Row],[Order Date]])</f>
        <v>7</v>
      </c>
      <c r="F1442" s="4" t="str">
        <f>TEXT(SalesDataTable[[#This Row],[Order Date]],"MMM")</f>
        <v>Jul</v>
      </c>
      <c r="G1442" s="4" t="s">
        <v>20</v>
      </c>
      <c r="H1442" s="4" t="s">
        <v>47</v>
      </c>
      <c r="I1442" s="4" t="s">
        <v>28</v>
      </c>
      <c r="J1442" s="4" t="s">
        <v>13</v>
      </c>
      <c r="K1442" s="4" t="s">
        <v>9</v>
      </c>
      <c r="L1442" s="4" t="s">
        <v>46</v>
      </c>
      <c r="M1442" s="9">
        <v>3</v>
      </c>
      <c r="N1442" s="6">
        <v>72.2</v>
      </c>
      <c r="O1442" s="7">
        <v>0</v>
      </c>
      <c r="P1442" s="6">
        <v>31.45</v>
      </c>
      <c r="Q1442" s="6">
        <f t="shared" si="88"/>
        <v>216.60000000000002</v>
      </c>
      <c r="R1442" s="6">
        <f t="shared" si="89"/>
        <v>94.35</v>
      </c>
      <c r="S1442" s="6">
        <f t="shared" si="90"/>
        <v>122.25000000000003</v>
      </c>
      <c r="T1442" s="8">
        <f t="shared" si="91"/>
        <v>0.5644044321329641</v>
      </c>
      <c r="U1442" s="5">
        <f>YEAR(SalesDataTable[[#This Row],[Order Date]])</f>
        <v>2026</v>
      </c>
      <c r="V1442" s="8" t="str">
        <f>"Q"&amp;ROUNDUP(MONTH(SalesDataTable[[#This Row],[Order Date]])/3,0)</f>
        <v>Q3</v>
      </c>
      <c r="W1442" s="9">
        <f>MONTH(SalesDataTable[[#This Row],[Order Date]])</f>
        <v>7</v>
      </c>
      <c r="X1442" s="8" t="str">
        <f>TEXT(SalesDataTable[[#This Row],[Order Date]],"mmm")</f>
        <v>Jul</v>
      </c>
    </row>
    <row r="1443" spans="1:24" ht="15.75">
      <c r="A1443" s="2">
        <v>536</v>
      </c>
      <c r="B1443" s="3">
        <v>46225</v>
      </c>
      <c r="C1443" s="4">
        <f>YEAR(SalesDataTable[[#This Row],[Order Date]])</f>
        <v>2026</v>
      </c>
      <c r="D1443" s="12" t="str">
        <f>"Q"&amp;ROUNDUP(MONTH(SalesDataTable[[#This Row],[Order Date]])/3,0)</f>
        <v>Q3</v>
      </c>
      <c r="E1443" s="4">
        <f>MONTH(SalesDataTable[[#This Row],[Order Date]])</f>
        <v>7</v>
      </c>
      <c r="F1443" s="4" t="str">
        <f>TEXT(SalesDataTable[[#This Row],[Order Date]],"MMM")</f>
        <v>Jul</v>
      </c>
      <c r="G1443" s="4" t="s">
        <v>20</v>
      </c>
      <c r="H1443" s="4" t="s">
        <v>47</v>
      </c>
      <c r="I1443" s="4" t="s">
        <v>19</v>
      </c>
      <c r="J1443" s="4" t="s">
        <v>16</v>
      </c>
      <c r="K1443" s="4" t="s">
        <v>34</v>
      </c>
      <c r="L1443" s="4" t="s">
        <v>35</v>
      </c>
      <c r="M1443" s="9">
        <v>1</v>
      </c>
      <c r="N1443" s="6">
        <v>40.67</v>
      </c>
      <c r="O1443" s="7">
        <v>0</v>
      </c>
      <c r="P1443" s="6">
        <v>14.28</v>
      </c>
      <c r="Q1443" s="6">
        <f t="shared" si="88"/>
        <v>40.67</v>
      </c>
      <c r="R1443" s="6">
        <f t="shared" si="89"/>
        <v>14.28</v>
      </c>
      <c r="S1443" s="6">
        <f t="shared" si="90"/>
        <v>26.39</v>
      </c>
      <c r="T1443" s="8">
        <f t="shared" si="91"/>
        <v>0.64888123924268504</v>
      </c>
      <c r="U1443" s="5">
        <f>YEAR(SalesDataTable[[#This Row],[Order Date]])</f>
        <v>2026</v>
      </c>
      <c r="V1443" s="8" t="str">
        <f>"Q"&amp;ROUNDUP(MONTH(SalesDataTable[[#This Row],[Order Date]])/3,0)</f>
        <v>Q3</v>
      </c>
      <c r="W1443" s="9">
        <f>MONTH(SalesDataTable[[#This Row],[Order Date]])</f>
        <v>7</v>
      </c>
      <c r="X1443" s="8" t="str">
        <f>TEXT(SalesDataTable[[#This Row],[Order Date]],"mmm")</f>
        <v>Jul</v>
      </c>
    </row>
    <row r="1444" spans="1:24" ht="15.75">
      <c r="A1444" s="2">
        <v>571</v>
      </c>
      <c r="B1444" s="3">
        <v>46225</v>
      </c>
      <c r="C1444" s="4">
        <f>YEAR(SalesDataTable[[#This Row],[Order Date]])</f>
        <v>2026</v>
      </c>
      <c r="D1444" s="12" t="str">
        <f>"Q"&amp;ROUNDUP(MONTH(SalesDataTable[[#This Row],[Order Date]])/3,0)</f>
        <v>Q3</v>
      </c>
      <c r="E1444" s="4">
        <f>MONTH(SalesDataTable[[#This Row],[Order Date]])</f>
        <v>7</v>
      </c>
      <c r="F1444" s="4" t="str">
        <f>TEXT(SalesDataTable[[#This Row],[Order Date]],"MMM")</f>
        <v>Jul</v>
      </c>
      <c r="G1444" s="4" t="s">
        <v>0</v>
      </c>
      <c r="H1444" s="4" t="s">
        <v>1</v>
      </c>
      <c r="I1444" s="4" t="s">
        <v>2</v>
      </c>
      <c r="J1444" s="4" t="s">
        <v>13</v>
      </c>
      <c r="K1444" s="4" t="s">
        <v>9</v>
      </c>
      <c r="L1444" s="4" t="s">
        <v>37</v>
      </c>
      <c r="M1444" s="9">
        <v>3</v>
      </c>
      <c r="N1444" s="6">
        <v>152.53</v>
      </c>
      <c r="O1444" s="7">
        <v>0</v>
      </c>
      <c r="P1444" s="6">
        <v>80.88</v>
      </c>
      <c r="Q1444" s="6">
        <f t="shared" si="88"/>
        <v>457.59000000000003</v>
      </c>
      <c r="R1444" s="6">
        <f t="shared" si="89"/>
        <v>242.64</v>
      </c>
      <c r="S1444" s="6">
        <f t="shared" si="90"/>
        <v>214.95000000000005</v>
      </c>
      <c r="T1444" s="8">
        <f t="shared" si="91"/>
        <v>0.46974365698551113</v>
      </c>
      <c r="U1444" s="5">
        <f>YEAR(SalesDataTable[[#This Row],[Order Date]])</f>
        <v>2026</v>
      </c>
      <c r="V1444" s="8" t="str">
        <f>"Q"&amp;ROUNDUP(MONTH(SalesDataTable[[#This Row],[Order Date]])/3,0)</f>
        <v>Q3</v>
      </c>
      <c r="W1444" s="9">
        <f>MONTH(SalesDataTable[[#This Row],[Order Date]])</f>
        <v>7</v>
      </c>
      <c r="X1444" s="8" t="str">
        <f>TEXT(SalesDataTable[[#This Row],[Order Date]],"mmm")</f>
        <v>Jul</v>
      </c>
    </row>
    <row r="1445" spans="1:24" ht="15.75">
      <c r="A1445" s="2">
        <v>965</v>
      </c>
      <c r="B1445" s="3">
        <v>46225</v>
      </c>
      <c r="C1445" s="4">
        <f>YEAR(SalesDataTable[[#This Row],[Order Date]])</f>
        <v>2026</v>
      </c>
      <c r="D1445" s="12" t="str">
        <f>"Q"&amp;ROUNDUP(MONTH(SalesDataTable[[#This Row],[Order Date]])/3,0)</f>
        <v>Q3</v>
      </c>
      <c r="E1445" s="4">
        <f>MONTH(SalesDataTable[[#This Row],[Order Date]])</f>
        <v>7</v>
      </c>
      <c r="F1445" s="4" t="str">
        <f>TEXT(SalesDataTable[[#This Row],[Order Date]],"MMM")</f>
        <v>Jul</v>
      </c>
      <c r="G1445" s="4" t="s">
        <v>6</v>
      </c>
      <c r="H1445" s="4" t="s">
        <v>41</v>
      </c>
      <c r="I1445" s="4" t="s">
        <v>19</v>
      </c>
      <c r="J1445" s="4" t="s">
        <v>3</v>
      </c>
      <c r="K1445" s="4" t="s">
        <v>14</v>
      </c>
      <c r="L1445" s="4" t="s">
        <v>15</v>
      </c>
      <c r="M1445" s="9">
        <v>2</v>
      </c>
      <c r="N1445" s="6">
        <v>35.39</v>
      </c>
      <c r="O1445" s="7">
        <v>0.05</v>
      </c>
      <c r="P1445" s="6">
        <v>13.39</v>
      </c>
      <c r="Q1445" s="6">
        <f t="shared" si="88"/>
        <v>67.241</v>
      </c>
      <c r="R1445" s="6">
        <f t="shared" si="89"/>
        <v>26.78</v>
      </c>
      <c r="S1445" s="6">
        <f t="shared" si="90"/>
        <v>40.460999999999999</v>
      </c>
      <c r="T1445" s="8">
        <f t="shared" si="91"/>
        <v>0.60173108668818132</v>
      </c>
      <c r="U1445" s="5">
        <f>YEAR(SalesDataTable[[#This Row],[Order Date]])</f>
        <v>2026</v>
      </c>
      <c r="V1445" s="8" t="str">
        <f>"Q"&amp;ROUNDUP(MONTH(SalesDataTable[[#This Row],[Order Date]])/3,0)</f>
        <v>Q3</v>
      </c>
      <c r="W1445" s="9">
        <f>MONTH(SalesDataTable[[#This Row],[Order Date]])</f>
        <v>7</v>
      </c>
      <c r="X1445" s="8" t="str">
        <f>TEXT(SalesDataTable[[#This Row],[Order Date]],"mmm")</f>
        <v>Jul</v>
      </c>
    </row>
    <row r="1446" spans="1:24" ht="15.75">
      <c r="A1446" s="2">
        <v>1504</v>
      </c>
      <c r="B1446" s="3">
        <v>46225</v>
      </c>
      <c r="C1446" s="4">
        <f>YEAR(SalesDataTable[[#This Row],[Order Date]])</f>
        <v>2026</v>
      </c>
      <c r="D1446" s="12" t="str">
        <f>"Q"&amp;ROUNDUP(MONTH(SalesDataTable[[#This Row],[Order Date]])/3,0)</f>
        <v>Q3</v>
      </c>
      <c r="E1446" s="4">
        <f>MONTH(SalesDataTable[[#This Row],[Order Date]])</f>
        <v>7</v>
      </c>
      <c r="F1446" s="4" t="str">
        <f>TEXT(SalesDataTable[[#This Row],[Order Date]],"MMM")</f>
        <v>Jul</v>
      </c>
      <c r="G1446" s="4" t="s">
        <v>20</v>
      </c>
      <c r="H1446" s="4" t="s">
        <v>21</v>
      </c>
      <c r="I1446" s="4" t="s">
        <v>2</v>
      </c>
      <c r="J1446" s="4" t="s">
        <v>3</v>
      </c>
      <c r="K1446" s="4" t="s">
        <v>9</v>
      </c>
      <c r="L1446" s="4" t="s">
        <v>10</v>
      </c>
      <c r="M1446" s="9">
        <v>5</v>
      </c>
      <c r="N1446" s="6">
        <v>93.35</v>
      </c>
      <c r="O1446" s="7">
        <v>0</v>
      </c>
      <c r="P1446" s="6">
        <v>46.31</v>
      </c>
      <c r="Q1446" s="6">
        <f t="shared" si="88"/>
        <v>466.75</v>
      </c>
      <c r="R1446" s="6">
        <f t="shared" si="89"/>
        <v>231.55</v>
      </c>
      <c r="S1446" s="6">
        <f t="shared" si="90"/>
        <v>235.2</v>
      </c>
      <c r="T1446" s="8">
        <f t="shared" si="91"/>
        <v>0.50391001606855912</v>
      </c>
      <c r="U1446" s="5">
        <f>YEAR(SalesDataTable[[#This Row],[Order Date]])</f>
        <v>2026</v>
      </c>
      <c r="V1446" s="8" t="str">
        <f>"Q"&amp;ROUNDUP(MONTH(SalesDataTable[[#This Row],[Order Date]])/3,0)</f>
        <v>Q3</v>
      </c>
      <c r="W1446" s="9">
        <f>MONTH(SalesDataTable[[#This Row],[Order Date]])</f>
        <v>7</v>
      </c>
      <c r="X1446" s="8" t="str">
        <f>TEXT(SalesDataTable[[#This Row],[Order Date]],"mmm")</f>
        <v>Jul</v>
      </c>
    </row>
    <row r="1447" spans="1:24" ht="15.75">
      <c r="A1447" s="2">
        <v>2560</v>
      </c>
      <c r="B1447" s="3">
        <v>46225</v>
      </c>
      <c r="C1447" s="4">
        <f>YEAR(SalesDataTable[[#This Row],[Order Date]])</f>
        <v>2026</v>
      </c>
      <c r="D1447" s="12" t="str">
        <f>"Q"&amp;ROUNDUP(MONTH(SalesDataTable[[#This Row],[Order Date]])/3,0)</f>
        <v>Q3</v>
      </c>
      <c r="E1447" s="4">
        <f>MONTH(SalesDataTable[[#This Row],[Order Date]])</f>
        <v>7</v>
      </c>
      <c r="F1447" s="4" t="str">
        <f>TEXT(SalesDataTable[[#This Row],[Order Date]],"MMM")</f>
        <v>Jul</v>
      </c>
      <c r="G1447" s="4" t="s">
        <v>6</v>
      </c>
      <c r="H1447" s="4" t="s">
        <v>43</v>
      </c>
      <c r="I1447" s="4" t="s">
        <v>2</v>
      </c>
      <c r="J1447" s="4" t="s">
        <v>3</v>
      </c>
      <c r="K1447" s="4" t="s">
        <v>4</v>
      </c>
      <c r="L1447" s="4" t="s">
        <v>22</v>
      </c>
      <c r="M1447" s="9">
        <v>2</v>
      </c>
      <c r="N1447" s="6">
        <v>51.71</v>
      </c>
      <c r="O1447" s="7">
        <v>0</v>
      </c>
      <c r="P1447" s="6">
        <v>22.75</v>
      </c>
      <c r="Q1447" s="6">
        <f t="shared" si="88"/>
        <v>103.42</v>
      </c>
      <c r="R1447" s="6">
        <f t="shared" si="89"/>
        <v>45.5</v>
      </c>
      <c r="S1447" s="6">
        <f t="shared" si="90"/>
        <v>57.92</v>
      </c>
      <c r="T1447" s="8">
        <f t="shared" si="91"/>
        <v>0.5600464126861342</v>
      </c>
      <c r="U1447" s="5">
        <f>YEAR(SalesDataTable[[#This Row],[Order Date]])</f>
        <v>2026</v>
      </c>
      <c r="V1447" s="8" t="str">
        <f>"Q"&amp;ROUNDUP(MONTH(SalesDataTable[[#This Row],[Order Date]])/3,0)</f>
        <v>Q3</v>
      </c>
      <c r="W1447" s="9">
        <f>MONTH(SalesDataTable[[#This Row],[Order Date]])</f>
        <v>7</v>
      </c>
      <c r="X1447" s="8" t="str">
        <f>TEXT(SalesDataTable[[#This Row],[Order Date]],"mmm")</f>
        <v>Jul</v>
      </c>
    </row>
    <row r="1448" spans="1:24" ht="15.75">
      <c r="A1448" s="2">
        <v>2758</v>
      </c>
      <c r="B1448" s="3">
        <v>46225</v>
      </c>
      <c r="C1448" s="4">
        <f>YEAR(SalesDataTable[[#This Row],[Order Date]])</f>
        <v>2026</v>
      </c>
      <c r="D1448" s="12" t="str">
        <f>"Q"&amp;ROUNDUP(MONTH(SalesDataTable[[#This Row],[Order Date]])/3,0)</f>
        <v>Q3</v>
      </c>
      <c r="E1448" s="4">
        <f>MONTH(SalesDataTable[[#This Row],[Order Date]])</f>
        <v>7</v>
      </c>
      <c r="F1448" s="4" t="str">
        <f>TEXT(SalesDataTable[[#This Row],[Order Date]],"MMM")</f>
        <v>Jul</v>
      </c>
      <c r="G1448" s="4" t="s">
        <v>0</v>
      </c>
      <c r="H1448" s="4" t="s">
        <v>1</v>
      </c>
      <c r="I1448" s="4" t="s">
        <v>2</v>
      </c>
      <c r="J1448" s="4" t="s">
        <v>13</v>
      </c>
      <c r="K1448" s="4" t="s">
        <v>4</v>
      </c>
      <c r="L1448" s="4" t="s">
        <v>26</v>
      </c>
      <c r="M1448" s="9">
        <v>1</v>
      </c>
      <c r="N1448" s="6">
        <v>39.86</v>
      </c>
      <c r="O1448" s="7">
        <v>0</v>
      </c>
      <c r="P1448" s="6">
        <v>16.53</v>
      </c>
      <c r="Q1448" s="6">
        <f t="shared" si="88"/>
        <v>39.86</v>
      </c>
      <c r="R1448" s="6">
        <f t="shared" si="89"/>
        <v>16.53</v>
      </c>
      <c r="S1448" s="6">
        <f t="shared" si="90"/>
        <v>23.33</v>
      </c>
      <c r="T1448" s="8">
        <f t="shared" si="91"/>
        <v>0.58529854490717503</v>
      </c>
      <c r="U1448" s="5">
        <f>YEAR(SalesDataTable[[#This Row],[Order Date]])</f>
        <v>2026</v>
      </c>
      <c r="V1448" s="8" t="str">
        <f>"Q"&amp;ROUNDUP(MONTH(SalesDataTable[[#This Row],[Order Date]])/3,0)</f>
        <v>Q3</v>
      </c>
      <c r="W1448" s="9">
        <f>MONTH(SalesDataTable[[#This Row],[Order Date]])</f>
        <v>7</v>
      </c>
      <c r="X1448" s="8" t="str">
        <f>TEXT(SalesDataTable[[#This Row],[Order Date]],"mmm")</f>
        <v>Jul</v>
      </c>
    </row>
    <row r="1449" spans="1:24" ht="15.75">
      <c r="A1449" s="2">
        <v>4030</v>
      </c>
      <c r="B1449" s="3">
        <v>46225</v>
      </c>
      <c r="C1449" s="4">
        <f>YEAR(SalesDataTable[[#This Row],[Order Date]])</f>
        <v>2026</v>
      </c>
      <c r="D1449" s="12" t="str">
        <f>"Q"&amp;ROUNDUP(MONTH(SalesDataTable[[#This Row],[Order Date]])/3,0)</f>
        <v>Q3</v>
      </c>
      <c r="E1449" s="4">
        <f>MONTH(SalesDataTable[[#This Row],[Order Date]])</f>
        <v>7</v>
      </c>
      <c r="F1449" s="4" t="str">
        <f>TEXT(SalesDataTable[[#This Row],[Order Date]],"MMM")</f>
        <v>Jul</v>
      </c>
      <c r="G1449" s="4" t="s">
        <v>20</v>
      </c>
      <c r="H1449" s="4" t="s">
        <v>33</v>
      </c>
      <c r="I1449" s="4" t="s">
        <v>2</v>
      </c>
      <c r="J1449" s="4" t="s">
        <v>13</v>
      </c>
      <c r="K1449" s="4" t="s">
        <v>23</v>
      </c>
      <c r="L1449" s="4" t="s">
        <v>40</v>
      </c>
      <c r="M1449" s="9">
        <v>2</v>
      </c>
      <c r="N1449" s="6">
        <v>83.71</v>
      </c>
      <c r="O1449" s="7">
        <v>0</v>
      </c>
      <c r="P1449" s="6">
        <v>39.29</v>
      </c>
      <c r="Q1449" s="6">
        <f t="shared" si="88"/>
        <v>167.42</v>
      </c>
      <c r="R1449" s="6">
        <f t="shared" si="89"/>
        <v>78.58</v>
      </c>
      <c r="S1449" s="6">
        <f t="shared" si="90"/>
        <v>88.839999999999989</v>
      </c>
      <c r="T1449" s="8">
        <f t="shared" si="91"/>
        <v>0.53064150041811009</v>
      </c>
      <c r="U1449" s="5">
        <f>YEAR(SalesDataTable[[#This Row],[Order Date]])</f>
        <v>2026</v>
      </c>
      <c r="V1449" s="8" t="str">
        <f>"Q"&amp;ROUNDUP(MONTH(SalesDataTable[[#This Row],[Order Date]])/3,0)</f>
        <v>Q3</v>
      </c>
      <c r="W1449" s="9">
        <f>MONTH(SalesDataTable[[#This Row],[Order Date]])</f>
        <v>7</v>
      </c>
      <c r="X1449" s="8" t="str">
        <f>TEXT(SalesDataTable[[#This Row],[Order Date]],"mmm")</f>
        <v>Jul</v>
      </c>
    </row>
    <row r="1450" spans="1:24" ht="15.75">
      <c r="A1450" s="2">
        <v>4337</v>
      </c>
      <c r="B1450" s="3">
        <v>46225</v>
      </c>
      <c r="C1450" s="4">
        <f>YEAR(SalesDataTable[[#This Row],[Order Date]])</f>
        <v>2026</v>
      </c>
      <c r="D1450" s="12" t="str">
        <f>"Q"&amp;ROUNDUP(MONTH(SalesDataTable[[#This Row],[Order Date]])/3,0)</f>
        <v>Q3</v>
      </c>
      <c r="E1450" s="4">
        <f>MONTH(SalesDataTable[[#This Row],[Order Date]])</f>
        <v>7</v>
      </c>
      <c r="F1450" s="4" t="str">
        <f>TEXT(SalesDataTable[[#This Row],[Order Date]],"MMM")</f>
        <v>Jul</v>
      </c>
      <c r="G1450" s="4" t="s">
        <v>6</v>
      </c>
      <c r="H1450" s="4" t="s">
        <v>49</v>
      </c>
      <c r="I1450" s="4" t="s">
        <v>19</v>
      </c>
      <c r="J1450" s="4" t="s">
        <v>13</v>
      </c>
      <c r="K1450" s="4" t="s">
        <v>14</v>
      </c>
      <c r="L1450" s="4" t="s">
        <v>32</v>
      </c>
      <c r="M1450" s="9">
        <v>1</v>
      </c>
      <c r="N1450" s="6">
        <v>47.62</v>
      </c>
      <c r="O1450" s="7">
        <v>0</v>
      </c>
      <c r="P1450" s="6">
        <v>17.82</v>
      </c>
      <c r="Q1450" s="6">
        <f t="shared" si="88"/>
        <v>47.62</v>
      </c>
      <c r="R1450" s="6">
        <f t="shared" si="89"/>
        <v>17.82</v>
      </c>
      <c r="S1450" s="6">
        <f t="shared" si="90"/>
        <v>29.799999999999997</v>
      </c>
      <c r="T1450" s="8">
        <f t="shared" si="91"/>
        <v>0.62578748425031494</v>
      </c>
      <c r="U1450" s="5">
        <f>YEAR(SalesDataTable[[#This Row],[Order Date]])</f>
        <v>2026</v>
      </c>
      <c r="V1450" s="8" t="str">
        <f>"Q"&amp;ROUNDUP(MONTH(SalesDataTable[[#This Row],[Order Date]])/3,0)</f>
        <v>Q3</v>
      </c>
      <c r="W1450" s="9">
        <f>MONTH(SalesDataTable[[#This Row],[Order Date]])</f>
        <v>7</v>
      </c>
      <c r="X1450" s="8" t="str">
        <f>TEXT(SalesDataTable[[#This Row],[Order Date]],"mmm")</f>
        <v>Jul</v>
      </c>
    </row>
    <row r="1451" spans="1:24" ht="15.75">
      <c r="A1451" s="2">
        <v>5129</v>
      </c>
      <c r="B1451" s="3">
        <v>46225</v>
      </c>
      <c r="C1451" s="4">
        <f>YEAR(SalesDataTable[[#This Row],[Order Date]])</f>
        <v>2026</v>
      </c>
      <c r="D1451" s="12" t="str">
        <f>"Q"&amp;ROUNDUP(MONTH(SalesDataTable[[#This Row],[Order Date]])/3,0)</f>
        <v>Q3</v>
      </c>
      <c r="E1451" s="4">
        <f>MONTH(SalesDataTable[[#This Row],[Order Date]])</f>
        <v>7</v>
      </c>
      <c r="F1451" s="4" t="str">
        <f>TEXT(SalesDataTable[[#This Row],[Order Date]],"MMM")</f>
        <v>Jul</v>
      </c>
      <c r="G1451" s="4" t="s">
        <v>6</v>
      </c>
      <c r="H1451" s="4" t="s">
        <v>43</v>
      </c>
      <c r="I1451" s="4" t="s">
        <v>2</v>
      </c>
      <c r="J1451" s="4" t="s">
        <v>3</v>
      </c>
      <c r="K1451" s="4" t="s">
        <v>4</v>
      </c>
      <c r="L1451" s="4" t="s">
        <v>5</v>
      </c>
      <c r="M1451" s="9">
        <v>1</v>
      </c>
      <c r="N1451" s="6">
        <v>80.05</v>
      </c>
      <c r="O1451" s="7">
        <v>0.05</v>
      </c>
      <c r="P1451" s="6">
        <v>43.81</v>
      </c>
      <c r="Q1451" s="6">
        <f t="shared" si="88"/>
        <v>76.047499999999999</v>
      </c>
      <c r="R1451" s="6">
        <f t="shared" si="89"/>
        <v>43.81</v>
      </c>
      <c r="S1451" s="6">
        <f t="shared" si="90"/>
        <v>32.237499999999997</v>
      </c>
      <c r="T1451" s="8">
        <f t="shared" si="91"/>
        <v>0.42391268615010352</v>
      </c>
      <c r="U1451" s="5">
        <f>YEAR(SalesDataTable[[#This Row],[Order Date]])</f>
        <v>2026</v>
      </c>
      <c r="V1451" s="8" t="str">
        <f>"Q"&amp;ROUNDUP(MONTH(SalesDataTable[[#This Row],[Order Date]])/3,0)</f>
        <v>Q3</v>
      </c>
      <c r="W1451" s="9">
        <f>MONTH(SalesDataTable[[#This Row],[Order Date]])</f>
        <v>7</v>
      </c>
      <c r="X1451" s="8" t="str">
        <f>TEXT(SalesDataTable[[#This Row],[Order Date]],"mmm")</f>
        <v>Jul</v>
      </c>
    </row>
    <row r="1452" spans="1:24" ht="15.75">
      <c r="A1452" s="2">
        <v>81</v>
      </c>
      <c r="B1452" s="3">
        <v>46226</v>
      </c>
      <c r="C1452" s="4">
        <f>YEAR(SalesDataTable[[#This Row],[Order Date]])</f>
        <v>2026</v>
      </c>
      <c r="D1452" s="12" t="str">
        <f>"Q"&amp;ROUNDUP(MONTH(SalesDataTable[[#This Row],[Order Date]])/3,0)</f>
        <v>Q3</v>
      </c>
      <c r="E1452" s="4">
        <f>MONTH(SalesDataTable[[#This Row],[Order Date]])</f>
        <v>7</v>
      </c>
      <c r="F1452" s="4" t="str">
        <f>TEXT(SalesDataTable[[#This Row],[Order Date]],"MMM")</f>
        <v>Jul</v>
      </c>
      <c r="G1452" s="4" t="s">
        <v>20</v>
      </c>
      <c r="H1452" s="4" t="s">
        <v>33</v>
      </c>
      <c r="I1452" s="4" t="s">
        <v>19</v>
      </c>
      <c r="J1452" s="4" t="s">
        <v>3</v>
      </c>
      <c r="K1452" s="4" t="s">
        <v>34</v>
      </c>
      <c r="L1452" s="4" t="s">
        <v>45</v>
      </c>
      <c r="M1452" s="9">
        <v>1</v>
      </c>
      <c r="N1452" s="6">
        <v>51.82</v>
      </c>
      <c r="O1452" s="7">
        <v>0</v>
      </c>
      <c r="P1452" s="6">
        <v>21.43</v>
      </c>
      <c r="Q1452" s="6">
        <f t="shared" si="88"/>
        <v>51.82</v>
      </c>
      <c r="R1452" s="6">
        <f t="shared" si="89"/>
        <v>21.43</v>
      </c>
      <c r="S1452" s="6">
        <f t="shared" si="90"/>
        <v>30.39</v>
      </c>
      <c r="T1452" s="8">
        <f t="shared" si="91"/>
        <v>0.58645310690852959</v>
      </c>
      <c r="U1452" s="5">
        <f>YEAR(SalesDataTable[[#This Row],[Order Date]])</f>
        <v>2026</v>
      </c>
      <c r="V1452" s="8" t="str">
        <f>"Q"&amp;ROUNDUP(MONTH(SalesDataTable[[#This Row],[Order Date]])/3,0)</f>
        <v>Q3</v>
      </c>
      <c r="W1452" s="9">
        <f>MONTH(SalesDataTable[[#This Row],[Order Date]])</f>
        <v>7</v>
      </c>
      <c r="X1452" s="8" t="str">
        <f>TEXT(SalesDataTable[[#This Row],[Order Date]],"mmm")</f>
        <v>Jul</v>
      </c>
    </row>
    <row r="1453" spans="1:24" ht="15.75">
      <c r="A1453" s="2">
        <v>493</v>
      </c>
      <c r="B1453" s="3">
        <v>46226</v>
      </c>
      <c r="C1453" s="4">
        <f>YEAR(SalesDataTable[[#This Row],[Order Date]])</f>
        <v>2026</v>
      </c>
      <c r="D1453" s="12" t="str">
        <f>"Q"&amp;ROUNDUP(MONTH(SalesDataTable[[#This Row],[Order Date]])/3,0)</f>
        <v>Q3</v>
      </c>
      <c r="E1453" s="4">
        <f>MONTH(SalesDataTable[[#This Row],[Order Date]])</f>
        <v>7</v>
      </c>
      <c r="F1453" s="4" t="str">
        <f>TEXT(SalesDataTable[[#This Row],[Order Date]],"MMM")</f>
        <v>Jul</v>
      </c>
      <c r="G1453" s="4" t="s">
        <v>6</v>
      </c>
      <c r="H1453" s="4" t="s">
        <v>41</v>
      </c>
      <c r="I1453" s="4" t="s">
        <v>2</v>
      </c>
      <c r="J1453" s="4" t="s">
        <v>16</v>
      </c>
      <c r="K1453" s="4" t="s">
        <v>14</v>
      </c>
      <c r="L1453" s="4" t="s">
        <v>48</v>
      </c>
      <c r="M1453" s="9">
        <v>4</v>
      </c>
      <c r="N1453" s="6">
        <v>161.28</v>
      </c>
      <c r="O1453" s="7">
        <v>0.15</v>
      </c>
      <c r="P1453" s="6">
        <v>89.2</v>
      </c>
      <c r="Q1453" s="6">
        <f t="shared" si="88"/>
        <v>548.35199999999998</v>
      </c>
      <c r="R1453" s="6">
        <f t="shared" si="89"/>
        <v>356.8</v>
      </c>
      <c r="S1453" s="6">
        <f t="shared" si="90"/>
        <v>191.55199999999996</v>
      </c>
      <c r="T1453" s="8">
        <f t="shared" si="91"/>
        <v>0.3493230625583566</v>
      </c>
      <c r="U1453" s="5">
        <f>YEAR(SalesDataTable[[#This Row],[Order Date]])</f>
        <v>2026</v>
      </c>
      <c r="V1453" s="8" t="str">
        <f>"Q"&amp;ROUNDUP(MONTH(SalesDataTable[[#This Row],[Order Date]])/3,0)</f>
        <v>Q3</v>
      </c>
      <c r="W1453" s="9">
        <f>MONTH(SalesDataTable[[#This Row],[Order Date]])</f>
        <v>7</v>
      </c>
      <c r="X1453" s="8" t="str">
        <f>TEXT(SalesDataTable[[#This Row],[Order Date]],"mmm")</f>
        <v>Jul</v>
      </c>
    </row>
    <row r="1454" spans="1:24" ht="15.75">
      <c r="A1454" s="2">
        <v>613</v>
      </c>
      <c r="B1454" s="3">
        <v>46226</v>
      </c>
      <c r="C1454" s="4">
        <f>YEAR(SalesDataTable[[#This Row],[Order Date]])</f>
        <v>2026</v>
      </c>
      <c r="D1454" s="12" t="str">
        <f>"Q"&amp;ROUNDUP(MONTH(SalesDataTable[[#This Row],[Order Date]])/3,0)</f>
        <v>Q3</v>
      </c>
      <c r="E1454" s="4">
        <f>MONTH(SalesDataTable[[#This Row],[Order Date]])</f>
        <v>7</v>
      </c>
      <c r="F1454" s="4" t="str">
        <f>TEXT(SalesDataTable[[#This Row],[Order Date]],"MMM")</f>
        <v>Jul</v>
      </c>
      <c r="G1454" s="4" t="s">
        <v>0</v>
      </c>
      <c r="H1454" s="4" t="s">
        <v>1</v>
      </c>
      <c r="I1454" s="4" t="s">
        <v>2</v>
      </c>
      <c r="J1454" s="4" t="s">
        <v>13</v>
      </c>
      <c r="K1454" s="4" t="s">
        <v>4</v>
      </c>
      <c r="L1454" s="4" t="s">
        <v>26</v>
      </c>
      <c r="M1454" s="9">
        <v>1</v>
      </c>
      <c r="N1454" s="6">
        <v>39.86</v>
      </c>
      <c r="O1454" s="7">
        <v>0.05</v>
      </c>
      <c r="P1454" s="6">
        <v>16.989999999999998</v>
      </c>
      <c r="Q1454" s="6">
        <f t="shared" si="88"/>
        <v>37.866999999999997</v>
      </c>
      <c r="R1454" s="6">
        <f t="shared" si="89"/>
        <v>16.989999999999998</v>
      </c>
      <c r="S1454" s="6">
        <f t="shared" si="90"/>
        <v>20.876999999999999</v>
      </c>
      <c r="T1454" s="8">
        <f t="shared" si="91"/>
        <v>0.55132437214461139</v>
      </c>
      <c r="U1454" s="5">
        <f>YEAR(SalesDataTable[[#This Row],[Order Date]])</f>
        <v>2026</v>
      </c>
      <c r="V1454" s="8" t="str">
        <f>"Q"&amp;ROUNDUP(MONTH(SalesDataTable[[#This Row],[Order Date]])/3,0)</f>
        <v>Q3</v>
      </c>
      <c r="W1454" s="9">
        <f>MONTH(SalesDataTable[[#This Row],[Order Date]])</f>
        <v>7</v>
      </c>
      <c r="X1454" s="8" t="str">
        <f>TEXT(SalesDataTable[[#This Row],[Order Date]],"mmm")</f>
        <v>Jul</v>
      </c>
    </row>
    <row r="1455" spans="1:24" ht="15.75">
      <c r="A1455" s="2">
        <v>958</v>
      </c>
      <c r="B1455" s="3">
        <v>46226</v>
      </c>
      <c r="C1455" s="4">
        <f>YEAR(SalesDataTable[[#This Row],[Order Date]])</f>
        <v>2026</v>
      </c>
      <c r="D1455" s="12" t="str">
        <f>"Q"&amp;ROUNDUP(MONTH(SalesDataTable[[#This Row],[Order Date]])/3,0)</f>
        <v>Q3</v>
      </c>
      <c r="E1455" s="4">
        <f>MONTH(SalesDataTable[[#This Row],[Order Date]])</f>
        <v>7</v>
      </c>
      <c r="F1455" s="4" t="str">
        <f>TEXT(SalesDataTable[[#This Row],[Order Date]],"MMM")</f>
        <v>Jul</v>
      </c>
      <c r="G1455" s="4" t="s">
        <v>20</v>
      </c>
      <c r="H1455" s="4" t="s">
        <v>33</v>
      </c>
      <c r="I1455" s="4" t="s">
        <v>28</v>
      </c>
      <c r="J1455" s="4" t="s">
        <v>13</v>
      </c>
      <c r="K1455" s="4" t="s">
        <v>4</v>
      </c>
      <c r="L1455" s="4" t="s">
        <v>30</v>
      </c>
      <c r="M1455" s="9">
        <v>6</v>
      </c>
      <c r="N1455" s="6">
        <v>102.96</v>
      </c>
      <c r="O1455" s="7">
        <v>0.05</v>
      </c>
      <c r="P1455" s="6">
        <v>51.74</v>
      </c>
      <c r="Q1455" s="6">
        <f t="shared" si="88"/>
        <v>586.87199999999996</v>
      </c>
      <c r="R1455" s="6">
        <f t="shared" si="89"/>
        <v>310.44</v>
      </c>
      <c r="S1455" s="6">
        <f t="shared" si="90"/>
        <v>276.43199999999996</v>
      </c>
      <c r="T1455" s="8">
        <f t="shared" si="91"/>
        <v>0.47102604997341835</v>
      </c>
      <c r="U1455" s="5">
        <f>YEAR(SalesDataTable[[#This Row],[Order Date]])</f>
        <v>2026</v>
      </c>
      <c r="V1455" s="8" t="str">
        <f>"Q"&amp;ROUNDUP(MONTH(SalesDataTable[[#This Row],[Order Date]])/3,0)</f>
        <v>Q3</v>
      </c>
      <c r="W1455" s="9">
        <f>MONTH(SalesDataTable[[#This Row],[Order Date]])</f>
        <v>7</v>
      </c>
      <c r="X1455" s="8" t="str">
        <f>TEXT(SalesDataTable[[#This Row],[Order Date]],"mmm")</f>
        <v>Jul</v>
      </c>
    </row>
    <row r="1456" spans="1:24" ht="15.75">
      <c r="A1456" s="2">
        <v>1270</v>
      </c>
      <c r="B1456" s="3">
        <v>46226</v>
      </c>
      <c r="C1456" s="4">
        <f>YEAR(SalesDataTable[[#This Row],[Order Date]])</f>
        <v>2026</v>
      </c>
      <c r="D1456" s="12" t="str">
        <f>"Q"&amp;ROUNDUP(MONTH(SalesDataTable[[#This Row],[Order Date]])/3,0)</f>
        <v>Q3</v>
      </c>
      <c r="E1456" s="4">
        <f>MONTH(SalesDataTable[[#This Row],[Order Date]])</f>
        <v>7</v>
      </c>
      <c r="F1456" s="4" t="str">
        <f>TEXT(SalesDataTable[[#This Row],[Order Date]],"MMM")</f>
        <v>Jul</v>
      </c>
      <c r="G1456" s="4" t="s">
        <v>6</v>
      </c>
      <c r="H1456" s="4" t="s">
        <v>43</v>
      </c>
      <c r="I1456" s="4" t="s">
        <v>28</v>
      </c>
      <c r="J1456" s="4" t="s">
        <v>3</v>
      </c>
      <c r="K1456" s="4" t="s">
        <v>9</v>
      </c>
      <c r="L1456" s="4" t="s">
        <v>10</v>
      </c>
      <c r="M1456" s="9">
        <v>1</v>
      </c>
      <c r="N1456" s="6">
        <v>94.04</v>
      </c>
      <c r="O1456" s="7">
        <v>0</v>
      </c>
      <c r="P1456" s="6">
        <v>44.88</v>
      </c>
      <c r="Q1456" s="6">
        <f t="shared" si="88"/>
        <v>94.04</v>
      </c>
      <c r="R1456" s="6">
        <f t="shared" si="89"/>
        <v>44.88</v>
      </c>
      <c r="S1456" s="6">
        <f t="shared" si="90"/>
        <v>49.160000000000004</v>
      </c>
      <c r="T1456" s="8">
        <f t="shared" si="91"/>
        <v>0.52275627392598889</v>
      </c>
      <c r="U1456" s="5">
        <f>YEAR(SalesDataTable[[#This Row],[Order Date]])</f>
        <v>2026</v>
      </c>
      <c r="V1456" s="8" t="str">
        <f>"Q"&amp;ROUNDUP(MONTH(SalesDataTable[[#This Row],[Order Date]])/3,0)</f>
        <v>Q3</v>
      </c>
      <c r="W1456" s="9">
        <f>MONTH(SalesDataTable[[#This Row],[Order Date]])</f>
        <v>7</v>
      </c>
      <c r="X1456" s="8" t="str">
        <f>TEXT(SalesDataTable[[#This Row],[Order Date]],"mmm")</f>
        <v>Jul</v>
      </c>
    </row>
    <row r="1457" spans="1:24" ht="15.75">
      <c r="A1457" s="2">
        <v>1513</v>
      </c>
      <c r="B1457" s="3">
        <v>46226</v>
      </c>
      <c r="C1457" s="4">
        <f>YEAR(SalesDataTable[[#This Row],[Order Date]])</f>
        <v>2026</v>
      </c>
      <c r="D1457" s="12" t="str">
        <f>"Q"&amp;ROUNDUP(MONTH(SalesDataTable[[#This Row],[Order Date]])/3,0)</f>
        <v>Q3</v>
      </c>
      <c r="E1457" s="4">
        <f>MONTH(SalesDataTable[[#This Row],[Order Date]])</f>
        <v>7</v>
      </c>
      <c r="F1457" s="4" t="str">
        <f>TEXT(SalesDataTable[[#This Row],[Order Date]],"MMM")</f>
        <v>Jul</v>
      </c>
      <c r="G1457" s="4" t="s">
        <v>20</v>
      </c>
      <c r="H1457" s="4" t="s">
        <v>33</v>
      </c>
      <c r="I1457" s="4" t="s">
        <v>2</v>
      </c>
      <c r="J1457" s="4" t="s">
        <v>13</v>
      </c>
      <c r="K1457" s="4" t="s">
        <v>9</v>
      </c>
      <c r="L1457" s="4" t="s">
        <v>46</v>
      </c>
      <c r="M1457" s="9">
        <v>2</v>
      </c>
      <c r="N1457" s="6">
        <v>70.790000000000006</v>
      </c>
      <c r="O1457" s="7">
        <v>0</v>
      </c>
      <c r="P1457" s="6">
        <v>32.44</v>
      </c>
      <c r="Q1457" s="6">
        <f t="shared" si="88"/>
        <v>141.58000000000001</v>
      </c>
      <c r="R1457" s="6">
        <f t="shared" si="89"/>
        <v>64.88</v>
      </c>
      <c r="S1457" s="6">
        <f t="shared" si="90"/>
        <v>76.700000000000017</v>
      </c>
      <c r="T1457" s="8">
        <f t="shared" si="91"/>
        <v>0.541743184065546</v>
      </c>
      <c r="U1457" s="5">
        <f>YEAR(SalesDataTable[[#This Row],[Order Date]])</f>
        <v>2026</v>
      </c>
      <c r="V1457" s="8" t="str">
        <f>"Q"&amp;ROUNDUP(MONTH(SalesDataTable[[#This Row],[Order Date]])/3,0)</f>
        <v>Q3</v>
      </c>
      <c r="W1457" s="9">
        <f>MONTH(SalesDataTable[[#This Row],[Order Date]])</f>
        <v>7</v>
      </c>
      <c r="X1457" s="8" t="str">
        <f>TEXT(SalesDataTable[[#This Row],[Order Date]],"mmm")</f>
        <v>Jul</v>
      </c>
    </row>
    <row r="1458" spans="1:24" ht="15.75">
      <c r="A1458" s="2">
        <v>2009</v>
      </c>
      <c r="B1458" s="3">
        <v>46226</v>
      </c>
      <c r="C1458" s="4">
        <f>YEAR(SalesDataTable[[#This Row],[Order Date]])</f>
        <v>2026</v>
      </c>
      <c r="D1458" s="12" t="str">
        <f>"Q"&amp;ROUNDUP(MONTH(SalesDataTable[[#This Row],[Order Date]])/3,0)</f>
        <v>Q3</v>
      </c>
      <c r="E1458" s="4">
        <f>MONTH(SalesDataTable[[#This Row],[Order Date]])</f>
        <v>7</v>
      </c>
      <c r="F1458" s="4" t="str">
        <f>TEXT(SalesDataTable[[#This Row],[Order Date]],"MMM")</f>
        <v>Jul</v>
      </c>
      <c r="G1458" s="4" t="s">
        <v>11</v>
      </c>
      <c r="H1458" s="4" t="s">
        <v>39</v>
      </c>
      <c r="I1458" s="4" t="s">
        <v>2</v>
      </c>
      <c r="J1458" s="4" t="s">
        <v>13</v>
      </c>
      <c r="K1458" s="4" t="s">
        <v>14</v>
      </c>
      <c r="L1458" s="4" t="s">
        <v>32</v>
      </c>
      <c r="M1458" s="9">
        <v>2</v>
      </c>
      <c r="N1458" s="6">
        <v>46.41</v>
      </c>
      <c r="O1458" s="7">
        <v>0</v>
      </c>
      <c r="P1458" s="6">
        <v>18.600000000000001</v>
      </c>
      <c r="Q1458" s="6">
        <f t="shared" si="88"/>
        <v>92.82</v>
      </c>
      <c r="R1458" s="6">
        <f t="shared" si="89"/>
        <v>37.200000000000003</v>
      </c>
      <c r="S1458" s="6">
        <f t="shared" si="90"/>
        <v>55.61999999999999</v>
      </c>
      <c r="T1458" s="8">
        <f t="shared" si="91"/>
        <v>0.59922430510665803</v>
      </c>
      <c r="U1458" s="5">
        <f>YEAR(SalesDataTable[[#This Row],[Order Date]])</f>
        <v>2026</v>
      </c>
      <c r="V1458" s="8" t="str">
        <f>"Q"&amp;ROUNDUP(MONTH(SalesDataTable[[#This Row],[Order Date]])/3,0)</f>
        <v>Q3</v>
      </c>
      <c r="W1458" s="9">
        <f>MONTH(SalesDataTable[[#This Row],[Order Date]])</f>
        <v>7</v>
      </c>
      <c r="X1458" s="8" t="str">
        <f>TEXT(SalesDataTable[[#This Row],[Order Date]],"mmm")</f>
        <v>Jul</v>
      </c>
    </row>
    <row r="1459" spans="1:24" ht="15.75">
      <c r="A1459" s="2">
        <v>2838</v>
      </c>
      <c r="B1459" s="3">
        <v>46226</v>
      </c>
      <c r="C1459" s="4">
        <f>YEAR(SalesDataTable[[#This Row],[Order Date]])</f>
        <v>2026</v>
      </c>
      <c r="D1459" s="12" t="str">
        <f>"Q"&amp;ROUNDUP(MONTH(SalesDataTable[[#This Row],[Order Date]])/3,0)</f>
        <v>Q3</v>
      </c>
      <c r="E1459" s="4">
        <f>MONTH(SalesDataTable[[#This Row],[Order Date]])</f>
        <v>7</v>
      </c>
      <c r="F1459" s="4" t="str">
        <f>TEXT(SalesDataTable[[#This Row],[Order Date]],"MMM")</f>
        <v>Jul</v>
      </c>
      <c r="G1459" s="4" t="s">
        <v>20</v>
      </c>
      <c r="H1459" s="4" t="s">
        <v>47</v>
      </c>
      <c r="I1459" s="4" t="s">
        <v>28</v>
      </c>
      <c r="J1459" s="4" t="s">
        <v>13</v>
      </c>
      <c r="K1459" s="4" t="s">
        <v>9</v>
      </c>
      <c r="L1459" s="4" t="s">
        <v>46</v>
      </c>
      <c r="M1459" s="9">
        <v>1</v>
      </c>
      <c r="N1459" s="6">
        <v>69.75</v>
      </c>
      <c r="O1459" s="7">
        <v>0</v>
      </c>
      <c r="P1459" s="6">
        <v>33.299999999999997</v>
      </c>
      <c r="Q1459" s="6">
        <f t="shared" si="88"/>
        <v>69.75</v>
      </c>
      <c r="R1459" s="6">
        <f t="shared" si="89"/>
        <v>33.299999999999997</v>
      </c>
      <c r="S1459" s="6">
        <f t="shared" si="90"/>
        <v>36.450000000000003</v>
      </c>
      <c r="T1459" s="8">
        <f t="shared" si="91"/>
        <v>0.52258064516129032</v>
      </c>
      <c r="U1459" s="5">
        <f>YEAR(SalesDataTable[[#This Row],[Order Date]])</f>
        <v>2026</v>
      </c>
      <c r="V1459" s="8" t="str">
        <f>"Q"&amp;ROUNDUP(MONTH(SalesDataTable[[#This Row],[Order Date]])/3,0)</f>
        <v>Q3</v>
      </c>
      <c r="W1459" s="9">
        <f>MONTH(SalesDataTable[[#This Row],[Order Date]])</f>
        <v>7</v>
      </c>
      <c r="X1459" s="8" t="str">
        <f>TEXT(SalesDataTable[[#This Row],[Order Date]],"mmm")</f>
        <v>Jul</v>
      </c>
    </row>
    <row r="1460" spans="1:24" ht="15.75">
      <c r="A1460" s="2">
        <v>3730</v>
      </c>
      <c r="B1460" s="3">
        <v>46226</v>
      </c>
      <c r="C1460" s="4">
        <f>YEAR(SalesDataTable[[#This Row],[Order Date]])</f>
        <v>2026</v>
      </c>
      <c r="D1460" s="12" t="str">
        <f>"Q"&amp;ROUNDUP(MONTH(SalesDataTable[[#This Row],[Order Date]])/3,0)</f>
        <v>Q3</v>
      </c>
      <c r="E1460" s="4">
        <f>MONTH(SalesDataTable[[#This Row],[Order Date]])</f>
        <v>7</v>
      </c>
      <c r="F1460" s="4" t="str">
        <f>TEXT(SalesDataTable[[#This Row],[Order Date]],"MMM")</f>
        <v>Jul</v>
      </c>
      <c r="G1460" s="4" t="s">
        <v>0</v>
      </c>
      <c r="H1460" s="4" t="s">
        <v>50</v>
      </c>
      <c r="I1460" s="4" t="s">
        <v>19</v>
      </c>
      <c r="J1460" s="4" t="s">
        <v>16</v>
      </c>
      <c r="K1460" s="4" t="s">
        <v>4</v>
      </c>
      <c r="L1460" s="4" t="s">
        <v>26</v>
      </c>
      <c r="M1460" s="9">
        <v>3</v>
      </c>
      <c r="N1460" s="6">
        <v>40.81</v>
      </c>
      <c r="O1460" s="7">
        <v>0</v>
      </c>
      <c r="P1460" s="6">
        <v>16.86</v>
      </c>
      <c r="Q1460" s="6">
        <f t="shared" si="88"/>
        <v>122.43</v>
      </c>
      <c r="R1460" s="6">
        <f t="shared" si="89"/>
        <v>50.58</v>
      </c>
      <c r="S1460" s="6">
        <f t="shared" si="90"/>
        <v>71.850000000000009</v>
      </c>
      <c r="T1460" s="8">
        <f t="shared" si="91"/>
        <v>0.58686596422445481</v>
      </c>
      <c r="U1460" s="5">
        <f>YEAR(SalesDataTable[[#This Row],[Order Date]])</f>
        <v>2026</v>
      </c>
      <c r="V1460" s="8" t="str">
        <f>"Q"&amp;ROUNDUP(MONTH(SalesDataTable[[#This Row],[Order Date]])/3,0)</f>
        <v>Q3</v>
      </c>
      <c r="W1460" s="9">
        <f>MONTH(SalesDataTable[[#This Row],[Order Date]])</f>
        <v>7</v>
      </c>
      <c r="X1460" s="8" t="str">
        <f>TEXT(SalesDataTable[[#This Row],[Order Date]],"mmm")</f>
        <v>Jul</v>
      </c>
    </row>
    <row r="1461" spans="1:24" ht="15.75">
      <c r="A1461" s="2">
        <v>4287</v>
      </c>
      <c r="B1461" s="3">
        <v>46226</v>
      </c>
      <c r="C1461" s="4">
        <f>YEAR(SalesDataTable[[#This Row],[Order Date]])</f>
        <v>2026</v>
      </c>
      <c r="D1461" s="12" t="str">
        <f>"Q"&amp;ROUNDUP(MONTH(SalesDataTable[[#This Row],[Order Date]])/3,0)</f>
        <v>Q3</v>
      </c>
      <c r="E1461" s="4">
        <f>MONTH(SalesDataTable[[#This Row],[Order Date]])</f>
        <v>7</v>
      </c>
      <c r="F1461" s="4" t="str">
        <f>TEXT(SalesDataTable[[#This Row],[Order Date]],"MMM")</f>
        <v>Jul</v>
      </c>
      <c r="G1461" s="4" t="s">
        <v>20</v>
      </c>
      <c r="H1461" s="4" t="s">
        <v>33</v>
      </c>
      <c r="I1461" s="4" t="s">
        <v>28</v>
      </c>
      <c r="J1461" s="4" t="s">
        <v>3</v>
      </c>
      <c r="K1461" s="4" t="s">
        <v>9</v>
      </c>
      <c r="L1461" s="4" t="s">
        <v>37</v>
      </c>
      <c r="M1461" s="9">
        <v>5</v>
      </c>
      <c r="N1461" s="6">
        <v>156.69</v>
      </c>
      <c r="O1461" s="7">
        <v>0</v>
      </c>
      <c r="P1461" s="6">
        <v>80.489999999999995</v>
      </c>
      <c r="Q1461" s="6">
        <f t="shared" si="88"/>
        <v>783.45</v>
      </c>
      <c r="R1461" s="6">
        <f t="shared" si="89"/>
        <v>402.45</v>
      </c>
      <c r="S1461" s="6">
        <f t="shared" si="90"/>
        <v>381.00000000000006</v>
      </c>
      <c r="T1461" s="8">
        <f t="shared" si="91"/>
        <v>0.48631054949262881</v>
      </c>
      <c r="U1461" s="5">
        <f>YEAR(SalesDataTable[[#This Row],[Order Date]])</f>
        <v>2026</v>
      </c>
      <c r="V1461" s="8" t="str">
        <f>"Q"&amp;ROUNDUP(MONTH(SalesDataTable[[#This Row],[Order Date]])/3,0)</f>
        <v>Q3</v>
      </c>
      <c r="W1461" s="9">
        <f>MONTH(SalesDataTable[[#This Row],[Order Date]])</f>
        <v>7</v>
      </c>
      <c r="X1461" s="8" t="str">
        <f>TEXT(SalesDataTable[[#This Row],[Order Date]],"mmm")</f>
        <v>Jul</v>
      </c>
    </row>
    <row r="1462" spans="1:24" ht="15.75">
      <c r="A1462" s="2">
        <v>4297</v>
      </c>
      <c r="B1462" s="3">
        <v>46226</v>
      </c>
      <c r="C1462" s="4">
        <f>YEAR(SalesDataTable[[#This Row],[Order Date]])</f>
        <v>2026</v>
      </c>
      <c r="D1462" s="12" t="str">
        <f>"Q"&amp;ROUNDUP(MONTH(SalesDataTable[[#This Row],[Order Date]])/3,0)</f>
        <v>Q3</v>
      </c>
      <c r="E1462" s="4">
        <f>MONTH(SalesDataTable[[#This Row],[Order Date]])</f>
        <v>7</v>
      </c>
      <c r="F1462" s="4" t="str">
        <f>TEXT(SalesDataTable[[#This Row],[Order Date]],"MMM")</f>
        <v>Jul</v>
      </c>
      <c r="G1462" s="4" t="s">
        <v>6</v>
      </c>
      <c r="H1462" s="4" t="s">
        <v>27</v>
      </c>
      <c r="I1462" s="4" t="s">
        <v>28</v>
      </c>
      <c r="J1462" s="4" t="s">
        <v>3</v>
      </c>
      <c r="K1462" s="4" t="s">
        <v>14</v>
      </c>
      <c r="L1462" s="4" t="s">
        <v>48</v>
      </c>
      <c r="M1462" s="9">
        <v>1</v>
      </c>
      <c r="N1462" s="6">
        <v>168.59</v>
      </c>
      <c r="O1462" s="7">
        <v>0.1</v>
      </c>
      <c r="P1462" s="6">
        <v>88.8</v>
      </c>
      <c r="Q1462" s="6">
        <f t="shared" si="88"/>
        <v>151.73099999999999</v>
      </c>
      <c r="R1462" s="6">
        <f t="shared" si="89"/>
        <v>88.8</v>
      </c>
      <c r="S1462" s="6">
        <f t="shared" si="90"/>
        <v>62.930999999999997</v>
      </c>
      <c r="T1462" s="8">
        <f t="shared" si="91"/>
        <v>0.41475374181940405</v>
      </c>
      <c r="U1462" s="5">
        <f>YEAR(SalesDataTable[[#This Row],[Order Date]])</f>
        <v>2026</v>
      </c>
      <c r="V1462" s="8" t="str">
        <f>"Q"&amp;ROUNDUP(MONTH(SalesDataTable[[#This Row],[Order Date]])/3,0)</f>
        <v>Q3</v>
      </c>
      <c r="W1462" s="9">
        <f>MONTH(SalesDataTable[[#This Row],[Order Date]])</f>
        <v>7</v>
      </c>
      <c r="X1462" s="8" t="str">
        <f>TEXT(SalesDataTable[[#This Row],[Order Date]],"mmm")</f>
        <v>Jul</v>
      </c>
    </row>
    <row r="1463" spans="1:24" ht="15.75">
      <c r="A1463" s="2">
        <v>5118</v>
      </c>
      <c r="B1463" s="3">
        <v>46226</v>
      </c>
      <c r="C1463" s="4">
        <f>YEAR(SalesDataTable[[#This Row],[Order Date]])</f>
        <v>2026</v>
      </c>
      <c r="D1463" s="12" t="str">
        <f>"Q"&amp;ROUNDUP(MONTH(SalesDataTable[[#This Row],[Order Date]])/3,0)</f>
        <v>Q3</v>
      </c>
      <c r="E1463" s="4">
        <f>MONTH(SalesDataTable[[#This Row],[Order Date]])</f>
        <v>7</v>
      </c>
      <c r="F1463" s="4" t="str">
        <f>TEXT(SalesDataTable[[#This Row],[Order Date]],"MMM")</f>
        <v>Jul</v>
      </c>
      <c r="G1463" s="4" t="s">
        <v>6</v>
      </c>
      <c r="H1463" s="4" t="s">
        <v>43</v>
      </c>
      <c r="I1463" s="4" t="s">
        <v>2</v>
      </c>
      <c r="J1463" s="4" t="s">
        <v>16</v>
      </c>
      <c r="K1463" s="4" t="s">
        <v>14</v>
      </c>
      <c r="L1463" s="4" t="s">
        <v>15</v>
      </c>
      <c r="M1463" s="9">
        <v>5</v>
      </c>
      <c r="N1463" s="6">
        <v>36.880000000000003</v>
      </c>
      <c r="O1463" s="7">
        <v>0.1</v>
      </c>
      <c r="P1463" s="6">
        <v>13.76</v>
      </c>
      <c r="Q1463" s="6">
        <f t="shared" si="88"/>
        <v>165.96</v>
      </c>
      <c r="R1463" s="6">
        <f t="shared" si="89"/>
        <v>68.8</v>
      </c>
      <c r="S1463" s="6">
        <f t="shared" si="90"/>
        <v>97.160000000000011</v>
      </c>
      <c r="T1463" s="8">
        <f t="shared" si="91"/>
        <v>0.58544227524704751</v>
      </c>
      <c r="U1463" s="5">
        <f>YEAR(SalesDataTable[[#This Row],[Order Date]])</f>
        <v>2026</v>
      </c>
      <c r="V1463" s="8" t="str">
        <f>"Q"&amp;ROUNDUP(MONTH(SalesDataTable[[#This Row],[Order Date]])/3,0)</f>
        <v>Q3</v>
      </c>
      <c r="W1463" s="9">
        <f>MONTH(SalesDataTable[[#This Row],[Order Date]])</f>
        <v>7</v>
      </c>
      <c r="X1463" s="8" t="str">
        <f>TEXT(SalesDataTable[[#This Row],[Order Date]],"mmm")</f>
        <v>Jul</v>
      </c>
    </row>
    <row r="1464" spans="1:24" ht="15.75">
      <c r="A1464" s="2">
        <v>363</v>
      </c>
      <c r="B1464" s="3">
        <v>46227</v>
      </c>
      <c r="C1464" s="4">
        <f>YEAR(SalesDataTable[[#This Row],[Order Date]])</f>
        <v>2026</v>
      </c>
      <c r="D1464" s="12" t="str">
        <f>"Q"&amp;ROUNDUP(MONTH(SalesDataTable[[#This Row],[Order Date]])/3,0)</f>
        <v>Q3</v>
      </c>
      <c r="E1464" s="4">
        <f>MONTH(SalesDataTable[[#This Row],[Order Date]])</f>
        <v>7</v>
      </c>
      <c r="F1464" s="4" t="str">
        <f>TEXT(SalesDataTable[[#This Row],[Order Date]],"MMM")</f>
        <v>Jul</v>
      </c>
      <c r="G1464" s="4" t="s">
        <v>0</v>
      </c>
      <c r="H1464" s="4" t="s">
        <v>1</v>
      </c>
      <c r="I1464" s="4" t="s">
        <v>8</v>
      </c>
      <c r="J1464" s="4" t="s">
        <v>16</v>
      </c>
      <c r="K1464" s="4" t="s">
        <v>14</v>
      </c>
      <c r="L1464" s="4" t="s">
        <v>44</v>
      </c>
      <c r="M1464" s="9">
        <v>8</v>
      </c>
      <c r="N1464" s="6">
        <v>136.13</v>
      </c>
      <c r="O1464" s="7">
        <v>0.1</v>
      </c>
      <c r="P1464" s="6">
        <v>66.55</v>
      </c>
      <c r="Q1464" s="6">
        <f t="shared" si="88"/>
        <v>980.13599999999997</v>
      </c>
      <c r="R1464" s="6">
        <f t="shared" si="89"/>
        <v>532.4</v>
      </c>
      <c r="S1464" s="6">
        <f t="shared" si="90"/>
        <v>447.73599999999999</v>
      </c>
      <c r="T1464" s="8">
        <f t="shared" si="91"/>
        <v>0.45681007533648393</v>
      </c>
      <c r="U1464" s="5">
        <f>YEAR(SalesDataTable[[#This Row],[Order Date]])</f>
        <v>2026</v>
      </c>
      <c r="V1464" s="8" t="str">
        <f>"Q"&amp;ROUNDUP(MONTH(SalesDataTable[[#This Row],[Order Date]])/3,0)</f>
        <v>Q3</v>
      </c>
      <c r="W1464" s="9">
        <f>MONTH(SalesDataTable[[#This Row],[Order Date]])</f>
        <v>7</v>
      </c>
      <c r="X1464" s="8" t="str">
        <f>TEXT(SalesDataTable[[#This Row],[Order Date]],"mmm")</f>
        <v>Jul</v>
      </c>
    </row>
    <row r="1465" spans="1:24" ht="15.75">
      <c r="A1465" s="2">
        <v>4243</v>
      </c>
      <c r="B1465" s="3">
        <v>46227</v>
      </c>
      <c r="C1465" s="4">
        <f>YEAR(SalesDataTable[[#This Row],[Order Date]])</f>
        <v>2026</v>
      </c>
      <c r="D1465" s="12" t="str">
        <f>"Q"&amp;ROUNDUP(MONTH(SalesDataTable[[#This Row],[Order Date]])/3,0)</f>
        <v>Q3</v>
      </c>
      <c r="E1465" s="4">
        <f>MONTH(SalesDataTable[[#This Row],[Order Date]])</f>
        <v>7</v>
      </c>
      <c r="F1465" s="4" t="str">
        <f>TEXT(SalesDataTable[[#This Row],[Order Date]],"MMM")</f>
        <v>Jul</v>
      </c>
      <c r="G1465" s="4" t="s">
        <v>6</v>
      </c>
      <c r="H1465" s="4" t="s">
        <v>49</v>
      </c>
      <c r="I1465" s="4" t="s">
        <v>28</v>
      </c>
      <c r="J1465" s="4" t="s">
        <v>3</v>
      </c>
      <c r="K1465" s="4" t="s">
        <v>4</v>
      </c>
      <c r="L1465" s="4" t="s">
        <v>26</v>
      </c>
      <c r="M1465" s="9">
        <v>2</v>
      </c>
      <c r="N1465" s="6">
        <v>40.479999999999997</v>
      </c>
      <c r="O1465" s="7">
        <v>0.05</v>
      </c>
      <c r="P1465" s="6">
        <v>16.93</v>
      </c>
      <c r="Q1465" s="6">
        <f t="shared" si="88"/>
        <v>76.911999999999992</v>
      </c>
      <c r="R1465" s="6">
        <f t="shared" si="89"/>
        <v>33.86</v>
      </c>
      <c r="S1465" s="6">
        <f t="shared" si="90"/>
        <v>43.051999999999992</v>
      </c>
      <c r="T1465" s="8">
        <f t="shared" si="91"/>
        <v>0.5597566049511129</v>
      </c>
      <c r="U1465" s="5">
        <f>YEAR(SalesDataTable[[#This Row],[Order Date]])</f>
        <v>2026</v>
      </c>
      <c r="V1465" s="8" t="str">
        <f>"Q"&amp;ROUNDUP(MONTH(SalesDataTable[[#This Row],[Order Date]])/3,0)</f>
        <v>Q3</v>
      </c>
      <c r="W1465" s="9">
        <f>MONTH(SalesDataTable[[#This Row],[Order Date]])</f>
        <v>7</v>
      </c>
      <c r="X1465" s="8" t="str">
        <f>TEXT(SalesDataTable[[#This Row],[Order Date]],"mmm")</f>
        <v>Jul</v>
      </c>
    </row>
    <row r="1466" spans="1:24" ht="15.75">
      <c r="A1466" s="2">
        <v>4348</v>
      </c>
      <c r="B1466" s="3">
        <v>46227</v>
      </c>
      <c r="C1466" s="4">
        <f>YEAR(SalesDataTable[[#This Row],[Order Date]])</f>
        <v>2026</v>
      </c>
      <c r="D1466" s="12" t="str">
        <f>"Q"&amp;ROUNDUP(MONTH(SalesDataTable[[#This Row],[Order Date]])/3,0)</f>
        <v>Q3</v>
      </c>
      <c r="E1466" s="4">
        <f>MONTH(SalesDataTable[[#This Row],[Order Date]])</f>
        <v>7</v>
      </c>
      <c r="F1466" s="4" t="str">
        <f>TEXT(SalesDataTable[[#This Row],[Order Date]],"MMM")</f>
        <v>Jul</v>
      </c>
      <c r="G1466" s="4" t="s">
        <v>0</v>
      </c>
      <c r="H1466" s="4" t="s">
        <v>1</v>
      </c>
      <c r="I1466" s="4" t="s">
        <v>2</v>
      </c>
      <c r="J1466" s="4" t="s">
        <v>13</v>
      </c>
      <c r="K1466" s="4" t="s">
        <v>4</v>
      </c>
      <c r="L1466" s="4" t="s">
        <v>22</v>
      </c>
      <c r="M1466" s="9">
        <v>4</v>
      </c>
      <c r="N1466" s="6">
        <v>50.09</v>
      </c>
      <c r="O1466" s="7">
        <v>0</v>
      </c>
      <c r="P1466" s="6">
        <v>22.11</v>
      </c>
      <c r="Q1466" s="6">
        <f t="shared" si="88"/>
        <v>200.36</v>
      </c>
      <c r="R1466" s="6">
        <f t="shared" si="89"/>
        <v>88.44</v>
      </c>
      <c r="S1466" s="6">
        <f t="shared" si="90"/>
        <v>111.92000000000002</v>
      </c>
      <c r="T1466" s="8">
        <f t="shared" si="91"/>
        <v>0.55859452984627678</v>
      </c>
      <c r="U1466" s="5">
        <f>YEAR(SalesDataTable[[#This Row],[Order Date]])</f>
        <v>2026</v>
      </c>
      <c r="V1466" s="8" t="str">
        <f>"Q"&amp;ROUNDUP(MONTH(SalesDataTable[[#This Row],[Order Date]])/3,0)</f>
        <v>Q3</v>
      </c>
      <c r="W1466" s="9">
        <f>MONTH(SalesDataTable[[#This Row],[Order Date]])</f>
        <v>7</v>
      </c>
      <c r="X1466" s="8" t="str">
        <f>TEXT(SalesDataTable[[#This Row],[Order Date]],"mmm")</f>
        <v>Jul</v>
      </c>
    </row>
    <row r="1467" spans="1:24" ht="15.75">
      <c r="A1467" s="2">
        <v>4405</v>
      </c>
      <c r="B1467" s="3">
        <v>46227</v>
      </c>
      <c r="C1467" s="4">
        <f>YEAR(SalesDataTable[[#This Row],[Order Date]])</f>
        <v>2026</v>
      </c>
      <c r="D1467" s="12" t="str">
        <f>"Q"&amp;ROUNDUP(MONTH(SalesDataTable[[#This Row],[Order Date]])/3,0)</f>
        <v>Q3</v>
      </c>
      <c r="E1467" s="4">
        <f>MONTH(SalesDataTable[[#This Row],[Order Date]])</f>
        <v>7</v>
      </c>
      <c r="F1467" s="4" t="str">
        <f>TEXT(SalesDataTable[[#This Row],[Order Date]],"MMM")</f>
        <v>Jul</v>
      </c>
      <c r="G1467" s="4" t="s">
        <v>20</v>
      </c>
      <c r="H1467" s="4" t="s">
        <v>33</v>
      </c>
      <c r="I1467" s="4" t="s">
        <v>2</v>
      </c>
      <c r="J1467" s="4" t="s">
        <v>3</v>
      </c>
      <c r="K1467" s="4" t="s">
        <v>9</v>
      </c>
      <c r="L1467" s="4" t="s">
        <v>37</v>
      </c>
      <c r="M1467" s="9">
        <v>1</v>
      </c>
      <c r="N1467" s="6">
        <v>156.54</v>
      </c>
      <c r="O1467" s="7">
        <v>0.1</v>
      </c>
      <c r="P1467" s="6">
        <v>77.38</v>
      </c>
      <c r="Q1467" s="6">
        <f t="shared" si="88"/>
        <v>140.886</v>
      </c>
      <c r="R1467" s="6">
        <f t="shared" si="89"/>
        <v>77.38</v>
      </c>
      <c r="S1467" s="6">
        <f t="shared" si="90"/>
        <v>63.506</v>
      </c>
      <c r="T1467" s="8">
        <f t="shared" si="91"/>
        <v>0.4507616086765186</v>
      </c>
      <c r="U1467" s="5">
        <f>YEAR(SalesDataTable[[#This Row],[Order Date]])</f>
        <v>2026</v>
      </c>
      <c r="V1467" s="8" t="str">
        <f>"Q"&amp;ROUNDUP(MONTH(SalesDataTable[[#This Row],[Order Date]])/3,0)</f>
        <v>Q3</v>
      </c>
      <c r="W1467" s="9">
        <f>MONTH(SalesDataTable[[#This Row],[Order Date]])</f>
        <v>7</v>
      </c>
      <c r="X1467" s="8" t="str">
        <f>TEXT(SalesDataTable[[#This Row],[Order Date]],"mmm")</f>
        <v>Jul</v>
      </c>
    </row>
    <row r="1468" spans="1:24" ht="15.75">
      <c r="A1468" s="2">
        <v>4857</v>
      </c>
      <c r="B1468" s="3">
        <v>46227</v>
      </c>
      <c r="C1468" s="4">
        <f>YEAR(SalesDataTable[[#This Row],[Order Date]])</f>
        <v>2026</v>
      </c>
      <c r="D1468" s="12" t="str">
        <f>"Q"&amp;ROUNDUP(MONTH(SalesDataTable[[#This Row],[Order Date]])/3,0)</f>
        <v>Q3</v>
      </c>
      <c r="E1468" s="4">
        <f>MONTH(SalesDataTable[[#This Row],[Order Date]])</f>
        <v>7</v>
      </c>
      <c r="F1468" s="4" t="str">
        <f>TEXT(SalesDataTable[[#This Row],[Order Date]],"MMM")</f>
        <v>Jul</v>
      </c>
      <c r="G1468" s="4" t="s">
        <v>6</v>
      </c>
      <c r="H1468" s="4" t="s">
        <v>27</v>
      </c>
      <c r="I1468" s="4" t="s">
        <v>19</v>
      </c>
      <c r="J1468" s="4" t="s">
        <v>3</v>
      </c>
      <c r="K1468" s="4" t="s">
        <v>9</v>
      </c>
      <c r="L1468" s="4" t="s">
        <v>37</v>
      </c>
      <c r="M1468" s="9">
        <v>1</v>
      </c>
      <c r="N1468" s="6">
        <v>152.1</v>
      </c>
      <c r="O1468" s="7">
        <v>0.1</v>
      </c>
      <c r="P1468" s="6">
        <v>80.459999999999994</v>
      </c>
      <c r="Q1468" s="6">
        <f t="shared" si="88"/>
        <v>136.88999999999999</v>
      </c>
      <c r="R1468" s="6">
        <f t="shared" si="89"/>
        <v>80.459999999999994</v>
      </c>
      <c r="S1468" s="6">
        <f t="shared" si="90"/>
        <v>56.429999999999993</v>
      </c>
      <c r="T1468" s="8">
        <f t="shared" si="91"/>
        <v>0.41222879684418146</v>
      </c>
      <c r="U1468" s="5">
        <f>YEAR(SalesDataTable[[#This Row],[Order Date]])</f>
        <v>2026</v>
      </c>
      <c r="V1468" s="8" t="str">
        <f>"Q"&amp;ROUNDUP(MONTH(SalesDataTable[[#This Row],[Order Date]])/3,0)</f>
        <v>Q3</v>
      </c>
      <c r="W1468" s="9">
        <f>MONTH(SalesDataTable[[#This Row],[Order Date]])</f>
        <v>7</v>
      </c>
      <c r="X1468" s="8" t="str">
        <f>TEXT(SalesDataTable[[#This Row],[Order Date]],"mmm")</f>
        <v>Jul</v>
      </c>
    </row>
    <row r="1469" spans="1:24" ht="15.75">
      <c r="A1469" s="2">
        <v>87</v>
      </c>
      <c r="B1469" s="3">
        <v>46228</v>
      </c>
      <c r="C1469" s="4">
        <f>YEAR(SalesDataTable[[#This Row],[Order Date]])</f>
        <v>2026</v>
      </c>
      <c r="D1469" s="12" t="str">
        <f>"Q"&amp;ROUNDUP(MONTH(SalesDataTable[[#This Row],[Order Date]])/3,0)</f>
        <v>Q3</v>
      </c>
      <c r="E1469" s="4">
        <f>MONTH(SalesDataTable[[#This Row],[Order Date]])</f>
        <v>7</v>
      </c>
      <c r="F1469" s="4" t="str">
        <f>TEXT(SalesDataTable[[#This Row],[Order Date]],"MMM")</f>
        <v>Jul</v>
      </c>
      <c r="G1469" s="4" t="s">
        <v>6</v>
      </c>
      <c r="H1469" s="4" t="s">
        <v>41</v>
      </c>
      <c r="I1469" s="4" t="s">
        <v>2</v>
      </c>
      <c r="J1469" s="4" t="s">
        <v>3</v>
      </c>
      <c r="K1469" s="4" t="s">
        <v>9</v>
      </c>
      <c r="L1469" s="4" t="s">
        <v>37</v>
      </c>
      <c r="M1469" s="9">
        <v>1</v>
      </c>
      <c r="N1469" s="6">
        <v>155.35</v>
      </c>
      <c r="O1469" s="7">
        <v>0</v>
      </c>
      <c r="P1469" s="6">
        <v>80.47</v>
      </c>
      <c r="Q1469" s="6">
        <f t="shared" si="88"/>
        <v>155.35</v>
      </c>
      <c r="R1469" s="6">
        <f t="shared" si="89"/>
        <v>80.47</v>
      </c>
      <c r="S1469" s="6">
        <f t="shared" si="90"/>
        <v>74.88</v>
      </c>
      <c r="T1469" s="8">
        <f t="shared" si="91"/>
        <v>0.48200836820083681</v>
      </c>
      <c r="U1469" s="5">
        <f>YEAR(SalesDataTable[[#This Row],[Order Date]])</f>
        <v>2026</v>
      </c>
      <c r="V1469" s="8" t="str">
        <f>"Q"&amp;ROUNDUP(MONTH(SalesDataTable[[#This Row],[Order Date]])/3,0)</f>
        <v>Q3</v>
      </c>
      <c r="W1469" s="9">
        <f>MONTH(SalesDataTable[[#This Row],[Order Date]])</f>
        <v>7</v>
      </c>
      <c r="X1469" s="8" t="str">
        <f>TEXT(SalesDataTable[[#This Row],[Order Date]],"mmm")</f>
        <v>Jul</v>
      </c>
    </row>
    <row r="1470" spans="1:24" ht="15.75">
      <c r="A1470" s="2">
        <v>315</v>
      </c>
      <c r="B1470" s="3">
        <v>46228</v>
      </c>
      <c r="C1470" s="4">
        <f>YEAR(SalesDataTable[[#This Row],[Order Date]])</f>
        <v>2026</v>
      </c>
      <c r="D1470" s="12" t="str">
        <f>"Q"&amp;ROUNDUP(MONTH(SalesDataTable[[#This Row],[Order Date]])/3,0)</f>
        <v>Q3</v>
      </c>
      <c r="E1470" s="4">
        <f>MONTH(SalesDataTable[[#This Row],[Order Date]])</f>
        <v>7</v>
      </c>
      <c r="F1470" s="4" t="str">
        <f>TEXT(SalesDataTable[[#This Row],[Order Date]],"MMM")</f>
        <v>Jul</v>
      </c>
      <c r="G1470" s="4" t="s">
        <v>11</v>
      </c>
      <c r="H1470" s="4" t="s">
        <v>18</v>
      </c>
      <c r="I1470" s="4" t="s">
        <v>28</v>
      </c>
      <c r="J1470" s="4" t="s">
        <v>13</v>
      </c>
      <c r="K1470" s="4" t="s">
        <v>4</v>
      </c>
      <c r="L1470" s="4" t="s">
        <v>5</v>
      </c>
      <c r="M1470" s="9">
        <v>1</v>
      </c>
      <c r="N1470" s="6">
        <v>81.13</v>
      </c>
      <c r="O1470" s="7">
        <v>0.05</v>
      </c>
      <c r="P1470" s="6">
        <v>42.41</v>
      </c>
      <c r="Q1470" s="6">
        <f t="shared" si="88"/>
        <v>77.073499999999996</v>
      </c>
      <c r="R1470" s="6">
        <f t="shared" si="89"/>
        <v>42.41</v>
      </c>
      <c r="S1470" s="6">
        <f t="shared" si="90"/>
        <v>34.663499999999999</v>
      </c>
      <c r="T1470" s="8">
        <f t="shared" si="91"/>
        <v>0.44974602165465433</v>
      </c>
      <c r="U1470" s="5">
        <f>YEAR(SalesDataTable[[#This Row],[Order Date]])</f>
        <v>2026</v>
      </c>
      <c r="V1470" s="8" t="str">
        <f>"Q"&amp;ROUNDUP(MONTH(SalesDataTable[[#This Row],[Order Date]])/3,0)</f>
        <v>Q3</v>
      </c>
      <c r="W1470" s="9">
        <f>MONTH(SalesDataTable[[#This Row],[Order Date]])</f>
        <v>7</v>
      </c>
      <c r="X1470" s="8" t="str">
        <f>TEXT(SalesDataTable[[#This Row],[Order Date]],"mmm")</f>
        <v>Jul</v>
      </c>
    </row>
    <row r="1471" spans="1:24" ht="15.75">
      <c r="A1471" s="2">
        <v>970</v>
      </c>
      <c r="B1471" s="3">
        <v>46228</v>
      </c>
      <c r="C1471" s="4">
        <f>YEAR(SalesDataTable[[#This Row],[Order Date]])</f>
        <v>2026</v>
      </c>
      <c r="D1471" s="12" t="str">
        <f>"Q"&amp;ROUNDUP(MONTH(SalesDataTable[[#This Row],[Order Date]])/3,0)</f>
        <v>Q3</v>
      </c>
      <c r="E1471" s="4">
        <f>MONTH(SalesDataTable[[#This Row],[Order Date]])</f>
        <v>7</v>
      </c>
      <c r="F1471" s="4" t="str">
        <f>TEXT(SalesDataTable[[#This Row],[Order Date]],"MMM")</f>
        <v>Jul</v>
      </c>
      <c r="G1471" s="4" t="s">
        <v>6</v>
      </c>
      <c r="H1471" s="4" t="s">
        <v>41</v>
      </c>
      <c r="I1471" s="4" t="s">
        <v>2</v>
      </c>
      <c r="J1471" s="4" t="s">
        <v>13</v>
      </c>
      <c r="K1471" s="4" t="s">
        <v>9</v>
      </c>
      <c r="L1471" s="4" t="s">
        <v>17</v>
      </c>
      <c r="M1471" s="9">
        <v>1</v>
      </c>
      <c r="N1471" s="6">
        <v>145.87</v>
      </c>
      <c r="O1471" s="7">
        <v>0</v>
      </c>
      <c r="P1471" s="6">
        <v>81.430000000000007</v>
      </c>
      <c r="Q1471" s="6">
        <f t="shared" si="88"/>
        <v>145.87</v>
      </c>
      <c r="R1471" s="6">
        <f t="shared" si="89"/>
        <v>81.430000000000007</v>
      </c>
      <c r="S1471" s="6">
        <f t="shared" si="90"/>
        <v>64.44</v>
      </c>
      <c r="T1471" s="8">
        <f t="shared" si="91"/>
        <v>0.44176321382052508</v>
      </c>
      <c r="U1471" s="5">
        <f>YEAR(SalesDataTable[[#This Row],[Order Date]])</f>
        <v>2026</v>
      </c>
      <c r="V1471" s="8" t="str">
        <f>"Q"&amp;ROUNDUP(MONTH(SalesDataTable[[#This Row],[Order Date]])/3,0)</f>
        <v>Q3</v>
      </c>
      <c r="W1471" s="9">
        <f>MONTH(SalesDataTable[[#This Row],[Order Date]])</f>
        <v>7</v>
      </c>
      <c r="X1471" s="8" t="str">
        <f>TEXT(SalesDataTable[[#This Row],[Order Date]],"mmm")</f>
        <v>Jul</v>
      </c>
    </row>
    <row r="1472" spans="1:24" ht="15.75">
      <c r="A1472" s="2">
        <v>1891</v>
      </c>
      <c r="B1472" s="3">
        <v>46228</v>
      </c>
      <c r="C1472" s="4">
        <f>YEAR(SalesDataTable[[#This Row],[Order Date]])</f>
        <v>2026</v>
      </c>
      <c r="D1472" s="12" t="str">
        <f>"Q"&amp;ROUNDUP(MONTH(SalesDataTable[[#This Row],[Order Date]])/3,0)</f>
        <v>Q3</v>
      </c>
      <c r="E1472" s="4">
        <f>MONTH(SalesDataTable[[#This Row],[Order Date]])</f>
        <v>7</v>
      </c>
      <c r="F1472" s="4" t="str">
        <f>TEXT(SalesDataTable[[#This Row],[Order Date]],"MMM")</f>
        <v>Jul</v>
      </c>
      <c r="G1472" s="4" t="s">
        <v>6</v>
      </c>
      <c r="H1472" s="4" t="s">
        <v>43</v>
      </c>
      <c r="I1472" s="4" t="s">
        <v>2</v>
      </c>
      <c r="J1472" s="4" t="s">
        <v>13</v>
      </c>
      <c r="K1472" s="4" t="s">
        <v>9</v>
      </c>
      <c r="L1472" s="4" t="s">
        <v>37</v>
      </c>
      <c r="M1472" s="9">
        <v>6</v>
      </c>
      <c r="N1472" s="6">
        <v>151.88999999999999</v>
      </c>
      <c r="O1472" s="7">
        <v>0.15</v>
      </c>
      <c r="P1472" s="6">
        <v>76.83</v>
      </c>
      <c r="Q1472" s="6">
        <f t="shared" si="88"/>
        <v>774.6389999999999</v>
      </c>
      <c r="R1472" s="6">
        <f t="shared" si="89"/>
        <v>460.98</v>
      </c>
      <c r="S1472" s="6">
        <f t="shared" si="90"/>
        <v>313.65899999999988</v>
      </c>
      <c r="T1472" s="8">
        <f t="shared" si="91"/>
        <v>0.40490989996630677</v>
      </c>
      <c r="U1472" s="5">
        <f>YEAR(SalesDataTable[[#This Row],[Order Date]])</f>
        <v>2026</v>
      </c>
      <c r="V1472" s="8" t="str">
        <f>"Q"&amp;ROUNDUP(MONTH(SalesDataTable[[#This Row],[Order Date]])/3,0)</f>
        <v>Q3</v>
      </c>
      <c r="W1472" s="9">
        <f>MONTH(SalesDataTable[[#This Row],[Order Date]])</f>
        <v>7</v>
      </c>
      <c r="X1472" s="8" t="str">
        <f>TEXT(SalesDataTable[[#This Row],[Order Date]],"mmm")</f>
        <v>Jul</v>
      </c>
    </row>
    <row r="1473" spans="1:24" ht="15.75">
      <c r="A1473" s="2">
        <v>2148</v>
      </c>
      <c r="B1473" s="3">
        <v>46228</v>
      </c>
      <c r="C1473" s="4">
        <f>YEAR(SalesDataTable[[#This Row],[Order Date]])</f>
        <v>2026</v>
      </c>
      <c r="D1473" s="12" t="str">
        <f>"Q"&amp;ROUNDUP(MONTH(SalesDataTable[[#This Row],[Order Date]])/3,0)</f>
        <v>Q3</v>
      </c>
      <c r="E1473" s="4">
        <f>MONTH(SalesDataTable[[#This Row],[Order Date]])</f>
        <v>7</v>
      </c>
      <c r="F1473" s="4" t="str">
        <f>TEXT(SalesDataTable[[#This Row],[Order Date]],"MMM")</f>
        <v>Jul</v>
      </c>
      <c r="G1473" s="4" t="s">
        <v>11</v>
      </c>
      <c r="H1473" s="4" t="s">
        <v>39</v>
      </c>
      <c r="I1473" s="4" t="s">
        <v>2</v>
      </c>
      <c r="J1473" s="4" t="s">
        <v>13</v>
      </c>
      <c r="K1473" s="4" t="s">
        <v>34</v>
      </c>
      <c r="L1473" s="4" t="s">
        <v>35</v>
      </c>
      <c r="M1473" s="9">
        <v>2</v>
      </c>
      <c r="N1473" s="6">
        <v>41.14</v>
      </c>
      <c r="O1473" s="7">
        <v>0.1</v>
      </c>
      <c r="P1473" s="6">
        <v>14.84</v>
      </c>
      <c r="Q1473" s="6">
        <f t="shared" si="88"/>
        <v>74.052000000000007</v>
      </c>
      <c r="R1473" s="6">
        <f t="shared" si="89"/>
        <v>29.68</v>
      </c>
      <c r="S1473" s="6">
        <f t="shared" si="90"/>
        <v>44.372000000000007</v>
      </c>
      <c r="T1473" s="8">
        <f t="shared" si="91"/>
        <v>0.59920056176740677</v>
      </c>
      <c r="U1473" s="5">
        <f>YEAR(SalesDataTable[[#This Row],[Order Date]])</f>
        <v>2026</v>
      </c>
      <c r="V1473" s="8" t="str">
        <f>"Q"&amp;ROUNDUP(MONTH(SalesDataTable[[#This Row],[Order Date]])/3,0)</f>
        <v>Q3</v>
      </c>
      <c r="W1473" s="9">
        <f>MONTH(SalesDataTable[[#This Row],[Order Date]])</f>
        <v>7</v>
      </c>
      <c r="X1473" s="8" t="str">
        <f>TEXT(SalesDataTable[[#This Row],[Order Date]],"mmm")</f>
        <v>Jul</v>
      </c>
    </row>
    <row r="1474" spans="1:24" ht="15.75">
      <c r="A1474" s="2">
        <v>2467</v>
      </c>
      <c r="B1474" s="3">
        <v>46228</v>
      </c>
      <c r="C1474" s="4">
        <f>YEAR(SalesDataTable[[#This Row],[Order Date]])</f>
        <v>2026</v>
      </c>
      <c r="D1474" s="12" t="str">
        <f>"Q"&amp;ROUNDUP(MONTH(SalesDataTable[[#This Row],[Order Date]])/3,0)</f>
        <v>Q3</v>
      </c>
      <c r="E1474" s="4">
        <f>MONTH(SalesDataTable[[#This Row],[Order Date]])</f>
        <v>7</v>
      </c>
      <c r="F1474" s="4" t="str">
        <f>TEXT(SalesDataTable[[#This Row],[Order Date]],"MMM")</f>
        <v>Jul</v>
      </c>
      <c r="G1474" s="4" t="s">
        <v>20</v>
      </c>
      <c r="H1474" s="4" t="s">
        <v>21</v>
      </c>
      <c r="I1474" s="4" t="s">
        <v>19</v>
      </c>
      <c r="J1474" s="4" t="s">
        <v>3</v>
      </c>
      <c r="K1474" s="4" t="s">
        <v>4</v>
      </c>
      <c r="L1474" s="4" t="s">
        <v>22</v>
      </c>
      <c r="M1474" s="9">
        <v>1</v>
      </c>
      <c r="N1474" s="6">
        <v>49.5</v>
      </c>
      <c r="O1474" s="7">
        <v>0</v>
      </c>
      <c r="P1474" s="6">
        <v>21.83</v>
      </c>
      <c r="Q1474" s="6">
        <f t="shared" ref="Q1474:Q1537" si="92">M1474*N1474*(1-O1474)</f>
        <v>49.5</v>
      </c>
      <c r="R1474" s="6">
        <f t="shared" ref="R1474:R1537" si="93">M1474*P1474</f>
        <v>21.83</v>
      </c>
      <c r="S1474" s="6">
        <f t="shared" ref="S1474:S1537" si="94">Q1474-R1474</f>
        <v>27.67</v>
      </c>
      <c r="T1474" s="8">
        <f t="shared" ref="T1474:T1537" si="95">IFERROR(S1474/Q1474,0)</f>
        <v>0.55898989898989904</v>
      </c>
      <c r="U1474" s="5">
        <f>YEAR(SalesDataTable[[#This Row],[Order Date]])</f>
        <v>2026</v>
      </c>
      <c r="V1474" s="8" t="str">
        <f>"Q"&amp;ROUNDUP(MONTH(SalesDataTable[[#This Row],[Order Date]])/3,0)</f>
        <v>Q3</v>
      </c>
      <c r="W1474" s="9">
        <f>MONTH(SalesDataTable[[#This Row],[Order Date]])</f>
        <v>7</v>
      </c>
      <c r="X1474" s="8" t="str">
        <f>TEXT(SalesDataTable[[#This Row],[Order Date]],"mmm")</f>
        <v>Jul</v>
      </c>
    </row>
    <row r="1475" spans="1:24" ht="15.75">
      <c r="A1475" s="2">
        <v>3710</v>
      </c>
      <c r="B1475" s="3">
        <v>46228</v>
      </c>
      <c r="C1475" s="4">
        <f>YEAR(SalesDataTable[[#This Row],[Order Date]])</f>
        <v>2026</v>
      </c>
      <c r="D1475" s="12" t="str">
        <f>"Q"&amp;ROUNDUP(MONTH(SalesDataTable[[#This Row],[Order Date]])/3,0)</f>
        <v>Q3</v>
      </c>
      <c r="E1475" s="4">
        <f>MONTH(SalesDataTable[[#This Row],[Order Date]])</f>
        <v>7</v>
      </c>
      <c r="F1475" s="4" t="str">
        <f>TEXT(SalesDataTable[[#This Row],[Order Date]],"MMM")</f>
        <v>Jul</v>
      </c>
      <c r="G1475" s="4" t="s">
        <v>20</v>
      </c>
      <c r="H1475" s="4" t="s">
        <v>31</v>
      </c>
      <c r="I1475" s="4" t="s">
        <v>2</v>
      </c>
      <c r="J1475" s="4" t="s">
        <v>13</v>
      </c>
      <c r="K1475" s="4" t="s">
        <v>14</v>
      </c>
      <c r="L1475" s="4" t="s">
        <v>32</v>
      </c>
      <c r="M1475" s="9">
        <v>2</v>
      </c>
      <c r="N1475" s="6">
        <v>46.48</v>
      </c>
      <c r="O1475" s="7">
        <v>0.05</v>
      </c>
      <c r="P1475" s="6">
        <v>18.760000000000002</v>
      </c>
      <c r="Q1475" s="6">
        <f t="shared" si="92"/>
        <v>88.311999999999983</v>
      </c>
      <c r="R1475" s="6">
        <f t="shared" si="93"/>
        <v>37.520000000000003</v>
      </c>
      <c r="S1475" s="6">
        <f t="shared" si="94"/>
        <v>50.79199999999998</v>
      </c>
      <c r="T1475" s="8">
        <f t="shared" si="95"/>
        <v>0.57514267596702584</v>
      </c>
      <c r="U1475" s="5">
        <f>YEAR(SalesDataTable[[#This Row],[Order Date]])</f>
        <v>2026</v>
      </c>
      <c r="V1475" s="8" t="str">
        <f>"Q"&amp;ROUNDUP(MONTH(SalesDataTable[[#This Row],[Order Date]])/3,0)</f>
        <v>Q3</v>
      </c>
      <c r="W1475" s="9">
        <f>MONTH(SalesDataTable[[#This Row],[Order Date]])</f>
        <v>7</v>
      </c>
      <c r="X1475" s="8" t="str">
        <f>TEXT(SalesDataTable[[#This Row],[Order Date]],"mmm")</f>
        <v>Jul</v>
      </c>
    </row>
    <row r="1476" spans="1:24" ht="15.75">
      <c r="A1476" s="2">
        <v>3714</v>
      </c>
      <c r="B1476" s="3">
        <v>46228</v>
      </c>
      <c r="C1476" s="4">
        <f>YEAR(SalesDataTable[[#This Row],[Order Date]])</f>
        <v>2026</v>
      </c>
      <c r="D1476" s="12" t="str">
        <f>"Q"&amp;ROUNDUP(MONTH(SalesDataTable[[#This Row],[Order Date]])/3,0)</f>
        <v>Q3</v>
      </c>
      <c r="E1476" s="4">
        <f>MONTH(SalesDataTable[[#This Row],[Order Date]])</f>
        <v>7</v>
      </c>
      <c r="F1476" s="4" t="str">
        <f>TEXT(SalesDataTable[[#This Row],[Order Date]],"MMM")</f>
        <v>Jul</v>
      </c>
      <c r="G1476" s="4" t="s">
        <v>11</v>
      </c>
      <c r="H1476" s="4" t="s">
        <v>12</v>
      </c>
      <c r="I1476" s="4" t="s">
        <v>28</v>
      </c>
      <c r="J1476" s="4" t="s">
        <v>3</v>
      </c>
      <c r="K1476" s="4" t="s">
        <v>14</v>
      </c>
      <c r="L1476" s="4" t="s">
        <v>15</v>
      </c>
      <c r="M1476" s="9">
        <v>1</v>
      </c>
      <c r="N1476" s="6">
        <v>36.909999999999997</v>
      </c>
      <c r="O1476" s="7">
        <v>0</v>
      </c>
      <c r="P1476" s="6">
        <v>13.56</v>
      </c>
      <c r="Q1476" s="6">
        <f t="shared" si="92"/>
        <v>36.909999999999997</v>
      </c>
      <c r="R1476" s="6">
        <f t="shared" si="93"/>
        <v>13.56</v>
      </c>
      <c r="S1476" s="6">
        <f t="shared" si="94"/>
        <v>23.349999999999994</v>
      </c>
      <c r="T1476" s="8">
        <f t="shared" si="95"/>
        <v>0.63261988620969922</v>
      </c>
      <c r="U1476" s="5">
        <f>YEAR(SalesDataTable[[#This Row],[Order Date]])</f>
        <v>2026</v>
      </c>
      <c r="V1476" s="8" t="str">
        <f>"Q"&amp;ROUNDUP(MONTH(SalesDataTable[[#This Row],[Order Date]])/3,0)</f>
        <v>Q3</v>
      </c>
      <c r="W1476" s="9">
        <f>MONTH(SalesDataTable[[#This Row],[Order Date]])</f>
        <v>7</v>
      </c>
      <c r="X1476" s="8" t="str">
        <f>TEXT(SalesDataTable[[#This Row],[Order Date]],"mmm")</f>
        <v>Jul</v>
      </c>
    </row>
    <row r="1477" spans="1:24" ht="15.75">
      <c r="A1477" s="2">
        <v>3893</v>
      </c>
      <c r="B1477" s="3">
        <v>46228</v>
      </c>
      <c r="C1477" s="4">
        <f>YEAR(SalesDataTable[[#This Row],[Order Date]])</f>
        <v>2026</v>
      </c>
      <c r="D1477" s="12" t="str">
        <f>"Q"&amp;ROUNDUP(MONTH(SalesDataTable[[#This Row],[Order Date]])/3,0)</f>
        <v>Q3</v>
      </c>
      <c r="E1477" s="4">
        <f>MONTH(SalesDataTable[[#This Row],[Order Date]])</f>
        <v>7</v>
      </c>
      <c r="F1477" s="4" t="str">
        <f>TEXT(SalesDataTable[[#This Row],[Order Date]],"MMM")</f>
        <v>Jul</v>
      </c>
      <c r="G1477" s="4" t="s">
        <v>0</v>
      </c>
      <c r="H1477" s="4" t="s">
        <v>1</v>
      </c>
      <c r="I1477" s="4" t="s">
        <v>2</v>
      </c>
      <c r="J1477" s="4" t="s">
        <v>3</v>
      </c>
      <c r="K1477" s="4" t="s">
        <v>14</v>
      </c>
      <c r="L1477" s="4" t="s">
        <v>15</v>
      </c>
      <c r="M1477" s="9">
        <v>1</v>
      </c>
      <c r="N1477" s="6">
        <v>35.6</v>
      </c>
      <c r="O1477" s="7">
        <v>0</v>
      </c>
      <c r="P1477" s="6">
        <v>13.91</v>
      </c>
      <c r="Q1477" s="6">
        <f t="shared" si="92"/>
        <v>35.6</v>
      </c>
      <c r="R1477" s="6">
        <f t="shared" si="93"/>
        <v>13.91</v>
      </c>
      <c r="S1477" s="6">
        <f t="shared" si="94"/>
        <v>21.69</v>
      </c>
      <c r="T1477" s="8">
        <f t="shared" si="95"/>
        <v>0.60926966292134832</v>
      </c>
      <c r="U1477" s="5">
        <f>YEAR(SalesDataTable[[#This Row],[Order Date]])</f>
        <v>2026</v>
      </c>
      <c r="V1477" s="8" t="str">
        <f>"Q"&amp;ROUNDUP(MONTH(SalesDataTable[[#This Row],[Order Date]])/3,0)</f>
        <v>Q3</v>
      </c>
      <c r="W1477" s="9">
        <f>MONTH(SalesDataTable[[#This Row],[Order Date]])</f>
        <v>7</v>
      </c>
      <c r="X1477" s="8" t="str">
        <f>TEXT(SalesDataTable[[#This Row],[Order Date]],"mmm")</f>
        <v>Jul</v>
      </c>
    </row>
    <row r="1478" spans="1:24" ht="15.75">
      <c r="A1478" s="2">
        <v>4136</v>
      </c>
      <c r="B1478" s="3">
        <v>46228</v>
      </c>
      <c r="C1478" s="4">
        <f>YEAR(SalesDataTable[[#This Row],[Order Date]])</f>
        <v>2026</v>
      </c>
      <c r="D1478" s="12" t="str">
        <f>"Q"&amp;ROUNDUP(MONTH(SalesDataTable[[#This Row],[Order Date]])/3,0)</f>
        <v>Q3</v>
      </c>
      <c r="E1478" s="4">
        <f>MONTH(SalesDataTable[[#This Row],[Order Date]])</f>
        <v>7</v>
      </c>
      <c r="F1478" s="4" t="str">
        <f>TEXT(SalesDataTable[[#This Row],[Order Date]],"MMM")</f>
        <v>Jul</v>
      </c>
      <c r="G1478" s="4" t="s">
        <v>6</v>
      </c>
      <c r="H1478" s="4" t="s">
        <v>41</v>
      </c>
      <c r="I1478" s="4" t="s">
        <v>19</v>
      </c>
      <c r="J1478" s="4" t="s">
        <v>13</v>
      </c>
      <c r="K1478" s="4" t="s">
        <v>4</v>
      </c>
      <c r="L1478" s="4" t="s">
        <v>5</v>
      </c>
      <c r="M1478" s="9">
        <v>2</v>
      </c>
      <c r="N1478" s="6">
        <v>80.25</v>
      </c>
      <c r="O1478" s="7">
        <v>0.05</v>
      </c>
      <c r="P1478" s="6">
        <v>42.39</v>
      </c>
      <c r="Q1478" s="6">
        <f t="shared" si="92"/>
        <v>152.47499999999999</v>
      </c>
      <c r="R1478" s="6">
        <f t="shared" si="93"/>
        <v>84.78</v>
      </c>
      <c r="S1478" s="6">
        <f t="shared" si="94"/>
        <v>67.694999999999993</v>
      </c>
      <c r="T1478" s="8">
        <f t="shared" si="95"/>
        <v>0.44397442203639936</v>
      </c>
      <c r="U1478" s="5">
        <f>YEAR(SalesDataTable[[#This Row],[Order Date]])</f>
        <v>2026</v>
      </c>
      <c r="V1478" s="8" t="str">
        <f>"Q"&amp;ROUNDUP(MONTH(SalesDataTable[[#This Row],[Order Date]])/3,0)</f>
        <v>Q3</v>
      </c>
      <c r="W1478" s="9">
        <f>MONTH(SalesDataTable[[#This Row],[Order Date]])</f>
        <v>7</v>
      </c>
      <c r="X1478" s="8" t="str">
        <f>TEXT(SalesDataTable[[#This Row],[Order Date]],"mmm")</f>
        <v>Jul</v>
      </c>
    </row>
    <row r="1479" spans="1:24" ht="15.75">
      <c r="A1479" s="2">
        <v>4212</v>
      </c>
      <c r="B1479" s="3">
        <v>46228</v>
      </c>
      <c r="C1479" s="4">
        <f>YEAR(SalesDataTable[[#This Row],[Order Date]])</f>
        <v>2026</v>
      </c>
      <c r="D1479" s="12" t="str">
        <f>"Q"&amp;ROUNDUP(MONTH(SalesDataTable[[#This Row],[Order Date]])/3,0)</f>
        <v>Q3</v>
      </c>
      <c r="E1479" s="4">
        <f>MONTH(SalesDataTable[[#This Row],[Order Date]])</f>
        <v>7</v>
      </c>
      <c r="F1479" s="4" t="str">
        <f>TEXT(SalesDataTable[[#This Row],[Order Date]],"MMM")</f>
        <v>Jul</v>
      </c>
      <c r="G1479" s="4" t="s">
        <v>0</v>
      </c>
      <c r="H1479" s="4" t="s">
        <v>1</v>
      </c>
      <c r="I1479" s="4" t="s">
        <v>28</v>
      </c>
      <c r="J1479" s="4" t="s">
        <v>3</v>
      </c>
      <c r="K1479" s="4" t="s">
        <v>14</v>
      </c>
      <c r="L1479" s="4" t="s">
        <v>32</v>
      </c>
      <c r="M1479" s="9">
        <v>2</v>
      </c>
      <c r="N1479" s="6">
        <v>47.52</v>
      </c>
      <c r="O1479" s="7">
        <v>0.1</v>
      </c>
      <c r="P1479" s="6">
        <v>17.86</v>
      </c>
      <c r="Q1479" s="6">
        <f t="shared" si="92"/>
        <v>85.536000000000001</v>
      </c>
      <c r="R1479" s="6">
        <f t="shared" si="93"/>
        <v>35.72</v>
      </c>
      <c r="S1479" s="6">
        <f t="shared" si="94"/>
        <v>49.816000000000003</v>
      </c>
      <c r="T1479" s="8">
        <f t="shared" si="95"/>
        <v>0.58239805462027683</v>
      </c>
      <c r="U1479" s="5">
        <f>YEAR(SalesDataTable[[#This Row],[Order Date]])</f>
        <v>2026</v>
      </c>
      <c r="V1479" s="8" t="str">
        <f>"Q"&amp;ROUNDUP(MONTH(SalesDataTable[[#This Row],[Order Date]])/3,0)</f>
        <v>Q3</v>
      </c>
      <c r="W1479" s="9">
        <f>MONTH(SalesDataTable[[#This Row],[Order Date]])</f>
        <v>7</v>
      </c>
      <c r="X1479" s="8" t="str">
        <f>TEXT(SalesDataTable[[#This Row],[Order Date]],"mmm")</f>
        <v>Jul</v>
      </c>
    </row>
    <row r="1480" spans="1:24" ht="15.75">
      <c r="A1480" s="2">
        <v>4332</v>
      </c>
      <c r="B1480" s="3">
        <v>46228</v>
      </c>
      <c r="C1480" s="4">
        <f>YEAR(SalesDataTable[[#This Row],[Order Date]])</f>
        <v>2026</v>
      </c>
      <c r="D1480" s="12" t="str">
        <f>"Q"&amp;ROUNDUP(MONTH(SalesDataTable[[#This Row],[Order Date]])/3,0)</f>
        <v>Q3</v>
      </c>
      <c r="E1480" s="4">
        <f>MONTH(SalesDataTable[[#This Row],[Order Date]])</f>
        <v>7</v>
      </c>
      <c r="F1480" s="4" t="str">
        <f>TEXT(SalesDataTable[[#This Row],[Order Date]],"MMM")</f>
        <v>Jul</v>
      </c>
      <c r="G1480" s="4" t="s">
        <v>20</v>
      </c>
      <c r="H1480" s="4" t="s">
        <v>47</v>
      </c>
      <c r="I1480" s="4" t="s">
        <v>2</v>
      </c>
      <c r="J1480" s="4" t="s">
        <v>13</v>
      </c>
      <c r="K1480" s="4" t="s">
        <v>14</v>
      </c>
      <c r="L1480" s="4" t="s">
        <v>48</v>
      </c>
      <c r="M1480" s="9">
        <v>2</v>
      </c>
      <c r="N1480" s="6">
        <v>164.58</v>
      </c>
      <c r="O1480" s="7">
        <v>0.1</v>
      </c>
      <c r="P1480" s="6">
        <v>86.55</v>
      </c>
      <c r="Q1480" s="6">
        <f t="shared" si="92"/>
        <v>296.24400000000003</v>
      </c>
      <c r="R1480" s="6">
        <f t="shared" si="93"/>
        <v>173.1</v>
      </c>
      <c r="S1480" s="6">
        <f t="shared" si="94"/>
        <v>123.14400000000003</v>
      </c>
      <c r="T1480" s="8">
        <f t="shared" si="95"/>
        <v>0.41568436829100341</v>
      </c>
      <c r="U1480" s="5">
        <f>YEAR(SalesDataTable[[#This Row],[Order Date]])</f>
        <v>2026</v>
      </c>
      <c r="V1480" s="8" t="str">
        <f>"Q"&amp;ROUNDUP(MONTH(SalesDataTable[[#This Row],[Order Date]])/3,0)</f>
        <v>Q3</v>
      </c>
      <c r="W1480" s="9">
        <f>MONTH(SalesDataTable[[#This Row],[Order Date]])</f>
        <v>7</v>
      </c>
      <c r="X1480" s="8" t="str">
        <f>TEXT(SalesDataTable[[#This Row],[Order Date]],"mmm")</f>
        <v>Jul</v>
      </c>
    </row>
    <row r="1481" spans="1:24" ht="15.75">
      <c r="A1481" s="2">
        <v>702</v>
      </c>
      <c r="B1481" s="3">
        <v>46229</v>
      </c>
      <c r="C1481" s="4">
        <f>YEAR(SalesDataTable[[#This Row],[Order Date]])</f>
        <v>2026</v>
      </c>
      <c r="D1481" s="12" t="str">
        <f>"Q"&amp;ROUNDUP(MONTH(SalesDataTable[[#This Row],[Order Date]])/3,0)</f>
        <v>Q3</v>
      </c>
      <c r="E1481" s="4">
        <f>MONTH(SalesDataTable[[#This Row],[Order Date]])</f>
        <v>7</v>
      </c>
      <c r="F1481" s="4" t="str">
        <f>TEXT(SalesDataTable[[#This Row],[Order Date]],"MMM")</f>
        <v>Jul</v>
      </c>
      <c r="G1481" s="4" t="s">
        <v>0</v>
      </c>
      <c r="H1481" s="4" t="s">
        <v>36</v>
      </c>
      <c r="I1481" s="4" t="s">
        <v>2</v>
      </c>
      <c r="J1481" s="4" t="s">
        <v>13</v>
      </c>
      <c r="K1481" s="4" t="s">
        <v>4</v>
      </c>
      <c r="L1481" s="4" t="s">
        <v>26</v>
      </c>
      <c r="M1481" s="9">
        <v>1</v>
      </c>
      <c r="N1481" s="6">
        <v>39.99</v>
      </c>
      <c r="O1481" s="7">
        <v>0.05</v>
      </c>
      <c r="P1481" s="6">
        <v>16.739999999999998</v>
      </c>
      <c r="Q1481" s="6">
        <f t="shared" si="92"/>
        <v>37.990499999999997</v>
      </c>
      <c r="R1481" s="6">
        <f t="shared" si="93"/>
        <v>16.739999999999998</v>
      </c>
      <c r="S1481" s="6">
        <f t="shared" si="94"/>
        <v>21.250499999999999</v>
      </c>
      <c r="T1481" s="8">
        <f t="shared" si="95"/>
        <v>0.55936352509179932</v>
      </c>
      <c r="U1481" s="5">
        <f>YEAR(SalesDataTable[[#This Row],[Order Date]])</f>
        <v>2026</v>
      </c>
      <c r="V1481" s="8" t="str">
        <f>"Q"&amp;ROUNDUP(MONTH(SalesDataTable[[#This Row],[Order Date]])/3,0)</f>
        <v>Q3</v>
      </c>
      <c r="W1481" s="9">
        <f>MONTH(SalesDataTable[[#This Row],[Order Date]])</f>
        <v>7</v>
      </c>
      <c r="X1481" s="8" t="str">
        <f>TEXT(SalesDataTable[[#This Row],[Order Date]],"mmm")</f>
        <v>Jul</v>
      </c>
    </row>
    <row r="1482" spans="1:24" ht="15.75">
      <c r="A1482" s="2">
        <v>1223</v>
      </c>
      <c r="B1482" s="3">
        <v>46229</v>
      </c>
      <c r="C1482" s="4">
        <f>YEAR(SalesDataTable[[#This Row],[Order Date]])</f>
        <v>2026</v>
      </c>
      <c r="D1482" s="12" t="str">
        <f>"Q"&amp;ROUNDUP(MONTH(SalesDataTable[[#This Row],[Order Date]])/3,0)</f>
        <v>Q3</v>
      </c>
      <c r="E1482" s="4">
        <f>MONTH(SalesDataTable[[#This Row],[Order Date]])</f>
        <v>7</v>
      </c>
      <c r="F1482" s="4" t="str">
        <f>TEXT(SalesDataTable[[#This Row],[Order Date]],"MMM")</f>
        <v>Jul</v>
      </c>
      <c r="G1482" s="4" t="s">
        <v>6</v>
      </c>
      <c r="H1482" s="4" t="s">
        <v>43</v>
      </c>
      <c r="I1482" s="4" t="s">
        <v>19</v>
      </c>
      <c r="J1482" s="4" t="s">
        <v>13</v>
      </c>
      <c r="K1482" s="4" t="s">
        <v>9</v>
      </c>
      <c r="L1482" s="4" t="s">
        <v>17</v>
      </c>
      <c r="M1482" s="9">
        <v>1</v>
      </c>
      <c r="N1482" s="6">
        <v>140.44</v>
      </c>
      <c r="O1482" s="7">
        <v>0</v>
      </c>
      <c r="P1482" s="6">
        <v>77.08</v>
      </c>
      <c r="Q1482" s="6">
        <f t="shared" si="92"/>
        <v>140.44</v>
      </c>
      <c r="R1482" s="6">
        <f t="shared" si="93"/>
        <v>77.08</v>
      </c>
      <c r="S1482" s="6">
        <f t="shared" si="94"/>
        <v>63.36</v>
      </c>
      <c r="T1482" s="8">
        <f t="shared" si="95"/>
        <v>0.45115351751637711</v>
      </c>
      <c r="U1482" s="5">
        <f>YEAR(SalesDataTable[[#This Row],[Order Date]])</f>
        <v>2026</v>
      </c>
      <c r="V1482" s="8" t="str">
        <f>"Q"&amp;ROUNDUP(MONTH(SalesDataTable[[#This Row],[Order Date]])/3,0)</f>
        <v>Q3</v>
      </c>
      <c r="W1482" s="9">
        <f>MONTH(SalesDataTable[[#This Row],[Order Date]])</f>
        <v>7</v>
      </c>
      <c r="X1482" s="8" t="str">
        <f>TEXT(SalesDataTable[[#This Row],[Order Date]],"mmm")</f>
        <v>Jul</v>
      </c>
    </row>
    <row r="1483" spans="1:24" ht="15.75">
      <c r="A1483" s="2">
        <v>1370</v>
      </c>
      <c r="B1483" s="3">
        <v>46229</v>
      </c>
      <c r="C1483" s="4">
        <f>YEAR(SalesDataTable[[#This Row],[Order Date]])</f>
        <v>2026</v>
      </c>
      <c r="D1483" s="12" t="str">
        <f>"Q"&amp;ROUNDUP(MONTH(SalesDataTable[[#This Row],[Order Date]])/3,0)</f>
        <v>Q3</v>
      </c>
      <c r="E1483" s="4">
        <f>MONTH(SalesDataTable[[#This Row],[Order Date]])</f>
        <v>7</v>
      </c>
      <c r="F1483" s="4" t="str">
        <f>TEXT(SalesDataTable[[#This Row],[Order Date]],"MMM")</f>
        <v>Jul</v>
      </c>
      <c r="G1483" s="4" t="s">
        <v>11</v>
      </c>
      <c r="H1483" s="4" t="s">
        <v>39</v>
      </c>
      <c r="I1483" s="4" t="s">
        <v>28</v>
      </c>
      <c r="J1483" s="4" t="s">
        <v>13</v>
      </c>
      <c r="K1483" s="4" t="s">
        <v>34</v>
      </c>
      <c r="L1483" s="4" t="s">
        <v>38</v>
      </c>
      <c r="M1483" s="9">
        <v>2</v>
      </c>
      <c r="N1483" s="6">
        <v>123.73</v>
      </c>
      <c r="O1483" s="7">
        <v>0.05</v>
      </c>
      <c r="P1483" s="6">
        <v>68.22</v>
      </c>
      <c r="Q1483" s="6">
        <f t="shared" si="92"/>
        <v>235.08699999999999</v>
      </c>
      <c r="R1483" s="6">
        <f t="shared" si="93"/>
        <v>136.44</v>
      </c>
      <c r="S1483" s="6">
        <f t="shared" si="94"/>
        <v>98.646999999999991</v>
      </c>
      <c r="T1483" s="8">
        <f t="shared" si="95"/>
        <v>0.41961911973014243</v>
      </c>
      <c r="U1483" s="5">
        <f>YEAR(SalesDataTable[[#This Row],[Order Date]])</f>
        <v>2026</v>
      </c>
      <c r="V1483" s="8" t="str">
        <f>"Q"&amp;ROUNDUP(MONTH(SalesDataTable[[#This Row],[Order Date]])/3,0)</f>
        <v>Q3</v>
      </c>
      <c r="W1483" s="9">
        <f>MONTH(SalesDataTable[[#This Row],[Order Date]])</f>
        <v>7</v>
      </c>
      <c r="X1483" s="8" t="str">
        <f>TEXT(SalesDataTable[[#This Row],[Order Date]],"mmm")</f>
        <v>Jul</v>
      </c>
    </row>
    <row r="1484" spans="1:24" ht="15.75">
      <c r="A1484" s="2">
        <v>3476</v>
      </c>
      <c r="B1484" s="3">
        <v>46229</v>
      </c>
      <c r="C1484" s="4">
        <f>YEAR(SalesDataTable[[#This Row],[Order Date]])</f>
        <v>2026</v>
      </c>
      <c r="D1484" s="12" t="str">
        <f>"Q"&amp;ROUNDUP(MONTH(SalesDataTable[[#This Row],[Order Date]])/3,0)</f>
        <v>Q3</v>
      </c>
      <c r="E1484" s="4">
        <f>MONTH(SalesDataTable[[#This Row],[Order Date]])</f>
        <v>7</v>
      </c>
      <c r="F1484" s="4" t="str">
        <f>TEXT(SalesDataTable[[#This Row],[Order Date]],"MMM")</f>
        <v>Jul</v>
      </c>
      <c r="G1484" s="4" t="s">
        <v>20</v>
      </c>
      <c r="H1484" s="4" t="s">
        <v>47</v>
      </c>
      <c r="I1484" s="4" t="s">
        <v>8</v>
      </c>
      <c r="J1484" s="4" t="s">
        <v>13</v>
      </c>
      <c r="K1484" s="4" t="s">
        <v>14</v>
      </c>
      <c r="L1484" s="4" t="s">
        <v>44</v>
      </c>
      <c r="M1484" s="9">
        <v>3</v>
      </c>
      <c r="N1484" s="6">
        <v>132.68</v>
      </c>
      <c r="O1484" s="7">
        <v>0.15</v>
      </c>
      <c r="P1484" s="6">
        <v>67.38</v>
      </c>
      <c r="Q1484" s="6">
        <f t="shared" si="92"/>
        <v>338.334</v>
      </c>
      <c r="R1484" s="6">
        <f t="shared" si="93"/>
        <v>202.14</v>
      </c>
      <c r="S1484" s="6">
        <f t="shared" si="94"/>
        <v>136.19400000000002</v>
      </c>
      <c r="T1484" s="8">
        <f t="shared" si="95"/>
        <v>0.40254304917625783</v>
      </c>
      <c r="U1484" s="5">
        <f>YEAR(SalesDataTable[[#This Row],[Order Date]])</f>
        <v>2026</v>
      </c>
      <c r="V1484" s="8" t="str">
        <f>"Q"&amp;ROUNDUP(MONTH(SalesDataTable[[#This Row],[Order Date]])/3,0)</f>
        <v>Q3</v>
      </c>
      <c r="W1484" s="9">
        <f>MONTH(SalesDataTable[[#This Row],[Order Date]])</f>
        <v>7</v>
      </c>
      <c r="X1484" s="8" t="str">
        <f>TEXT(SalesDataTable[[#This Row],[Order Date]],"mmm")</f>
        <v>Jul</v>
      </c>
    </row>
    <row r="1485" spans="1:24" ht="15.75">
      <c r="A1485" s="2">
        <v>4066</v>
      </c>
      <c r="B1485" s="3">
        <v>46229</v>
      </c>
      <c r="C1485" s="4">
        <f>YEAR(SalesDataTable[[#This Row],[Order Date]])</f>
        <v>2026</v>
      </c>
      <c r="D1485" s="12" t="str">
        <f>"Q"&amp;ROUNDUP(MONTH(SalesDataTable[[#This Row],[Order Date]])/3,0)</f>
        <v>Q3</v>
      </c>
      <c r="E1485" s="4">
        <f>MONTH(SalesDataTable[[#This Row],[Order Date]])</f>
        <v>7</v>
      </c>
      <c r="F1485" s="4" t="str">
        <f>TEXT(SalesDataTable[[#This Row],[Order Date]],"MMM")</f>
        <v>Jul</v>
      </c>
      <c r="G1485" s="4" t="s">
        <v>20</v>
      </c>
      <c r="H1485" s="4" t="s">
        <v>31</v>
      </c>
      <c r="I1485" s="4" t="s">
        <v>19</v>
      </c>
      <c r="J1485" s="4" t="s">
        <v>13</v>
      </c>
      <c r="K1485" s="4" t="s">
        <v>34</v>
      </c>
      <c r="L1485" s="4" t="s">
        <v>42</v>
      </c>
      <c r="M1485" s="9">
        <v>1</v>
      </c>
      <c r="N1485" s="6">
        <v>35.479999999999997</v>
      </c>
      <c r="O1485" s="7">
        <v>0.05</v>
      </c>
      <c r="P1485" s="6">
        <v>14.15</v>
      </c>
      <c r="Q1485" s="6">
        <f t="shared" si="92"/>
        <v>33.705999999999996</v>
      </c>
      <c r="R1485" s="6">
        <f t="shared" si="93"/>
        <v>14.15</v>
      </c>
      <c r="S1485" s="6">
        <f t="shared" si="94"/>
        <v>19.555999999999997</v>
      </c>
      <c r="T1485" s="8">
        <f t="shared" si="95"/>
        <v>0.58019343737020113</v>
      </c>
      <c r="U1485" s="5">
        <f>YEAR(SalesDataTable[[#This Row],[Order Date]])</f>
        <v>2026</v>
      </c>
      <c r="V1485" s="8" t="str">
        <f>"Q"&amp;ROUNDUP(MONTH(SalesDataTable[[#This Row],[Order Date]])/3,0)</f>
        <v>Q3</v>
      </c>
      <c r="W1485" s="9">
        <f>MONTH(SalesDataTable[[#This Row],[Order Date]])</f>
        <v>7</v>
      </c>
      <c r="X1485" s="8" t="str">
        <f>TEXT(SalesDataTable[[#This Row],[Order Date]],"mmm")</f>
        <v>Jul</v>
      </c>
    </row>
    <row r="1486" spans="1:24" ht="15.75">
      <c r="A1486" s="2">
        <v>4153</v>
      </c>
      <c r="B1486" s="3">
        <v>46229</v>
      </c>
      <c r="C1486" s="4">
        <f>YEAR(SalesDataTable[[#This Row],[Order Date]])</f>
        <v>2026</v>
      </c>
      <c r="D1486" s="12" t="str">
        <f>"Q"&amp;ROUNDUP(MONTH(SalesDataTable[[#This Row],[Order Date]])/3,0)</f>
        <v>Q3</v>
      </c>
      <c r="E1486" s="4">
        <f>MONTH(SalesDataTable[[#This Row],[Order Date]])</f>
        <v>7</v>
      </c>
      <c r="F1486" s="4" t="str">
        <f>TEXT(SalesDataTable[[#This Row],[Order Date]],"MMM")</f>
        <v>Jul</v>
      </c>
      <c r="G1486" s="4" t="s">
        <v>20</v>
      </c>
      <c r="H1486" s="4" t="s">
        <v>31</v>
      </c>
      <c r="I1486" s="4" t="s">
        <v>2</v>
      </c>
      <c r="J1486" s="4" t="s">
        <v>16</v>
      </c>
      <c r="K1486" s="4" t="s">
        <v>14</v>
      </c>
      <c r="L1486" s="4" t="s">
        <v>44</v>
      </c>
      <c r="M1486" s="9">
        <v>3</v>
      </c>
      <c r="N1486" s="6">
        <v>134.63</v>
      </c>
      <c r="O1486" s="7">
        <v>0</v>
      </c>
      <c r="P1486" s="6">
        <v>67.2</v>
      </c>
      <c r="Q1486" s="6">
        <f t="shared" si="92"/>
        <v>403.89</v>
      </c>
      <c r="R1486" s="6">
        <f t="shared" si="93"/>
        <v>201.60000000000002</v>
      </c>
      <c r="S1486" s="6">
        <f t="shared" si="94"/>
        <v>202.28999999999996</v>
      </c>
      <c r="T1486" s="8">
        <f t="shared" si="95"/>
        <v>0.50085419297333422</v>
      </c>
      <c r="U1486" s="5">
        <f>YEAR(SalesDataTable[[#This Row],[Order Date]])</f>
        <v>2026</v>
      </c>
      <c r="V1486" s="8" t="str">
        <f>"Q"&amp;ROUNDUP(MONTH(SalesDataTable[[#This Row],[Order Date]])/3,0)</f>
        <v>Q3</v>
      </c>
      <c r="W1486" s="9">
        <f>MONTH(SalesDataTable[[#This Row],[Order Date]])</f>
        <v>7</v>
      </c>
      <c r="X1486" s="8" t="str">
        <f>TEXT(SalesDataTable[[#This Row],[Order Date]],"mmm")</f>
        <v>Jul</v>
      </c>
    </row>
    <row r="1487" spans="1:24" ht="15.75">
      <c r="A1487" s="2">
        <v>379</v>
      </c>
      <c r="B1487" s="3">
        <v>46230</v>
      </c>
      <c r="C1487" s="4">
        <f>YEAR(SalesDataTable[[#This Row],[Order Date]])</f>
        <v>2026</v>
      </c>
      <c r="D1487" s="12" t="str">
        <f>"Q"&amp;ROUNDUP(MONTH(SalesDataTable[[#This Row],[Order Date]])/3,0)</f>
        <v>Q3</v>
      </c>
      <c r="E1487" s="4">
        <f>MONTH(SalesDataTable[[#This Row],[Order Date]])</f>
        <v>7</v>
      </c>
      <c r="F1487" s="4" t="str">
        <f>TEXT(SalesDataTable[[#This Row],[Order Date]],"MMM")</f>
        <v>Jul</v>
      </c>
      <c r="G1487" s="4" t="s">
        <v>0</v>
      </c>
      <c r="H1487" s="4" t="s">
        <v>36</v>
      </c>
      <c r="I1487" s="4" t="s">
        <v>28</v>
      </c>
      <c r="J1487" s="4" t="s">
        <v>13</v>
      </c>
      <c r="K1487" s="4" t="s">
        <v>9</v>
      </c>
      <c r="L1487" s="4" t="s">
        <v>46</v>
      </c>
      <c r="M1487" s="9">
        <v>3</v>
      </c>
      <c r="N1487" s="6">
        <v>72.03</v>
      </c>
      <c r="O1487" s="7">
        <v>0</v>
      </c>
      <c r="P1487" s="6">
        <v>32.46</v>
      </c>
      <c r="Q1487" s="6">
        <f t="shared" si="92"/>
        <v>216.09</v>
      </c>
      <c r="R1487" s="6">
        <f t="shared" si="93"/>
        <v>97.38</v>
      </c>
      <c r="S1487" s="6">
        <f t="shared" si="94"/>
        <v>118.71000000000001</v>
      </c>
      <c r="T1487" s="8">
        <f t="shared" si="95"/>
        <v>0.54935443565181175</v>
      </c>
      <c r="U1487" s="5">
        <f>YEAR(SalesDataTable[[#This Row],[Order Date]])</f>
        <v>2026</v>
      </c>
      <c r="V1487" s="8" t="str">
        <f>"Q"&amp;ROUNDUP(MONTH(SalesDataTable[[#This Row],[Order Date]])/3,0)</f>
        <v>Q3</v>
      </c>
      <c r="W1487" s="9">
        <f>MONTH(SalesDataTable[[#This Row],[Order Date]])</f>
        <v>7</v>
      </c>
      <c r="X1487" s="8" t="str">
        <f>TEXT(SalesDataTable[[#This Row],[Order Date]],"mmm")</f>
        <v>Jul</v>
      </c>
    </row>
    <row r="1488" spans="1:24" ht="15.75">
      <c r="A1488" s="2">
        <v>820</v>
      </c>
      <c r="B1488" s="3">
        <v>46230</v>
      </c>
      <c r="C1488" s="4">
        <f>YEAR(SalesDataTable[[#This Row],[Order Date]])</f>
        <v>2026</v>
      </c>
      <c r="D1488" s="12" t="str">
        <f>"Q"&amp;ROUNDUP(MONTH(SalesDataTable[[#This Row],[Order Date]])/3,0)</f>
        <v>Q3</v>
      </c>
      <c r="E1488" s="4">
        <f>MONTH(SalesDataTable[[#This Row],[Order Date]])</f>
        <v>7</v>
      </c>
      <c r="F1488" s="4" t="str">
        <f>TEXT(SalesDataTable[[#This Row],[Order Date]],"MMM")</f>
        <v>Jul</v>
      </c>
      <c r="G1488" s="4" t="s">
        <v>20</v>
      </c>
      <c r="H1488" s="4" t="s">
        <v>31</v>
      </c>
      <c r="I1488" s="4" t="s">
        <v>28</v>
      </c>
      <c r="J1488" s="4" t="s">
        <v>3</v>
      </c>
      <c r="K1488" s="4" t="s">
        <v>34</v>
      </c>
      <c r="L1488" s="4" t="s">
        <v>35</v>
      </c>
      <c r="M1488" s="9">
        <v>1</v>
      </c>
      <c r="N1488" s="6">
        <v>40.24</v>
      </c>
      <c r="O1488" s="7">
        <v>0</v>
      </c>
      <c r="P1488" s="6">
        <v>15.05</v>
      </c>
      <c r="Q1488" s="6">
        <f t="shared" si="92"/>
        <v>40.24</v>
      </c>
      <c r="R1488" s="6">
        <f t="shared" si="93"/>
        <v>15.05</v>
      </c>
      <c r="S1488" s="6">
        <f t="shared" si="94"/>
        <v>25.19</v>
      </c>
      <c r="T1488" s="8">
        <f t="shared" si="95"/>
        <v>0.62599403578528823</v>
      </c>
      <c r="U1488" s="5">
        <f>YEAR(SalesDataTable[[#This Row],[Order Date]])</f>
        <v>2026</v>
      </c>
      <c r="V1488" s="8" t="str">
        <f>"Q"&amp;ROUNDUP(MONTH(SalesDataTable[[#This Row],[Order Date]])/3,0)</f>
        <v>Q3</v>
      </c>
      <c r="W1488" s="9">
        <f>MONTH(SalesDataTable[[#This Row],[Order Date]])</f>
        <v>7</v>
      </c>
      <c r="X1488" s="8" t="str">
        <f>TEXT(SalesDataTable[[#This Row],[Order Date]],"mmm")</f>
        <v>Jul</v>
      </c>
    </row>
    <row r="1489" spans="1:24" ht="15.75">
      <c r="A1489" s="2">
        <v>2003</v>
      </c>
      <c r="B1489" s="3">
        <v>46230</v>
      </c>
      <c r="C1489" s="4">
        <f>YEAR(SalesDataTable[[#This Row],[Order Date]])</f>
        <v>2026</v>
      </c>
      <c r="D1489" s="12" t="str">
        <f>"Q"&amp;ROUNDUP(MONTH(SalesDataTable[[#This Row],[Order Date]])/3,0)</f>
        <v>Q3</v>
      </c>
      <c r="E1489" s="4">
        <f>MONTH(SalesDataTable[[#This Row],[Order Date]])</f>
        <v>7</v>
      </c>
      <c r="F1489" s="4" t="str">
        <f>TEXT(SalesDataTable[[#This Row],[Order Date]],"MMM")</f>
        <v>Jul</v>
      </c>
      <c r="G1489" s="4" t="s">
        <v>11</v>
      </c>
      <c r="H1489" s="4" t="s">
        <v>25</v>
      </c>
      <c r="I1489" s="4" t="s">
        <v>19</v>
      </c>
      <c r="J1489" s="4" t="s">
        <v>3</v>
      </c>
      <c r="K1489" s="4" t="s">
        <v>14</v>
      </c>
      <c r="L1489" s="4" t="s">
        <v>15</v>
      </c>
      <c r="M1489" s="9">
        <v>1</v>
      </c>
      <c r="N1489" s="6">
        <v>36.14</v>
      </c>
      <c r="O1489" s="7">
        <v>0</v>
      </c>
      <c r="P1489" s="6">
        <v>13.52</v>
      </c>
      <c r="Q1489" s="6">
        <f t="shared" si="92"/>
        <v>36.14</v>
      </c>
      <c r="R1489" s="6">
        <f t="shared" si="93"/>
        <v>13.52</v>
      </c>
      <c r="S1489" s="6">
        <f t="shared" si="94"/>
        <v>22.62</v>
      </c>
      <c r="T1489" s="8">
        <f t="shared" si="95"/>
        <v>0.62589928057553956</v>
      </c>
      <c r="U1489" s="5">
        <f>YEAR(SalesDataTable[[#This Row],[Order Date]])</f>
        <v>2026</v>
      </c>
      <c r="V1489" s="8" t="str">
        <f>"Q"&amp;ROUNDUP(MONTH(SalesDataTable[[#This Row],[Order Date]])/3,0)</f>
        <v>Q3</v>
      </c>
      <c r="W1489" s="9">
        <f>MONTH(SalesDataTable[[#This Row],[Order Date]])</f>
        <v>7</v>
      </c>
      <c r="X1489" s="8" t="str">
        <f>TEXT(SalesDataTable[[#This Row],[Order Date]],"mmm")</f>
        <v>Jul</v>
      </c>
    </row>
    <row r="1490" spans="1:24" ht="15.75">
      <c r="A1490" s="2">
        <v>2682</v>
      </c>
      <c r="B1490" s="3">
        <v>46230</v>
      </c>
      <c r="C1490" s="4">
        <f>YEAR(SalesDataTable[[#This Row],[Order Date]])</f>
        <v>2026</v>
      </c>
      <c r="D1490" s="12" t="str">
        <f>"Q"&amp;ROUNDUP(MONTH(SalesDataTable[[#This Row],[Order Date]])/3,0)</f>
        <v>Q3</v>
      </c>
      <c r="E1490" s="4">
        <f>MONTH(SalesDataTable[[#This Row],[Order Date]])</f>
        <v>7</v>
      </c>
      <c r="F1490" s="4" t="str">
        <f>TEXT(SalesDataTable[[#This Row],[Order Date]],"MMM")</f>
        <v>Jul</v>
      </c>
      <c r="G1490" s="4" t="s">
        <v>6</v>
      </c>
      <c r="H1490" s="4" t="s">
        <v>41</v>
      </c>
      <c r="I1490" s="4" t="s">
        <v>2</v>
      </c>
      <c r="J1490" s="4" t="s">
        <v>13</v>
      </c>
      <c r="K1490" s="4" t="s">
        <v>34</v>
      </c>
      <c r="L1490" s="4" t="s">
        <v>35</v>
      </c>
      <c r="M1490" s="9">
        <v>2</v>
      </c>
      <c r="N1490" s="6">
        <v>40.22</v>
      </c>
      <c r="O1490" s="7">
        <v>0.05</v>
      </c>
      <c r="P1490" s="6">
        <v>14.72</v>
      </c>
      <c r="Q1490" s="6">
        <f t="shared" si="92"/>
        <v>76.417999999999992</v>
      </c>
      <c r="R1490" s="6">
        <f t="shared" si="93"/>
        <v>29.44</v>
      </c>
      <c r="S1490" s="6">
        <f t="shared" si="94"/>
        <v>46.977999999999994</v>
      </c>
      <c r="T1490" s="8">
        <f t="shared" si="95"/>
        <v>0.61475045146431473</v>
      </c>
      <c r="U1490" s="5">
        <f>YEAR(SalesDataTable[[#This Row],[Order Date]])</f>
        <v>2026</v>
      </c>
      <c r="V1490" s="8" t="str">
        <f>"Q"&amp;ROUNDUP(MONTH(SalesDataTable[[#This Row],[Order Date]])/3,0)</f>
        <v>Q3</v>
      </c>
      <c r="W1490" s="9">
        <f>MONTH(SalesDataTable[[#This Row],[Order Date]])</f>
        <v>7</v>
      </c>
      <c r="X1490" s="8" t="str">
        <f>TEXT(SalesDataTable[[#This Row],[Order Date]],"mmm")</f>
        <v>Jul</v>
      </c>
    </row>
    <row r="1491" spans="1:24" ht="15.75">
      <c r="A1491" s="2">
        <v>3860</v>
      </c>
      <c r="B1491" s="3">
        <v>46230</v>
      </c>
      <c r="C1491" s="4">
        <f>YEAR(SalesDataTable[[#This Row],[Order Date]])</f>
        <v>2026</v>
      </c>
      <c r="D1491" s="12" t="str">
        <f>"Q"&amp;ROUNDUP(MONTH(SalesDataTable[[#This Row],[Order Date]])/3,0)</f>
        <v>Q3</v>
      </c>
      <c r="E1491" s="4">
        <f>MONTH(SalesDataTable[[#This Row],[Order Date]])</f>
        <v>7</v>
      </c>
      <c r="F1491" s="4" t="str">
        <f>TEXT(SalesDataTable[[#This Row],[Order Date]],"MMM")</f>
        <v>Jul</v>
      </c>
      <c r="G1491" s="4" t="s">
        <v>20</v>
      </c>
      <c r="H1491" s="4" t="s">
        <v>31</v>
      </c>
      <c r="I1491" s="4" t="s">
        <v>2</v>
      </c>
      <c r="J1491" s="4" t="s">
        <v>3</v>
      </c>
      <c r="K1491" s="4" t="s">
        <v>34</v>
      </c>
      <c r="L1491" s="4" t="s">
        <v>42</v>
      </c>
      <c r="M1491" s="9">
        <v>3</v>
      </c>
      <c r="N1491" s="6">
        <v>37.130000000000003</v>
      </c>
      <c r="O1491" s="7">
        <v>0.05</v>
      </c>
      <c r="P1491" s="6">
        <v>14.29</v>
      </c>
      <c r="Q1491" s="6">
        <f t="shared" si="92"/>
        <v>105.82050000000001</v>
      </c>
      <c r="R1491" s="6">
        <f t="shared" si="93"/>
        <v>42.87</v>
      </c>
      <c r="S1491" s="6">
        <f t="shared" si="94"/>
        <v>62.950500000000012</v>
      </c>
      <c r="T1491" s="8">
        <f t="shared" si="95"/>
        <v>0.59488000907196625</v>
      </c>
      <c r="U1491" s="5">
        <f>YEAR(SalesDataTable[[#This Row],[Order Date]])</f>
        <v>2026</v>
      </c>
      <c r="V1491" s="8" t="str">
        <f>"Q"&amp;ROUNDUP(MONTH(SalesDataTable[[#This Row],[Order Date]])/3,0)</f>
        <v>Q3</v>
      </c>
      <c r="W1491" s="9">
        <f>MONTH(SalesDataTable[[#This Row],[Order Date]])</f>
        <v>7</v>
      </c>
      <c r="X1491" s="8" t="str">
        <f>TEXT(SalesDataTable[[#This Row],[Order Date]],"mmm")</f>
        <v>Jul</v>
      </c>
    </row>
    <row r="1492" spans="1:24" ht="15.75">
      <c r="A1492" s="2">
        <v>4063</v>
      </c>
      <c r="B1492" s="3">
        <v>46230</v>
      </c>
      <c r="C1492" s="4">
        <f>YEAR(SalesDataTable[[#This Row],[Order Date]])</f>
        <v>2026</v>
      </c>
      <c r="D1492" s="12" t="str">
        <f>"Q"&amp;ROUNDUP(MONTH(SalesDataTable[[#This Row],[Order Date]])/3,0)</f>
        <v>Q3</v>
      </c>
      <c r="E1492" s="4">
        <f>MONTH(SalesDataTable[[#This Row],[Order Date]])</f>
        <v>7</v>
      </c>
      <c r="F1492" s="4" t="str">
        <f>TEXT(SalesDataTable[[#This Row],[Order Date]],"MMM")</f>
        <v>Jul</v>
      </c>
      <c r="G1492" s="4" t="s">
        <v>0</v>
      </c>
      <c r="H1492" s="4" t="s">
        <v>36</v>
      </c>
      <c r="I1492" s="4" t="s">
        <v>2</v>
      </c>
      <c r="J1492" s="4" t="s">
        <v>13</v>
      </c>
      <c r="K1492" s="4" t="s">
        <v>23</v>
      </c>
      <c r="L1492" s="4" t="s">
        <v>51</v>
      </c>
      <c r="M1492" s="9">
        <v>4</v>
      </c>
      <c r="N1492" s="6">
        <v>125.07</v>
      </c>
      <c r="O1492" s="7">
        <v>0.05</v>
      </c>
      <c r="P1492" s="6">
        <v>60</v>
      </c>
      <c r="Q1492" s="6">
        <f t="shared" si="92"/>
        <v>475.26599999999996</v>
      </c>
      <c r="R1492" s="6">
        <f t="shared" si="93"/>
        <v>240</v>
      </c>
      <c r="S1492" s="6">
        <f t="shared" si="94"/>
        <v>235.26599999999996</v>
      </c>
      <c r="T1492" s="8">
        <f t="shared" si="95"/>
        <v>0.4950196311118405</v>
      </c>
      <c r="U1492" s="5">
        <f>YEAR(SalesDataTable[[#This Row],[Order Date]])</f>
        <v>2026</v>
      </c>
      <c r="V1492" s="8" t="str">
        <f>"Q"&amp;ROUNDUP(MONTH(SalesDataTable[[#This Row],[Order Date]])/3,0)</f>
        <v>Q3</v>
      </c>
      <c r="W1492" s="9">
        <f>MONTH(SalesDataTable[[#This Row],[Order Date]])</f>
        <v>7</v>
      </c>
      <c r="X1492" s="8" t="str">
        <f>TEXT(SalesDataTable[[#This Row],[Order Date]],"mmm")</f>
        <v>Jul</v>
      </c>
    </row>
    <row r="1493" spans="1:24" ht="15.75">
      <c r="A1493" s="2">
        <v>4474</v>
      </c>
      <c r="B1493" s="3">
        <v>46230</v>
      </c>
      <c r="C1493" s="4">
        <f>YEAR(SalesDataTable[[#This Row],[Order Date]])</f>
        <v>2026</v>
      </c>
      <c r="D1493" s="12" t="str">
        <f>"Q"&amp;ROUNDUP(MONTH(SalesDataTable[[#This Row],[Order Date]])/3,0)</f>
        <v>Q3</v>
      </c>
      <c r="E1493" s="4">
        <f>MONTH(SalesDataTable[[#This Row],[Order Date]])</f>
        <v>7</v>
      </c>
      <c r="F1493" s="4" t="str">
        <f>TEXT(SalesDataTable[[#This Row],[Order Date]],"MMM")</f>
        <v>Jul</v>
      </c>
      <c r="G1493" s="4" t="s">
        <v>20</v>
      </c>
      <c r="H1493" s="4" t="s">
        <v>47</v>
      </c>
      <c r="I1493" s="4" t="s">
        <v>8</v>
      </c>
      <c r="J1493" s="4" t="s">
        <v>3</v>
      </c>
      <c r="K1493" s="4" t="s">
        <v>34</v>
      </c>
      <c r="L1493" s="4" t="s">
        <v>38</v>
      </c>
      <c r="M1493" s="9">
        <v>5</v>
      </c>
      <c r="N1493" s="6">
        <v>122.14</v>
      </c>
      <c r="O1493" s="7">
        <v>0.05</v>
      </c>
      <c r="P1493" s="6">
        <v>70.64</v>
      </c>
      <c r="Q1493" s="6">
        <f t="shared" si="92"/>
        <v>580.16499999999996</v>
      </c>
      <c r="R1493" s="6">
        <f t="shared" si="93"/>
        <v>353.2</v>
      </c>
      <c r="S1493" s="6">
        <f t="shared" si="94"/>
        <v>226.96499999999997</v>
      </c>
      <c r="T1493" s="8">
        <f t="shared" si="95"/>
        <v>0.39120767367903958</v>
      </c>
      <c r="U1493" s="5">
        <f>YEAR(SalesDataTable[[#This Row],[Order Date]])</f>
        <v>2026</v>
      </c>
      <c r="V1493" s="8" t="str">
        <f>"Q"&amp;ROUNDUP(MONTH(SalesDataTable[[#This Row],[Order Date]])/3,0)</f>
        <v>Q3</v>
      </c>
      <c r="W1493" s="9">
        <f>MONTH(SalesDataTable[[#This Row],[Order Date]])</f>
        <v>7</v>
      </c>
      <c r="X1493" s="8" t="str">
        <f>TEXT(SalesDataTable[[#This Row],[Order Date]],"mmm")</f>
        <v>Jul</v>
      </c>
    </row>
    <row r="1494" spans="1:24" ht="15.75">
      <c r="A1494" s="2">
        <v>21</v>
      </c>
      <c r="B1494" s="3">
        <v>46231</v>
      </c>
      <c r="C1494" s="4">
        <f>YEAR(SalesDataTable[[#This Row],[Order Date]])</f>
        <v>2026</v>
      </c>
      <c r="D1494" s="12" t="str">
        <f>"Q"&amp;ROUNDUP(MONTH(SalesDataTable[[#This Row],[Order Date]])/3,0)</f>
        <v>Q3</v>
      </c>
      <c r="E1494" s="4">
        <f>MONTH(SalesDataTable[[#This Row],[Order Date]])</f>
        <v>7</v>
      </c>
      <c r="F1494" s="4" t="str">
        <f>TEXT(SalesDataTable[[#This Row],[Order Date]],"MMM")</f>
        <v>Jul</v>
      </c>
      <c r="G1494" s="4" t="s">
        <v>6</v>
      </c>
      <c r="H1494" s="4" t="s">
        <v>41</v>
      </c>
      <c r="I1494" s="4" t="s">
        <v>2</v>
      </c>
      <c r="J1494" s="4" t="s">
        <v>16</v>
      </c>
      <c r="K1494" s="4" t="s">
        <v>23</v>
      </c>
      <c r="L1494" s="4" t="s">
        <v>51</v>
      </c>
      <c r="M1494" s="9">
        <v>1</v>
      </c>
      <c r="N1494" s="6">
        <v>120.09</v>
      </c>
      <c r="O1494" s="7">
        <v>0</v>
      </c>
      <c r="P1494" s="6">
        <v>62.18</v>
      </c>
      <c r="Q1494" s="6">
        <f t="shared" si="92"/>
        <v>120.09</v>
      </c>
      <c r="R1494" s="6">
        <f t="shared" si="93"/>
        <v>62.18</v>
      </c>
      <c r="S1494" s="6">
        <f t="shared" si="94"/>
        <v>57.910000000000004</v>
      </c>
      <c r="T1494" s="8">
        <f t="shared" si="95"/>
        <v>0.48222166708302111</v>
      </c>
      <c r="U1494" s="5">
        <f>YEAR(SalesDataTable[[#This Row],[Order Date]])</f>
        <v>2026</v>
      </c>
      <c r="V1494" s="8" t="str">
        <f>"Q"&amp;ROUNDUP(MONTH(SalesDataTable[[#This Row],[Order Date]])/3,0)</f>
        <v>Q3</v>
      </c>
      <c r="W1494" s="9">
        <f>MONTH(SalesDataTable[[#This Row],[Order Date]])</f>
        <v>7</v>
      </c>
      <c r="X1494" s="8" t="str">
        <f>TEXT(SalesDataTable[[#This Row],[Order Date]],"mmm")</f>
        <v>Jul</v>
      </c>
    </row>
    <row r="1495" spans="1:24" ht="15.75">
      <c r="A1495" s="2">
        <v>368</v>
      </c>
      <c r="B1495" s="3">
        <v>46231</v>
      </c>
      <c r="C1495" s="4">
        <f>YEAR(SalesDataTable[[#This Row],[Order Date]])</f>
        <v>2026</v>
      </c>
      <c r="D1495" s="12" t="str">
        <f>"Q"&amp;ROUNDUP(MONTH(SalesDataTable[[#This Row],[Order Date]])/3,0)</f>
        <v>Q3</v>
      </c>
      <c r="E1495" s="4">
        <f>MONTH(SalesDataTable[[#This Row],[Order Date]])</f>
        <v>7</v>
      </c>
      <c r="F1495" s="4" t="str">
        <f>TEXT(SalesDataTable[[#This Row],[Order Date]],"MMM")</f>
        <v>Jul</v>
      </c>
      <c r="G1495" s="4" t="s">
        <v>20</v>
      </c>
      <c r="H1495" s="4" t="s">
        <v>21</v>
      </c>
      <c r="I1495" s="4" t="s">
        <v>28</v>
      </c>
      <c r="J1495" s="4" t="s">
        <v>3</v>
      </c>
      <c r="K1495" s="4" t="s">
        <v>4</v>
      </c>
      <c r="L1495" s="4" t="s">
        <v>30</v>
      </c>
      <c r="M1495" s="9">
        <v>6</v>
      </c>
      <c r="N1495" s="6">
        <v>102.75</v>
      </c>
      <c r="O1495" s="7">
        <v>0</v>
      </c>
      <c r="P1495" s="6">
        <v>51.55</v>
      </c>
      <c r="Q1495" s="6">
        <f t="shared" si="92"/>
        <v>616.5</v>
      </c>
      <c r="R1495" s="6">
        <f t="shared" si="93"/>
        <v>309.29999999999995</v>
      </c>
      <c r="S1495" s="6">
        <f t="shared" si="94"/>
        <v>307.20000000000005</v>
      </c>
      <c r="T1495" s="8">
        <f t="shared" si="95"/>
        <v>0.49829683698296845</v>
      </c>
      <c r="U1495" s="5">
        <f>YEAR(SalesDataTable[[#This Row],[Order Date]])</f>
        <v>2026</v>
      </c>
      <c r="V1495" s="8" t="str">
        <f>"Q"&amp;ROUNDUP(MONTH(SalesDataTable[[#This Row],[Order Date]])/3,0)</f>
        <v>Q3</v>
      </c>
      <c r="W1495" s="9">
        <f>MONTH(SalesDataTable[[#This Row],[Order Date]])</f>
        <v>7</v>
      </c>
      <c r="X1495" s="8" t="str">
        <f>TEXT(SalesDataTable[[#This Row],[Order Date]],"mmm")</f>
        <v>Jul</v>
      </c>
    </row>
    <row r="1496" spans="1:24" ht="15.75">
      <c r="A1496" s="2">
        <v>457</v>
      </c>
      <c r="B1496" s="3">
        <v>46231</v>
      </c>
      <c r="C1496" s="4">
        <f>YEAR(SalesDataTable[[#This Row],[Order Date]])</f>
        <v>2026</v>
      </c>
      <c r="D1496" s="12" t="str">
        <f>"Q"&amp;ROUNDUP(MONTH(SalesDataTable[[#This Row],[Order Date]])/3,0)</f>
        <v>Q3</v>
      </c>
      <c r="E1496" s="4">
        <f>MONTH(SalesDataTable[[#This Row],[Order Date]])</f>
        <v>7</v>
      </c>
      <c r="F1496" s="4" t="str">
        <f>TEXT(SalesDataTable[[#This Row],[Order Date]],"MMM")</f>
        <v>Jul</v>
      </c>
      <c r="G1496" s="4" t="s">
        <v>11</v>
      </c>
      <c r="H1496" s="4" t="s">
        <v>12</v>
      </c>
      <c r="I1496" s="4" t="s">
        <v>2</v>
      </c>
      <c r="J1496" s="4" t="s">
        <v>3</v>
      </c>
      <c r="K1496" s="4" t="s">
        <v>23</v>
      </c>
      <c r="L1496" s="4" t="s">
        <v>29</v>
      </c>
      <c r="M1496" s="9">
        <v>4</v>
      </c>
      <c r="N1496" s="6">
        <v>191.15</v>
      </c>
      <c r="O1496" s="7">
        <v>0</v>
      </c>
      <c r="P1496" s="6">
        <v>105.01</v>
      </c>
      <c r="Q1496" s="6">
        <f t="shared" si="92"/>
        <v>764.6</v>
      </c>
      <c r="R1496" s="6">
        <f t="shared" si="93"/>
        <v>420.04</v>
      </c>
      <c r="S1496" s="6">
        <f t="shared" si="94"/>
        <v>344.56</v>
      </c>
      <c r="T1496" s="8">
        <f t="shared" si="95"/>
        <v>0.45064085796494896</v>
      </c>
      <c r="U1496" s="5">
        <f>YEAR(SalesDataTable[[#This Row],[Order Date]])</f>
        <v>2026</v>
      </c>
      <c r="V1496" s="8" t="str">
        <f>"Q"&amp;ROUNDUP(MONTH(SalesDataTable[[#This Row],[Order Date]])/3,0)</f>
        <v>Q3</v>
      </c>
      <c r="W1496" s="9">
        <f>MONTH(SalesDataTable[[#This Row],[Order Date]])</f>
        <v>7</v>
      </c>
      <c r="X1496" s="8" t="str">
        <f>TEXT(SalesDataTable[[#This Row],[Order Date]],"mmm")</f>
        <v>Jul</v>
      </c>
    </row>
    <row r="1497" spans="1:24" ht="15.75">
      <c r="A1497" s="2">
        <v>1516</v>
      </c>
      <c r="B1497" s="3">
        <v>46231</v>
      </c>
      <c r="C1497" s="4">
        <f>YEAR(SalesDataTable[[#This Row],[Order Date]])</f>
        <v>2026</v>
      </c>
      <c r="D1497" s="12" t="str">
        <f>"Q"&amp;ROUNDUP(MONTH(SalesDataTable[[#This Row],[Order Date]])/3,0)</f>
        <v>Q3</v>
      </c>
      <c r="E1497" s="4">
        <f>MONTH(SalesDataTable[[#This Row],[Order Date]])</f>
        <v>7</v>
      </c>
      <c r="F1497" s="4" t="str">
        <f>TEXT(SalesDataTable[[#This Row],[Order Date]],"MMM")</f>
        <v>Jul</v>
      </c>
      <c r="G1497" s="4" t="s">
        <v>0</v>
      </c>
      <c r="H1497" s="4" t="s">
        <v>36</v>
      </c>
      <c r="I1497" s="4" t="s">
        <v>2</v>
      </c>
      <c r="J1497" s="4" t="s">
        <v>16</v>
      </c>
      <c r="K1497" s="4" t="s">
        <v>34</v>
      </c>
      <c r="L1497" s="4" t="s">
        <v>35</v>
      </c>
      <c r="M1497" s="9">
        <v>2</v>
      </c>
      <c r="N1497" s="6">
        <v>40.15</v>
      </c>
      <c r="O1497" s="7">
        <v>0.1</v>
      </c>
      <c r="P1497" s="6">
        <v>14.86</v>
      </c>
      <c r="Q1497" s="6">
        <f t="shared" si="92"/>
        <v>72.27</v>
      </c>
      <c r="R1497" s="6">
        <f t="shared" si="93"/>
        <v>29.72</v>
      </c>
      <c r="S1497" s="6">
        <f t="shared" si="94"/>
        <v>42.55</v>
      </c>
      <c r="T1497" s="8">
        <f t="shared" si="95"/>
        <v>0.58876435588764353</v>
      </c>
      <c r="U1497" s="5">
        <f>YEAR(SalesDataTable[[#This Row],[Order Date]])</f>
        <v>2026</v>
      </c>
      <c r="V1497" s="8" t="str">
        <f>"Q"&amp;ROUNDUP(MONTH(SalesDataTable[[#This Row],[Order Date]])/3,0)</f>
        <v>Q3</v>
      </c>
      <c r="W1497" s="9">
        <f>MONTH(SalesDataTable[[#This Row],[Order Date]])</f>
        <v>7</v>
      </c>
      <c r="X1497" s="8" t="str">
        <f>TEXT(SalesDataTable[[#This Row],[Order Date]],"mmm")</f>
        <v>Jul</v>
      </c>
    </row>
    <row r="1498" spans="1:24" ht="15.75">
      <c r="A1498" s="2">
        <v>2266</v>
      </c>
      <c r="B1498" s="3">
        <v>46231</v>
      </c>
      <c r="C1498" s="4">
        <f>YEAR(SalesDataTable[[#This Row],[Order Date]])</f>
        <v>2026</v>
      </c>
      <c r="D1498" s="12" t="str">
        <f>"Q"&amp;ROUNDUP(MONTH(SalesDataTable[[#This Row],[Order Date]])/3,0)</f>
        <v>Q3</v>
      </c>
      <c r="E1498" s="4">
        <f>MONTH(SalesDataTable[[#This Row],[Order Date]])</f>
        <v>7</v>
      </c>
      <c r="F1498" s="4" t="str">
        <f>TEXT(SalesDataTable[[#This Row],[Order Date]],"MMM")</f>
        <v>Jul</v>
      </c>
      <c r="G1498" s="4" t="s">
        <v>6</v>
      </c>
      <c r="H1498" s="4" t="s">
        <v>41</v>
      </c>
      <c r="I1498" s="4" t="s">
        <v>28</v>
      </c>
      <c r="J1498" s="4" t="s">
        <v>16</v>
      </c>
      <c r="K1498" s="4" t="s">
        <v>23</v>
      </c>
      <c r="L1498" s="4" t="s">
        <v>40</v>
      </c>
      <c r="M1498" s="9">
        <v>1</v>
      </c>
      <c r="N1498" s="6">
        <v>83.05</v>
      </c>
      <c r="O1498" s="7">
        <v>0</v>
      </c>
      <c r="P1498" s="6">
        <v>38.86</v>
      </c>
      <c r="Q1498" s="6">
        <f t="shared" si="92"/>
        <v>83.05</v>
      </c>
      <c r="R1498" s="6">
        <f t="shared" si="93"/>
        <v>38.86</v>
      </c>
      <c r="S1498" s="6">
        <f t="shared" si="94"/>
        <v>44.19</v>
      </c>
      <c r="T1498" s="8">
        <f t="shared" si="95"/>
        <v>0.53208910295003009</v>
      </c>
      <c r="U1498" s="5">
        <f>YEAR(SalesDataTable[[#This Row],[Order Date]])</f>
        <v>2026</v>
      </c>
      <c r="V1498" s="8" t="str">
        <f>"Q"&amp;ROUNDUP(MONTH(SalesDataTable[[#This Row],[Order Date]])/3,0)</f>
        <v>Q3</v>
      </c>
      <c r="W1498" s="9">
        <f>MONTH(SalesDataTable[[#This Row],[Order Date]])</f>
        <v>7</v>
      </c>
      <c r="X1498" s="8" t="str">
        <f>TEXT(SalesDataTable[[#This Row],[Order Date]],"mmm")</f>
        <v>Jul</v>
      </c>
    </row>
    <row r="1499" spans="1:24" ht="15.75">
      <c r="A1499" s="2">
        <v>2802</v>
      </c>
      <c r="B1499" s="3">
        <v>46231</v>
      </c>
      <c r="C1499" s="4">
        <f>YEAR(SalesDataTable[[#This Row],[Order Date]])</f>
        <v>2026</v>
      </c>
      <c r="D1499" s="12" t="str">
        <f>"Q"&amp;ROUNDUP(MONTH(SalesDataTable[[#This Row],[Order Date]])/3,0)</f>
        <v>Q3</v>
      </c>
      <c r="E1499" s="4">
        <f>MONTH(SalesDataTable[[#This Row],[Order Date]])</f>
        <v>7</v>
      </c>
      <c r="F1499" s="4" t="str">
        <f>TEXT(SalesDataTable[[#This Row],[Order Date]],"MMM")</f>
        <v>Jul</v>
      </c>
      <c r="G1499" s="4" t="s">
        <v>0</v>
      </c>
      <c r="H1499" s="4" t="s">
        <v>36</v>
      </c>
      <c r="I1499" s="4" t="s">
        <v>2</v>
      </c>
      <c r="J1499" s="4" t="s">
        <v>3</v>
      </c>
      <c r="K1499" s="4" t="s">
        <v>9</v>
      </c>
      <c r="L1499" s="4" t="s">
        <v>17</v>
      </c>
      <c r="M1499" s="9">
        <v>2</v>
      </c>
      <c r="N1499" s="6">
        <v>146.22999999999999</v>
      </c>
      <c r="O1499" s="7">
        <v>0</v>
      </c>
      <c r="P1499" s="6">
        <v>79.040000000000006</v>
      </c>
      <c r="Q1499" s="6">
        <f t="shared" si="92"/>
        <v>292.45999999999998</v>
      </c>
      <c r="R1499" s="6">
        <f t="shared" si="93"/>
        <v>158.08000000000001</v>
      </c>
      <c r="S1499" s="6">
        <f t="shared" si="94"/>
        <v>134.37999999999997</v>
      </c>
      <c r="T1499" s="8">
        <f t="shared" si="95"/>
        <v>0.45948163851466861</v>
      </c>
      <c r="U1499" s="5">
        <f>YEAR(SalesDataTable[[#This Row],[Order Date]])</f>
        <v>2026</v>
      </c>
      <c r="V1499" s="8" t="str">
        <f>"Q"&amp;ROUNDUP(MONTH(SalesDataTable[[#This Row],[Order Date]])/3,0)</f>
        <v>Q3</v>
      </c>
      <c r="W1499" s="9">
        <f>MONTH(SalesDataTable[[#This Row],[Order Date]])</f>
        <v>7</v>
      </c>
      <c r="X1499" s="8" t="str">
        <f>TEXT(SalesDataTable[[#This Row],[Order Date]],"mmm")</f>
        <v>Jul</v>
      </c>
    </row>
    <row r="1500" spans="1:24" ht="15.75">
      <c r="A1500" s="2">
        <v>3604</v>
      </c>
      <c r="B1500" s="3">
        <v>46231</v>
      </c>
      <c r="C1500" s="4">
        <f>YEAR(SalesDataTable[[#This Row],[Order Date]])</f>
        <v>2026</v>
      </c>
      <c r="D1500" s="12" t="str">
        <f>"Q"&amp;ROUNDUP(MONTH(SalesDataTable[[#This Row],[Order Date]])/3,0)</f>
        <v>Q3</v>
      </c>
      <c r="E1500" s="4">
        <f>MONTH(SalesDataTable[[#This Row],[Order Date]])</f>
        <v>7</v>
      </c>
      <c r="F1500" s="4" t="str">
        <f>TEXT(SalesDataTable[[#This Row],[Order Date]],"MMM")</f>
        <v>Jul</v>
      </c>
      <c r="G1500" s="4" t="s">
        <v>6</v>
      </c>
      <c r="H1500" s="4" t="s">
        <v>49</v>
      </c>
      <c r="I1500" s="4" t="s">
        <v>2</v>
      </c>
      <c r="J1500" s="4" t="s">
        <v>3</v>
      </c>
      <c r="K1500" s="4" t="s">
        <v>9</v>
      </c>
      <c r="L1500" s="4" t="s">
        <v>17</v>
      </c>
      <c r="M1500" s="9">
        <v>2</v>
      </c>
      <c r="N1500" s="6">
        <v>144.09</v>
      </c>
      <c r="O1500" s="7">
        <v>0</v>
      </c>
      <c r="P1500" s="6">
        <v>77.67</v>
      </c>
      <c r="Q1500" s="6">
        <f t="shared" si="92"/>
        <v>288.18</v>
      </c>
      <c r="R1500" s="6">
        <f t="shared" si="93"/>
        <v>155.34</v>
      </c>
      <c r="S1500" s="6">
        <f t="shared" si="94"/>
        <v>132.84</v>
      </c>
      <c r="T1500" s="8">
        <f t="shared" si="95"/>
        <v>0.46096189881324173</v>
      </c>
      <c r="U1500" s="5">
        <f>YEAR(SalesDataTable[[#This Row],[Order Date]])</f>
        <v>2026</v>
      </c>
      <c r="V1500" s="8" t="str">
        <f>"Q"&amp;ROUNDUP(MONTH(SalesDataTable[[#This Row],[Order Date]])/3,0)</f>
        <v>Q3</v>
      </c>
      <c r="W1500" s="9">
        <f>MONTH(SalesDataTable[[#This Row],[Order Date]])</f>
        <v>7</v>
      </c>
      <c r="X1500" s="8" t="str">
        <f>TEXT(SalesDataTable[[#This Row],[Order Date]],"mmm")</f>
        <v>Jul</v>
      </c>
    </row>
    <row r="1501" spans="1:24" ht="15.75">
      <c r="A1501" s="2">
        <v>3644</v>
      </c>
      <c r="B1501" s="3">
        <v>46231</v>
      </c>
      <c r="C1501" s="4">
        <f>YEAR(SalesDataTable[[#This Row],[Order Date]])</f>
        <v>2026</v>
      </c>
      <c r="D1501" s="12" t="str">
        <f>"Q"&amp;ROUNDUP(MONTH(SalesDataTable[[#This Row],[Order Date]])/3,0)</f>
        <v>Q3</v>
      </c>
      <c r="E1501" s="4">
        <f>MONTH(SalesDataTable[[#This Row],[Order Date]])</f>
        <v>7</v>
      </c>
      <c r="F1501" s="4" t="str">
        <f>TEXT(SalesDataTable[[#This Row],[Order Date]],"MMM")</f>
        <v>Jul</v>
      </c>
      <c r="G1501" s="4" t="s">
        <v>11</v>
      </c>
      <c r="H1501" s="4" t="s">
        <v>39</v>
      </c>
      <c r="I1501" s="4" t="s">
        <v>19</v>
      </c>
      <c r="J1501" s="4" t="s">
        <v>16</v>
      </c>
      <c r="K1501" s="4" t="s">
        <v>9</v>
      </c>
      <c r="L1501" s="4" t="s">
        <v>10</v>
      </c>
      <c r="M1501" s="9">
        <v>3</v>
      </c>
      <c r="N1501" s="6">
        <v>93.01</v>
      </c>
      <c r="O1501" s="7">
        <v>0.15</v>
      </c>
      <c r="P1501" s="6">
        <v>46.68</v>
      </c>
      <c r="Q1501" s="6">
        <f t="shared" si="92"/>
        <v>237.17550000000003</v>
      </c>
      <c r="R1501" s="6">
        <f t="shared" si="93"/>
        <v>140.04</v>
      </c>
      <c r="S1501" s="6">
        <f t="shared" si="94"/>
        <v>97.135500000000036</v>
      </c>
      <c r="T1501" s="8">
        <f t="shared" si="95"/>
        <v>0.4095511551572571</v>
      </c>
      <c r="U1501" s="5">
        <f>YEAR(SalesDataTable[[#This Row],[Order Date]])</f>
        <v>2026</v>
      </c>
      <c r="V1501" s="8" t="str">
        <f>"Q"&amp;ROUNDUP(MONTH(SalesDataTable[[#This Row],[Order Date]])/3,0)</f>
        <v>Q3</v>
      </c>
      <c r="W1501" s="9">
        <f>MONTH(SalesDataTable[[#This Row],[Order Date]])</f>
        <v>7</v>
      </c>
      <c r="X1501" s="8" t="str">
        <f>TEXT(SalesDataTable[[#This Row],[Order Date]],"mmm")</f>
        <v>Jul</v>
      </c>
    </row>
    <row r="1502" spans="1:24" ht="15.75">
      <c r="A1502" s="2">
        <v>4271</v>
      </c>
      <c r="B1502" s="3">
        <v>46231</v>
      </c>
      <c r="C1502" s="4">
        <f>YEAR(SalesDataTable[[#This Row],[Order Date]])</f>
        <v>2026</v>
      </c>
      <c r="D1502" s="12" t="str">
        <f>"Q"&amp;ROUNDUP(MONTH(SalesDataTable[[#This Row],[Order Date]])/3,0)</f>
        <v>Q3</v>
      </c>
      <c r="E1502" s="4">
        <f>MONTH(SalesDataTable[[#This Row],[Order Date]])</f>
        <v>7</v>
      </c>
      <c r="F1502" s="4" t="str">
        <f>TEXT(SalesDataTable[[#This Row],[Order Date]],"MMM")</f>
        <v>Jul</v>
      </c>
      <c r="G1502" s="4" t="s">
        <v>0</v>
      </c>
      <c r="H1502" s="4" t="s">
        <v>1</v>
      </c>
      <c r="I1502" s="4" t="s">
        <v>19</v>
      </c>
      <c r="J1502" s="4" t="s">
        <v>13</v>
      </c>
      <c r="K1502" s="4" t="s">
        <v>23</v>
      </c>
      <c r="L1502" s="4" t="s">
        <v>51</v>
      </c>
      <c r="M1502" s="9">
        <v>1</v>
      </c>
      <c r="N1502" s="6">
        <v>121.61</v>
      </c>
      <c r="O1502" s="7">
        <v>0.1</v>
      </c>
      <c r="P1502" s="6">
        <v>60.58</v>
      </c>
      <c r="Q1502" s="6">
        <f t="shared" si="92"/>
        <v>109.449</v>
      </c>
      <c r="R1502" s="6">
        <f t="shared" si="93"/>
        <v>60.58</v>
      </c>
      <c r="S1502" s="6">
        <f t="shared" si="94"/>
        <v>48.869</v>
      </c>
      <c r="T1502" s="8">
        <f t="shared" si="95"/>
        <v>0.4465001964385239</v>
      </c>
      <c r="U1502" s="5">
        <f>YEAR(SalesDataTable[[#This Row],[Order Date]])</f>
        <v>2026</v>
      </c>
      <c r="V1502" s="8" t="str">
        <f>"Q"&amp;ROUNDUP(MONTH(SalesDataTable[[#This Row],[Order Date]])/3,0)</f>
        <v>Q3</v>
      </c>
      <c r="W1502" s="9">
        <f>MONTH(SalesDataTable[[#This Row],[Order Date]])</f>
        <v>7</v>
      </c>
      <c r="X1502" s="8" t="str">
        <f>TEXT(SalesDataTable[[#This Row],[Order Date]],"mmm")</f>
        <v>Jul</v>
      </c>
    </row>
    <row r="1503" spans="1:24" ht="15.75">
      <c r="A1503" s="2">
        <v>272</v>
      </c>
      <c r="B1503" s="3">
        <v>46232</v>
      </c>
      <c r="C1503" s="4">
        <f>YEAR(SalesDataTable[[#This Row],[Order Date]])</f>
        <v>2026</v>
      </c>
      <c r="D1503" s="12" t="str">
        <f>"Q"&amp;ROUNDUP(MONTH(SalesDataTable[[#This Row],[Order Date]])/3,0)</f>
        <v>Q3</v>
      </c>
      <c r="E1503" s="4">
        <f>MONTH(SalesDataTable[[#This Row],[Order Date]])</f>
        <v>7</v>
      </c>
      <c r="F1503" s="4" t="str">
        <f>TEXT(SalesDataTable[[#This Row],[Order Date]],"MMM")</f>
        <v>Jul</v>
      </c>
      <c r="G1503" s="4" t="s">
        <v>20</v>
      </c>
      <c r="H1503" s="4" t="s">
        <v>21</v>
      </c>
      <c r="I1503" s="4" t="s">
        <v>2</v>
      </c>
      <c r="J1503" s="4" t="s">
        <v>16</v>
      </c>
      <c r="K1503" s="4" t="s">
        <v>23</v>
      </c>
      <c r="L1503" s="4" t="s">
        <v>29</v>
      </c>
      <c r="M1503" s="9">
        <v>2</v>
      </c>
      <c r="N1503" s="6">
        <v>195.09</v>
      </c>
      <c r="O1503" s="7">
        <v>0</v>
      </c>
      <c r="P1503" s="6">
        <v>106.82</v>
      </c>
      <c r="Q1503" s="6">
        <f t="shared" si="92"/>
        <v>390.18</v>
      </c>
      <c r="R1503" s="6">
        <f t="shared" si="93"/>
        <v>213.64</v>
      </c>
      <c r="S1503" s="6">
        <f t="shared" si="94"/>
        <v>176.54000000000002</v>
      </c>
      <c r="T1503" s="8">
        <f t="shared" si="95"/>
        <v>0.45245783997129535</v>
      </c>
      <c r="U1503" s="5">
        <f>YEAR(SalesDataTable[[#This Row],[Order Date]])</f>
        <v>2026</v>
      </c>
      <c r="V1503" s="8" t="str">
        <f>"Q"&amp;ROUNDUP(MONTH(SalesDataTable[[#This Row],[Order Date]])/3,0)</f>
        <v>Q3</v>
      </c>
      <c r="W1503" s="9">
        <f>MONTH(SalesDataTable[[#This Row],[Order Date]])</f>
        <v>7</v>
      </c>
      <c r="X1503" s="8" t="str">
        <f>TEXT(SalesDataTable[[#This Row],[Order Date]],"mmm")</f>
        <v>Jul</v>
      </c>
    </row>
    <row r="1504" spans="1:24" ht="15.75">
      <c r="A1504" s="2">
        <v>1469</v>
      </c>
      <c r="B1504" s="3">
        <v>46232</v>
      </c>
      <c r="C1504" s="4">
        <f>YEAR(SalesDataTable[[#This Row],[Order Date]])</f>
        <v>2026</v>
      </c>
      <c r="D1504" s="12" t="str">
        <f>"Q"&amp;ROUNDUP(MONTH(SalesDataTable[[#This Row],[Order Date]])/3,0)</f>
        <v>Q3</v>
      </c>
      <c r="E1504" s="4">
        <f>MONTH(SalesDataTable[[#This Row],[Order Date]])</f>
        <v>7</v>
      </c>
      <c r="F1504" s="4" t="str">
        <f>TEXT(SalesDataTable[[#This Row],[Order Date]],"MMM")</f>
        <v>Jul</v>
      </c>
      <c r="G1504" s="4" t="s">
        <v>11</v>
      </c>
      <c r="H1504" s="4" t="s">
        <v>39</v>
      </c>
      <c r="I1504" s="4" t="s">
        <v>19</v>
      </c>
      <c r="J1504" s="4" t="s">
        <v>3</v>
      </c>
      <c r="K1504" s="4" t="s">
        <v>14</v>
      </c>
      <c r="L1504" s="4" t="s">
        <v>48</v>
      </c>
      <c r="M1504" s="9">
        <v>3</v>
      </c>
      <c r="N1504" s="6">
        <v>167.52</v>
      </c>
      <c r="O1504" s="7">
        <v>0</v>
      </c>
      <c r="P1504" s="6">
        <v>87.26</v>
      </c>
      <c r="Q1504" s="6">
        <f t="shared" si="92"/>
        <v>502.56000000000006</v>
      </c>
      <c r="R1504" s="6">
        <f t="shared" si="93"/>
        <v>261.78000000000003</v>
      </c>
      <c r="S1504" s="6">
        <f t="shared" si="94"/>
        <v>240.78000000000003</v>
      </c>
      <c r="T1504" s="8">
        <f t="shared" si="95"/>
        <v>0.4791069723018147</v>
      </c>
      <c r="U1504" s="5">
        <f>YEAR(SalesDataTable[[#This Row],[Order Date]])</f>
        <v>2026</v>
      </c>
      <c r="V1504" s="8" t="str">
        <f>"Q"&amp;ROUNDUP(MONTH(SalesDataTable[[#This Row],[Order Date]])/3,0)</f>
        <v>Q3</v>
      </c>
      <c r="W1504" s="9">
        <f>MONTH(SalesDataTable[[#This Row],[Order Date]])</f>
        <v>7</v>
      </c>
      <c r="X1504" s="8" t="str">
        <f>TEXT(SalesDataTable[[#This Row],[Order Date]],"mmm")</f>
        <v>Jul</v>
      </c>
    </row>
    <row r="1505" spans="1:24" ht="15.75">
      <c r="A1505" s="2">
        <v>2253</v>
      </c>
      <c r="B1505" s="3">
        <v>46232</v>
      </c>
      <c r="C1505" s="4">
        <f>YEAR(SalesDataTable[[#This Row],[Order Date]])</f>
        <v>2026</v>
      </c>
      <c r="D1505" s="12" t="str">
        <f>"Q"&amp;ROUNDUP(MONTH(SalesDataTable[[#This Row],[Order Date]])/3,0)</f>
        <v>Q3</v>
      </c>
      <c r="E1505" s="4">
        <f>MONTH(SalesDataTable[[#This Row],[Order Date]])</f>
        <v>7</v>
      </c>
      <c r="F1505" s="4" t="str">
        <f>TEXT(SalesDataTable[[#This Row],[Order Date]],"MMM")</f>
        <v>Jul</v>
      </c>
      <c r="G1505" s="4" t="s">
        <v>6</v>
      </c>
      <c r="H1505" s="4" t="s">
        <v>49</v>
      </c>
      <c r="I1505" s="4" t="s">
        <v>28</v>
      </c>
      <c r="J1505" s="4" t="s">
        <v>13</v>
      </c>
      <c r="K1505" s="4" t="s">
        <v>4</v>
      </c>
      <c r="L1505" s="4" t="s">
        <v>22</v>
      </c>
      <c r="M1505" s="9">
        <v>3</v>
      </c>
      <c r="N1505" s="6">
        <v>50.98</v>
      </c>
      <c r="O1505" s="7">
        <v>0</v>
      </c>
      <c r="P1505" s="6">
        <v>22.63</v>
      </c>
      <c r="Q1505" s="6">
        <f t="shared" si="92"/>
        <v>152.94</v>
      </c>
      <c r="R1505" s="6">
        <f t="shared" si="93"/>
        <v>67.89</v>
      </c>
      <c r="S1505" s="6">
        <f t="shared" si="94"/>
        <v>85.05</v>
      </c>
      <c r="T1505" s="8">
        <f t="shared" si="95"/>
        <v>0.55610043154178113</v>
      </c>
      <c r="U1505" s="5">
        <f>YEAR(SalesDataTable[[#This Row],[Order Date]])</f>
        <v>2026</v>
      </c>
      <c r="V1505" s="8" t="str">
        <f>"Q"&amp;ROUNDUP(MONTH(SalesDataTable[[#This Row],[Order Date]])/3,0)</f>
        <v>Q3</v>
      </c>
      <c r="W1505" s="9">
        <f>MONTH(SalesDataTable[[#This Row],[Order Date]])</f>
        <v>7</v>
      </c>
      <c r="X1505" s="8" t="str">
        <f>TEXT(SalesDataTable[[#This Row],[Order Date]],"mmm")</f>
        <v>Jul</v>
      </c>
    </row>
    <row r="1506" spans="1:24" ht="15.75">
      <c r="A1506" s="2">
        <v>2554</v>
      </c>
      <c r="B1506" s="3">
        <v>46232</v>
      </c>
      <c r="C1506" s="4">
        <f>YEAR(SalesDataTable[[#This Row],[Order Date]])</f>
        <v>2026</v>
      </c>
      <c r="D1506" s="12" t="str">
        <f>"Q"&amp;ROUNDUP(MONTH(SalesDataTable[[#This Row],[Order Date]])/3,0)</f>
        <v>Q3</v>
      </c>
      <c r="E1506" s="4">
        <f>MONTH(SalesDataTable[[#This Row],[Order Date]])</f>
        <v>7</v>
      </c>
      <c r="F1506" s="4" t="str">
        <f>TEXT(SalesDataTable[[#This Row],[Order Date]],"MMM")</f>
        <v>Jul</v>
      </c>
      <c r="G1506" s="4" t="s">
        <v>6</v>
      </c>
      <c r="H1506" s="4" t="s">
        <v>41</v>
      </c>
      <c r="I1506" s="4" t="s">
        <v>28</v>
      </c>
      <c r="J1506" s="4" t="s">
        <v>13</v>
      </c>
      <c r="K1506" s="4" t="s">
        <v>34</v>
      </c>
      <c r="L1506" s="4" t="s">
        <v>45</v>
      </c>
      <c r="M1506" s="9">
        <v>2</v>
      </c>
      <c r="N1506" s="6">
        <v>49.98</v>
      </c>
      <c r="O1506" s="7">
        <v>0.1</v>
      </c>
      <c r="P1506" s="6">
        <v>21.91</v>
      </c>
      <c r="Q1506" s="6">
        <f t="shared" si="92"/>
        <v>89.963999999999999</v>
      </c>
      <c r="R1506" s="6">
        <f t="shared" si="93"/>
        <v>43.82</v>
      </c>
      <c r="S1506" s="6">
        <f t="shared" si="94"/>
        <v>46.143999999999998</v>
      </c>
      <c r="T1506" s="8">
        <f t="shared" si="95"/>
        <v>0.51291627762215997</v>
      </c>
      <c r="U1506" s="5">
        <f>YEAR(SalesDataTable[[#This Row],[Order Date]])</f>
        <v>2026</v>
      </c>
      <c r="V1506" s="8" t="str">
        <f>"Q"&amp;ROUNDUP(MONTH(SalesDataTable[[#This Row],[Order Date]])/3,0)</f>
        <v>Q3</v>
      </c>
      <c r="W1506" s="9">
        <f>MONTH(SalesDataTable[[#This Row],[Order Date]])</f>
        <v>7</v>
      </c>
      <c r="X1506" s="8" t="str">
        <f>TEXT(SalesDataTable[[#This Row],[Order Date]],"mmm")</f>
        <v>Jul</v>
      </c>
    </row>
    <row r="1507" spans="1:24" ht="15.75">
      <c r="A1507" s="2">
        <v>2624</v>
      </c>
      <c r="B1507" s="3">
        <v>46232</v>
      </c>
      <c r="C1507" s="4">
        <f>YEAR(SalesDataTable[[#This Row],[Order Date]])</f>
        <v>2026</v>
      </c>
      <c r="D1507" s="12" t="str">
        <f>"Q"&amp;ROUNDUP(MONTH(SalesDataTable[[#This Row],[Order Date]])/3,0)</f>
        <v>Q3</v>
      </c>
      <c r="E1507" s="4">
        <f>MONTH(SalesDataTable[[#This Row],[Order Date]])</f>
        <v>7</v>
      </c>
      <c r="F1507" s="4" t="str">
        <f>TEXT(SalesDataTable[[#This Row],[Order Date]],"MMM")</f>
        <v>Jul</v>
      </c>
      <c r="G1507" s="4" t="s">
        <v>20</v>
      </c>
      <c r="H1507" s="4" t="s">
        <v>21</v>
      </c>
      <c r="I1507" s="4" t="s">
        <v>8</v>
      </c>
      <c r="J1507" s="4" t="s">
        <v>16</v>
      </c>
      <c r="K1507" s="4" t="s">
        <v>14</v>
      </c>
      <c r="L1507" s="4" t="s">
        <v>15</v>
      </c>
      <c r="M1507" s="9">
        <v>4</v>
      </c>
      <c r="N1507" s="6">
        <v>36.44</v>
      </c>
      <c r="O1507" s="7">
        <v>0.15</v>
      </c>
      <c r="P1507" s="6">
        <v>13.32</v>
      </c>
      <c r="Q1507" s="6">
        <f t="shared" si="92"/>
        <v>123.89599999999999</v>
      </c>
      <c r="R1507" s="6">
        <f t="shared" si="93"/>
        <v>53.28</v>
      </c>
      <c r="S1507" s="6">
        <f t="shared" si="94"/>
        <v>70.615999999999985</v>
      </c>
      <c r="T1507" s="8">
        <f t="shared" si="95"/>
        <v>0.5699619035319945</v>
      </c>
      <c r="U1507" s="5">
        <f>YEAR(SalesDataTable[[#This Row],[Order Date]])</f>
        <v>2026</v>
      </c>
      <c r="V1507" s="8" t="str">
        <f>"Q"&amp;ROUNDUP(MONTH(SalesDataTable[[#This Row],[Order Date]])/3,0)</f>
        <v>Q3</v>
      </c>
      <c r="W1507" s="9">
        <f>MONTH(SalesDataTable[[#This Row],[Order Date]])</f>
        <v>7</v>
      </c>
      <c r="X1507" s="8" t="str">
        <f>TEXT(SalesDataTable[[#This Row],[Order Date]],"mmm")</f>
        <v>Jul</v>
      </c>
    </row>
    <row r="1508" spans="1:24" ht="15.75">
      <c r="A1508" s="2">
        <v>3338</v>
      </c>
      <c r="B1508" s="3">
        <v>46232</v>
      </c>
      <c r="C1508" s="4">
        <f>YEAR(SalesDataTable[[#This Row],[Order Date]])</f>
        <v>2026</v>
      </c>
      <c r="D1508" s="12" t="str">
        <f>"Q"&amp;ROUNDUP(MONTH(SalesDataTable[[#This Row],[Order Date]])/3,0)</f>
        <v>Q3</v>
      </c>
      <c r="E1508" s="4">
        <f>MONTH(SalesDataTable[[#This Row],[Order Date]])</f>
        <v>7</v>
      </c>
      <c r="F1508" s="4" t="str">
        <f>TEXT(SalesDataTable[[#This Row],[Order Date]],"MMM")</f>
        <v>Jul</v>
      </c>
      <c r="G1508" s="4" t="s">
        <v>0</v>
      </c>
      <c r="H1508" s="4" t="s">
        <v>1</v>
      </c>
      <c r="I1508" s="4" t="s">
        <v>2</v>
      </c>
      <c r="J1508" s="4" t="s">
        <v>3</v>
      </c>
      <c r="K1508" s="4" t="s">
        <v>23</v>
      </c>
      <c r="L1508" s="4" t="s">
        <v>29</v>
      </c>
      <c r="M1508" s="9">
        <v>1</v>
      </c>
      <c r="N1508" s="6">
        <v>195.34</v>
      </c>
      <c r="O1508" s="7">
        <v>0.05</v>
      </c>
      <c r="P1508" s="6">
        <v>106.6</v>
      </c>
      <c r="Q1508" s="6">
        <f t="shared" si="92"/>
        <v>185.57300000000001</v>
      </c>
      <c r="R1508" s="6">
        <f t="shared" si="93"/>
        <v>106.6</v>
      </c>
      <c r="S1508" s="6">
        <f t="shared" si="94"/>
        <v>78.973000000000013</v>
      </c>
      <c r="T1508" s="8">
        <f t="shared" si="95"/>
        <v>0.42556298599472991</v>
      </c>
      <c r="U1508" s="5">
        <f>YEAR(SalesDataTable[[#This Row],[Order Date]])</f>
        <v>2026</v>
      </c>
      <c r="V1508" s="8" t="str">
        <f>"Q"&amp;ROUNDUP(MONTH(SalesDataTable[[#This Row],[Order Date]])/3,0)</f>
        <v>Q3</v>
      </c>
      <c r="W1508" s="9">
        <f>MONTH(SalesDataTable[[#This Row],[Order Date]])</f>
        <v>7</v>
      </c>
      <c r="X1508" s="8" t="str">
        <f>TEXT(SalesDataTable[[#This Row],[Order Date]],"mmm")</f>
        <v>Jul</v>
      </c>
    </row>
    <row r="1509" spans="1:24" ht="15.75">
      <c r="A1509" s="2">
        <v>4575</v>
      </c>
      <c r="B1509" s="3">
        <v>46232</v>
      </c>
      <c r="C1509" s="4">
        <f>YEAR(SalesDataTable[[#This Row],[Order Date]])</f>
        <v>2026</v>
      </c>
      <c r="D1509" s="12" t="str">
        <f>"Q"&amp;ROUNDUP(MONTH(SalesDataTable[[#This Row],[Order Date]])/3,0)</f>
        <v>Q3</v>
      </c>
      <c r="E1509" s="4">
        <f>MONTH(SalesDataTable[[#This Row],[Order Date]])</f>
        <v>7</v>
      </c>
      <c r="F1509" s="4" t="str">
        <f>TEXT(SalesDataTable[[#This Row],[Order Date]],"MMM")</f>
        <v>Jul</v>
      </c>
      <c r="G1509" s="4" t="s">
        <v>11</v>
      </c>
      <c r="H1509" s="4" t="s">
        <v>25</v>
      </c>
      <c r="I1509" s="4" t="s">
        <v>2</v>
      </c>
      <c r="J1509" s="4" t="s">
        <v>16</v>
      </c>
      <c r="K1509" s="4" t="s">
        <v>4</v>
      </c>
      <c r="L1509" s="4" t="s">
        <v>30</v>
      </c>
      <c r="M1509" s="9">
        <v>1</v>
      </c>
      <c r="N1509" s="6">
        <v>103.31</v>
      </c>
      <c r="O1509" s="7">
        <v>0</v>
      </c>
      <c r="P1509" s="6">
        <v>50.93</v>
      </c>
      <c r="Q1509" s="6">
        <f t="shared" si="92"/>
        <v>103.31</v>
      </c>
      <c r="R1509" s="6">
        <f t="shared" si="93"/>
        <v>50.93</v>
      </c>
      <c r="S1509" s="6">
        <f t="shared" si="94"/>
        <v>52.38</v>
      </c>
      <c r="T1509" s="8">
        <f t="shared" si="95"/>
        <v>0.50701771367728199</v>
      </c>
      <c r="U1509" s="5">
        <f>YEAR(SalesDataTable[[#This Row],[Order Date]])</f>
        <v>2026</v>
      </c>
      <c r="V1509" s="8" t="str">
        <f>"Q"&amp;ROUNDUP(MONTH(SalesDataTable[[#This Row],[Order Date]])/3,0)</f>
        <v>Q3</v>
      </c>
      <c r="W1509" s="9">
        <f>MONTH(SalesDataTable[[#This Row],[Order Date]])</f>
        <v>7</v>
      </c>
      <c r="X1509" s="8" t="str">
        <f>TEXT(SalesDataTable[[#This Row],[Order Date]],"mmm")</f>
        <v>Jul</v>
      </c>
    </row>
    <row r="1510" spans="1:24" ht="15.75">
      <c r="A1510" s="2">
        <v>4871</v>
      </c>
      <c r="B1510" s="3">
        <v>46232</v>
      </c>
      <c r="C1510" s="4">
        <f>YEAR(SalesDataTable[[#This Row],[Order Date]])</f>
        <v>2026</v>
      </c>
      <c r="D1510" s="12" t="str">
        <f>"Q"&amp;ROUNDUP(MONTH(SalesDataTable[[#This Row],[Order Date]])/3,0)</f>
        <v>Q3</v>
      </c>
      <c r="E1510" s="4">
        <f>MONTH(SalesDataTable[[#This Row],[Order Date]])</f>
        <v>7</v>
      </c>
      <c r="F1510" s="4" t="str">
        <f>TEXT(SalesDataTable[[#This Row],[Order Date]],"MMM")</f>
        <v>Jul</v>
      </c>
      <c r="G1510" s="4" t="s">
        <v>0</v>
      </c>
      <c r="H1510" s="4" t="s">
        <v>1</v>
      </c>
      <c r="I1510" s="4" t="s">
        <v>2</v>
      </c>
      <c r="J1510" s="4" t="s">
        <v>13</v>
      </c>
      <c r="K1510" s="4" t="s">
        <v>23</v>
      </c>
      <c r="L1510" s="4" t="s">
        <v>51</v>
      </c>
      <c r="M1510" s="9">
        <v>3</v>
      </c>
      <c r="N1510" s="6">
        <v>123.31</v>
      </c>
      <c r="O1510" s="7">
        <v>0</v>
      </c>
      <c r="P1510" s="6">
        <v>59.16</v>
      </c>
      <c r="Q1510" s="6">
        <f t="shared" si="92"/>
        <v>369.93</v>
      </c>
      <c r="R1510" s="6">
        <f t="shared" si="93"/>
        <v>177.48</v>
      </c>
      <c r="S1510" s="6">
        <f t="shared" si="94"/>
        <v>192.45000000000002</v>
      </c>
      <c r="T1510" s="8">
        <f t="shared" si="95"/>
        <v>0.52023355770010549</v>
      </c>
      <c r="U1510" s="5">
        <f>YEAR(SalesDataTable[[#This Row],[Order Date]])</f>
        <v>2026</v>
      </c>
      <c r="V1510" s="8" t="str">
        <f>"Q"&amp;ROUNDUP(MONTH(SalesDataTable[[#This Row],[Order Date]])/3,0)</f>
        <v>Q3</v>
      </c>
      <c r="W1510" s="9">
        <f>MONTH(SalesDataTable[[#This Row],[Order Date]])</f>
        <v>7</v>
      </c>
      <c r="X1510" s="8" t="str">
        <f>TEXT(SalesDataTable[[#This Row],[Order Date]],"mmm")</f>
        <v>Jul</v>
      </c>
    </row>
    <row r="1511" spans="1:24" ht="15.75">
      <c r="A1511" s="2">
        <v>4931</v>
      </c>
      <c r="B1511" s="3">
        <v>46232</v>
      </c>
      <c r="C1511" s="4">
        <f>YEAR(SalesDataTable[[#This Row],[Order Date]])</f>
        <v>2026</v>
      </c>
      <c r="D1511" s="12" t="str">
        <f>"Q"&amp;ROUNDUP(MONTH(SalesDataTable[[#This Row],[Order Date]])/3,0)</f>
        <v>Q3</v>
      </c>
      <c r="E1511" s="4">
        <f>MONTH(SalesDataTable[[#This Row],[Order Date]])</f>
        <v>7</v>
      </c>
      <c r="F1511" s="4" t="str">
        <f>TEXT(SalesDataTable[[#This Row],[Order Date]],"MMM")</f>
        <v>Jul</v>
      </c>
      <c r="G1511" s="4" t="s">
        <v>0</v>
      </c>
      <c r="H1511" s="4" t="s">
        <v>50</v>
      </c>
      <c r="I1511" s="4" t="s">
        <v>2</v>
      </c>
      <c r="J1511" s="4" t="s">
        <v>13</v>
      </c>
      <c r="K1511" s="4" t="s">
        <v>34</v>
      </c>
      <c r="L1511" s="4" t="s">
        <v>35</v>
      </c>
      <c r="M1511" s="9">
        <v>1</v>
      </c>
      <c r="N1511" s="6">
        <v>40.36</v>
      </c>
      <c r="O1511" s="7">
        <v>0.1</v>
      </c>
      <c r="P1511" s="6">
        <v>14.82</v>
      </c>
      <c r="Q1511" s="6">
        <f t="shared" si="92"/>
        <v>36.323999999999998</v>
      </c>
      <c r="R1511" s="6">
        <f t="shared" si="93"/>
        <v>14.82</v>
      </c>
      <c r="S1511" s="6">
        <f t="shared" si="94"/>
        <v>21.503999999999998</v>
      </c>
      <c r="T1511" s="8">
        <f t="shared" si="95"/>
        <v>0.59200528576148004</v>
      </c>
      <c r="U1511" s="5">
        <f>YEAR(SalesDataTable[[#This Row],[Order Date]])</f>
        <v>2026</v>
      </c>
      <c r="V1511" s="8" t="str">
        <f>"Q"&amp;ROUNDUP(MONTH(SalesDataTable[[#This Row],[Order Date]])/3,0)</f>
        <v>Q3</v>
      </c>
      <c r="W1511" s="9">
        <f>MONTH(SalesDataTable[[#This Row],[Order Date]])</f>
        <v>7</v>
      </c>
      <c r="X1511" s="8" t="str">
        <f>TEXT(SalesDataTable[[#This Row],[Order Date]],"mmm")</f>
        <v>Jul</v>
      </c>
    </row>
    <row r="1512" spans="1:24" ht="15.75">
      <c r="A1512" s="2">
        <v>4962</v>
      </c>
      <c r="B1512" s="3">
        <v>46232</v>
      </c>
      <c r="C1512" s="4">
        <f>YEAR(SalesDataTable[[#This Row],[Order Date]])</f>
        <v>2026</v>
      </c>
      <c r="D1512" s="12" t="str">
        <f>"Q"&amp;ROUNDUP(MONTH(SalesDataTable[[#This Row],[Order Date]])/3,0)</f>
        <v>Q3</v>
      </c>
      <c r="E1512" s="4">
        <f>MONTH(SalesDataTable[[#This Row],[Order Date]])</f>
        <v>7</v>
      </c>
      <c r="F1512" s="4" t="str">
        <f>TEXT(SalesDataTable[[#This Row],[Order Date]],"MMM")</f>
        <v>Jul</v>
      </c>
      <c r="G1512" s="4" t="s">
        <v>0</v>
      </c>
      <c r="H1512" s="4" t="s">
        <v>50</v>
      </c>
      <c r="I1512" s="4" t="s">
        <v>19</v>
      </c>
      <c r="J1512" s="4" t="s">
        <v>13</v>
      </c>
      <c r="K1512" s="4" t="s">
        <v>23</v>
      </c>
      <c r="L1512" s="4" t="s">
        <v>40</v>
      </c>
      <c r="M1512" s="9">
        <v>2</v>
      </c>
      <c r="N1512" s="6">
        <v>83.06</v>
      </c>
      <c r="O1512" s="7">
        <v>0</v>
      </c>
      <c r="P1512" s="6">
        <v>38.74</v>
      </c>
      <c r="Q1512" s="6">
        <f t="shared" si="92"/>
        <v>166.12</v>
      </c>
      <c r="R1512" s="6">
        <f t="shared" si="93"/>
        <v>77.48</v>
      </c>
      <c r="S1512" s="6">
        <f t="shared" si="94"/>
        <v>88.64</v>
      </c>
      <c r="T1512" s="8">
        <f t="shared" si="95"/>
        <v>0.5335901757765471</v>
      </c>
      <c r="U1512" s="5">
        <f>YEAR(SalesDataTable[[#This Row],[Order Date]])</f>
        <v>2026</v>
      </c>
      <c r="V1512" s="8" t="str">
        <f>"Q"&amp;ROUNDUP(MONTH(SalesDataTable[[#This Row],[Order Date]])/3,0)</f>
        <v>Q3</v>
      </c>
      <c r="W1512" s="9">
        <f>MONTH(SalesDataTable[[#This Row],[Order Date]])</f>
        <v>7</v>
      </c>
      <c r="X1512" s="8" t="str">
        <f>TEXT(SalesDataTable[[#This Row],[Order Date]],"mmm")</f>
        <v>Jul</v>
      </c>
    </row>
    <row r="1513" spans="1:24" ht="15.75">
      <c r="A1513" s="2">
        <v>5006</v>
      </c>
      <c r="B1513" s="3">
        <v>46232</v>
      </c>
      <c r="C1513" s="4">
        <f>YEAR(SalesDataTable[[#This Row],[Order Date]])</f>
        <v>2026</v>
      </c>
      <c r="D1513" s="12" t="str">
        <f>"Q"&amp;ROUNDUP(MONTH(SalesDataTable[[#This Row],[Order Date]])/3,0)</f>
        <v>Q3</v>
      </c>
      <c r="E1513" s="4">
        <f>MONTH(SalesDataTable[[#This Row],[Order Date]])</f>
        <v>7</v>
      </c>
      <c r="F1513" s="4" t="str">
        <f>TEXT(SalesDataTable[[#This Row],[Order Date]],"MMM")</f>
        <v>Jul</v>
      </c>
      <c r="G1513" s="4" t="s">
        <v>11</v>
      </c>
      <c r="H1513" s="4" t="s">
        <v>18</v>
      </c>
      <c r="I1513" s="4" t="s">
        <v>2</v>
      </c>
      <c r="J1513" s="4" t="s">
        <v>3</v>
      </c>
      <c r="K1513" s="4" t="s">
        <v>9</v>
      </c>
      <c r="L1513" s="4" t="s">
        <v>37</v>
      </c>
      <c r="M1513" s="9">
        <v>2</v>
      </c>
      <c r="N1513" s="6">
        <v>151.72999999999999</v>
      </c>
      <c r="O1513" s="7">
        <v>0</v>
      </c>
      <c r="P1513" s="6">
        <v>81.209999999999994</v>
      </c>
      <c r="Q1513" s="6">
        <f t="shared" si="92"/>
        <v>303.45999999999998</v>
      </c>
      <c r="R1513" s="6">
        <f t="shared" si="93"/>
        <v>162.41999999999999</v>
      </c>
      <c r="S1513" s="6">
        <f t="shared" si="94"/>
        <v>141.04</v>
      </c>
      <c r="T1513" s="8">
        <f t="shared" si="95"/>
        <v>0.46477295195412904</v>
      </c>
      <c r="U1513" s="5">
        <f>YEAR(SalesDataTable[[#This Row],[Order Date]])</f>
        <v>2026</v>
      </c>
      <c r="V1513" s="8" t="str">
        <f>"Q"&amp;ROUNDUP(MONTH(SalesDataTable[[#This Row],[Order Date]])/3,0)</f>
        <v>Q3</v>
      </c>
      <c r="W1513" s="9">
        <f>MONTH(SalesDataTable[[#This Row],[Order Date]])</f>
        <v>7</v>
      </c>
      <c r="X1513" s="8" t="str">
        <f>TEXT(SalesDataTable[[#This Row],[Order Date]],"mmm")</f>
        <v>Jul</v>
      </c>
    </row>
    <row r="1514" spans="1:24" ht="15.75">
      <c r="A1514" s="2">
        <v>5033</v>
      </c>
      <c r="B1514" s="3">
        <v>46232</v>
      </c>
      <c r="C1514" s="4">
        <f>YEAR(SalesDataTable[[#This Row],[Order Date]])</f>
        <v>2026</v>
      </c>
      <c r="D1514" s="12" t="str">
        <f>"Q"&amp;ROUNDUP(MONTH(SalesDataTable[[#This Row],[Order Date]])/3,0)</f>
        <v>Q3</v>
      </c>
      <c r="E1514" s="4">
        <f>MONTH(SalesDataTable[[#This Row],[Order Date]])</f>
        <v>7</v>
      </c>
      <c r="F1514" s="4" t="str">
        <f>TEXT(SalesDataTable[[#This Row],[Order Date]],"MMM")</f>
        <v>Jul</v>
      </c>
      <c r="G1514" s="4" t="s">
        <v>20</v>
      </c>
      <c r="H1514" s="4" t="s">
        <v>33</v>
      </c>
      <c r="I1514" s="4" t="s">
        <v>2</v>
      </c>
      <c r="J1514" s="4" t="s">
        <v>13</v>
      </c>
      <c r="K1514" s="4" t="s">
        <v>9</v>
      </c>
      <c r="L1514" s="4" t="s">
        <v>46</v>
      </c>
      <c r="M1514" s="9">
        <v>4</v>
      </c>
      <c r="N1514" s="6">
        <v>72.010000000000005</v>
      </c>
      <c r="O1514" s="7">
        <v>0.05</v>
      </c>
      <c r="P1514" s="6">
        <v>32.36</v>
      </c>
      <c r="Q1514" s="6">
        <f t="shared" si="92"/>
        <v>273.63800000000003</v>
      </c>
      <c r="R1514" s="6">
        <f t="shared" si="93"/>
        <v>129.44</v>
      </c>
      <c r="S1514" s="6">
        <f t="shared" si="94"/>
        <v>144.19800000000004</v>
      </c>
      <c r="T1514" s="8">
        <f t="shared" si="95"/>
        <v>0.52696628392255473</v>
      </c>
      <c r="U1514" s="5">
        <f>YEAR(SalesDataTable[[#This Row],[Order Date]])</f>
        <v>2026</v>
      </c>
      <c r="V1514" s="8" t="str">
        <f>"Q"&amp;ROUNDUP(MONTH(SalesDataTable[[#This Row],[Order Date]])/3,0)</f>
        <v>Q3</v>
      </c>
      <c r="W1514" s="9">
        <f>MONTH(SalesDataTable[[#This Row],[Order Date]])</f>
        <v>7</v>
      </c>
      <c r="X1514" s="8" t="str">
        <f>TEXT(SalesDataTable[[#This Row],[Order Date]],"mmm")</f>
        <v>Jul</v>
      </c>
    </row>
    <row r="1515" spans="1:24" ht="15.75">
      <c r="A1515" s="2">
        <v>5117</v>
      </c>
      <c r="B1515" s="3">
        <v>46232</v>
      </c>
      <c r="C1515" s="4">
        <f>YEAR(SalesDataTable[[#This Row],[Order Date]])</f>
        <v>2026</v>
      </c>
      <c r="D1515" s="12" t="str">
        <f>"Q"&amp;ROUNDUP(MONTH(SalesDataTable[[#This Row],[Order Date]])/3,0)</f>
        <v>Q3</v>
      </c>
      <c r="E1515" s="4">
        <f>MONTH(SalesDataTable[[#This Row],[Order Date]])</f>
        <v>7</v>
      </c>
      <c r="F1515" s="4" t="str">
        <f>TEXT(SalesDataTable[[#This Row],[Order Date]],"MMM")</f>
        <v>Jul</v>
      </c>
      <c r="G1515" s="4" t="s">
        <v>6</v>
      </c>
      <c r="H1515" s="4" t="s">
        <v>41</v>
      </c>
      <c r="I1515" s="4" t="s">
        <v>2</v>
      </c>
      <c r="J1515" s="4" t="s">
        <v>16</v>
      </c>
      <c r="K1515" s="4" t="s">
        <v>9</v>
      </c>
      <c r="L1515" s="4" t="s">
        <v>37</v>
      </c>
      <c r="M1515" s="9">
        <v>1</v>
      </c>
      <c r="N1515" s="6">
        <v>154.87</v>
      </c>
      <c r="O1515" s="7">
        <v>0</v>
      </c>
      <c r="P1515" s="6">
        <v>80.459999999999994</v>
      </c>
      <c r="Q1515" s="6">
        <f t="shared" si="92"/>
        <v>154.87</v>
      </c>
      <c r="R1515" s="6">
        <f t="shared" si="93"/>
        <v>80.459999999999994</v>
      </c>
      <c r="S1515" s="6">
        <f t="shared" si="94"/>
        <v>74.410000000000011</v>
      </c>
      <c r="T1515" s="8">
        <f t="shared" si="95"/>
        <v>0.48046748886162594</v>
      </c>
      <c r="U1515" s="5">
        <f>YEAR(SalesDataTable[[#This Row],[Order Date]])</f>
        <v>2026</v>
      </c>
      <c r="V1515" s="8" t="str">
        <f>"Q"&amp;ROUNDUP(MONTH(SalesDataTable[[#This Row],[Order Date]])/3,0)</f>
        <v>Q3</v>
      </c>
      <c r="W1515" s="9">
        <f>MONTH(SalesDataTable[[#This Row],[Order Date]])</f>
        <v>7</v>
      </c>
      <c r="X1515" s="8" t="str">
        <f>TEXT(SalesDataTable[[#This Row],[Order Date]],"mmm")</f>
        <v>Jul</v>
      </c>
    </row>
    <row r="1516" spans="1:24" ht="15.75">
      <c r="A1516" s="2">
        <v>954</v>
      </c>
      <c r="B1516" s="3">
        <v>46233</v>
      </c>
      <c r="C1516" s="4">
        <f>YEAR(SalesDataTable[[#This Row],[Order Date]])</f>
        <v>2026</v>
      </c>
      <c r="D1516" s="12" t="str">
        <f>"Q"&amp;ROUNDUP(MONTH(SalesDataTable[[#This Row],[Order Date]])/3,0)</f>
        <v>Q3</v>
      </c>
      <c r="E1516" s="4">
        <f>MONTH(SalesDataTable[[#This Row],[Order Date]])</f>
        <v>7</v>
      </c>
      <c r="F1516" s="4" t="str">
        <f>TEXT(SalesDataTable[[#This Row],[Order Date]],"MMM")</f>
        <v>Jul</v>
      </c>
      <c r="G1516" s="4" t="s">
        <v>6</v>
      </c>
      <c r="H1516" s="4" t="s">
        <v>7</v>
      </c>
      <c r="I1516" s="4" t="s">
        <v>2</v>
      </c>
      <c r="J1516" s="4" t="s">
        <v>13</v>
      </c>
      <c r="K1516" s="4" t="s">
        <v>14</v>
      </c>
      <c r="L1516" s="4" t="s">
        <v>44</v>
      </c>
      <c r="M1516" s="9">
        <v>3</v>
      </c>
      <c r="N1516" s="6">
        <v>134.61000000000001</v>
      </c>
      <c r="O1516" s="7">
        <v>0.1</v>
      </c>
      <c r="P1516" s="6">
        <v>65.77</v>
      </c>
      <c r="Q1516" s="6">
        <f t="shared" si="92"/>
        <v>363.44700000000006</v>
      </c>
      <c r="R1516" s="6">
        <f t="shared" si="93"/>
        <v>197.31</v>
      </c>
      <c r="S1516" s="6">
        <f t="shared" si="94"/>
        <v>166.13700000000006</v>
      </c>
      <c r="T1516" s="8">
        <f t="shared" si="95"/>
        <v>0.45711479252820914</v>
      </c>
      <c r="U1516" s="5">
        <f>YEAR(SalesDataTable[[#This Row],[Order Date]])</f>
        <v>2026</v>
      </c>
      <c r="V1516" s="8" t="str">
        <f>"Q"&amp;ROUNDUP(MONTH(SalesDataTable[[#This Row],[Order Date]])/3,0)</f>
        <v>Q3</v>
      </c>
      <c r="W1516" s="9">
        <f>MONTH(SalesDataTable[[#This Row],[Order Date]])</f>
        <v>7</v>
      </c>
      <c r="X1516" s="8" t="str">
        <f>TEXT(SalesDataTable[[#This Row],[Order Date]],"mmm")</f>
        <v>Jul</v>
      </c>
    </row>
    <row r="1517" spans="1:24" ht="15.75">
      <c r="A1517" s="2">
        <v>1644</v>
      </c>
      <c r="B1517" s="3">
        <v>46233</v>
      </c>
      <c r="C1517" s="4">
        <f>YEAR(SalesDataTable[[#This Row],[Order Date]])</f>
        <v>2026</v>
      </c>
      <c r="D1517" s="12" t="str">
        <f>"Q"&amp;ROUNDUP(MONTH(SalesDataTable[[#This Row],[Order Date]])/3,0)</f>
        <v>Q3</v>
      </c>
      <c r="E1517" s="4">
        <f>MONTH(SalesDataTable[[#This Row],[Order Date]])</f>
        <v>7</v>
      </c>
      <c r="F1517" s="4" t="str">
        <f>TEXT(SalesDataTable[[#This Row],[Order Date]],"MMM")</f>
        <v>Jul</v>
      </c>
      <c r="G1517" s="4" t="s">
        <v>20</v>
      </c>
      <c r="H1517" s="4" t="s">
        <v>47</v>
      </c>
      <c r="I1517" s="4" t="s">
        <v>2</v>
      </c>
      <c r="J1517" s="4" t="s">
        <v>3</v>
      </c>
      <c r="K1517" s="4" t="s">
        <v>4</v>
      </c>
      <c r="L1517" s="4" t="s">
        <v>5</v>
      </c>
      <c r="M1517" s="9">
        <v>3</v>
      </c>
      <c r="N1517" s="6">
        <v>81.5</v>
      </c>
      <c r="O1517" s="7">
        <v>0.05</v>
      </c>
      <c r="P1517" s="6">
        <v>43.85</v>
      </c>
      <c r="Q1517" s="6">
        <f t="shared" si="92"/>
        <v>232.27499999999998</v>
      </c>
      <c r="R1517" s="6">
        <f t="shared" si="93"/>
        <v>131.55000000000001</v>
      </c>
      <c r="S1517" s="6">
        <f t="shared" si="94"/>
        <v>100.72499999999997</v>
      </c>
      <c r="T1517" s="8">
        <f t="shared" si="95"/>
        <v>0.43364546335163051</v>
      </c>
      <c r="U1517" s="5">
        <f>YEAR(SalesDataTable[[#This Row],[Order Date]])</f>
        <v>2026</v>
      </c>
      <c r="V1517" s="8" t="str">
        <f>"Q"&amp;ROUNDUP(MONTH(SalesDataTable[[#This Row],[Order Date]])/3,0)</f>
        <v>Q3</v>
      </c>
      <c r="W1517" s="9">
        <f>MONTH(SalesDataTable[[#This Row],[Order Date]])</f>
        <v>7</v>
      </c>
      <c r="X1517" s="8" t="str">
        <f>TEXT(SalesDataTable[[#This Row],[Order Date]],"mmm")</f>
        <v>Jul</v>
      </c>
    </row>
    <row r="1518" spans="1:24" ht="15.75">
      <c r="A1518" s="2">
        <v>2030</v>
      </c>
      <c r="B1518" s="3">
        <v>46233</v>
      </c>
      <c r="C1518" s="4">
        <f>YEAR(SalesDataTable[[#This Row],[Order Date]])</f>
        <v>2026</v>
      </c>
      <c r="D1518" s="12" t="str">
        <f>"Q"&amp;ROUNDUP(MONTH(SalesDataTable[[#This Row],[Order Date]])/3,0)</f>
        <v>Q3</v>
      </c>
      <c r="E1518" s="4">
        <f>MONTH(SalesDataTable[[#This Row],[Order Date]])</f>
        <v>7</v>
      </c>
      <c r="F1518" s="4" t="str">
        <f>TEXT(SalesDataTable[[#This Row],[Order Date]],"MMM")</f>
        <v>Jul</v>
      </c>
      <c r="G1518" s="4" t="s">
        <v>0</v>
      </c>
      <c r="H1518" s="4" t="s">
        <v>1</v>
      </c>
      <c r="I1518" s="4" t="s">
        <v>28</v>
      </c>
      <c r="J1518" s="4" t="s">
        <v>16</v>
      </c>
      <c r="K1518" s="4" t="s">
        <v>14</v>
      </c>
      <c r="L1518" s="4" t="s">
        <v>44</v>
      </c>
      <c r="M1518" s="9">
        <v>2</v>
      </c>
      <c r="N1518" s="6">
        <v>135.63</v>
      </c>
      <c r="O1518" s="7">
        <v>0</v>
      </c>
      <c r="P1518" s="6">
        <v>66.63</v>
      </c>
      <c r="Q1518" s="6">
        <f t="shared" si="92"/>
        <v>271.26</v>
      </c>
      <c r="R1518" s="6">
        <f t="shared" si="93"/>
        <v>133.26</v>
      </c>
      <c r="S1518" s="6">
        <f t="shared" si="94"/>
        <v>138</v>
      </c>
      <c r="T1518" s="8">
        <f t="shared" si="95"/>
        <v>0.50873700508737008</v>
      </c>
      <c r="U1518" s="5">
        <f>YEAR(SalesDataTable[[#This Row],[Order Date]])</f>
        <v>2026</v>
      </c>
      <c r="V1518" s="8" t="str">
        <f>"Q"&amp;ROUNDUP(MONTH(SalesDataTable[[#This Row],[Order Date]])/3,0)</f>
        <v>Q3</v>
      </c>
      <c r="W1518" s="9">
        <f>MONTH(SalesDataTable[[#This Row],[Order Date]])</f>
        <v>7</v>
      </c>
      <c r="X1518" s="8" t="str">
        <f>TEXT(SalesDataTable[[#This Row],[Order Date]],"mmm")</f>
        <v>Jul</v>
      </c>
    </row>
    <row r="1519" spans="1:24" ht="15.75">
      <c r="A1519" s="2">
        <v>2595</v>
      </c>
      <c r="B1519" s="3">
        <v>46233</v>
      </c>
      <c r="C1519" s="4">
        <f>YEAR(SalesDataTable[[#This Row],[Order Date]])</f>
        <v>2026</v>
      </c>
      <c r="D1519" s="12" t="str">
        <f>"Q"&amp;ROUNDUP(MONTH(SalesDataTable[[#This Row],[Order Date]])/3,0)</f>
        <v>Q3</v>
      </c>
      <c r="E1519" s="4">
        <f>MONTH(SalesDataTable[[#This Row],[Order Date]])</f>
        <v>7</v>
      </c>
      <c r="F1519" s="4" t="str">
        <f>TEXT(SalesDataTable[[#This Row],[Order Date]],"MMM")</f>
        <v>Jul</v>
      </c>
      <c r="G1519" s="4" t="s">
        <v>0</v>
      </c>
      <c r="H1519" s="4" t="s">
        <v>36</v>
      </c>
      <c r="I1519" s="4" t="s">
        <v>8</v>
      </c>
      <c r="J1519" s="4" t="s">
        <v>16</v>
      </c>
      <c r="K1519" s="4" t="s">
        <v>14</v>
      </c>
      <c r="L1519" s="4" t="s">
        <v>44</v>
      </c>
      <c r="M1519" s="9">
        <v>15</v>
      </c>
      <c r="N1519" s="6">
        <v>133.44999999999999</v>
      </c>
      <c r="O1519" s="7">
        <v>0.2</v>
      </c>
      <c r="P1519" s="6">
        <v>65.819999999999993</v>
      </c>
      <c r="Q1519" s="6">
        <f t="shared" si="92"/>
        <v>1601.3999999999999</v>
      </c>
      <c r="R1519" s="6">
        <f t="shared" si="93"/>
        <v>987.3</v>
      </c>
      <c r="S1519" s="6">
        <f t="shared" si="94"/>
        <v>614.09999999999991</v>
      </c>
      <c r="T1519" s="8">
        <f t="shared" si="95"/>
        <v>0.3834769576620457</v>
      </c>
      <c r="U1519" s="5">
        <f>YEAR(SalesDataTable[[#This Row],[Order Date]])</f>
        <v>2026</v>
      </c>
      <c r="V1519" s="8" t="str">
        <f>"Q"&amp;ROUNDUP(MONTH(SalesDataTable[[#This Row],[Order Date]])/3,0)</f>
        <v>Q3</v>
      </c>
      <c r="W1519" s="9">
        <f>MONTH(SalesDataTable[[#This Row],[Order Date]])</f>
        <v>7</v>
      </c>
      <c r="X1519" s="8" t="str">
        <f>TEXT(SalesDataTable[[#This Row],[Order Date]],"mmm")</f>
        <v>Jul</v>
      </c>
    </row>
    <row r="1520" spans="1:24" ht="15.75">
      <c r="A1520" s="2">
        <v>2763</v>
      </c>
      <c r="B1520" s="3">
        <v>46233</v>
      </c>
      <c r="C1520" s="4">
        <f>YEAR(SalesDataTable[[#This Row],[Order Date]])</f>
        <v>2026</v>
      </c>
      <c r="D1520" s="12" t="str">
        <f>"Q"&amp;ROUNDUP(MONTH(SalesDataTable[[#This Row],[Order Date]])/3,0)</f>
        <v>Q3</v>
      </c>
      <c r="E1520" s="4">
        <f>MONTH(SalesDataTable[[#This Row],[Order Date]])</f>
        <v>7</v>
      </c>
      <c r="F1520" s="4" t="str">
        <f>TEXT(SalesDataTable[[#This Row],[Order Date]],"MMM")</f>
        <v>Jul</v>
      </c>
      <c r="G1520" s="4" t="s">
        <v>0</v>
      </c>
      <c r="H1520" s="4" t="s">
        <v>50</v>
      </c>
      <c r="I1520" s="4" t="s">
        <v>2</v>
      </c>
      <c r="J1520" s="4" t="s">
        <v>16</v>
      </c>
      <c r="K1520" s="4" t="s">
        <v>23</v>
      </c>
      <c r="L1520" s="4" t="s">
        <v>51</v>
      </c>
      <c r="M1520" s="9">
        <v>1</v>
      </c>
      <c r="N1520" s="6">
        <v>120.94</v>
      </c>
      <c r="O1520" s="7">
        <v>0</v>
      </c>
      <c r="P1520" s="6">
        <v>62.24</v>
      </c>
      <c r="Q1520" s="6">
        <f t="shared" si="92"/>
        <v>120.94</v>
      </c>
      <c r="R1520" s="6">
        <f t="shared" si="93"/>
        <v>62.24</v>
      </c>
      <c r="S1520" s="6">
        <f t="shared" si="94"/>
        <v>58.699999999999996</v>
      </c>
      <c r="T1520" s="8">
        <f t="shared" si="95"/>
        <v>0.48536464362493797</v>
      </c>
      <c r="U1520" s="5">
        <f>YEAR(SalesDataTable[[#This Row],[Order Date]])</f>
        <v>2026</v>
      </c>
      <c r="V1520" s="8" t="str">
        <f>"Q"&amp;ROUNDUP(MONTH(SalesDataTable[[#This Row],[Order Date]])/3,0)</f>
        <v>Q3</v>
      </c>
      <c r="W1520" s="9">
        <f>MONTH(SalesDataTable[[#This Row],[Order Date]])</f>
        <v>7</v>
      </c>
      <c r="X1520" s="8" t="str">
        <f>TEXT(SalesDataTable[[#This Row],[Order Date]],"mmm")</f>
        <v>Jul</v>
      </c>
    </row>
    <row r="1521" spans="1:24" ht="15.75">
      <c r="A1521" s="2">
        <v>3537</v>
      </c>
      <c r="B1521" s="3">
        <v>46233</v>
      </c>
      <c r="C1521" s="4">
        <f>YEAR(SalesDataTable[[#This Row],[Order Date]])</f>
        <v>2026</v>
      </c>
      <c r="D1521" s="12" t="str">
        <f>"Q"&amp;ROUNDUP(MONTH(SalesDataTable[[#This Row],[Order Date]])/3,0)</f>
        <v>Q3</v>
      </c>
      <c r="E1521" s="4">
        <f>MONTH(SalesDataTable[[#This Row],[Order Date]])</f>
        <v>7</v>
      </c>
      <c r="F1521" s="4" t="str">
        <f>TEXT(SalesDataTable[[#This Row],[Order Date]],"MMM")</f>
        <v>Jul</v>
      </c>
      <c r="G1521" s="4" t="s">
        <v>6</v>
      </c>
      <c r="H1521" s="4" t="s">
        <v>41</v>
      </c>
      <c r="I1521" s="4" t="s">
        <v>2</v>
      </c>
      <c r="J1521" s="4" t="s">
        <v>3</v>
      </c>
      <c r="K1521" s="4" t="s">
        <v>23</v>
      </c>
      <c r="L1521" s="4" t="s">
        <v>24</v>
      </c>
      <c r="M1521" s="9">
        <v>2</v>
      </c>
      <c r="N1521" s="6">
        <v>332.99</v>
      </c>
      <c r="O1521" s="7">
        <v>0.15</v>
      </c>
      <c r="P1521" s="6">
        <v>199.09</v>
      </c>
      <c r="Q1521" s="6">
        <f t="shared" si="92"/>
        <v>566.08299999999997</v>
      </c>
      <c r="R1521" s="6">
        <f t="shared" si="93"/>
        <v>398.18</v>
      </c>
      <c r="S1521" s="6">
        <f t="shared" si="94"/>
        <v>167.90299999999996</v>
      </c>
      <c r="T1521" s="8">
        <f t="shared" si="95"/>
        <v>0.29660491482697759</v>
      </c>
      <c r="U1521" s="5">
        <f>YEAR(SalesDataTable[[#This Row],[Order Date]])</f>
        <v>2026</v>
      </c>
      <c r="V1521" s="8" t="str">
        <f>"Q"&amp;ROUNDUP(MONTH(SalesDataTable[[#This Row],[Order Date]])/3,0)</f>
        <v>Q3</v>
      </c>
      <c r="W1521" s="9">
        <f>MONTH(SalesDataTable[[#This Row],[Order Date]])</f>
        <v>7</v>
      </c>
      <c r="X1521" s="8" t="str">
        <f>TEXT(SalesDataTable[[#This Row],[Order Date]],"mmm")</f>
        <v>Jul</v>
      </c>
    </row>
    <row r="1522" spans="1:24" ht="15.75">
      <c r="A1522" s="2">
        <v>3550</v>
      </c>
      <c r="B1522" s="3">
        <v>46233</v>
      </c>
      <c r="C1522" s="4">
        <f>YEAR(SalesDataTable[[#This Row],[Order Date]])</f>
        <v>2026</v>
      </c>
      <c r="D1522" s="12" t="str">
        <f>"Q"&amp;ROUNDUP(MONTH(SalesDataTable[[#This Row],[Order Date]])/3,0)</f>
        <v>Q3</v>
      </c>
      <c r="E1522" s="4">
        <f>MONTH(SalesDataTable[[#This Row],[Order Date]])</f>
        <v>7</v>
      </c>
      <c r="F1522" s="4" t="str">
        <f>TEXT(SalesDataTable[[#This Row],[Order Date]],"MMM")</f>
        <v>Jul</v>
      </c>
      <c r="G1522" s="4" t="s">
        <v>0</v>
      </c>
      <c r="H1522" s="4" t="s">
        <v>50</v>
      </c>
      <c r="I1522" s="4" t="s">
        <v>2</v>
      </c>
      <c r="J1522" s="4" t="s">
        <v>3</v>
      </c>
      <c r="K1522" s="4" t="s">
        <v>23</v>
      </c>
      <c r="L1522" s="4" t="s">
        <v>51</v>
      </c>
      <c r="M1522" s="9">
        <v>3</v>
      </c>
      <c r="N1522" s="6">
        <v>120.88</v>
      </c>
      <c r="O1522" s="7">
        <v>0</v>
      </c>
      <c r="P1522" s="6">
        <v>60.97</v>
      </c>
      <c r="Q1522" s="6">
        <f t="shared" si="92"/>
        <v>362.64</v>
      </c>
      <c r="R1522" s="6">
        <f t="shared" si="93"/>
        <v>182.91</v>
      </c>
      <c r="S1522" s="6">
        <f t="shared" si="94"/>
        <v>179.73</v>
      </c>
      <c r="T1522" s="8">
        <f t="shared" si="95"/>
        <v>0.49561548643282594</v>
      </c>
      <c r="U1522" s="5">
        <f>YEAR(SalesDataTable[[#This Row],[Order Date]])</f>
        <v>2026</v>
      </c>
      <c r="V1522" s="8" t="str">
        <f>"Q"&amp;ROUNDUP(MONTH(SalesDataTable[[#This Row],[Order Date]])/3,0)</f>
        <v>Q3</v>
      </c>
      <c r="W1522" s="9">
        <f>MONTH(SalesDataTable[[#This Row],[Order Date]])</f>
        <v>7</v>
      </c>
      <c r="X1522" s="8" t="str">
        <f>TEXT(SalesDataTable[[#This Row],[Order Date]],"mmm")</f>
        <v>Jul</v>
      </c>
    </row>
    <row r="1523" spans="1:24" ht="15.75">
      <c r="A1523" s="2">
        <v>3875</v>
      </c>
      <c r="B1523" s="3">
        <v>46233</v>
      </c>
      <c r="C1523" s="4">
        <f>YEAR(SalesDataTable[[#This Row],[Order Date]])</f>
        <v>2026</v>
      </c>
      <c r="D1523" s="12" t="str">
        <f>"Q"&amp;ROUNDUP(MONTH(SalesDataTable[[#This Row],[Order Date]])/3,0)</f>
        <v>Q3</v>
      </c>
      <c r="E1523" s="4">
        <f>MONTH(SalesDataTable[[#This Row],[Order Date]])</f>
        <v>7</v>
      </c>
      <c r="F1523" s="4" t="str">
        <f>TEXT(SalesDataTable[[#This Row],[Order Date]],"MMM")</f>
        <v>Jul</v>
      </c>
      <c r="G1523" s="4" t="s">
        <v>20</v>
      </c>
      <c r="H1523" s="4" t="s">
        <v>33</v>
      </c>
      <c r="I1523" s="4" t="s">
        <v>2</v>
      </c>
      <c r="J1523" s="4" t="s">
        <v>3</v>
      </c>
      <c r="K1523" s="4" t="s">
        <v>4</v>
      </c>
      <c r="L1523" s="4" t="s">
        <v>30</v>
      </c>
      <c r="M1523" s="9">
        <v>1</v>
      </c>
      <c r="N1523" s="6">
        <v>101.73</v>
      </c>
      <c r="O1523" s="7">
        <v>0.05</v>
      </c>
      <c r="P1523" s="6">
        <v>51.63</v>
      </c>
      <c r="Q1523" s="6">
        <f t="shared" si="92"/>
        <v>96.643500000000003</v>
      </c>
      <c r="R1523" s="6">
        <f t="shared" si="93"/>
        <v>51.63</v>
      </c>
      <c r="S1523" s="6">
        <f t="shared" si="94"/>
        <v>45.013500000000001</v>
      </c>
      <c r="T1523" s="8">
        <f t="shared" si="95"/>
        <v>0.46576852038678235</v>
      </c>
      <c r="U1523" s="5">
        <f>YEAR(SalesDataTable[[#This Row],[Order Date]])</f>
        <v>2026</v>
      </c>
      <c r="V1523" s="8" t="str">
        <f>"Q"&amp;ROUNDUP(MONTH(SalesDataTable[[#This Row],[Order Date]])/3,0)</f>
        <v>Q3</v>
      </c>
      <c r="W1523" s="9">
        <f>MONTH(SalesDataTable[[#This Row],[Order Date]])</f>
        <v>7</v>
      </c>
      <c r="X1523" s="8" t="str">
        <f>TEXT(SalesDataTable[[#This Row],[Order Date]],"mmm")</f>
        <v>Jul</v>
      </c>
    </row>
    <row r="1524" spans="1:24" ht="15.75">
      <c r="A1524" s="2">
        <v>4467</v>
      </c>
      <c r="B1524" s="3">
        <v>46233</v>
      </c>
      <c r="C1524" s="4">
        <f>YEAR(SalesDataTable[[#This Row],[Order Date]])</f>
        <v>2026</v>
      </c>
      <c r="D1524" s="12" t="str">
        <f>"Q"&amp;ROUNDUP(MONTH(SalesDataTable[[#This Row],[Order Date]])/3,0)</f>
        <v>Q3</v>
      </c>
      <c r="E1524" s="4">
        <f>MONTH(SalesDataTable[[#This Row],[Order Date]])</f>
        <v>7</v>
      </c>
      <c r="F1524" s="4" t="str">
        <f>TEXT(SalesDataTable[[#This Row],[Order Date]],"MMM")</f>
        <v>Jul</v>
      </c>
      <c r="G1524" s="4" t="s">
        <v>20</v>
      </c>
      <c r="H1524" s="4" t="s">
        <v>31</v>
      </c>
      <c r="I1524" s="4" t="s">
        <v>2</v>
      </c>
      <c r="J1524" s="4" t="s">
        <v>3</v>
      </c>
      <c r="K1524" s="4" t="s">
        <v>14</v>
      </c>
      <c r="L1524" s="4" t="s">
        <v>15</v>
      </c>
      <c r="M1524" s="9">
        <v>2</v>
      </c>
      <c r="N1524" s="6">
        <v>36.21</v>
      </c>
      <c r="O1524" s="7">
        <v>0</v>
      </c>
      <c r="P1524" s="6">
        <v>13.5</v>
      </c>
      <c r="Q1524" s="6">
        <f t="shared" si="92"/>
        <v>72.42</v>
      </c>
      <c r="R1524" s="6">
        <f t="shared" si="93"/>
        <v>27</v>
      </c>
      <c r="S1524" s="6">
        <f t="shared" si="94"/>
        <v>45.42</v>
      </c>
      <c r="T1524" s="8">
        <f t="shared" si="95"/>
        <v>0.62717481358740679</v>
      </c>
      <c r="U1524" s="5">
        <f>YEAR(SalesDataTable[[#This Row],[Order Date]])</f>
        <v>2026</v>
      </c>
      <c r="V1524" s="8" t="str">
        <f>"Q"&amp;ROUNDUP(MONTH(SalesDataTable[[#This Row],[Order Date]])/3,0)</f>
        <v>Q3</v>
      </c>
      <c r="W1524" s="9">
        <f>MONTH(SalesDataTable[[#This Row],[Order Date]])</f>
        <v>7</v>
      </c>
      <c r="X1524" s="8" t="str">
        <f>TEXT(SalesDataTable[[#This Row],[Order Date]],"mmm")</f>
        <v>Jul</v>
      </c>
    </row>
    <row r="1525" spans="1:24" ht="15.75">
      <c r="A1525" s="2">
        <v>739</v>
      </c>
      <c r="B1525" s="3">
        <v>46234</v>
      </c>
      <c r="C1525" s="4">
        <f>YEAR(SalesDataTable[[#This Row],[Order Date]])</f>
        <v>2026</v>
      </c>
      <c r="D1525" s="12" t="str">
        <f>"Q"&amp;ROUNDUP(MONTH(SalesDataTable[[#This Row],[Order Date]])/3,0)</f>
        <v>Q3</v>
      </c>
      <c r="E1525" s="4">
        <f>MONTH(SalesDataTable[[#This Row],[Order Date]])</f>
        <v>7</v>
      </c>
      <c r="F1525" s="4" t="str">
        <f>TEXT(SalesDataTable[[#This Row],[Order Date]],"MMM")</f>
        <v>Jul</v>
      </c>
      <c r="G1525" s="4" t="s">
        <v>20</v>
      </c>
      <c r="H1525" s="4" t="s">
        <v>31</v>
      </c>
      <c r="I1525" s="4" t="s">
        <v>2</v>
      </c>
      <c r="J1525" s="4" t="s">
        <v>16</v>
      </c>
      <c r="K1525" s="4" t="s">
        <v>4</v>
      </c>
      <c r="L1525" s="4" t="s">
        <v>30</v>
      </c>
      <c r="M1525" s="9">
        <v>5</v>
      </c>
      <c r="N1525" s="6">
        <v>104.65</v>
      </c>
      <c r="O1525" s="7">
        <v>0</v>
      </c>
      <c r="P1525" s="6">
        <v>49.2</v>
      </c>
      <c r="Q1525" s="6">
        <f t="shared" si="92"/>
        <v>523.25</v>
      </c>
      <c r="R1525" s="6">
        <f t="shared" si="93"/>
        <v>246</v>
      </c>
      <c r="S1525" s="6">
        <f t="shared" si="94"/>
        <v>277.25</v>
      </c>
      <c r="T1525" s="8">
        <f t="shared" si="95"/>
        <v>0.52986144290492121</v>
      </c>
      <c r="U1525" s="5">
        <f>YEAR(SalesDataTable[[#This Row],[Order Date]])</f>
        <v>2026</v>
      </c>
      <c r="V1525" s="8" t="str">
        <f>"Q"&amp;ROUNDUP(MONTH(SalesDataTable[[#This Row],[Order Date]])/3,0)</f>
        <v>Q3</v>
      </c>
      <c r="W1525" s="9">
        <f>MONTH(SalesDataTable[[#This Row],[Order Date]])</f>
        <v>7</v>
      </c>
      <c r="X1525" s="8" t="str">
        <f>TEXT(SalesDataTable[[#This Row],[Order Date]],"mmm")</f>
        <v>Jul</v>
      </c>
    </row>
    <row r="1526" spans="1:24" ht="15.75">
      <c r="A1526" s="2">
        <v>2376</v>
      </c>
      <c r="B1526" s="3">
        <v>46234</v>
      </c>
      <c r="C1526" s="4">
        <f>YEAR(SalesDataTable[[#This Row],[Order Date]])</f>
        <v>2026</v>
      </c>
      <c r="D1526" s="12" t="str">
        <f>"Q"&amp;ROUNDUP(MONTH(SalesDataTable[[#This Row],[Order Date]])/3,0)</f>
        <v>Q3</v>
      </c>
      <c r="E1526" s="4">
        <f>MONTH(SalesDataTable[[#This Row],[Order Date]])</f>
        <v>7</v>
      </c>
      <c r="F1526" s="4" t="str">
        <f>TEXT(SalesDataTable[[#This Row],[Order Date]],"MMM")</f>
        <v>Jul</v>
      </c>
      <c r="G1526" s="4" t="s">
        <v>11</v>
      </c>
      <c r="H1526" s="4" t="s">
        <v>25</v>
      </c>
      <c r="I1526" s="4" t="s">
        <v>8</v>
      </c>
      <c r="J1526" s="4" t="s">
        <v>3</v>
      </c>
      <c r="K1526" s="4" t="s">
        <v>23</v>
      </c>
      <c r="L1526" s="4" t="s">
        <v>29</v>
      </c>
      <c r="M1526" s="9">
        <v>5</v>
      </c>
      <c r="N1526" s="6">
        <v>198.35</v>
      </c>
      <c r="O1526" s="7">
        <v>0.05</v>
      </c>
      <c r="P1526" s="6">
        <v>104.96</v>
      </c>
      <c r="Q1526" s="6">
        <f t="shared" si="92"/>
        <v>942.16249999999991</v>
      </c>
      <c r="R1526" s="6">
        <f t="shared" si="93"/>
        <v>524.79999999999995</v>
      </c>
      <c r="S1526" s="6">
        <f t="shared" si="94"/>
        <v>417.36249999999995</v>
      </c>
      <c r="T1526" s="8">
        <f t="shared" si="95"/>
        <v>0.44298356175288234</v>
      </c>
      <c r="U1526" s="5">
        <f>YEAR(SalesDataTable[[#This Row],[Order Date]])</f>
        <v>2026</v>
      </c>
      <c r="V1526" s="8" t="str">
        <f>"Q"&amp;ROUNDUP(MONTH(SalesDataTable[[#This Row],[Order Date]])/3,0)</f>
        <v>Q3</v>
      </c>
      <c r="W1526" s="9">
        <f>MONTH(SalesDataTable[[#This Row],[Order Date]])</f>
        <v>7</v>
      </c>
      <c r="X1526" s="8" t="str">
        <f>TEXT(SalesDataTable[[#This Row],[Order Date]],"mmm")</f>
        <v>Jul</v>
      </c>
    </row>
    <row r="1527" spans="1:24" ht="15.75">
      <c r="A1527" s="2">
        <v>3109</v>
      </c>
      <c r="B1527" s="3">
        <v>46234</v>
      </c>
      <c r="C1527" s="4">
        <f>YEAR(SalesDataTable[[#This Row],[Order Date]])</f>
        <v>2026</v>
      </c>
      <c r="D1527" s="12" t="str">
        <f>"Q"&amp;ROUNDUP(MONTH(SalesDataTable[[#This Row],[Order Date]])/3,0)</f>
        <v>Q3</v>
      </c>
      <c r="E1527" s="4">
        <f>MONTH(SalesDataTable[[#This Row],[Order Date]])</f>
        <v>7</v>
      </c>
      <c r="F1527" s="4" t="str">
        <f>TEXT(SalesDataTable[[#This Row],[Order Date]],"MMM")</f>
        <v>Jul</v>
      </c>
      <c r="G1527" s="4" t="s">
        <v>0</v>
      </c>
      <c r="H1527" s="4" t="s">
        <v>1</v>
      </c>
      <c r="I1527" s="4" t="s">
        <v>28</v>
      </c>
      <c r="J1527" s="4" t="s">
        <v>3</v>
      </c>
      <c r="K1527" s="4" t="s">
        <v>34</v>
      </c>
      <c r="L1527" s="4" t="s">
        <v>42</v>
      </c>
      <c r="M1527" s="9">
        <v>2</v>
      </c>
      <c r="N1527" s="6">
        <v>36.56</v>
      </c>
      <c r="O1527" s="7">
        <v>0.05</v>
      </c>
      <c r="P1527" s="6">
        <v>13.76</v>
      </c>
      <c r="Q1527" s="6">
        <f t="shared" si="92"/>
        <v>69.463999999999999</v>
      </c>
      <c r="R1527" s="6">
        <f t="shared" si="93"/>
        <v>27.52</v>
      </c>
      <c r="S1527" s="6">
        <f t="shared" si="94"/>
        <v>41.944000000000003</v>
      </c>
      <c r="T1527" s="8">
        <f t="shared" si="95"/>
        <v>0.60382356328457909</v>
      </c>
      <c r="U1527" s="5">
        <f>YEAR(SalesDataTable[[#This Row],[Order Date]])</f>
        <v>2026</v>
      </c>
      <c r="V1527" s="8" t="str">
        <f>"Q"&amp;ROUNDUP(MONTH(SalesDataTable[[#This Row],[Order Date]])/3,0)</f>
        <v>Q3</v>
      </c>
      <c r="W1527" s="9">
        <f>MONTH(SalesDataTable[[#This Row],[Order Date]])</f>
        <v>7</v>
      </c>
      <c r="X1527" s="8" t="str">
        <f>TEXT(SalesDataTable[[#This Row],[Order Date]],"mmm")</f>
        <v>Jul</v>
      </c>
    </row>
    <row r="1528" spans="1:24" ht="15.75">
      <c r="A1528" s="2">
        <v>4362</v>
      </c>
      <c r="B1528" s="3">
        <v>46234</v>
      </c>
      <c r="C1528" s="4">
        <f>YEAR(SalesDataTable[[#This Row],[Order Date]])</f>
        <v>2026</v>
      </c>
      <c r="D1528" s="12" t="str">
        <f>"Q"&amp;ROUNDUP(MONTH(SalesDataTable[[#This Row],[Order Date]])/3,0)</f>
        <v>Q3</v>
      </c>
      <c r="E1528" s="4">
        <f>MONTH(SalesDataTable[[#This Row],[Order Date]])</f>
        <v>7</v>
      </c>
      <c r="F1528" s="4" t="str">
        <f>TEXT(SalesDataTable[[#This Row],[Order Date]],"MMM")</f>
        <v>Jul</v>
      </c>
      <c r="G1528" s="4" t="s">
        <v>6</v>
      </c>
      <c r="H1528" s="4" t="s">
        <v>49</v>
      </c>
      <c r="I1528" s="4" t="s">
        <v>2</v>
      </c>
      <c r="J1528" s="4" t="s">
        <v>3</v>
      </c>
      <c r="K1528" s="4" t="s">
        <v>9</v>
      </c>
      <c r="L1528" s="4" t="s">
        <v>10</v>
      </c>
      <c r="M1528" s="9">
        <v>5</v>
      </c>
      <c r="N1528" s="6">
        <v>92.41</v>
      </c>
      <c r="O1528" s="7">
        <v>0</v>
      </c>
      <c r="P1528" s="6">
        <v>44.29</v>
      </c>
      <c r="Q1528" s="6">
        <f t="shared" si="92"/>
        <v>462.04999999999995</v>
      </c>
      <c r="R1528" s="6">
        <f t="shared" si="93"/>
        <v>221.45</v>
      </c>
      <c r="S1528" s="6">
        <f t="shared" si="94"/>
        <v>240.59999999999997</v>
      </c>
      <c r="T1528" s="8">
        <f t="shared" si="95"/>
        <v>0.52072286549074775</v>
      </c>
      <c r="U1528" s="5">
        <f>YEAR(SalesDataTable[[#This Row],[Order Date]])</f>
        <v>2026</v>
      </c>
      <c r="V1528" s="8" t="str">
        <f>"Q"&amp;ROUNDUP(MONTH(SalesDataTable[[#This Row],[Order Date]])/3,0)</f>
        <v>Q3</v>
      </c>
      <c r="W1528" s="9">
        <f>MONTH(SalesDataTable[[#This Row],[Order Date]])</f>
        <v>7</v>
      </c>
      <c r="X1528" s="8" t="str">
        <f>TEXT(SalesDataTable[[#This Row],[Order Date]],"mmm")</f>
        <v>Jul</v>
      </c>
    </row>
    <row r="1529" spans="1:24" ht="15.75">
      <c r="A1529" s="2">
        <v>777</v>
      </c>
      <c r="B1529" s="3">
        <v>46235</v>
      </c>
      <c r="C1529" s="4">
        <f>YEAR(SalesDataTable[[#This Row],[Order Date]])</f>
        <v>2026</v>
      </c>
      <c r="D1529" s="12" t="str">
        <f>"Q"&amp;ROUNDUP(MONTH(SalesDataTable[[#This Row],[Order Date]])/3,0)</f>
        <v>Q3</v>
      </c>
      <c r="E1529" s="4">
        <f>MONTH(SalesDataTable[[#This Row],[Order Date]])</f>
        <v>8</v>
      </c>
      <c r="F1529" s="4" t="str">
        <f>TEXT(SalesDataTable[[#This Row],[Order Date]],"MMM")</f>
        <v>Aug</v>
      </c>
      <c r="G1529" s="4" t="s">
        <v>20</v>
      </c>
      <c r="H1529" s="4" t="s">
        <v>47</v>
      </c>
      <c r="I1529" s="4" t="s">
        <v>2</v>
      </c>
      <c r="J1529" s="4" t="s">
        <v>3</v>
      </c>
      <c r="K1529" s="4" t="s">
        <v>23</v>
      </c>
      <c r="L1529" s="4" t="s">
        <v>51</v>
      </c>
      <c r="M1529" s="9">
        <v>4</v>
      </c>
      <c r="N1529" s="6">
        <v>121.87</v>
      </c>
      <c r="O1529" s="7">
        <v>0</v>
      </c>
      <c r="P1529" s="6">
        <v>59.89</v>
      </c>
      <c r="Q1529" s="6">
        <f t="shared" si="92"/>
        <v>487.48</v>
      </c>
      <c r="R1529" s="6">
        <f t="shared" si="93"/>
        <v>239.56</v>
      </c>
      <c r="S1529" s="6">
        <f t="shared" si="94"/>
        <v>247.92000000000002</v>
      </c>
      <c r="T1529" s="8">
        <f t="shared" si="95"/>
        <v>0.50857471075736438</v>
      </c>
      <c r="U1529" s="5">
        <f>YEAR(SalesDataTable[[#This Row],[Order Date]])</f>
        <v>2026</v>
      </c>
      <c r="V1529" s="8" t="str">
        <f>"Q"&amp;ROUNDUP(MONTH(SalesDataTable[[#This Row],[Order Date]])/3,0)</f>
        <v>Q3</v>
      </c>
      <c r="W1529" s="9">
        <f>MONTH(SalesDataTable[[#This Row],[Order Date]])</f>
        <v>8</v>
      </c>
      <c r="X1529" s="8" t="str">
        <f>TEXT(SalesDataTable[[#This Row],[Order Date]],"mmm")</f>
        <v>Aug</v>
      </c>
    </row>
    <row r="1530" spans="1:24" ht="15.75">
      <c r="A1530" s="2">
        <v>831</v>
      </c>
      <c r="B1530" s="3">
        <v>46235</v>
      </c>
      <c r="C1530" s="4">
        <f>YEAR(SalesDataTable[[#This Row],[Order Date]])</f>
        <v>2026</v>
      </c>
      <c r="D1530" s="12" t="str">
        <f>"Q"&amp;ROUNDUP(MONTH(SalesDataTable[[#This Row],[Order Date]])/3,0)</f>
        <v>Q3</v>
      </c>
      <c r="E1530" s="4">
        <f>MONTH(SalesDataTable[[#This Row],[Order Date]])</f>
        <v>8</v>
      </c>
      <c r="F1530" s="4" t="str">
        <f>TEXT(SalesDataTable[[#This Row],[Order Date]],"MMM")</f>
        <v>Aug</v>
      </c>
      <c r="G1530" s="4" t="s">
        <v>20</v>
      </c>
      <c r="H1530" s="4" t="s">
        <v>33</v>
      </c>
      <c r="I1530" s="4" t="s">
        <v>2</v>
      </c>
      <c r="J1530" s="4" t="s">
        <v>3</v>
      </c>
      <c r="K1530" s="4" t="s">
        <v>14</v>
      </c>
      <c r="L1530" s="4" t="s">
        <v>44</v>
      </c>
      <c r="M1530" s="9">
        <v>2</v>
      </c>
      <c r="N1530" s="6">
        <v>130.9</v>
      </c>
      <c r="O1530" s="7">
        <v>0.05</v>
      </c>
      <c r="P1530" s="6">
        <v>67.959999999999994</v>
      </c>
      <c r="Q1530" s="6">
        <f t="shared" si="92"/>
        <v>248.71</v>
      </c>
      <c r="R1530" s="6">
        <f t="shared" si="93"/>
        <v>135.91999999999999</v>
      </c>
      <c r="S1530" s="6">
        <f t="shared" si="94"/>
        <v>112.79000000000002</v>
      </c>
      <c r="T1530" s="8">
        <f t="shared" si="95"/>
        <v>0.45350006031120588</v>
      </c>
      <c r="U1530" s="5">
        <f>YEAR(SalesDataTable[[#This Row],[Order Date]])</f>
        <v>2026</v>
      </c>
      <c r="V1530" s="8" t="str">
        <f>"Q"&amp;ROUNDUP(MONTH(SalesDataTable[[#This Row],[Order Date]])/3,0)</f>
        <v>Q3</v>
      </c>
      <c r="W1530" s="9">
        <f>MONTH(SalesDataTable[[#This Row],[Order Date]])</f>
        <v>8</v>
      </c>
      <c r="X1530" s="8" t="str">
        <f>TEXT(SalesDataTable[[#This Row],[Order Date]],"mmm")</f>
        <v>Aug</v>
      </c>
    </row>
    <row r="1531" spans="1:24" ht="15.75">
      <c r="A1531" s="2">
        <v>2059</v>
      </c>
      <c r="B1531" s="3">
        <v>46235</v>
      </c>
      <c r="C1531" s="4">
        <f>YEAR(SalesDataTable[[#This Row],[Order Date]])</f>
        <v>2026</v>
      </c>
      <c r="D1531" s="12" t="str">
        <f>"Q"&amp;ROUNDUP(MONTH(SalesDataTable[[#This Row],[Order Date]])/3,0)</f>
        <v>Q3</v>
      </c>
      <c r="E1531" s="4">
        <f>MONTH(SalesDataTable[[#This Row],[Order Date]])</f>
        <v>8</v>
      </c>
      <c r="F1531" s="4" t="str">
        <f>TEXT(SalesDataTable[[#This Row],[Order Date]],"MMM")</f>
        <v>Aug</v>
      </c>
      <c r="G1531" s="4" t="s">
        <v>11</v>
      </c>
      <c r="H1531" s="4" t="s">
        <v>12</v>
      </c>
      <c r="I1531" s="4" t="s">
        <v>19</v>
      </c>
      <c r="J1531" s="4" t="s">
        <v>13</v>
      </c>
      <c r="K1531" s="4" t="s">
        <v>4</v>
      </c>
      <c r="L1531" s="4" t="s">
        <v>22</v>
      </c>
      <c r="M1531" s="9">
        <v>1</v>
      </c>
      <c r="N1531" s="6">
        <v>50.98</v>
      </c>
      <c r="O1531" s="7">
        <v>0</v>
      </c>
      <c r="P1531" s="6">
        <v>22.92</v>
      </c>
      <c r="Q1531" s="6">
        <f t="shared" si="92"/>
        <v>50.98</v>
      </c>
      <c r="R1531" s="6">
        <f t="shared" si="93"/>
        <v>22.92</v>
      </c>
      <c r="S1531" s="6">
        <f t="shared" si="94"/>
        <v>28.059999999999995</v>
      </c>
      <c r="T1531" s="8">
        <f t="shared" si="95"/>
        <v>0.55041192624558644</v>
      </c>
      <c r="U1531" s="5">
        <f>YEAR(SalesDataTable[[#This Row],[Order Date]])</f>
        <v>2026</v>
      </c>
      <c r="V1531" s="8" t="str">
        <f>"Q"&amp;ROUNDUP(MONTH(SalesDataTable[[#This Row],[Order Date]])/3,0)</f>
        <v>Q3</v>
      </c>
      <c r="W1531" s="9">
        <f>MONTH(SalesDataTable[[#This Row],[Order Date]])</f>
        <v>8</v>
      </c>
      <c r="X1531" s="8" t="str">
        <f>TEXT(SalesDataTable[[#This Row],[Order Date]],"mmm")</f>
        <v>Aug</v>
      </c>
    </row>
    <row r="1532" spans="1:24" ht="15.75">
      <c r="A1532" s="2">
        <v>2519</v>
      </c>
      <c r="B1532" s="3">
        <v>46235</v>
      </c>
      <c r="C1532" s="4">
        <f>YEAR(SalesDataTable[[#This Row],[Order Date]])</f>
        <v>2026</v>
      </c>
      <c r="D1532" s="12" t="str">
        <f>"Q"&amp;ROUNDUP(MONTH(SalesDataTable[[#This Row],[Order Date]])/3,0)</f>
        <v>Q3</v>
      </c>
      <c r="E1532" s="4">
        <f>MONTH(SalesDataTable[[#This Row],[Order Date]])</f>
        <v>8</v>
      </c>
      <c r="F1532" s="4" t="str">
        <f>TEXT(SalesDataTable[[#This Row],[Order Date]],"MMM")</f>
        <v>Aug</v>
      </c>
      <c r="G1532" s="4" t="s">
        <v>11</v>
      </c>
      <c r="H1532" s="4" t="s">
        <v>12</v>
      </c>
      <c r="I1532" s="4" t="s">
        <v>2</v>
      </c>
      <c r="J1532" s="4" t="s">
        <v>3</v>
      </c>
      <c r="K1532" s="4" t="s">
        <v>9</v>
      </c>
      <c r="L1532" s="4" t="s">
        <v>10</v>
      </c>
      <c r="M1532" s="9">
        <v>2</v>
      </c>
      <c r="N1532" s="6">
        <v>91.11</v>
      </c>
      <c r="O1532" s="7">
        <v>0</v>
      </c>
      <c r="P1532" s="6">
        <v>44.19</v>
      </c>
      <c r="Q1532" s="6">
        <f t="shared" si="92"/>
        <v>182.22</v>
      </c>
      <c r="R1532" s="6">
        <f t="shared" si="93"/>
        <v>88.38</v>
      </c>
      <c r="S1532" s="6">
        <f t="shared" si="94"/>
        <v>93.84</v>
      </c>
      <c r="T1532" s="8">
        <f t="shared" si="95"/>
        <v>0.51498189002304906</v>
      </c>
      <c r="U1532" s="5">
        <f>YEAR(SalesDataTable[[#This Row],[Order Date]])</f>
        <v>2026</v>
      </c>
      <c r="V1532" s="8" t="str">
        <f>"Q"&amp;ROUNDUP(MONTH(SalesDataTable[[#This Row],[Order Date]])/3,0)</f>
        <v>Q3</v>
      </c>
      <c r="W1532" s="9">
        <f>MONTH(SalesDataTable[[#This Row],[Order Date]])</f>
        <v>8</v>
      </c>
      <c r="X1532" s="8" t="str">
        <f>TEXT(SalesDataTable[[#This Row],[Order Date]],"mmm")</f>
        <v>Aug</v>
      </c>
    </row>
    <row r="1533" spans="1:24" ht="15.75">
      <c r="A1533" s="2">
        <v>2644</v>
      </c>
      <c r="B1533" s="3">
        <v>46235</v>
      </c>
      <c r="C1533" s="4">
        <f>YEAR(SalesDataTable[[#This Row],[Order Date]])</f>
        <v>2026</v>
      </c>
      <c r="D1533" s="12" t="str">
        <f>"Q"&amp;ROUNDUP(MONTH(SalesDataTable[[#This Row],[Order Date]])/3,0)</f>
        <v>Q3</v>
      </c>
      <c r="E1533" s="4">
        <f>MONTH(SalesDataTable[[#This Row],[Order Date]])</f>
        <v>8</v>
      </c>
      <c r="F1533" s="4" t="str">
        <f>TEXT(SalesDataTable[[#This Row],[Order Date]],"MMM")</f>
        <v>Aug</v>
      </c>
      <c r="G1533" s="4" t="s">
        <v>0</v>
      </c>
      <c r="H1533" s="4" t="s">
        <v>1</v>
      </c>
      <c r="I1533" s="4" t="s">
        <v>28</v>
      </c>
      <c r="J1533" s="4" t="s">
        <v>3</v>
      </c>
      <c r="K1533" s="4" t="s">
        <v>14</v>
      </c>
      <c r="L1533" s="4" t="s">
        <v>15</v>
      </c>
      <c r="M1533" s="9">
        <v>3</v>
      </c>
      <c r="N1533" s="6">
        <v>35.619999999999997</v>
      </c>
      <c r="O1533" s="7">
        <v>0.05</v>
      </c>
      <c r="P1533" s="6">
        <v>13.47</v>
      </c>
      <c r="Q1533" s="6">
        <f t="shared" si="92"/>
        <v>101.51699999999998</v>
      </c>
      <c r="R1533" s="6">
        <f t="shared" si="93"/>
        <v>40.410000000000004</v>
      </c>
      <c r="S1533" s="6">
        <f t="shared" si="94"/>
        <v>61.106999999999978</v>
      </c>
      <c r="T1533" s="8">
        <f t="shared" si="95"/>
        <v>0.60193859156594454</v>
      </c>
      <c r="U1533" s="5">
        <f>YEAR(SalesDataTable[[#This Row],[Order Date]])</f>
        <v>2026</v>
      </c>
      <c r="V1533" s="8" t="str">
        <f>"Q"&amp;ROUNDUP(MONTH(SalesDataTable[[#This Row],[Order Date]])/3,0)</f>
        <v>Q3</v>
      </c>
      <c r="W1533" s="9">
        <f>MONTH(SalesDataTable[[#This Row],[Order Date]])</f>
        <v>8</v>
      </c>
      <c r="X1533" s="8" t="str">
        <f>TEXT(SalesDataTable[[#This Row],[Order Date]],"mmm")</f>
        <v>Aug</v>
      </c>
    </row>
    <row r="1534" spans="1:24" ht="15.75">
      <c r="A1534" s="2">
        <v>4141</v>
      </c>
      <c r="B1534" s="3">
        <v>46235</v>
      </c>
      <c r="C1534" s="4">
        <f>YEAR(SalesDataTable[[#This Row],[Order Date]])</f>
        <v>2026</v>
      </c>
      <c r="D1534" s="12" t="str">
        <f>"Q"&amp;ROUNDUP(MONTH(SalesDataTable[[#This Row],[Order Date]])/3,0)</f>
        <v>Q3</v>
      </c>
      <c r="E1534" s="4">
        <f>MONTH(SalesDataTable[[#This Row],[Order Date]])</f>
        <v>8</v>
      </c>
      <c r="F1534" s="4" t="str">
        <f>TEXT(SalesDataTable[[#This Row],[Order Date]],"MMM")</f>
        <v>Aug</v>
      </c>
      <c r="G1534" s="4" t="s">
        <v>20</v>
      </c>
      <c r="H1534" s="4" t="s">
        <v>47</v>
      </c>
      <c r="I1534" s="4" t="s">
        <v>2</v>
      </c>
      <c r="J1534" s="4" t="s">
        <v>13</v>
      </c>
      <c r="K1534" s="4" t="s">
        <v>9</v>
      </c>
      <c r="L1534" s="4" t="s">
        <v>10</v>
      </c>
      <c r="M1534" s="9">
        <v>1</v>
      </c>
      <c r="N1534" s="6">
        <v>91.95</v>
      </c>
      <c r="O1534" s="7">
        <v>0.05</v>
      </c>
      <c r="P1534" s="6">
        <v>46.47</v>
      </c>
      <c r="Q1534" s="6">
        <f t="shared" si="92"/>
        <v>87.352499999999992</v>
      </c>
      <c r="R1534" s="6">
        <f t="shared" si="93"/>
        <v>46.47</v>
      </c>
      <c r="S1534" s="6">
        <f t="shared" si="94"/>
        <v>40.882499999999993</v>
      </c>
      <c r="T1534" s="8">
        <f t="shared" si="95"/>
        <v>0.46801751523997592</v>
      </c>
      <c r="U1534" s="5">
        <f>YEAR(SalesDataTable[[#This Row],[Order Date]])</f>
        <v>2026</v>
      </c>
      <c r="V1534" s="8" t="str">
        <f>"Q"&amp;ROUNDUP(MONTH(SalesDataTable[[#This Row],[Order Date]])/3,0)</f>
        <v>Q3</v>
      </c>
      <c r="W1534" s="9">
        <f>MONTH(SalesDataTable[[#This Row],[Order Date]])</f>
        <v>8</v>
      </c>
      <c r="X1534" s="8" t="str">
        <f>TEXT(SalesDataTable[[#This Row],[Order Date]],"mmm")</f>
        <v>Aug</v>
      </c>
    </row>
    <row r="1535" spans="1:24" ht="15.75">
      <c r="A1535" s="2">
        <v>4804</v>
      </c>
      <c r="B1535" s="3">
        <v>46235</v>
      </c>
      <c r="C1535" s="4">
        <f>YEAR(SalesDataTable[[#This Row],[Order Date]])</f>
        <v>2026</v>
      </c>
      <c r="D1535" s="12" t="str">
        <f>"Q"&amp;ROUNDUP(MONTH(SalesDataTable[[#This Row],[Order Date]])/3,0)</f>
        <v>Q3</v>
      </c>
      <c r="E1535" s="4">
        <f>MONTH(SalesDataTable[[#This Row],[Order Date]])</f>
        <v>8</v>
      </c>
      <c r="F1535" s="4" t="str">
        <f>TEXT(SalesDataTable[[#This Row],[Order Date]],"MMM")</f>
        <v>Aug</v>
      </c>
      <c r="G1535" s="4" t="s">
        <v>0</v>
      </c>
      <c r="H1535" s="4" t="s">
        <v>36</v>
      </c>
      <c r="I1535" s="4" t="s">
        <v>2</v>
      </c>
      <c r="J1535" s="4" t="s">
        <v>3</v>
      </c>
      <c r="K1535" s="4" t="s">
        <v>34</v>
      </c>
      <c r="L1535" s="4" t="s">
        <v>45</v>
      </c>
      <c r="M1535" s="9">
        <v>1</v>
      </c>
      <c r="N1535" s="6">
        <v>49.46</v>
      </c>
      <c r="O1535" s="7">
        <v>0</v>
      </c>
      <c r="P1535" s="6">
        <v>21.47</v>
      </c>
      <c r="Q1535" s="6">
        <f t="shared" si="92"/>
        <v>49.46</v>
      </c>
      <c r="R1535" s="6">
        <f t="shared" si="93"/>
        <v>21.47</v>
      </c>
      <c r="S1535" s="6">
        <f t="shared" si="94"/>
        <v>27.990000000000002</v>
      </c>
      <c r="T1535" s="8">
        <f t="shared" si="95"/>
        <v>0.5659118479579458</v>
      </c>
      <c r="U1535" s="5">
        <f>YEAR(SalesDataTable[[#This Row],[Order Date]])</f>
        <v>2026</v>
      </c>
      <c r="V1535" s="8" t="str">
        <f>"Q"&amp;ROUNDUP(MONTH(SalesDataTable[[#This Row],[Order Date]])/3,0)</f>
        <v>Q3</v>
      </c>
      <c r="W1535" s="9">
        <f>MONTH(SalesDataTable[[#This Row],[Order Date]])</f>
        <v>8</v>
      </c>
      <c r="X1535" s="8" t="str">
        <f>TEXT(SalesDataTable[[#This Row],[Order Date]],"mmm")</f>
        <v>Aug</v>
      </c>
    </row>
    <row r="1536" spans="1:24" ht="15.75">
      <c r="A1536" s="2">
        <v>5161</v>
      </c>
      <c r="B1536" s="3">
        <v>46235</v>
      </c>
      <c r="C1536" s="4">
        <f>YEAR(SalesDataTable[[#This Row],[Order Date]])</f>
        <v>2026</v>
      </c>
      <c r="D1536" s="12" t="str">
        <f>"Q"&amp;ROUNDUP(MONTH(SalesDataTable[[#This Row],[Order Date]])/3,0)</f>
        <v>Q3</v>
      </c>
      <c r="E1536" s="4">
        <f>MONTH(SalesDataTable[[#This Row],[Order Date]])</f>
        <v>8</v>
      </c>
      <c r="F1536" s="4" t="str">
        <f>TEXT(SalesDataTable[[#This Row],[Order Date]],"MMM")</f>
        <v>Aug</v>
      </c>
      <c r="G1536" s="4" t="s">
        <v>0</v>
      </c>
      <c r="H1536" s="4" t="s">
        <v>50</v>
      </c>
      <c r="I1536" s="4" t="s">
        <v>2</v>
      </c>
      <c r="J1536" s="4" t="s">
        <v>13</v>
      </c>
      <c r="K1536" s="4" t="s">
        <v>4</v>
      </c>
      <c r="L1536" s="4" t="s">
        <v>26</v>
      </c>
      <c r="M1536" s="9">
        <v>1</v>
      </c>
      <c r="N1536" s="6">
        <v>41.25</v>
      </c>
      <c r="O1536" s="7">
        <v>0.05</v>
      </c>
      <c r="P1536" s="6">
        <v>16.98</v>
      </c>
      <c r="Q1536" s="6">
        <f t="shared" si="92"/>
        <v>39.1875</v>
      </c>
      <c r="R1536" s="6">
        <f t="shared" si="93"/>
        <v>16.98</v>
      </c>
      <c r="S1536" s="6">
        <f t="shared" si="94"/>
        <v>22.2075</v>
      </c>
      <c r="T1536" s="8">
        <f t="shared" si="95"/>
        <v>0.56669856459330148</v>
      </c>
      <c r="U1536" s="5">
        <f>YEAR(SalesDataTable[[#This Row],[Order Date]])</f>
        <v>2026</v>
      </c>
      <c r="V1536" s="8" t="str">
        <f>"Q"&amp;ROUNDUP(MONTH(SalesDataTable[[#This Row],[Order Date]])/3,0)</f>
        <v>Q3</v>
      </c>
      <c r="W1536" s="9">
        <f>MONTH(SalesDataTable[[#This Row],[Order Date]])</f>
        <v>8</v>
      </c>
      <c r="X1536" s="8" t="str">
        <f>TEXT(SalesDataTable[[#This Row],[Order Date]],"mmm")</f>
        <v>Aug</v>
      </c>
    </row>
    <row r="1537" spans="1:24" ht="15.75">
      <c r="A1537" s="2">
        <v>590</v>
      </c>
      <c r="B1537" s="3">
        <v>46236</v>
      </c>
      <c r="C1537" s="4">
        <f>YEAR(SalesDataTable[[#This Row],[Order Date]])</f>
        <v>2026</v>
      </c>
      <c r="D1537" s="12" t="str">
        <f>"Q"&amp;ROUNDUP(MONTH(SalesDataTable[[#This Row],[Order Date]])/3,0)</f>
        <v>Q3</v>
      </c>
      <c r="E1537" s="4">
        <f>MONTH(SalesDataTable[[#This Row],[Order Date]])</f>
        <v>8</v>
      </c>
      <c r="F1537" s="4" t="str">
        <f>TEXT(SalesDataTable[[#This Row],[Order Date]],"MMM")</f>
        <v>Aug</v>
      </c>
      <c r="G1537" s="4" t="s">
        <v>11</v>
      </c>
      <c r="H1537" s="4" t="s">
        <v>25</v>
      </c>
      <c r="I1537" s="4" t="s">
        <v>2</v>
      </c>
      <c r="J1537" s="4" t="s">
        <v>3</v>
      </c>
      <c r="K1537" s="4" t="s">
        <v>14</v>
      </c>
      <c r="L1537" s="4" t="s">
        <v>44</v>
      </c>
      <c r="M1537" s="9">
        <v>4</v>
      </c>
      <c r="N1537" s="6">
        <v>133.65</v>
      </c>
      <c r="O1537" s="7">
        <v>0</v>
      </c>
      <c r="P1537" s="6">
        <v>66</v>
      </c>
      <c r="Q1537" s="6">
        <f t="shared" si="92"/>
        <v>534.6</v>
      </c>
      <c r="R1537" s="6">
        <f t="shared" si="93"/>
        <v>264</v>
      </c>
      <c r="S1537" s="6">
        <f t="shared" si="94"/>
        <v>270.60000000000002</v>
      </c>
      <c r="T1537" s="8">
        <f t="shared" si="95"/>
        <v>0.50617283950617287</v>
      </c>
      <c r="U1537" s="5">
        <f>YEAR(SalesDataTable[[#This Row],[Order Date]])</f>
        <v>2026</v>
      </c>
      <c r="V1537" s="8" t="str">
        <f>"Q"&amp;ROUNDUP(MONTH(SalesDataTable[[#This Row],[Order Date]])/3,0)</f>
        <v>Q3</v>
      </c>
      <c r="W1537" s="9">
        <f>MONTH(SalesDataTable[[#This Row],[Order Date]])</f>
        <v>8</v>
      </c>
      <c r="X1537" s="8" t="str">
        <f>TEXT(SalesDataTable[[#This Row],[Order Date]],"mmm")</f>
        <v>Aug</v>
      </c>
    </row>
    <row r="1538" spans="1:24" ht="15.75">
      <c r="A1538" s="2">
        <v>1599</v>
      </c>
      <c r="B1538" s="3">
        <v>46236</v>
      </c>
      <c r="C1538" s="4">
        <f>YEAR(SalesDataTable[[#This Row],[Order Date]])</f>
        <v>2026</v>
      </c>
      <c r="D1538" s="12" t="str">
        <f>"Q"&amp;ROUNDUP(MONTH(SalesDataTable[[#This Row],[Order Date]])/3,0)</f>
        <v>Q3</v>
      </c>
      <c r="E1538" s="4">
        <f>MONTH(SalesDataTable[[#This Row],[Order Date]])</f>
        <v>8</v>
      </c>
      <c r="F1538" s="4" t="str">
        <f>TEXT(SalesDataTable[[#This Row],[Order Date]],"MMM")</f>
        <v>Aug</v>
      </c>
      <c r="G1538" s="4" t="s">
        <v>20</v>
      </c>
      <c r="H1538" s="4" t="s">
        <v>21</v>
      </c>
      <c r="I1538" s="4" t="s">
        <v>2</v>
      </c>
      <c r="J1538" s="4" t="s">
        <v>3</v>
      </c>
      <c r="K1538" s="4" t="s">
        <v>23</v>
      </c>
      <c r="L1538" s="4" t="s">
        <v>29</v>
      </c>
      <c r="M1538" s="9">
        <v>2</v>
      </c>
      <c r="N1538" s="6">
        <v>200.45</v>
      </c>
      <c r="O1538" s="7">
        <v>0.05</v>
      </c>
      <c r="P1538" s="6">
        <v>105.42</v>
      </c>
      <c r="Q1538" s="6">
        <f t="shared" ref="Q1538:Q1601" si="96">M1538*N1538*(1-O1538)</f>
        <v>380.85499999999996</v>
      </c>
      <c r="R1538" s="6">
        <f t="shared" ref="R1538:R1601" si="97">M1538*P1538</f>
        <v>210.84</v>
      </c>
      <c r="S1538" s="6">
        <f t="shared" ref="S1538:S1601" si="98">Q1538-R1538</f>
        <v>170.01499999999996</v>
      </c>
      <c r="T1538" s="8">
        <f t="shared" ref="T1538:T1601" si="99">IFERROR(S1538/Q1538,0)</f>
        <v>0.44640348689133652</v>
      </c>
      <c r="U1538" s="5">
        <f>YEAR(SalesDataTable[[#This Row],[Order Date]])</f>
        <v>2026</v>
      </c>
      <c r="V1538" s="8" t="str">
        <f>"Q"&amp;ROUNDUP(MONTH(SalesDataTable[[#This Row],[Order Date]])/3,0)</f>
        <v>Q3</v>
      </c>
      <c r="W1538" s="9">
        <f>MONTH(SalesDataTable[[#This Row],[Order Date]])</f>
        <v>8</v>
      </c>
      <c r="X1538" s="8" t="str">
        <f>TEXT(SalesDataTable[[#This Row],[Order Date]],"mmm")</f>
        <v>Aug</v>
      </c>
    </row>
    <row r="1539" spans="1:24" ht="15.75">
      <c r="A1539" s="2">
        <v>1665</v>
      </c>
      <c r="B1539" s="3">
        <v>46236</v>
      </c>
      <c r="C1539" s="4">
        <f>YEAR(SalesDataTable[[#This Row],[Order Date]])</f>
        <v>2026</v>
      </c>
      <c r="D1539" s="12" t="str">
        <f>"Q"&amp;ROUNDUP(MONTH(SalesDataTable[[#This Row],[Order Date]])/3,0)</f>
        <v>Q3</v>
      </c>
      <c r="E1539" s="4">
        <f>MONTH(SalesDataTable[[#This Row],[Order Date]])</f>
        <v>8</v>
      </c>
      <c r="F1539" s="4" t="str">
        <f>TEXT(SalesDataTable[[#This Row],[Order Date]],"MMM")</f>
        <v>Aug</v>
      </c>
      <c r="G1539" s="4" t="s">
        <v>0</v>
      </c>
      <c r="H1539" s="4" t="s">
        <v>1</v>
      </c>
      <c r="I1539" s="4" t="s">
        <v>28</v>
      </c>
      <c r="J1539" s="4" t="s">
        <v>3</v>
      </c>
      <c r="K1539" s="4" t="s">
        <v>4</v>
      </c>
      <c r="L1539" s="4" t="s">
        <v>22</v>
      </c>
      <c r="M1539" s="9">
        <v>2</v>
      </c>
      <c r="N1539" s="6">
        <v>51.87</v>
      </c>
      <c r="O1539" s="7">
        <v>0.05</v>
      </c>
      <c r="P1539" s="6">
        <v>21.98</v>
      </c>
      <c r="Q1539" s="6">
        <f t="shared" si="96"/>
        <v>98.552999999999997</v>
      </c>
      <c r="R1539" s="6">
        <f t="shared" si="97"/>
        <v>43.96</v>
      </c>
      <c r="S1539" s="6">
        <f t="shared" si="98"/>
        <v>54.592999999999996</v>
      </c>
      <c r="T1539" s="8">
        <f t="shared" si="99"/>
        <v>0.55394559272675614</v>
      </c>
      <c r="U1539" s="5">
        <f>YEAR(SalesDataTable[[#This Row],[Order Date]])</f>
        <v>2026</v>
      </c>
      <c r="V1539" s="8" t="str">
        <f>"Q"&amp;ROUNDUP(MONTH(SalesDataTable[[#This Row],[Order Date]])/3,0)</f>
        <v>Q3</v>
      </c>
      <c r="W1539" s="9">
        <f>MONTH(SalesDataTable[[#This Row],[Order Date]])</f>
        <v>8</v>
      </c>
      <c r="X1539" s="8" t="str">
        <f>TEXT(SalesDataTable[[#This Row],[Order Date]],"mmm")</f>
        <v>Aug</v>
      </c>
    </row>
    <row r="1540" spans="1:24" ht="15.75">
      <c r="A1540" s="2">
        <v>2409</v>
      </c>
      <c r="B1540" s="3">
        <v>46236</v>
      </c>
      <c r="C1540" s="4">
        <f>YEAR(SalesDataTable[[#This Row],[Order Date]])</f>
        <v>2026</v>
      </c>
      <c r="D1540" s="12" t="str">
        <f>"Q"&amp;ROUNDUP(MONTH(SalesDataTable[[#This Row],[Order Date]])/3,0)</f>
        <v>Q3</v>
      </c>
      <c r="E1540" s="4">
        <f>MONTH(SalesDataTable[[#This Row],[Order Date]])</f>
        <v>8</v>
      </c>
      <c r="F1540" s="4" t="str">
        <f>TEXT(SalesDataTable[[#This Row],[Order Date]],"MMM")</f>
        <v>Aug</v>
      </c>
      <c r="G1540" s="4" t="s">
        <v>20</v>
      </c>
      <c r="H1540" s="4" t="s">
        <v>47</v>
      </c>
      <c r="I1540" s="4" t="s">
        <v>2</v>
      </c>
      <c r="J1540" s="4" t="s">
        <v>3</v>
      </c>
      <c r="K1540" s="4" t="s">
        <v>23</v>
      </c>
      <c r="L1540" s="4" t="s">
        <v>40</v>
      </c>
      <c r="M1540" s="9">
        <v>1</v>
      </c>
      <c r="N1540" s="6">
        <v>83.6</v>
      </c>
      <c r="O1540" s="7">
        <v>0.05</v>
      </c>
      <c r="P1540" s="6">
        <v>38.51</v>
      </c>
      <c r="Q1540" s="6">
        <f t="shared" si="96"/>
        <v>79.419999999999987</v>
      </c>
      <c r="R1540" s="6">
        <f t="shared" si="97"/>
        <v>38.51</v>
      </c>
      <c r="S1540" s="6">
        <f t="shared" si="98"/>
        <v>40.909999999999989</v>
      </c>
      <c r="T1540" s="8">
        <f t="shared" si="99"/>
        <v>0.51510954419541677</v>
      </c>
      <c r="U1540" s="5">
        <f>YEAR(SalesDataTable[[#This Row],[Order Date]])</f>
        <v>2026</v>
      </c>
      <c r="V1540" s="8" t="str">
        <f>"Q"&amp;ROUNDUP(MONTH(SalesDataTable[[#This Row],[Order Date]])/3,0)</f>
        <v>Q3</v>
      </c>
      <c r="W1540" s="9">
        <f>MONTH(SalesDataTable[[#This Row],[Order Date]])</f>
        <v>8</v>
      </c>
      <c r="X1540" s="8" t="str">
        <f>TEXT(SalesDataTable[[#This Row],[Order Date]],"mmm")</f>
        <v>Aug</v>
      </c>
    </row>
    <row r="1541" spans="1:24" ht="15.75">
      <c r="A1541" s="2">
        <v>2936</v>
      </c>
      <c r="B1541" s="3">
        <v>46236</v>
      </c>
      <c r="C1541" s="4">
        <f>YEAR(SalesDataTable[[#This Row],[Order Date]])</f>
        <v>2026</v>
      </c>
      <c r="D1541" s="12" t="str">
        <f>"Q"&amp;ROUNDUP(MONTH(SalesDataTable[[#This Row],[Order Date]])/3,0)</f>
        <v>Q3</v>
      </c>
      <c r="E1541" s="4">
        <f>MONTH(SalesDataTable[[#This Row],[Order Date]])</f>
        <v>8</v>
      </c>
      <c r="F1541" s="4" t="str">
        <f>TEXT(SalesDataTable[[#This Row],[Order Date]],"MMM")</f>
        <v>Aug</v>
      </c>
      <c r="G1541" s="4" t="s">
        <v>11</v>
      </c>
      <c r="H1541" s="4" t="s">
        <v>52</v>
      </c>
      <c r="I1541" s="4" t="s">
        <v>2</v>
      </c>
      <c r="J1541" s="4" t="s">
        <v>13</v>
      </c>
      <c r="K1541" s="4" t="s">
        <v>14</v>
      </c>
      <c r="L1541" s="4" t="s">
        <v>15</v>
      </c>
      <c r="M1541" s="9">
        <v>1</v>
      </c>
      <c r="N1541" s="6">
        <v>35.74</v>
      </c>
      <c r="O1541" s="7">
        <v>0</v>
      </c>
      <c r="P1541" s="6">
        <v>13.49</v>
      </c>
      <c r="Q1541" s="6">
        <f t="shared" si="96"/>
        <v>35.74</v>
      </c>
      <c r="R1541" s="6">
        <f t="shared" si="97"/>
        <v>13.49</v>
      </c>
      <c r="S1541" s="6">
        <f t="shared" si="98"/>
        <v>22.25</v>
      </c>
      <c r="T1541" s="8">
        <f t="shared" si="99"/>
        <v>0.62255176273083379</v>
      </c>
      <c r="U1541" s="5">
        <f>YEAR(SalesDataTable[[#This Row],[Order Date]])</f>
        <v>2026</v>
      </c>
      <c r="V1541" s="8" t="str">
        <f>"Q"&amp;ROUNDUP(MONTH(SalesDataTable[[#This Row],[Order Date]])/3,0)</f>
        <v>Q3</v>
      </c>
      <c r="W1541" s="9">
        <f>MONTH(SalesDataTable[[#This Row],[Order Date]])</f>
        <v>8</v>
      </c>
      <c r="X1541" s="8" t="str">
        <f>TEXT(SalesDataTable[[#This Row],[Order Date]],"mmm")</f>
        <v>Aug</v>
      </c>
    </row>
    <row r="1542" spans="1:24" ht="15.75">
      <c r="A1542" s="2">
        <v>3397</v>
      </c>
      <c r="B1542" s="3">
        <v>46236</v>
      </c>
      <c r="C1542" s="4">
        <f>YEAR(SalesDataTable[[#This Row],[Order Date]])</f>
        <v>2026</v>
      </c>
      <c r="D1542" s="12" t="str">
        <f>"Q"&amp;ROUNDUP(MONTH(SalesDataTable[[#This Row],[Order Date]])/3,0)</f>
        <v>Q3</v>
      </c>
      <c r="E1542" s="4">
        <f>MONTH(SalesDataTable[[#This Row],[Order Date]])</f>
        <v>8</v>
      </c>
      <c r="F1542" s="4" t="str">
        <f>TEXT(SalesDataTable[[#This Row],[Order Date]],"MMM")</f>
        <v>Aug</v>
      </c>
      <c r="G1542" s="4" t="s">
        <v>20</v>
      </c>
      <c r="H1542" s="4" t="s">
        <v>21</v>
      </c>
      <c r="I1542" s="4" t="s">
        <v>2</v>
      </c>
      <c r="J1542" s="4" t="s">
        <v>3</v>
      </c>
      <c r="K1542" s="4" t="s">
        <v>4</v>
      </c>
      <c r="L1542" s="4" t="s">
        <v>5</v>
      </c>
      <c r="M1542" s="9">
        <v>1</v>
      </c>
      <c r="N1542" s="6">
        <v>79.849999999999994</v>
      </c>
      <c r="O1542" s="7">
        <v>0.1</v>
      </c>
      <c r="P1542" s="6">
        <v>43.11</v>
      </c>
      <c r="Q1542" s="6">
        <f t="shared" si="96"/>
        <v>71.864999999999995</v>
      </c>
      <c r="R1542" s="6">
        <f t="shared" si="97"/>
        <v>43.11</v>
      </c>
      <c r="S1542" s="6">
        <f t="shared" si="98"/>
        <v>28.754999999999995</v>
      </c>
      <c r="T1542" s="8">
        <f t="shared" si="99"/>
        <v>0.40012523481527862</v>
      </c>
      <c r="U1542" s="5">
        <f>YEAR(SalesDataTable[[#This Row],[Order Date]])</f>
        <v>2026</v>
      </c>
      <c r="V1542" s="8" t="str">
        <f>"Q"&amp;ROUNDUP(MONTH(SalesDataTable[[#This Row],[Order Date]])/3,0)</f>
        <v>Q3</v>
      </c>
      <c r="W1542" s="9">
        <f>MONTH(SalesDataTable[[#This Row],[Order Date]])</f>
        <v>8</v>
      </c>
      <c r="X1542" s="8" t="str">
        <f>TEXT(SalesDataTable[[#This Row],[Order Date]],"mmm")</f>
        <v>Aug</v>
      </c>
    </row>
    <row r="1543" spans="1:24" ht="15.75">
      <c r="A1543" s="2">
        <v>4556</v>
      </c>
      <c r="B1543" s="3">
        <v>46236</v>
      </c>
      <c r="C1543" s="4">
        <f>YEAR(SalesDataTable[[#This Row],[Order Date]])</f>
        <v>2026</v>
      </c>
      <c r="D1543" s="12" t="str">
        <f>"Q"&amp;ROUNDUP(MONTH(SalesDataTable[[#This Row],[Order Date]])/3,0)</f>
        <v>Q3</v>
      </c>
      <c r="E1543" s="4">
        <f>MONTH(SalesDataTable[[#This Row],[Order Date]])</f>
        <v>8</v>
      </c>
      <c r="F1543" s="4" t="str">
        <f>TEXT(SalesDataTable[[#This Row],[Order Date]],"MMM")</f>
        <v>Aug</v>
      </c>
      <c r="G1543" s="4" t="s">
        <v>0</v>
      </c>
      <c r="H1543" s="4" t="s">
        <v>50</v>
      </c>
      <c r="I1543" s="4" t="s">
        <v>2</v>
      </c>
      <c r="J1543" s="4" t="s">
        <v>3</v>
      </c>
      <c r="K1543" s="4" t="s">
        <v>14</v>
      </c>
      <c r="L1543" s="4" t="s">
        <v>32</v>
      </c>
      <c r="M1543" s="9">
        <v>2</v>
      </c>
      <c r="N1543" s="6">
        <v>46.44</v>
      </c>
      <c r="O1543" s="7">
        <v>0</v>
      </c>
      <c r="P1543" s="6">
        <v>18.489999999999998</v>
      </c>
      <c r="Q1543" s="6">
        <f t="shared" si="96"/>
        <v>92.88</v>
      </c>
      <c r="R1543" s="6">
        <f t="shared" si="97"/>
        <v>36.979999999999997</v>
      </c>
      <c r="S1543" s="6">
        <f t="shared" si="98"/>
        <v>55.9</v>
      </c>
      <c r="T1543" s="8">
        <f t="shared" si="99"/>
        <v>0.60185185185185186</v>
      </c>
      <c r="U1543" s="5">
        <f>YEAR(SalesDataTable[[#This Row],[Order Date]])</f>
        <v>2026</v>
      </c>
      <c r="V1543" s="8" t="str">
        <f>"Q"&amp;ROUNDUP(MONTH(SalesDataTable[[#This Row],[Order Date]])/3,0)</f>
        <v>Q3</v>
      </c>
      <c r="W1543" s="9">
        <f>MONTH(SalesDataTable[[#This Row],[Order Date]])</f>
        <v>8</v>
      </c>
      <c r="X1543" s="8" t="str">
        <f>TEXT(SalesDataTable[[#This Row],[Order Date]],"mmm")</f>
        <v>Aug</v>
      </c>
    </row>
    <row r="1544" spans="1:24" ht="15.75">
      <c r="A1544" s="2">
        <v>4614</v>
      </c>
      <c r="B1544" s="3">
        <v>46236</v>
      </c>
      <c r="C1544" s="4">
        <f>YEAR(SalesDataTable[[#This Row],[Order Date]])</f>
        <v>2026</v>
      </c>
      <c r="D1544" s="12" t="str">
        <f>"Q"&amp;ROUNDUP(MONTH(SalesDataTable[[#This Row],[Order Date]])/3,0)</f>
        <v>Q3</v>
      </c>
      <c r="E1544" s="4">
        <f>MONTH(SalesDataTable[[#This Row],[Order Date]])</f>
        <v>8</v>
      </c>
      <c r="F1544" s="4" t="str">
        <f>TEXT(SalesDataTable[[#This Row],[Order Date]],"MMM")</f>
        <v>Aug</v>
      </c>
      <c r="G1544" s="4" t="s">
        <v>20</v>
      </c>
      <c r="H1544" s="4" t="s">
        <v>33</v>
      </c>
      <c r="I1544" s="4" t="s">
        <v>19</v>
      </c>
      <c r="J1544" s="4" t="s">
        <v>3</v>
      </c>
      <c r="K1544" s="4" t="s">
        <v>4</v>
      </c>
      <c r="L1544" s="4" t="s">
        <v>22</v>
      </c>
      <c r="M1544" s="9">
        <v>2</v>
      </c>
      <c r="N1544" s="6">
        <v>50.44</v>
      </c>
      <c r="O1544" s="7">
        <v>0</v>
      </c>
      <c r="P1544" s="6">
        <v>22.99</v>
      </c>
      <c r="Q1544" s="6">
        <f t="shared" si="96"/>
        <v>100.88</v>
      </c>
      <c r="R1544" s="6">
        <f t="shared" si="97"/>
        <v>45.98</v>
      </c>
      <c r="S1544" s="6">
        <f t="shared" si="98"/>
        <v>54.9</v>
      </c>
      <c r="T1544" s="8">
        <f t="shared" si="99"/>
        <v>0.54421094369547984</v>
      </c>
      <c r="U1544" s="5">
        <f>YEAR(SalesDataTable[[#This Row],[Order Date]])</f>
        <v>2026</v>
      </c>
      <c r="V1544" s="8" t="str">
        <f>"Q"&amp;ROUNDUP(MONTH(SalesDataTable[[#This Row],[Order Date]])/3,0)</f>
        <v>Q3</v>
      </c>
      <c r="W1544" s="9">
        <f>MONTH(SalesDataTable[[#This Row],[Order Date]])</f>
        <v>8</v>
      </c>
      <c r="X1544" s="8" t="str">
        <f>TEXT(SalesDataTable[[#This Row],[Order Date]],"mmm")</f>
        <v>Aug</v>
      </c>
    </row>
    <row r="1545" spans="1:24" ht="15.75">
      <c r="A1545" s="2">
        <v>4999</v>
      </c>
      <c r="B1545" s="3">
        <v>46236</v>
      </c>
      <c r="C1545" s="4">
        <f>YEAR(SalesDataTable[[#This Row],[Order Date]])</f>
        <v>2026</v>
      </c>
      <c r="D1545" s="12" t="str">
        <f>"Q"&amp;ROUNDUP(MONTH(SalesDataTable[[#This Row],[Order Date]])/3,0)</f>
        <v>Q3</v>
      </c>
      <c r="E1545" s="4">
        <f>MONTH(SalesDataTable[[#This Row],[Order Date]])</f>
        <v>8</v>
      </c>
      <c r="F1545" s="4" t="str">
        <f>TEXT(SalesDataTable[[#This Row],[Order Date]],"MMM")</f>
        <v>Aug</v>
      </c>
      <c r="G1545" s="4" t="s">
        <v>20</v>
      </c>
      <c r="H1545" s="4" t="s">
        <v>33</v>
      </c>
      <c r="I1545" s="4" t="s">
        <v>2</v>
      </c>
      <c r="J1545" s="4" t="s">
        <v>3</v>
      </c>
      <c r="K1545" s="4" t="s">
        <v>4</v>
      </c>
      <c r="L1545" s="4" t="s">
        <v>5</v>
      </c>
      <c r="M1545" s="9">
        <v>2</v>
      </c>
      <c r="N1545" s="6">
        <v>81.38</v>
      </c>
      <c r="O1545" s="7">
        <v>0</v>
      </c>
      <c r="P1545" s="6">
        <v>42.19</v>
      </c>
      <c r="Q1545" s="6">
        <f t="shared" si="96"/>
        <v>162.76</v>
      </c>
      <c r="R1545" s="6">
        <f t="shared" si="97"/>
        <v>84.38</v>
      </c>
      <c r="S1545" s="6">
        <f t="shared" si="98"/>
        <v>78.38</v>
      </c>
      <c r="T1545" s="8">
        <f t="shared" si="99"/>
        <v>0.4815679528139592</v>
      </c>
      <c r="U1545" s="5">
        <f>YEAR(SalesDataTable[[#This Row],[Order Date]])</f>
        <v>2026</v>
      </c>
      <c r="V1545" s="8" t="str">
        <f>"Q"&amp;ROUNDUP(MONTH(SalesDataTable[[#This Row],[Order Date]])/3,0)</f>
        <v>Q3</v>
      </c>
      <c r="W1545" s="9">
        <f>MONTH(SalesDataTable[[#This Row],[Order Date]])</f>
        <v>8</v>
      </c>
      <c r="X1545" s="8" t="str">
        <f>TEXT(SalesDataTable[[#This Row],[Order Date]],"mmm")</f>
        <v>Aug</v>
      </c>
    </row>
    <row r="1546" spans="1:24" ht="15.75">
      <c r="A1546" s="2">
        <v>207</v>
      </c>
      <c r="B1546" s="3">
        <v>46237</v>
      </c>
      <c r="C1546" s="4">
        <f>YEAR(SalesDataTable[[#This Row],[Order Date]])</f>
        <v>2026</v>
      </c>
      <c r="D1546" s="12" t="str">
        <f>"Q"&amp;ROUNDUP(MONTH(SalesDataTable[[#This Row],[Order Date]])/3,0)</f>
        <v>Q3</v>
      </c>
      <c r="E1546" s="4">
        <f>MONTH(SalesDataTable[[#This Row],[Order Date]])</f>
        <v>8</v>
      </c>
      <c r="F1546" s="4" t="str">
        <f>TEXT(SalesDataTable[[#This Row],[Order Date]],"MMM")</f>
        <v>Aug</v>
      </c>
      <c r="G1546" s="4" t="s">
        <v>11</v>
      </c>
      <c r="H1546" s="4" t="s">
        <v>52</v>
      </c>
      <c r="I1546" s="4" t="s">
        <v>2</v>
      </c>
      <c r="J1546" s="4" t="s">
        <v>3</v>
      </c>
      <c r="K1546" s="4" t="s">
        <v>34</v>
      </c>
      <c r="L1546" s="4" t="s">
        <v>35</v>
      </c>
      <c r="M1546" s="9">
        <v>1</v>
      </c>
      <c r="N1546" s="6">
        <v>41.3</v>
      </c>
      <c r="O1546" s="7">
        <v>0</v>
      </c>
      <c r="P1546" s="6">
        <v>14.52</v>
      </c>
      <c r="Q1546" s="6">
        <f t="shared" si="96"/>
        <v>41.3</v>
      </c>
      <c r="R1546" s="6">
        <f t="shared" si="97"/>
        <v>14.52</v>
      </c>
      <c r="S1546" s="6">
        <f t="shared" si="98"/>
        <v>26.779999999999998</v>
      </c>
      <c r="T1546" s="8">
        <f t="shared" si="99"/>
        <v>0.64842615012106541</v>
      </c>
      <c r="U1546" s="5">
        <f>YEAR(SalesDataTable[[#This Row],[Order Date]])</f>
        <v>2026</v>
      </c>
      <c r="V1546" s="8" t="str">
        <f>"Q"&amp;ROUNDUP(MONTH(SalesDataTable[[#This Row],[Order Date]])/3,0)</f>
        <v>Q3</v>
      </c>
      <c r="W1546" s="9">
        <f>MONTH(SalesDataTable[[#This Row],[Order Date]])</f>
        <v>8</v>
      </c>
      <c r="X1546" s="8" t="str">
        <f>TEXT(SalesDataTable[[#This Row],[Order Date]],"mmm")</f>
        <v>Aug</v>
      </c>
    </row>
    <row r="1547" spans="1:24" ht="15.75">
      <c r="A1547" s="2">
        <v>295</v>
      </c>
      <c r="B1547" s="3">
        <v>46237</v>
      </c>
      <c r="C1547" s="4">
        <f>YEAR(SalesDataTable[[#This Row],[Order Date]])</f>
        <v>2026</v>
      </c>
      <c r="D1547" s="12" t="str">
        <f>"Q"&amp;ROUNDUP(MONTH(SalesDataTable[[#This Row],[Order Date]])/3,0)</f>
        <v>Q3</v>
      </c>
      <c r="E1547" s="4">
        <f>MONTH(SalesDataTable[[#This Row],[Order Date]])</f>
        <v>8</v>
      </c>
      <c r="F1547" s="4" t="str">
        <f>TEXT(SalesDataTable[[#This Row],[Order Date]],"MMM")</f>
        <v>Aug</v>
      </c>
      <c r="G1547" s="4" t="s">
        <v>20</v>
      </c>
      <c r="H1547" s="4" t="s">
        <v>33</v>
      </c>
      <c r="I1547" s="4" t="s">
        <v>28</v>
      </c>
      <c r="J1547" s="4" t="s">
        <v>3</v>
      </c>
      <c r="K1547" s="4" t="s">
        <v>14</v>
      </c>
      <c r="L1547" s="4" t="s">
        <v>15</v>
      </c>
      <c r="M1547" s="9">
        <v>2</v>
      </c>
      <c r="N1547" s="6">
        <v>36.15</v>
      </c>
      <c r="O1547" s="7">
        <v>0.1</v>
      </c>
      <c r="P1547" s="6">
        <v>13.19</v>
      </c>
      <c r="Q1547" s="6">
        <f t="shared" si="96"/>
        <v>65.069999999999993</v>
      </c>
      <c r="R1547" s="6">
        <f t="shared" si="97"/>
        <v>26.38</v>
      </c>
      <c r="S1547" s="6">
        <f t="shared" si="98"/>
        <v>38.69</v>
      </c>
      <c r="T1547" s="8">
        <f t="shared" si="99"/>
        <v>0.59459044106347014</v>
      </c>
      <c r="U1547" s="5">
        <f>YEAR(SalesDataTable[[#This Row],[Order Date]])</f>
        <v>2026</v>
      </c>
      <c r="V1547" s="8" t="str">
        <f>"Q"&amp;ROUNDUP(MONTH(SalesDataTable[[#This Row],[Order Date]])/3,0)</f>
        <v>Q3</v>
      </c>
      <c r="W1547" s="9">
        <f>MONTH(SalesDataTable[[#This Row],[Order Date]])</f>
        <v>8</v>
      </c>
      <c r="X1547" s="8" t="str">
        <f>TEXT(SalesDataTable[[#This Row],[Order Date]],"mmm")</f>
        <v>Aug</v>
      </c>
    </row>
    <row r="1548" spans="1:24" ht="15.75">
      <c r="A1548" s="2">
        <v>657</v>
      </c>
      <c r="B1548" s="3">
        <v>46237</v>
      </c>
      <c r="C1548" s="4">
        <f>YEAR(SalesDataTable[[#This Row],[Order Date]])</f>
        <v>2026</v>
      </c>
      <c r="D1548" s="12" t="str">
        <f>"Q"&amp;ROUNDUP(MONTH(SalesDataTable[[#This Row],[Order Date]])/3,0)</f>
        <v>Q3</v>
      </c>
      <c r="E1548" s="4">
        <f>MONTH(SalesDataTable[[#This Row],[Order Date]])</f>
        <v>8</v>
      </c>
      <c r="F1548" s="4" t="str">
        <f>TEXT(SalesDataTable[[#This Row],[Order Date]],"MMM")</f>
        <v>Aug</v>
      </c>
      <c r="G1548" s="4" t="s">
        <v>6</v>
      </c>
      <c r="H1548" s="4" t="s">
        <v>43</v>
      </c>
      <c r="I1548" s="4" t="s">
        <v>2</v>
      </c>
      <c r="J1548" s="4" t="s">
        <v>3</v>
      </c>
      <c r="K1548" s="4" t="s">
        <v>14</v>
      </c>
      <c r="L1548" s="4" t="s">
        <v>44</v>
      </c>
      <c r="M1548" s="9">
        <v>3</v>
      </c>
      <c r="N1548" s="6">
        <v>132.59</v>
      </c>
      <c r="O1548" s="7">
        <v>0.1</v>
      </c>
      <c r="P1548" s="6">
        <v>66.040000000000006</v>
      </c>
      <c r="Q1548" s="6">
        <f t="shared" si="96"/>
        <v>357.99299999999999</v>
      </c>
      <c r="R1548" s="6">
        <f t="shared" si="97"/>
        <v>198.12</v>
      </c>
      <c r="S1548" s="6">
        <f t="shared" si="98"/>
        <v>159.87299999999999</v>
      </c>
      <c r="T1548" s="8">
        <f t="shared" si="99"/>
        <v>0.44658135773604507</v>
      </c>
      <c r="U1548" s="5">
        <f>YEAR(SalesDataTable[[#This Row],[Order Date]])</f>
        <v>2026</v>
      </c>
      <c r="V1548" s="8" t="str">
        <f>"Q"&amp;ROUNDUP(MONTH(SalesDataTable[[#This Row],[Order Date]])/3,0)</f>
        <v>Q3</v>
      </c>
      <c r="W1548" s="9">
        <f>MONTH(SalesDataTable[[#This Row],[Order Date]])</f>
        <v>8</v>
      </c>
      <c r="X1548" s="8" t="str">
        <f>TEXT(SalesDataTable[[#This Row],[Order Date]],"mmm")</f>
        <v>Aug</v>
      </c>
    </row>
    <row r="1549" spans="1:24" ht="15.75">
      <c r="A1549" s="2">
        <v>694</v>
      </c>
      <c r="B1549" s="3">
        <v>46237</v>
      </c>
      <c r="C1549" s="4">
        <f>YEAR(SalesDataTable[[#This Row],[Order Date]])</f>
        <v>2026</v>
      </c>
      <c r="D1549" s="12" t="str">
        <f>"Q"&amp;ROUNDUP(MONTH(SalesDataTable[[#This Row],[Order Date]])/3,0)</f>
        <v>Q3</v>
      </c>
      <c r="E1549" s="4">
        <f>MONTH(SalesDataTable[[#This Row],[Order Date]])</f>
        <v>8</v>
      </c>
      <c r="F1549" s="4" t="str">
        <f>TEXT(SalesDataTable[[#This Row],[Order Date]],"MMM")</f>
        <v>Aug</v>
      </c>
      <c r="G1549" s="4" t="s">
        <v>11</v>
      </c>
      <c r="H1549" s="4" t="s">
        <v>18</v>
      </c>
      <c r="I1549" s="4" t="s">
        <v>2</v>
      </c>
      <c r="J1549" s="4" t="s">
        <v>13</v>
      </c>
      <c r="K1549" s="4" t="s">
        <v>9</v>
      </c>
      <c r="L1549" s="4" t="s">
        <v>17</v>
      </c>
      <c r="M1549" s="9">
        <v>3</v>
      </c>
      <c r="N1549" s="6">
        <v>144</v>
      </c>
      <c r="O1549" s="7">
        <v>0</v>
      </c>
      <c r="P1549" s="6">
        <v>78.89</v>
      </c>
      <c r="Q1549" s="6">
        <f t="shared" si="96"/>
        <v>432</v>
      </c>
      <c r="R1549" s="6">
        <f t="shared" si="97"/>
        <v>236.67000000000002</v>
      </c>
      <c r="S1549" s="6">
        <f t="shared" si="98"/>
        <v>195.32999999999998</v>
      </c>
      <c r="T1549" s="8">
        <f t="shared" si="99"/>
        <v>0.45215277777777774</v>
      </c>
      <c r="U1549" s="5">
        <f>YEAR(SalesDataTable[[#This Row],[Order Date]])</f>
        <v>2026</v>
      </c>
      <c r="V1549" s="8" t="str">
        <f>"Q"&amp;ROUNDUP(MONTH(SalesDataTable[[#This Row],[Order Date]])/3,0)</f>
        <v>Q3</v>
      </c>
      <c r="W1549" s="9">
        <f>MONTH(SalesDataTable[[#This Row],[Order Date]])</f>
        <v>8</v>
      </c>
      <c r="X1549" s="8" t="str">
        <f>TEXT(SalesDataTable[[#This Row],[Order Date]],"mmm")</f>
        <v>Aug</v>
      </c>
    </row>
    <row r="1550" spans="1:24" ht="15.75">
      <c r="A1550" s="2">
        <v>1187</v>
      </c>
      <c r="B1550" s="3">
        <v>46237</v>
      </c>
      <c r="C1550" s="4">
        <f>YEAR(SalesDataTable[[#This Row],[Order Date]])</f>
        <v>2026</v>
      </c>
      <c r="D1550" s="12" t="str">
        <f>"Q"&amp;ROUNDUP(MONTH(SalesDataTable[[#This Row],[Order Date]])/3,0)</f>
        <v>Q3</v>
      </c>
      <c r="E1550" s="4">
        <f>MONTH(SalesDataTable[[#This Row],[Order Date]])</f>
        <v>8</v>
      </c>
      <c r="F1550" s="4" t="str">
        <f>TEXT(SalesDataTable[[#This Row],[Order Date]],"MMM")</f>
        <v>Aug</v>
      </c>
      <c r="G1550" s="4" t="s">
        <v>0</v>
      </c>
      <c r="H1550" s="4" t="s">
        <v>1</v>
      </c>
      <c r="I1550" s="4" t="s">
        <v>2</v>
      </c>
      <c r="J1550" s="4" t="s">
        <v>3</v>
      </c>
      <c r="K1550" s="4" t="s">
        <v>14</v>
      </c>
      <c r="L1550" s="4" t="s">
        <v>32</v>
      </c>
      <c r="M1550" s="9">
        <v>2</v>
      </c>
      <c r="N1550" s="6">
        <v>45.45</v>
      </c>
      <c r="O1550" s="7">
        <v>0.05</v>
      </c>
      <c r="P1550" s="6">
        <v>18.829999999999998</v>
      </c>
      <c r="Q1550" s="6">
        <f t="shared" si="96"/>
        <v>86.355000000000004</v>
      </c>
      <c r="R1550" s="6">
        <f t="shared" si="97"/>
        <v>37.659999999999997</v>
      </c>
      <c r="S1550" s="6">
        <f t="shared" si="98"/>
        <v>48.695000000000007</v>
      </c>
      <c r="T1550" s="8">
        <f t="shared" si="99"/>
        <v>0.56389323142840608</v>
      </c>
      <c r="U1550" s="5">
        <f>YEAR(SalesDataTable[[#This Row],[Order Date]])</f>
        <v>2026</v>
      </c>
      <c r="V1550" s="8" t="str">
        <f>"Q"&amp;ROUNDUP(MONTH(SalesDataTable[[#This Row],[Order Date]])/3,0)</f>
        <v>Q3</v>
      </c>
      <c r="W1550" s="9">
        <f>MONTH(SalesDataTable[[#This Row],[Order Date]])</f>
        <v>8</v>
      </c>
      <c r="X1550" s="8" t="str">
        <f>TEXT(SalesDataTable[[#This Row],[Order Date]],"mmm")</f>
        <v>Aug</v>
      </c>
    </row>
    <row r="1551" spans="1:24" ht="15.75">
      <c r="A1551" s="2">
        <v>1915</v>
      </c>
      <c r="B1551" s="3">
        <v>46237</v>
      </c>
      <c r="C1551" s="4">
        <f>YEAR(SalesDataTable[[#This Row],[Order Date]])</f>
        <v>2026</v>
      </c>
      <c r="D1551" s="12" t="str">
        <f>"Q"&amp;ROUNDUP(MONTH(SalesDataTable[[#This Row],[Order Date]])/3,0)</f>
        <v>Q3</v>
      </c>
      <c r="E1551" s="4">
        <f>MONTH(SalesDataTable[[#This Row],[Order Date]])</f>
        <v>8</v>
      </c>
      <c r="F1551" s="4" t="str">
        <f>TEXT(SalesDataTable[[#This Row],[Order Date]],"MMM")</f>
        <v>Aug</v>
      </c>
      <c r="G1551" s="4" t="s">
        <v>6</v>
      </c>
      <c r="H1551" s="4" t="s">
        <v>27</v>
      </c>
      <c r="I1551" s="4" t="s">
        <v>2</v>
      </c>
      <c r="J1551" s="4" t="s">
        <v>3</v>
      </c>
      <c r="K1551" s="4" t="s">
        <v>4</v>
      </c>
      <c r="L1551" s="4" t="s">
        <v>26</v>
      </c>
      <c r="M1551" s="9">
        <v>1</v>
      </c>
      <c r="N1551" s="6">
        <v>41.16</v>
      </c>
      <c r="O1551" s="7">
        <v>0.05</v>
      </c>
      <c r="P1551" s="6">
        <v>16.66</v>
      </c>
      <c r="Q1551" s="6">
        <f t="shared" si="96"/>
        <v>39.101999999999997</v>
      </c>
      <c r="R1551" s="6">
        <f t="shared" si="97"/>
        <v>16.66</v>
      </c>
      <c r="S1551" s="6">
        <f t="shared" si="98"/>
        <v>22.441999999999997</v>
      </c>
      <c r="T1551" s="8">
        <f t="shared" si="99"/>
        <v>0.57393483709273174</v>
      </c>
      <c r="U1551" s="5">
        <f>YEAR(SalesDataTable[[#This Row],[Order Date]])</f>
        <v>2026</v>
      </c>
      <c r="V1551" s="8" t="str">
        <f>"Q"&amp;ROUNDUP(MONTH(SalesDataTable[[#This Row],[Order Date]])/3,0)</f>
        <v>Q3</v>
      </c>
      <c r="W1551" s="9">
        <f>MONTH(SalesDataTable[[#This Row],[Order Date]])</f>
        <v>8</v>
      </c>
      <c r="X1551" s="8" t="str">
        <f>TEXT(SalesDataTable[[#This Row],[Order Date]],"mmm")</f>
        <v>Aug</v>
      </c>
    </row>
    <row r="1552" spans="1:24" ht="15.75">
      <c r="A1552" s="2">
        <v>2156</v>
      </c>
      <c r="B1552" s="3">
        <v>46237</v>
      </c>
      <c r="C1552" s="4">
        <f>YEAR(SalesDataTable[[#This Row],[Order Date]])</f>
        <v>2026</v>
      </c>
      <c r="D1552" s="12" t="str">
        <f>"Q"&amp;ROUNDUP(MONTH(SalesDataTable[[#This Row],[Order Date]])/3,0)</f>
        <v>Q3</v>
      </c>
      <c r="E1552" s="4">
        <f>MONTH(SalesDataTable[[#This Row],[Order Date]])</f>
        <v>8</v>
      </c>
      <c r="F1552" s="4" t="str">
        <f>TEXT(SalesDataTable[[#This Row],[Order Date]],"MMM")</f>
        <v>Aug</v>
      </c>
      <c r="G1552" s="4" t="s">
        <v>0</v>
      </c>
      <c r="H1552" s="4" t="s">
        <v>1</v>
      </c>
      <c r="I1552" s="4" t="s">
        <v>19</v>
      </c>
      <c r="J1552" s="4" t="s">
        <v>3</v>
      </c>
      <c r="K1552" s="4" t="s">
        <v>14</v>
      </c>
      <c r="L1552" s="4" t="s">
        <v>48</v>
      </c>
      <c r="M1552" s="9">
        <v>1</v>
      </c>
      <c r="N1552" s="6">
        <v>162.78</v>
      </c>
      <c r="O1552" s="7">
        <v>0</v>
      </c>
      <c r="P1552" s="6">
        <v>85.08</v>
      </c>
      <c r="Q1552" s="6">
        <f t="shared" si="96"/>
        <v>162.78</v>
      </c>
      <c r="R1552" s="6">
        <f t="shared" si="97"/>
        <v>85.08</v>
      </c>
      <c r="S1552" s="6">
        <f t="shared" si="98"/>
        <v>77.7</v>
      </c>
      <c r="T1552" s="8">
        <f t="shared" si="99"/>
        <v>0.47733136748986366</v>
      </c>
      <c r="U1552" s="5">
        <f>YEAR(SalesDataTable[[#This Row],[Order Date]])</f>
        <v>2026</v>
      </c>
      <c r="V1552" s="8" t="str">
        <f>"Q"&amp;ROUNDUP(MONTH(SalesDataTable[[#This Row],[Order Date]])/3,0)</f>
        <v>Q3</v>
      </c>
      <c r="W1552" s="9">
        <f>MONTH(SalesDataTable[[#This Row],[Order Date]])</f>
        <v>8</v>
      </c>
      <c r="X1552" s="8" t="str">
        <f>TEXT(SalesDataTable[[#This Row],[Order Date]],"mmm")</f>
        <v>Aug</v>
      </c>
    </row>
    <row r="1553" spans="1:24" ht="15.75">
      <c r="A1553" s="2">
        <v>2539</v>
      </c>
      <c r="B1553" s="3">
        <v>46237</v>
      </c>
      <c r="C1553" s="4">
        <f>YEAR(SalesDataTable[[#This Row],[Order Date]])</f>
        <v>2026</v>
      </c>
      <c r="D1553" s="12" t="str">
        <f>"Q"&amp;ROUNDUP(MONTH(SalesDataTable[[#This Row],[Order Date]])/3,0)</f>
        <v>Q3</v>
      </c>
      <c r="E1553" s="4">
        <f>MONTH(SalesDataTable[[#This Row],[Order Date]])</f>
        <v>8</v>
      </c>
      <c r="F1553" s="4" t="str">
        <f>TEXT(SalesDataTable[[#This Row],[Order Date]],"MMM")</f>
        <v>Aug</v>
      </c>
      <c r="G1553" s="4" t="s">
        <v>11</v>
      </c>
      <c r="H1553" s="4" t="s">
        <v>52</v>
      </c>
      <c r="I1553" s="4" t="s">
        <v>19</v>
      </c>
      <c r="J1553" s="4" t="s">
        <v>13</v>
      </c>
      <c r="K1553" s="4" t="s">
        <v>4</v>
      </c>
      <c r="L1553" s="4" t="s">
        <v>5</v>
      </c>
      <c r="M1553" s="9">
        <v>1</v>
      </c>
      <c r="N1553" s="6">
        <v>80.040000000000006</v>
      </c>
      <c r="O1553" s="7">
        <v>0.1</v>
      </c>
      <c r="P1553" s="6">
        <v>41.88</v>
      </c>
      <c r="Q1553" s="6">
        <f t="shared" si="96"/>
        <v>72.036000000000001</v>
      </c>
      <c r="R1553" s="6">
        <f t="shared" si="97"/>
        <v>41.88</v>
      </c>
      <c r="S1553" s="6">
        <f t="shared" si="98"/>
        <v>30.155999999999999</v>
      </c>
      <c r="T1553" s="8">
        <f t="shared" si="99"/>
        <v>0.41862402132267196</v>
      </c>
      <c r="U1553" s="5">
        <f>YEAR(SalesDataTable[[#This Row],[Order Date]])</f>
        <v>2026</v>
      </c>
      <c r="V1553" s="8" t="str">
        <f>"Q"&amp;ROUNDUP(MONTH(SalesDataTable[[#This Row],[Order Date]])/3,0)</f>
        <v>Q3</v>
      </c>
      <c r="W1553" s="9">
        <f>MONTH(SalesDataTable[[#This Row],[Order Date]])</f>
        <v>8</v>
      </c>
      <c r="X1553" s="8" t="str">
        <f>TEXT(SalesDataTable[[#This Row],[Order Date]],"mmm")</f>
        <v>Aug</v>
      </c>
    </row>
    <row r="1554" spans="1:24" ht="15.75">
      <c r="A1554" s="2">
        <v>3803</v>
      </c>
      <c r="B1554" s="3">
        <v>46237</v>
      </c>
      <c r="C1554" s="4">
        <f>YEAR(SalesDataTable[[#This Row],[Order Date]])</f>
        <v>2026</v>
      </c>
      <c r="D1554" s="12" t="str">
        <f>"Q"&amp;ROUNDUP(MONTH(SalesDataTable[[#This Row],[Order Date]])/3,0)</f>
        <v>Q3</v>
      </c>
      <c r="E1554" s="4">
        <f>MONTH(SalesDataTable[[#This Row],[Order Date]])</f>
        <v>8</v>
      </c>
      <c r="F1554" s="4" t="str">
        <f>TEXT(SalesDataTable[[#This Row],[Order Date]],"MMM")</f>
        <v>Aug</v>
      </c>
      <c r="G1554" s="4" t="s">
        <v>11</v>
      </c>
      <c r="H1554" s="4" t="s">
        <v>25</v>
      </c>
      <c r="I1554" s="4" t="s">
        <v>2</v>
      </c>
      <c r="J1554" s="4" t="s">
        <v>13</v>
      </c>
      <c r="K1554" s="4" t="s">
        <v>9</v>
      </c>
      <c r="L1554" s="4" t="s">
        <v>10</v>
      </c>
      <c r="M1554" s="9">
        <v>1</v>
      </c>
      <c r="N1554" s="6">
        <v>90.21</v>
      </c>
      <c r="O1554" s="7">
        <v>0</v>
      </c>
      <c r="P1554" s="6">
        <v>46.31</v>
      </c>
      <c r="Q1554" s="6">
        <f t="shared" si="96"/>
        <v>90.21</v>
      </c>
      <c r="R1554" s="6">
        <f t="shared" si="97"/>
        <v>46.31</v>
      </c>
      <c r="S1554" s="6">
        <f t="shared" si="98"/>
        <v>43.899999999999991</v>
      </c>
      <c r="T1554" s="8">
        <f t="shared" si="99"/>
        <v>0.48664227912648261</v>
      </c>
      <c r="U1554" s="5">
        <f>YEAR(SalesDataTable[[#This Row],[Order Date]])</f>
        <v>2026</v>
      </c>
      <c r="V1554" s="8" t="str">
        <f>"Q"&amp;ROUNDUP(MONTH(SalesDataTable[[#This Row],[Order Date]])/3,0)</f>
        <v>Q3</v>
      </c>
      <c r="W1554" s="9">
        <f>MONTH(SalesDataTable[[#This Row],[Order Date]])</f>
        <v>8</v>
      </c>
      <c r="X1554" s="8" t="str">
        <f>TEXT(SalesDataTable[[#This Row],[Order Date]],"mmm")</f>
        <v>Aug</v>
      </c>
    </row>
    <row r="1555" spans="1:24" ht="15.75">
      <c r="A1555" s="2">
        <v>100</v>
      </c>
      <c r="B1555" s="3">
        <v>46238</v>
      </c>
      <c r="C1555" s="4">
        <f>YEAR(SalesDataTable[[#This Row],[Order Date]])</f>
        <v>2026</v>
      </c>
      <c r="D1555" s="12" t="str">
        <f>"Q"&amp;ROUNDUP(MONTH(SalesDataTable[[#This Row],[Order Date]])/3,0)</f>
        <v>Q3</v>
      </c>
      <c r="E1555" s="4">
        <f>MONTH(SalesDataTable[[#This Row],[Order Date]])</f>
        <v>8</v>
      </c>
      <c r="F1555" s="4" t="str">
        <f>TEXT(SalesDataTable[[#This Row],[Order Date]],"MMM")</f>
        <v>Aug</v>
      </c>
      <c r="G1555" s="4" t="s">
        <v>0</v>
      </c>
      <c r="H1555" s="4" t="s">
        <v>36</v>
      </c>
      <c r="I1555" s="4" t="s">
        <v>19</v>
      </c>
      <c r="J1555" s="4" t="s">
        <v>16</v>
      </c>
      <c r="K1555" s="4" t="s">
        <v>14</v>
      </c>
      <c r="L1555" s="4" t="s">
        <v>44</v>
      </c>
      <c r="M1555" s="9">
        <v>1</v>
      </c>
      <c r="N1555" s="6">
        <v>133.6</v>
      </c>
      <c r="O1555" s="7">
        <v>0.1</v>
      </c>
      <c r="P1555" s="6">
        <v>67.3</v>
      </c>
      <c r="Q1555" s="6">
        <f t="shared" si="96"/>
        <v>120.24</v>
      </c>
      <c r="R1555" s="6">
        <f t="shared" si="97"/>
        <v>67.3</v>
      </c>
      <c r="S1555" s="6">
        <f t="shared" si="98"/>
        <v>52.94</v>
      </c>
      <c r="T1555" s="8">
        <f t="shared" si="99"/>
        <v>0.44028609447771122</v>
      </c>
      <c r="U1555" s="5">
        <f>YEAR(SalesDataTable[[#This Row],[Order Date]])</f>
        <v>2026</v>
      </c>
      <c r="V1555" s="8" t="str">
        <f>"Q"&amp;ROUNDUP(MONTH(SalesDataTable[[#This Row],[Order Date]])/3,0)</f>
        <v>Q3</v>
      </c>
      <c r="W1555" s="9">
        <f>MONTH(SalesDataTable[[#This Row],[Order Date]])</f>
        <v>8</v>
      </c>
      <c r="X1555" s="8" t="str">
        <f>TEXT(SalesDataTable[[#This Row],[Order Date]],"mmm")</f>
        <v>Aug</v>
      </c>
    </row>
    <row r="1556" spans="1:24" ht="15.75">
      <c r="A1556" s="2">
        <v>118</v>
      </c>
      <c r="B1556" s="3">
        <v>46238</v>
      </c>
      <c r="C1556" s="4">
        <f>YEAR(SalesDataTable[[#This Row],[Order Date]])</f>
        <v>2026</v>
      </c>
      <c r="D1556" s="12" t="str">
        <f>"Q"&amp;ROUNDUP(MONTH(SalesDataTable[[#This Row],[Order Date]])/3,0)</f>
        <v>Q3</v>
      </c>
      <c r="E1556" s="4">
        <f>MONTH(SalesDataTable[[#This Row],[Order Date]])</f>
        <v>8</v>
      </c>
      <c r="F1556" s="4" t="str">
        <f>TEXT(SalesDataTable[[#This Row],[Order Date]],"MMM")</f>
        <v>Aug</v>
      </c>
      <c r="G1556" s="4" t="s">
        <v>20</v>
      </c>
      <c r="H1556" s="4" t="s">
        <v>21</v>
      </c>
      <c r="I1556" s="4" t="s">
        <v>2</v>
      </c>
      <c r="J1556" s="4" t="s">
        <v>3</v>
      </c>
      <c r="K1556" s="4" t="s">
        <v>14</v>
      </c>
      <c r="L1556" s="4" t="s">
        <v>32</v>
      </c>
      <c r="M1556" s="9">
        <v>1</v>
      </c>
      <c r="N1556" s="6">
        <v>47.53</v>
      </c>
      <c r="O1556" s="7">
        <v>0</v>
      </c>
      <c r="P1556" s="6">
        <v>18.04</v>
      </c>
      <c r="Q1556" s="6">
        <f t="shared" si="96"/>
        <v>47.53</v>
      </c>
      <c r="R1556" s="6">
        <f t="shared" si="97"/>
        <v>18.04</v>
      </c>
      <c r="S1556" s="6">
        <f t="shared" si="98"/>
        <v>29.490000000000002</v>
      </c>
      <c r="T1556" s="8">
        <f t="shared" si="99"/>
        <v>0.62045024195245113</v>
      </c>
      <c r="U1556" s="5">
        <f>YEAR(SalesDataTable[[#This Row],[Order Date]])</f>
        <v>2026</v>
      </c>
      <c r="V1556" s="8" t="str">
        <f>"Q"&amp;ROUNDUP(MONTH(SalesDataTable[[#This Row],[Order Date]])/3,0)</f>
        <v>Q3</v>
      </c>
      <c r="W1556" s="9">
        <f>MONTH(SalesDataTable[[#This Row],[Order Date]])</f>
        <v>8</v>
      </c>
      <c r="X1556" s="8" t="str">
        <f>TEXT(SalesDataTable[[#This Row],[Order Date]],"mmm")</f>
        <v>Aug</v>
      </c>
    </row>
    <row r="1557" spans="1:24" ht="15.75">
      <c r="A1557" s="2">
        <v>220</v>
      </c>
      <c r="B1557" s="3">
        <v>46238</v>
      </c>
      <c r="C1557" s="4">
        <f>YEAR(SalesDataTable[[#This Row],[Order Date]])</f>
        <v>2026</v>
      </c>
      <c r="D1557" s="12" t="str">
        <f>"Q"&amp;ROUNDUP(MONTH(SalesDataTable[[#This Row],[Order Date]])/3,0)</f>
        <v>Q3</v>
      </c>
      <c r="E1557" s="4">
        <f>MONTH(SalesDataTable[[#This Row],[Order Date]])</f>
        <v>8</v>
      </c>
      <c r="F1557" s="4" t="str">
        <f>TEXT(SalesDataTable[[#This Row],[Order Date]],"MMM")</f>
        <v>Aug</v>
      </c>
      <c r="G1557" s="4" t="s">
        <v>0</v>
      </c>
      <c r="H1557" s="4" t="s">
        <v>50</v>
      </c>
      <c r="I1557" s="4" t="s">
        <v>2</v>
      </c>
      <c r="J1557" s="4" t="s">
        <v>3</v>
      </c>
      <c r="K1557" s="4" t="s">
        <v>14</v>
      </c>
      <c r="L1557" s="4" t="s">
        <v>32</v>
      </c>
      <c r="M1557" s="9">
        <v>2</v>
      </c>
      <c r="N1557" s="6">
        <v>46.71</v>
      </c>
      <c r="O1557" s="7">
        <v>0</v>
      </c>
      <c r="P1557" s="6">
        <v>18.41</v>
      </c>
      <c r="Q1557" s="6">
        <f t="shared" si="96"/>
        <v>93.42</v>
      </c>
      <c r="R1557" s="6">
        <f t="shared" si="97"/>
        <v>36.82</v>
      </c>
      <c r="S1557" s="6">
        <f t="shared" si="98"/>
        <v>56.6</v>
      </c>
      <c r="T1557" s="8">
        <f t="shared" si="99"/>
        <v>0.60586598158852489</v>
      </c>
      <c r="U1557" s="5">
        <f>YEAR(SalesDataTable[[#This Row],[Order Date]])</f>
        <v>2026</v>
      </c>
      <c r="V1557" s="8" t="str">
        <f>"Q"&amp;ROUNDUP(MONTH(SalesDataTable[[#This Row],[Order Date]])/3,0)</f>
        <v>Q3</v>
      </c>
      <c r="W1557" s="9">
        <f>MONTH(SalesDataTable[[#This Row],[Order Date]])</f>
        <v>8</v>
      </c>
      <c r="X1557" s="8" t="str">
        <f>TEXT(SalesDataTable[[#This Row],[Order Date]],"mmm")</f>
        <v>Aug</v>
      </c>
    </row>
    <row r="1558" spans="1:24" ht="15.75">
      <c r="A1558" s="2">
        <v>1145</v>
      </c>
      <c r="B1558" s="3">
        <v>46238</v>
      </c>
      <c r="C1558" s="4">
        <f>YEAR(SalesDataTable[[#This Row],[Order Date]])</f>
        <v>2026</v>
      </c>
      <c r="D1558" s="12" t="str">
        <f>"Q"&amp;ROUNDUP(MONTH(SalesDataTable[[#This Row],[Order Date]])/3,0)</f>
        <v>Q3</v>
      </c>
      <c r="E1558" s="4">
        <f>MONTH(SalesDataTable[[#This Row],[Order Date]])</f>
        <v>8</v>
      </c>
      <c r="F1558" s="4" t="str">
        <f>TEXT(SalesDataTable[[#This Row],[Order Date]],"MMM")</f>
        <v>Aug</v>
      </c>
      <c r="G1558" s="4" t="s">
        <v>11</v>
      </c>
      <c r="H1558" s="4" t="s">
        <v>52</v>
      </c>
      <c r="I1558" s="4" t="s">
        <v>28</v>
      </c>
      <c r="J1558" s="4" t="s">
        <v>13</v>
      </c>
      <c r="K1558" s="4" t="s">
        <v>23</v>
      </c>
      <c r="L1558" s="4" t="s">
        <v>29</v>
      </c>
      <c r="M1558" s="9">
        <v>1</v>
      </c>
      <c r="N1558" s="6">
        <v>197.26</v>
      </c>
      <c r="O1558" s="7">
        <v>0</v>
      </c>
      <c r="P1558" s="6">
        <v>104.09</v>
      </c>
      <c r="Q1558" s="6">
        <f t="shared" si="96"/>
        <v>197.26</v>
      </c>
      <c r="R1558" s="6">
        <f t="shared" si="97"/>
        <v>104.09</v>
      </c>
      <c r="S1558" s="6">
        <f t="shared" si="98"/>
        <v>93.169999999999987</v>
      </c>
      <c r="T1558" s="8">
        <f t="shared" si="99"/>
        <v>0.47232079488999285</v>
      </c>
      <c r="U1558" s="5">
        <f>YEAR(SalesDataTable[[#This Row],[Order Date]])</f>
        <v>2026</v>
      </c>
      <c r="V1558" s="8" t="str">
        <f>"Q"&amp;ROUNDUP(MONTH(SalesDataTable[[#This Row],[Order Date]])/3,0)</f>
        <v>Q3</v>
      </c>
      <c r="W1558" s="9">
        <f>MONTH(SalesDataTable[[#This Row],[Order Date]])</f>
        <v>8</v>
      </c>
      <c r="X1558" s="8" t="str">
        <f>TEXT(SalesDataTable[[#This Row],[Order Date]],"mmm")</f>
        <v>Aug</v>
      </c>
    </row>
    <row r="1559" spans="1:24" ht="15.75">
      <c r="A1559" s="2">
        <v>1289</v>
      </c>
      <c r="B1559" s="3">
        <v>46238</v>
      </c>
      <c r="C1559" s="4">
        <f>YEAR(SalesDataTable[[#This Row],[Order Date]])</f>
        <v>2026</v>
      </c>
      <c r="D1559" s="12" t="str">
        <f>"Q"&amp;ROUNDUP(MONTH(SalesDataTable[[#This Row],[Order Date]])/3,0)</f>
        <v>Q3</v>
      </c>
      <c r="E1559" s="4">
        <f>MONTH(SalesDataTable[[#This Row],[Order Date]])</f>
        <v>8</v>
      </c>
      <c r="F1559" s="4" t="str">
        <f>TEXT(SalesDataTable[[#This Row],[Order Date]],"MMM")</f>
        <v>Aug</v>
      </c>
      <c r="G1559" s="4" t="s">
        <v>11</v>
      </c>
      <c r="H1559" s="4" t="s">
        <v>52</v>
      </c>
      <c r="I1559" s="4" t="s">
        <v>28</v>
      </c>
      <c r="J1559" s="4" t="s">
        <v>13</v>
      </c>
      <c r="K1559" s="4" t="s">
        <v>9</v>
      </c>
      <c r="L1559" s="4" t="s">
        <v>46</v>
      </c>
      <c r="M1559" s="9">
        <v>1</v>
      </c>
      <c r="N1559" s="6">
        <v>70.56</v>
      </c>
      <c r="O1559" s="7">
        <v>0</v>
      </c>
      <c r="P1559" s="6">
        <v>32.11</v>
      </c>
      <c r="Q1559" s="6">
        <f t="shared" si="96"/>
        <v>70.56</v>
      </c>
      <c r="R1559" s="6">
        <f t="shared" si="97"/>
        <v>32.11</v>
      </c>
      <c r="S1559" s="6">
        <f t="shared" si="98"/>
        <v>38.450000000000003</v>
      </c>
      <c r="T1559" s="8">
        <f t="shared" si="99"/>
        <v>0.54492630385487528</v>
      </c>
      <c r="U1559" s="5">
        <f>YEAR(SalesDataTable[[#This Row],[Order Date]])</f>
        <v>2026</v>
      </c>
      <c r="V1559" s="8" t="str">
        <f>"Q"&amp;ROUNDUP(MONTH(SalesDataTable[[#This Row],[Order Date]])/3,0)</f>
        <v>Q3</v>
      </c>
      <c r="W1559" s="9">
        <f>MONTH(SalesDataTable[[#This Row],[Order Date]])</f>
        <v>8</v>
      </c>
      <c r="X1559" s="8" t="str">
        <f>TEXT(SalesDataTable[[#This Row],[Order Date]],"mmm")</f>
        <v>Aug</v>
      </c>
    </row>
    <row r="1560" spans="1:24" ht="15.75">
      <c r="A1560" s="2">
        <v>1411</v>
      </c>
      <c r="B1560" s="3">
        <v>46238</v>
      </c>
      <c r="C1560" s="4">
        <f>YEAR(SalesDataTable[[#This Row],[Order Date]])</f>
        <v>2026</v>
      </c>
      <c r="D1560" s="12" t="str">
        <f>"Q"&amp;ROUNDUP(MONTH(SalesDataTable[[#This Row],[Order Date]])/3,0)</f>
        <v>Q3</v>
      </c>
      <c r="E1560" s="4">
        <f>MONTH(SalesDataTable[[#This Row],[Order Date]])</f>
        <v>8</v>
      </c>
      <c r="F1560" s="4" t="str">
        <f>TEXT(SalesDataTable[[#This Row],[Order Date]],"MMM")</f>
        <v>Aug</v>
      </c>
      <c r="G1560" s="4" t="s">
        <v>6</v>
      </c>
      <c r="H1560" s="4" t="s">
        <v>43</v>
      </c>
      <c r="I1560" s="4" t="s">
        <v>2</v>
      </c>
      <c r="J1560" s="4" t="s">
        <v>16</v>
      </c>
      <c r="K1560" s="4" t="s">
        <v>34</v>
      </c>
      <c r="L1560" s="4" t="s">
        <v>42</v>
      </c>
      <c r="M1560" s="9">
        <v>1</v>
      </c>
      <c r="N1560" s="6">
        <v>36.58</v>
      </c>
      <c r="O1560" s="7">
        <v>0</v>
      </c>
      <c r="P1560" s="6">
        <v>13.98</v>
      </c>
      <c r="Q1560" s="6">
        <f t="shared" si="96"/>
        <v>36.58</v>
      </c>
      <c r="R1560" s="6">
        <f t="shared" si="97"/>
        <v>13.98</v>
      </c>
      <c r="S1560" s="6">
        <f t="shared" si="98"/>
        <v>22.599999999999998</v>
      </c>
      <c r="T1560" s="8">
        <f t="shared" si="99"/>
        <v>0.61782394751230174</v>
      </c>
      <c r="U1560" s="5">
        <f>YEAR(SalesDataTable[[#This Row],[Order Date]])</f>
        <v>2026</v>
      </c>
      <c r="V1560" s="8" t="str">
        <f>"Q"&amp;ROUNDUP(MONTH(SalesDataTable[[#This Row],[Order Date]])/3,0)</f>
        <v>Q3</v>
      </c>
      <c r="W1560" s="9">
        <f>MONTH(SalesDataTable[[#This Row],[Order Date]])</f>
        <v>8</v>
      </c>
      <c r="X1560" s="8" t="str">
        <f>TEXT(SalesDataTable[[#This Row],[Order Date]],"mmm")</f>
        <v>Aug</v>
      </c>
    </row>
    <row r="1561" spans="1:24" ht="15.75">
      <c r="A1561" s="2">
        <v>1799</v>
      </c>
      <c r="B1561" s="3">
        <v>46238</v>
      </c>
      <c r="C1561" s="4">
        <f>YEAR(SalesDataTable[[#This Row],[Order Date]])</f>
        <v>2026</v>
      </c>
      <c r="D1561" s="12" t="str">
        <f>"Q"&amp;ROUNDUP(MONTH(SalesDataTable[[#This Row],[Order Date]])/3,0)</f>
        <v>Q3</v>
      </c>
      <c r="E1561" s="4">
        <f>MONTH(SalesDataTable[[#This Row],[Order Date]])</f>
        <v>8</v>
      </c>
      <c r="F1561" s="4" t="str">
        <f>TEXT(SalesDataTable[[#This Row],[Order Date]],"MMM")</f>
        <v>Aug</v>
      </c>
      <c r="G1561" s="4" t="s">
        <v>20</v>
      </c>
      <c r="H1561" s="4" t="s">
        <v>47</v>
      </c>
      <c r="I1561" s="4" t="s">
        <v>8</v>
      </c>
      <c r="J1561" s="4" t="s">
        <v>16</v>
      </c>
      <c r="K1561" s="4" t="s">
        <v>4</v>
      </c>
      <c r="L1561" s="4" t="s">
        <v>5</v>
      </c>
      <c r="M1561" s="9">
        <v>4</v>
      </c>
      <c r="N1561" s="6">
        <v>82.98</v>
      </c>
      <c r="O1561" s="7">
        <v>0.05</v>
      </c>
      <c r="P1561" s="6">
        <v>43.79</v>
      </c>
      <c r="Q1561" s="6">
        <f t="shared" si="96"/>
        <v>315.32400000000001</v>
      </c>
      <c r="R1561" s="6">
        <f t="shared" si="97"/>
        <v>175.16</v>
      </c>
      <c r="S1561" s="6">
        <f t="shared" si="98"/>
        <v>140.16400000000002</v>
      </c>
      <c r="T1561" s="8">
        <f t="shared" si="99"/>
        <v>0.44450787126891711</v>
      </c>
      <c r="U1561" s="5">
        <f>YEAR(SalesDataTable[[#This Row],[Order Date]])</f>
        <v>2026</v>
      </c>
      <c r="V1561" s="8" t="str">
        <f>"Q"&amp;ROUNDUP(MONTH(SalesDataTable[[#This Row],[Order Date]])/3,0)</f>
        <v>Q3</v>
      </c>
      <c r="W1561" s="9">
        <f>MONTH(SalesDataTable[[#This Row],[Order Date]])</f>
        <v>8</v>
      </c>
      <c r="X1561" s="8" t="str">
        <f>TEXT(SalesDataTable[[#This Row],[Order Date]],"mmm")</f>
        <v>Aug</v>
      </c>
    </row>
    <row r="1562" spans="1:24" ht="15.75">
      <c r="A1562" s="2">
        <v>1871</v>
      </c>
      <c r="B1562" s="3">
        <v>46238</v>
      </c>
      <c r="C1562" s="4">
        <f>YEAR(SalesDataTable[[#This Row],[Order Date]])</f>
        <v>2026</v>
      </c>
      <c r="D1562" s="12" t="str">
        <f>"Q"&amp;ROUNDUP(MONTH(SalesDataTable[[#This Row],[Order Date]])/3,0)</f>
        <v>Q3</v>
      </c>
      <c r="E1562" s="4">
        <f>MONTH(SalesDataTable[[#This Row],[Order Date]])</f>
        <v>8</v>
      </c>
      <c r="F1562" s="4" t="str">
        <f>TEXT(SalesDataTable[[#This Row],[Order Date]],"MMM")</f>
        <v>Aug</v>
      </c>
      <c r="G1562" s="4" t="s">
        <v>0</v>
      </c>
      <c r="H1562" s="4" t="s">
        <v>1</v>
      </c>
      <c r="I1562" s="4" t="s">
        <v>2</v>
      </c>
      <c r="J1562" s="4" t="s">
        <v>13</v>
      </c>
      <c r="K1562" s="4" t="s">
        <v>4</v>
      </c>
      <c r="L1562" s="4" t="s">
        <v>26</v>
      </c>
      <c r="M1562" s="9">
        <v>1</v>
      </c>
      <c r="N1562" s="6">
        <v>41.25</v>
      </c>
      <c r="O1562" s="7">
        <v>0</v>
      </c>
      <c r="P1562" s="6">
        <v>17.02</v>
      </c>
      <c r="Q1562" s="6">
        <f t="shared" si="96"/>
        <v>41.25</v>
      </c>
      <c r="R1562" s="6">
        <f t="shared" si="97"/>
        <v>17.02</v>
      </c>
      <c r="S1562" s="6">
        <f t="shared" si="98"/>
        <v>24.23</v>
      </c>
      <c r="T1562" s="8">
        <f t="shared" si="99"/>
        <v>0.58739393939393936</v>
      </c>
      <c r="U1562" s="5">
        <f>YEAR(SalesDataTable[[#This Row],[Order Date]])</f>
        <v>2026</v>
      </c>
      <c r="V1562" s="8" t="str">
        <f>"Q"&amp;ROUNDUP(MONTH(SalesDataTable[[#This Row],[Order Date]])/3,0)</f>
        <v>Q3</v>
      </c>
      <c r="W1562" s="9">
        <f>MONTH(SalesDataTable[[#This Row],[Order Date]])</f>
        <v>8</v>
      </c>
      <c r="X1562" s="8" t="str">
        <f>TEXT(SalesDataTable[[#This Row],[Order Date]],"mmm")</f>
        <v>Aug</v>
      </c>
    </row>
    <row r="1563" spans="1:24" ht="15.75">
      <c r="A1563" s="2">
        <v>4180</v>
      </c>
      <c r="B1563" s="3">
        <v>46238</v>
      </c>
      <c r="C1563" s="4">
        <f>YEAR(SalesDataTable[[#This Row],[Order Date]])</f>
        <v>2026</v>
      </c>
      <c r="D1563" s="12" t="str">
        <f>"Q"&amp;ROUNDUP(MONTH(SalesDataTable[[#This Row],[Order Date]])/3,0)</f>
        <v>Q3</v>
      </c>
      <c r="E1563" s="4">
        <f>MONTH(SalesDataTable[[#This Row],[Order Date]])</f>
        <v>8</v>
      </c>
      <c r="F1563" s="4" t="str">
        <f>TEXT(SalesDataTable[[#This Row],[Order Date]],"MMM")</f>
        <v>Aug</v>
      </c>
      <c r="G1563" s="4" t="s">
        <v>11</v>
      </c>
      <c r="H1563" s="4" t="s">
        <v>18</v>
      </c>
      <c r="I1563" s="4" t="s">
        <v>2</v>
      </c>
      <c r="J1563" s="4" t="s">
        <v>3</v>
      </c>
      <c r="K1563" s="4" t="s">
        <v>4</v>
      </c>
      <c r="L1563" s="4" t="s">
        <v>30</v>
      </c>
      <c r="M1563" s="9">
        <v>1</v>
      </c>
      <c r="N1563" s="6">
        <v>101.37</v>
      </c>
      <c r="O1563" s="7">
        <v>0</v>
      </c>
      <c r="P1563" s="6">
        <v>51.56</v>
      </c>
      <c r="Q1563" s="6">
        <f t="shared" si="96"/>
        <v>101.37</v>
      </c>
      <c r="R1563" s="6">
        <f t="shared" si="97"/>
        <v>51.56</v>
      </c>
      <c r="S1563" s="6">
        <f t="shared" si="98"/>
        <v>49.81</v>
      </c>
      <c r="T1563" s="8">
        <f t="shared" si="99"/>
        <v>0.49136825490776365</v>
      </c>
      <c r="U1563" s="5">
        <f>YEAR(SalesDataTable[[#This Row],[Order Date]])</f>
        <v>2026</v>
      </c>
      <c r="V1563" s="8" t="str">
        <f>"Q"&amp;ROUNDUP(MONTH(SalesDataTable[[#This Row],[Order Date]])/3,0)</f>
        <v>Q3</v>
      </c>
      <c r="W1563" s="9">
        <f>MONTH(SalesDataTable[[#This Row],[Order Date]])</f>
        <v>8</v>
      </c>
      <c r="X1563" s="8" t="str">
        <f>TEXT(SalesDataTable[[#This Row],[Order Date]],"mmm")</f>
        <v>Aug</v>
      </c>
    </row>
    <row r="1564" spans="1:24" ht="15.75">
      <c r="A1564" s="2">
        <v>4338</v>
      </c>
      <c r="B1564" s="3">
        <v>46238</v>
      </c>
      <c r="C1564" s="4">
        <f>YEAR(SalesDataTable[[#This Row],[Order Date]])</f>
        <v>2026</v>
      </c>
      <c r="D1564" s="12" t="str">
        <f>"Q"&amp;ROUNDUP(MONTH(SalesDataTable[[#This Row],[Order Date]])/3,0)</f>
        <v>Q3</v>
      </c>
      <c r="E1564" s="4">
        <f>MONTH(SalesDataTable[[#This Row],[Order Date]])</f>
        <v>8</v>
      </c>
      <c r="F1564" s="4" t="str">
        <f>TEXT(SalesDataTable[[#This Row],[Order Date]],"MMM")</f>
        <v>Aug</v>
      </c>
      <c r="G1564" s="4" t="s">
        <v>11</v>
      </c>
      <c r="H1564" s="4" t="s">
        <v>52</v>
      </c>
      <c r="I1564" s="4" t="s">
        <v>2</v>
      </c>
      <c r="J1564" s="4" t="s">
        <v>3</v>
      </c>
      <c r="K1564" s="4" t="s">
        <v>23</v>
      </c>
      <c r="L1564" s="4" t="s">
        <v>24</v>
      </c>
      <c r="M1564" s="9">
        <v>1</v>
      </c>
      <c r="N1564" s="6">
        <v>340.66</v>
      </c>
      <c r="O1564" s="7">
        <v>0.05</v>
      </c>
      <c r="P1564" s="6">
        <v>194.13</v>
      </c>
      <c r="Q1564" s="6">
        <f t="shared" si="96"/>
        <v>323.62700000000001</v>
      </c>
      <c r="R1564" s="6">
        <f t="shared" si="97"/>
        <v>194.13</v>
      </c>
      <c r="S1564" s="6">
        <f t="shared" si="98"/>
        <v>129.49700000000001</v>
      </c>
      <c r="T1564" s="8">
        <f t="shared" si="99"/>
        <v>0.40014275693931595</v>
      </c>
      <c r="U1564" s="5">
        <f>YEAR(SalesDataTable[[#This Row],[Order Date]])</f>
        <v>2026</v>
      </c>
      <c r="V1564" s="8" t="str">
        <f>"Q"&amp;ROUNDUP(MONTH(SalesDataTable[[#This Row],[Order Date]])/3,0)</f>
        <v>Q3</v>
      </c>
      <c r="W1564" s="9">
        <f>MONTH(SalesDataTable[[#This Row],[Order Date]])</f>
        <v>8</v>
      </c>
      <c r="X1564" s="8" t="str">
        <f>TEXT(SalesDataTable[[#This Row],[Order Date]],"mmm")</f>
        <v>Aug</v>
      </c>
    </row>
    <row r="1565" spans="1:24" ht="15.75">
      <c r="A1565" s="2">
        <v>4463</v>
      </c>
      <c r="B1565" s="3">
        <v>46238</v>
      </c>
      <c r="C1565" s="4">
        <f>YEAR(SalesDataTable[[#This Row],[Order Date]])</f>
        <v>2026</v>
      </c>
      <c r="D1565" s="12" t="str">
        <f>"Q"&amp;ROUNDUP(MONTH(SalesDataTable[[#This Row],[Order Date]])/3,0)</f>
        <v>Q3</v>
      </c>
      <c r="E1565" s="4">
        <f>MONTH(SalesDataTable[[#This Row],[Order Date]])</f>
        <v>8</v>
      </c>
      <c r="F1565" s="4" t="str">
        <f>TEXT(SalesDataTable[[#This Row],[Order Date]],"MMM")</f>
        <v>Aug</v>
      </c>
      <c r="G1565" s="4" t="s">
        <v>11</v>
      </c>
      <c r="H1565" s="4" t="s">
        <v>12</v>
      </c>
      <c r="I1565" s="4" t="s">
        <v>28</v>
      </c>
      <c r="J1565" s="4" t="s">
        <v>16</v>
      </c>
      <c r="K1565" s="4" t="s">
        <v>4</v>
      </c>
      <c r="L1565" s="4" t="s">
        <v>22</v>
      </c>
      <c r="M1565" s="9">
        <v>1</v>
      </c>
      <c r="N1565" s="6">
        <v>50.43</v>
      </c>
      <c r="O1565" s="7">
        <v>0.15</v>
      </c>
      <c r="P1565" s="6">
        <v>22.94</v>
      </c>
      <c r="Q1565" s="6">
        <f t="shared" si="96"/>
        <v>42.865499999999997</v>
      </c>
      <c r="R1565" s="6">
        <f t="shared" si="97"/>
        <v>22.94</v>
      </c>
      <c r="S1565" s="6">
        <f t="shared" si="98"/>
        <v>19.925499999999996</v>
      </c>
      <c r="T1565" s="8">
        <f t="shared" si="99"/>
        <v>0.46483768998378644</v>
      </c>
      <c r="U1565" s="5">
        <f>YEAR(SalesDataTable[[#This Row],[Order Date]])</f>
        <v>2026</v>
      </c>
      <c r="V1565" s="8" t="str">
        <f>"Q"&amp;ROUNDUP(MONTH(SalesDataTable[[#This Row],[Order Date]])/3,0)</f>
        <v>Q3</v>
      </c>
      <c r="W1565" s="9">
        <f>MONTH(SalesDataTable[[#This Row],[Order Date]])</f>
        <v>8</v>
      </c>
      <c r="X1565" s="8" t="str">
        <f>TEXT(SalesDataTable[[#This Row],[Order Date]],"mmm")</f>
        <v>Aug</v>
      </c>
    </row>
    <row r="1566" spans="1:24" ht="15.75">
      <c r="A1566" s="2">
        <v>382</v>
      </c>
      <c r="B1566" s="3">
        <v>46239</v>
      </c>
      <c r="C1566" s="4">
        <f>YEAR(SalesDataTable[[#This Row],[Order Date]])</f>
        <v>2026</v>
      </c>
      <c r="D1566" s="12" t="str">
        <f>"Q"&amp;ROUNDUP(MONTH(SalesDataTable[[#This Row],[Order Date]])/3,0)</f>
        <v>Q3</v>
      </c>
      <c r="E1566" s="4">
        <f>MONTH(SalesDataTable[[#This Row],[Order Date]])</f>
        <v>8</v>
      </c>
      <c r="F1566" s="4" t="str">
        <f>TEXT(SalesDataTable[[#This Row],[Order Date]],"MMM")</f>
        <v>Aug</v>
      </c>
      <c r="G1566" s="4" t="s">
        <v>20</v>
      </c>
      <c r="H1566" s="4" t="s">
        <v>33</v>
      </c>
      <c r="I1566" s="4" t="s">
        <v>2</v>
      </c>
      <c r="J1566" s="4" t="s">
        <v>13</v>
      </c>
      <c r="K1566" s="4" t="s">
        <v>34</v>
      </c>
      <c r="L1566" s="4" t="s">
        <v>35</v>
      </c>
      <c r="M1566" s="9">
        <v>1</v>
      </c>
      <c r="N1566" s="6">
        <v>40.42</v>
      </c>
      <c r="O1566" s="7">
        <v>0.05</v>
      </c>
      <c r="P1566" s="6">
        <v>14.33</v>
      </c>
      <c r="Q1566" s="6">
        <f t="shared" si="96"/>
        <v>38.399000000000001</v>
      </c>
      <c r="R1566" s="6">
        <f t="shared" si="97"/>
        <v>14.33</v>
      </c>
      <c r="S1566" s="6">
        <f t="shared" si="98"/>
        <v>24.069000000000003</v>
      </c>
      <c r="T1566" s="8">
        <f t="shared" si="99"/>
        <v>0.62681319826037141</v>
      </c>
      <c r="U1566" s="5">
        <f>YEAR(SalesDataTable[[#This Row],[Order Date]])</f>
        <v>2026</v>
      </c>
      <c r="V1566" s="8" t="str">
        <f>"Q"&amp;ROUNDUP(MONTH(SalesDataTable[[#This Row],[Order Date]])/3,0)</f>
        <v>Q3</v>
      </c>
      <c r="W1566" s="9">
        <f>MONTH(SalesDataTable[[#This Row],[Order Date]])</f>
        <v>8</v>
      </c>
      <c r="X1566" s="8" t="str">
        <f>TEXT(SalesDataTable[[#This Row],[Order Date]],"mmm")</f>
        <v>Aug</v>
      </c>
    </row>
    <row r="1567" spans="1:24" ht="15.75">
      <c r="A1567" s="2">
        <v>1011</v>
      </c>
      <c r="B1567" s="3">
        <v>46239</v>
      </c>
      <c r="C1567" s="4">
        <f>YEAR(SalesDataTable[[#This Row],[Order Date]])</f>
        <v>2026</v>
      </c>
      <c r="D1567" s="12" t="str">
        <f>"Q"&amp;ROUNDUP(MONTH(SalesDataTable[[#This Row],[Order Date]])/3,0)</f>
        <v>Q3</v>
      </c>
      <c r="E1567" s="4">
        <f>MONTH(SalesDataTable[[#This Row],[Order Date]])</f>
        <v>8</v>
      </c>
      <c r="F1567" s="4" t="str">
        <f>TEXT(SalesDataTable[[#This Row],[Order Date]],"MMM")</f>
        <v>Aug</v>
      </c>
      <c r="G1567" s="4" t="s">
        <v>0</v>
      </c>
      <c r="H1567" s="4" t="s">
        <v>1</v>
      </c>
      <c r="I1567" s="4" t="s">
        <v>2</v>
      </c>
      <c r="J1567" s="4" t="s">
        <v>13</v>
      </c>
      <c r="K1567" s="4" t="s">
        <v>4</v>
      </c>
      <c r="L1567" s="4" t="s">
        <v>22</v>
      </c>
      <c r="M1567" s="9">
        <v>1</v>
      </c>
      <c r="N1567" s="6">
        <v>51.81</v>
      </c>
      <c r="O1567" s="7">
        <v>0.05</v>
      </c>
      <c r="P1567" s="6">
        <v>22.28</v>
      </c>
      <c r="Q1567" s="6">
        <f t="shared" si="96"/>
        <v>49.219499999999996</v>
      </c>
      <c r="R1567" s="6">
        <f t="shared" si="97"/>
        <v>22.28</v>
      </c>
      <c r="S1567" s="6">
        <f t="shared" si="98"/>
        <v>26.939499999999995</v>
      </c>
      <c r="T1567" s="8">
        <f t="shared" si="99"/>
        <v>0.54733388189640275</v>
      </c>
      <c r="U1567" s="5">
        <f>YEAR(SalesDataTable[[#This Row],[Order Date]])</f>
        <v>2026</v>
      </c>
      <c r="V1567" s="8" t="str">
        <f>"Q"&amp;ROUNDUP(MONTH(SalesDataTable[[#This Row],[Order Date]])/3,0)</f>
        <v>Q3</v>
      </c>
      <c r="W1567" s="9">
        <f>MONTH(SalesDataTable[[#This Row],[Order Date]])</f>
        <v>8</v>
      </c>
      <c r="X1567" s="8" t="str">
        <f>TEXT(SalesDataTable[[#This Row],[Order Date]],"mmm")</f>
        <v>Aug</v>
      </c>
    </row>
    <row r="1568" spans="1:24" ht="15.75">
      <c r="A1568" s="2">
        <v>1148</v>
      </c>
      <c r="B1568" s="3">
        <v>46239</v>
      </c>
      <c r="C1568" s="4">
        <f>YEAR(SalesDataTable[[#This Row],[Order Date]])</f>
        <v>2026</v>
      </c>
      <c r="D1568" s="12" t="str">
        <f>"Q"&amp;ROUNDUP(MONTH(SalesDataTable[[#This Row],[Order Date]])/3,0)</f>
        <v>Q3</v>
      </c>
      <c r="E1568" s="4">
        <f>MONTH(SalesDataTable[[#This Row],[Order Date]])</f>
        <v>8</v>
      </c>
      <c r="F1568" s="4" t="str">
        <f>TEXT(SalesDataTable[[#This Row],[Order Date]],"MMM")</f>
        <v>Aug</v>
      </c>
      <c r="G1568" s="4" t="s">
        <v>11</v>
      </c>
      <c r="H1568" s="4" t="s">
        <v>12</v>
      </c>
      <c r="I1568" s="4" t="s">
        <v>19</v>
      </c>
      <c r="J1568" s="4" t="s">
        <v>13</v>
      </c>
      <c r="K1568" s="4" t="s">
        <v>34</v>
      </c>
      <c r="L1568" s="4" t="s">
        <v>42</v>
      </c>
      <c r="M1568" s="9">
        <v>3</v>
      </c>
      <c r="N1568" s="6">
        <v>35.9</v>
      </c>
      <c r="O1568" s="7">
        <v>0</v>
      </c>
      <c r="P1568" s="6">
        <v>14.11</v>
      </c>
      <c r="Q1568" s="6">
        <f t="shared" si="96"/>
        <v>107.69999999999999</v>
      </c>
      <c r="R1568" s="6">
        <f t="shared" si="97"/>
        <v>42.33</v>
      </c>
      <c r="S1568" s="6">
        <f t="shared" si="98"/>
        <v>65.36999999999999</v>
      </c>
      <c r="T1568" s="8">
        <f t="shared" si="99"/>
        <v>0.60696378830083564</v>
      </c>
      <c r="U1568" s="5">
        <f>YEAR(SalesDataTable[[#This Row],[Order Date]])</f>
        <v>2026</v>
      </c>
      <c r="V1568" s="8" t="str">
        <f>"Q"&amp;ROUNDUP(MONTH(SalesDataTable[[#This Row],[Order Date]])/3,0)</f>
        <v>Q3</v>
      </c>
      <c r="W1568" s="9">
        <f>MONTH(SalesDataTable[[#This Row],[Order Date]])</f>
        <v>8</v>
      </c>
      <c r="X1568" s="8" t="str">
        <f>TEXT(SalesDataTable[[#This Row],[Order Date]],"mmm")</f>
        <v>Aug</v>
      </c>
    </row>
    <row r="1569" spans="1:24" ht="15.75">
      <c r="A1569" s="2">
        <v>1397</v>
      </c>
      <c r="B1569" s="3">
        <v>46239</v>
      </c>
      <c r="C1569" s="4">
        <f>YEAR(SalesDataTable[[#This Row],[Order Date]])</f>
        <v>2026</v>
      </c>
      <c r="D1569" s="12" t="str">
        <f>"Q"&amp;ROUNDUP(MONTH(SalesDataTable[[#This Row],[Order Date]])/3,0)</f>
        <v>Q3</v>
      </c>
      <c r="E1569" s="4">
        <f>MONTH(SalesDataTable[[#This Row],[Order Date]])</f>
        <v>8</v>
      </c>
      <c r="F1569" s="4" t="str">
        <f>TEXT(SalesDataTable[[#This Row],[Order Date]],"MMM")</f>
        <v>Aug</v>
      </c>
      <c r="G1569" s="4" t="s">
        <v>6</v>
      </c>
      <c r="H1569" s="4" t="s">
        <v>49</v>
      </c>
      <c r="I1569" s="4" t="s">
        <v>19</v>
      </c>
      <c r="J1569" s="4" t="s">
        <v>16</v>
      </c>
      <c r="K1569" s="4" t="s">
        <v>9</v>
      </c>
      <c r="L1569" s="4" t="s">
        <v>10</v>
      </c>
      <c r="M1569" s="9">
        <v>2</v>
      </c>
      <c r="N1569" s="6">
        <v>90.27</v>
      </c>
      <c r="O1569" s="7">
        <v>0.05</v>
      </c>
      <c r="P1569" s="6">
        <v>46.38</v>
      </c>
      <c r="Q1569" s="6">
        <f t="shared" si="96"/>
        <v>171.51299999999998</v>
      </c>
      <c r="R1569" s="6">
        <f t="shared" si="97"/>
        <v>92.76</v>
      </c>
      <c r="S1569" s="6">
        <f t="shared" si="98"/>
        <v>78.752999999999972</v>
      </c>
      <c r="T1569" s="8">
        <f t="shared" si="99"/>
        <v>0.45916636056742044</v>
      </c>
      <c r="U1569" s="5">
        <f>YEAR(SalesDataTable[[#This Row],[Order Date]])</f>
        <v>2026</v>
      </c>
      <c r="V1569" s="8" t="str">
        <f>"Q"&amp;ROUNDUP(MONTH(SalesDataTable[[#This Row],[Order Date]])/3,0)</f>
        <v>Q3</v>
      </c>
      <c r="W1569" s="9">
        <f>MONTH(SalesDataTable[[#This Row],[Order Date]])</f>
        <v>8</v>
      </c>
      <c r="X1569" s="8" t="str">
        <f>TEXT(SalesDataTable[[#This Row],[Order Date]],"mmm")</f>
        <v>Aug</v>
      </c>
    </row>
    <row r="1570" spans="1:24" ht="15.75">
      <c r="A1570" s="2">
        <v>2252</v>
      </c>
      <c r="B1570" s="3">
        <v>46239</v>
      </c>
      <c r="C1570" s="4">
        <f>YEAR(SalesDataTable[[#This Row],[Order Date]])</f>
        <v>2026</v>
      </c>
      <c r="D1570" s="12" t="str">
        <f>"Q"&amp;ROUNDUP(MONTH(SalesDataTable[[#This Row],[Order Date]])/3,0)</f>
        <v>Q3</v>
      </c>
      <c r="E1570" s="4">
        <f>MONTH(SalesDataTable[[#This Row],[Order Date]])</f>
        <v>8</v>
      </c>
      <c r="F1570" s="4" t="str">
        <f>TEXT(SalesDataTable[[#This Row],[Order Date]],"MMM")</f>
        <v>Aug</v>
      </c>
      <c r="G1570" s="4" t="s">
        <v>6</v>
      </c>
      <c r="H1570" s="4" t="s">
        <v>41</v>
      </c>
      <c r="I1570" s="4" t="s">
        <v>2</v>
      </c>
      <c r="J1570" s="4" t="s">
        <v>13</v>
      </c>
      <c r="K1570" s="4" t="s">
        <v>4</v>
      </c>
      <c r="L1570" s="4" t="s">
        <v>22</v>
      </c>
      <c r="M1570" s="9">
        <v>1</v>
      </c>
      <c r="N1570" s="6">
        <v>49.68</v>
      </c>
      <c r="O1570" s="7">
        <v>0.05</v>
      </c>
      <c r="P1570" s="6">
        <v>22.02</v>
      </c>
      <c r="Q1570" s="6">
        <f t="shared" si="96"/>
        <v>47.195999999999998</v>
      </c>
      <c r="R1570" s="6">
        <f t="shared" si="97"/>
        <v>22.02</v>
      </c>
      <c r="S1570" s="6">
        <f t="shared" si="98"/>
        <v>25.175999999999998</v>
      </c>
      <c r="T1570" s="8">
        <f t="shared" si="99"/>
        <v>0.53343503686753113</v>
      </c>
      <c r="U1570" s="5">
        <f>YEAR(SalesDataTable[[#This Row],[Order Date]])</f>
        <v>2026</v>
      </c>
      <c r="V1570" s="8" t="str">
        <f>"Q"&amp;ROUNDUP(MONTH(SalesDataTable[[#This Row],[Order Date]])/3,0)</f>
        <v>Q3</v>
      </c>
      <c r="W1570" s="9">
        <f>MONTH(SalesDataTable[[#This Row],[Order Date]])</f>
        <v>8</v>
      </c>
      <c r="X1570" s="8" t="str">
        <f>TEXT(SalesDataTable[[#This Row],[Order Date]],"mmm")</f>
        <v>Aug</v>
      </c>
    </row>
    <row r="1571" spans="1:24" ht="15.75">
      <c r="A1571" s="2">
        <v>2415</v>
      </c>
      <c r="B1571" s="3">
        <v>46239</v>
      </c>
      <c r="C1571" s="4">
        <f>YEAR(SalesDataTable[[#This Row],[Order Date]])</f>
        <v>2026</v>
      </c>
      <c r="D1571" s="12" t="str">
        <f>"Q"&amp;ROUNDUP(MONTH(SalesDataTable[[#This Row],[Order Date]])/3,0)</f>
        <v>Q3</v>
      </c>
      <c r="E1571" s="4">
        <f>MONTH(SalesDataTable[[#This Row],[Order Date]])</f>
        <v>8</v>
      </c>
      <c r="F1571" s="4" t="str">
        <f>TEXT(SalesDataTable[[#This Row],[Order Date]],"MMM")</f>
        <v>Aug</v>
      </c>
      <c r="G1571" s="4" t="s">
        <v>6</v>
      </c>
      <c r="H1571" s="4" t="s">
        <v>43</v>
      </c>
      <c r="I1571" s="4" t="s">
        <v>2</v>
      </c>
      <c r="J1571" s="4" t="s">
        <v>13</v>
      </c>
      <c r="K1571" s="4" t="s">
        <v>14</v>
      </c>
      <c r="L1571" s="4" t="s">
        <v>44</v>
      </c>
      <c r="M1571" s="9">
        <v>2</v>
      </c>
      <c r="N1571" s="6">
        <v>131.25</v>
      </c>
      <c r="O1571" s="7">
        <v>0.05</v>
      </c>
      <c r="P1571" s="6">
        <v>65.42</v>
      </c>
      <c r="Q1571" s="6">
        <f t="shared" si="96"/>
        <v>249.375</v>
      </c>
      <c r="R1571" s="6">
        <f t="shared" si="97"/>
        <v>130.84</v>
      </c>
      <c r="S1571" s="6">
        <f t="shared" si="98"/>
        <v>118.535</v>
      </c>
      <c r="T1571" s="8">
        <f t="shared" si="99"/>
        <v>0.47532832080200499</v>
      </c>
      <c r="U1571" s="5">
        <f>YEAR(SalesDataTable[[#This Row],[Order Date]])</f>
        <v>2026</v>
      </c>
      <c r="V1571" s="8" t="str">
        <f>"Q"&amp;ROUNDUP(MONTH(SalesDataTable[[#This Row],[Order Date]])/3,0)</f>
        <v>Q3</v>
      </c>
      <c r="W1571" s="9">
        <f>MONTH(SalesDataTable[[#This Row],[Order Date]])</f>
        <v>8</v>
      </c>
      <c r="X1571" s="8" t="str">
        <f>TEXT(SalesDataTable[[#This Row],[Order Date]],"mmm")</f>
        <v>Aug</v>
      </c>
    </row>
    <row r="1572" spans="1:24" ht="15.75">
      <c r="A1572" s="2">
        <v>2525</v>
      </c>
      <c r="B1572" s="3">
        <v>46239</v>
      </c>
      <c r="C1572" s="4">
        <f>YEAR(SalesDataTable[[#This Row],[Order Date]])</f>
        <v>2026</v>
      </c>
      <c r="D1572" s="12" t="str">
        <f>"Q"&amp;ROUNDUP(MONTH(SalesDataTable[[#This Row],[Order Date]])/3,0)</f>
        <v>Q3</v>
      </c>
      <c r="E1572" s="4">
        <f>MONTH(SalesDataTable[[#This Row],[Order Date]])</f>
        <v>8</v>
      </c>
      <c r="F1572" s="4" t="str">
        <f>TEXT(SalesDataTable[[#This Row],[Order Date]],"MMM")</f>
        <v>Aug</v>
      </c>
      <c r="G1572" s="4" t="s">
        <v>20</v>
      </c>
      <c r="H1572" s="4" t="s">
        <v>21</v>
      </c>
      <c r="I1572" s="4" t="s">
        <v>19</v>
      </c>
      <c r="J1572" s="4" t="s">
        <v>13</v>
      </c>
      <c r="K1572" s="4" t="s">
        <v>34</v>
      </c>
      <c r="L1572" s="4" t="s">
        <v>42</v>
      </c>
      <c r="M1572" s="9">
        <v>2</v>
      </c>
      <c r="N1572" s="6">
        <v>36.78</v>
      </c>
      <c r="O1572" s="7">
        <v>0.05</v>
      </c>
      <c r="P1572" s="6">
        <v>13.85</v>
      </c>
      <c r="Q1572" s="6">
        <f t="shared" si="96"/>
        <v>69.882000000000005</v>
      </c>
      <c r="R1572" s="6">
        <f t="shared" si="97"/>
        <v>27.7</v>
      </c>
      <c r="S1572" s="6">
        <f t="shared" si="98"/>
        <v>42.182000000000002</v>
      </c>
      <c r="T1572" s="8">
        <f t="shared" si="99"/>
        <v>0.60361752668784519</v>
      </c>
      <c r="U1572" s="5">
        <f>YEAR(SalesDataTable[[#This Row],[Order Date]])</f>
        <v>2026</v>
      </c>
      <c r="V1572" s="8" t="str">
        <f>"Q"&amp;ROUNDUP(MONTH(SalesDataTable[[#This Row],[Order Date]])/3,0)</f>
        <v>Q3</v>
      </c>
      <c r="W1572" s="9">
        <f>MONTH(SalesDataTable[[#This Row],[Order Date]])</f>
        <v>8</v>
      </c>
      <c r="X1572" s="8" t="str">
        <f>TEXT(SalesDataTable[[#This Row],[Order Date]],"mmm")</f>
        <v>Aug</v>
      </c>
    </row>
    <row r="1573" spans="1:24" ht="15.75">
      <c r="A1573" s="2">
        <v>2652</v>
      </c>
      <c r="B1573" s="3">
        <v>46239</v>
      </c>
      <c r="C1573" s="4">
        <f>YEAR(SalesDataTable[[#This Row],[Order Date]])</f>
        <v>2026</v>
      </c>
      <c r="D1573" s="12" t="str">
        <f>"Q"&amp;ROUNDUP(MONTH(SalesDataTable[[#This Row],[Order Date]])/3,0)</f>
        <v>Q3</v>
      </c>
      <c r="E1573" s="4">
        <f>MONTH(SalesDataTable[[#This Row],[Order Date]])</f>
        <v>8</v>
      </c>
      <c r="F1573" s="4" t="str">
        <f>TEXT(SalesDataTable[[#This Row],[Order Date]],"MMM")</f>
        <v>Aug</v>
      </c>
      <c r="G1573" s="4" t="s">
        <v>11</v>
      </c>
      <c r="H1573" s="4" t="s">
        <v>12</v>
      </c>
      <c r="I1573" s="4" t="s">
        <v>19</v>
      </c>
      <c r="J1573" s="4" t="s">
        <v>3</v>
      </c>
      <c r="K1573" s="4" t="s">
        <v>4</v>
      </c>
      <c r="L1573" s="4" t="s">
        <v>5</v>
      </c>
      <c r="M1573" s="9">
        <v>1</v>
      </c>
      <c r="N1573" s="6">
        <v>80.790000000000006</v>
      </c>
      <c r="O1573" s="7">
        <v>0.1</v>
      </c>
      <c r="P1573" s="6">
        <v>43.65</v>
      </c>
      <c r="Q1573" s="6">
        <f t="shared" si="96"/>
        <v>72.711000000000013</v>
      </c>
      <c r="R1573" s="6">
        <f t="shared" si="97"/>
        <v>43.65</v>
      </c>
      <c r="S1573" s="6">
        <f t="shared" si="98"/>
        <v>29.061000000000014</v>
      </c>
      <c r="T1573" s="8">
        <f t="shared" si="99"/>
        <v>0.39967817799232591</v>
      </c>
      <c r="U1573" s="5">
        <f>YEAR(SalesDataTable[[#This Row],[Order Date]])</f>
        <v>2026</v>
      </c>
      <c r="V1573" s="8" t="str">
        <f>"Q"&amp;ROUNDUP(MONTH(SalesDataTable[[#This Row],[Order Date]])/3,0)</f>
        <v>Q3</v>
      </c>
      <c r="W1573" s="9">
        <f>MONTH(SalesDataTable[[#This Row],[Order Date]])</f>
        <v>8</v>
      </c>
      <c r="X1573" s="8" t="str">
        <f>TEXT(SalesDataTable[[#This Row],[Order Date]],"mmm")</f>
        <v>Aug</v>
      </c>
    </row>
    <row r="1574" spans="1:24" ht="15.75">
      <c r="A1574" s="2">
        <v>4035</v>
      </c>
      <c r="B1574" s="3">
        <v>46239</v>
      </c>
      <c r="C1574" s="4">
        <f>YEAR(SalesDataTable[[#This Row],[Order Date]])</f>
        <v>2026</v>
      </c>
      <c r="D1574" s="12" t="str">
        <f>"Q"&amp;ROUNDUP(MONTH(SalesDataTable[[#This Row],[Order Date]])/3,0)</f>
        <v>Q3</v>
      </c>
      <c r="E1574" s="4">
        <f>MONTH(SalesDataTable[[#This Row],[Order Date]])</f>
        <v>8</v>
      </c>
      <c r="F1574" s="4" t="str">
        <f>TEXT(SalesDataTable[[#This Row],[Order Date]],"MMM")</f>
        <v>Aug</v>
      </c>
      <c r="G1574" s="4" t="s">
        <v>0</v>
      </c>
      <c r="H1574" s="4" t="s">
        <v>36</v>
      </c>
      <c r="I1574" s="4" t="s">
        <v>2</v>
      </c>
      <c r="J1574" s="4" t="s">
        <v>3</v>
      </c>
      <c r="K1574" s="4" t="s">
        <v>4</v>
      </c>
      <c r="L1574" s="4" t="s">
        <v>26</v>
      </c>
      <c r="M1574" s="9">
        <v>2</v>
      </c>
      <c r="N1574" s="6">
        <v>40.53</v>
      </c>
      <c r="O1574" s="7">
        <v>0.05</v>
      </c>
      <c r="P1574" s="6">
        <v>17.100000000000001</v>
      </c>
      <c r="Q1574" s="6">
        <f t="shared" si="96"/>
        <v>77.007000000000005</v>
      </c>
      <c r="R1574" s="6">
        <f t="shared" si="97"/>
        <v>34.200000000000003</v>
      </c>
      <c r="S1574" s="6">
        <f t="shared" si="98"/>
        <v>42.807000000000002</v>
      </c>
      <c r="T1574" s="8">
        <f t="shared" si="99"/>
        <v>0.55588452997779425</v>
      </c>
      <c r="U1574" s="5">
        <f>YEAR(SalesDataTable[[#This Row],[Order Date]])</f>
        <v>2026</v>
      </c>
      <c r="V1574" s="8" t="str">
        <f>"Q"&amp;ROUNDUP(MONTH(SalesDataTable[[#This Row],[Order Date]])/3,0)</f>
        <v>Q3</v>
      </c>
      <c r="W1574" s="9">
        <f>MONTH(SalesDataTable[[#This Row],[Order Date]])</f>
        <v>8</v>
      </c>
      <c r="X1574" s="8" t="str">
        <f>TEXT(SalesDataTable[[#This Row],[Order Date]],"mmm")</f>
        <v>Aug</v>
      </c>
    </row>
    <row r="1575" spans="1:24" ht="15.75">
      <c r="A1575" s="2">
        <v>4377</v>
      </c>
      <c r="B1575" s="3">
        <v>46239</v>
      </c>
      <c r="C1575" s="4">
        <f>YEAR(SalesDataTable[[#This Row],[Order Date]])</f>
        <v>2026</v>
      </c>
      <c r="D1575" s="12" t="str">
        <f>"Q"&amp;ROUNDUP(MONTH(SalesDataTable[[#This Row],[Order Date]])/3,0)</f>
        <v>Q3</v>
      </c>
      <c r="E1575" s="4">
        <f>MONTH(SalesDataTable[[#This Row],[Order Date]])</f>
        <v>8</v>
      </c>
      <c r="F1575" s="4" t="str">
        <f>TEXT(SalesDataTable[[#This Row],[Order Date]],"MMM")</f>
        <v>Aug</v>
      </c>
      <c r="G1575" s="4" t="s">
        <v>11</v>
      </c>
      <c r="H1575" s="4" t="s">
        <v>12</v>
      </c>
      <c r="I1575" s="4" t="s">
        <v>28</v>
      </c>
      <c r="J1575" s="4" t="s">
        <v>13</v>
      </c>
      <c r="K1575" s="4" t="s">
        <v>4</v>
      </c>
      <c r="L1575" s="4" t="s">
        <v>5</v>
      </c>
      <c r="M1575" s="9">
        <v>2</v>
      </c>
      <c r="N1575" s="6">
        <v>81.66</v>
      </c>
      <c r="O1575" s="7">
        <v>0</v>
      </c>
      <c r="P1575" s="6">
        <v>42.11</v>
      </c>
      <c r="Q1575" s="6">
        <f t="shared" si="96"/>
        <v>163.32</v>
      </c>
      <c r="R1575" s="6">
        <f t="shared" si="97"/>
        <v>84.22</v>
      </c>
      <c r="S1575" s="6">
        <f t="shared" si="98"/>
        <v>79.099999999999994</v>
      </c>
      <c r="T1575" s="8">
        <f t="shared" si="99"/>
        <v>0.48432525104090129</v>
      </c>
      <c r="U1575" s="5">
        <f>YEAR(SalesDataTable[[#This Row],[Order Date]])</f>
        <v>2026</v>
      </c>
      <c r="V1575" s="8" t="str">
        <f>"Q"&amp;ROUNDUP(MONTH(SalesDataTable[[#This Row],[Order Date]])/3,0)</f>
        <v>Q3</v>
      </c>
      <c r="W1575" s="9">
        <f>MONTH(SalesDataTable[[#This Row],[Order Date]])</f>
        <v>8</v>
      </c>
      <c r="X1575" s="8" t="str">
        <f>TEXT(SalesDataTable[[#This Row],[Order Date]],"mmm")</f>
        <v>Aug</v>
      </c>
    </row>
    <row r="1576" spans="1:24" ht="15.75">
      <c r="A1576" s="2">
        <v>4734</v>
      </c>
      <c r="B1576" s="3">
        <v>46239</v>
      </c>
      <c r="C1576" s="4">
        <f>YEAR(SalesDataTable[[#This Row],[Order Date]])</f>
        <v>2026</v>
      </c>
      <c r="D1576" s="12" t="str">
        <f>"Q"&amp;ROUNDUP(MONTH(SalesDataTable[[#This Row],[Order Date]])/3,0)</f>
        <v>Q3</v>
      </c>
      <c r="E1576" s="4">
        <f>MONTH(SalesDataTable[[#This Row],[Order Date]])</f>
        <v>8</v>
      </c>
      <c r="F1576" s="4" t="str">
        <f>TEXT(SalesDataTable[[#This Row],[Order Date]],"MMM")</f>
        <v>Aug</v>
      </c>
      <c r="G1576" s="4" t="s">
        <v>6</v>
      </c>
      <c r="H1576" s="4" t="s">
        <v>43</v>
      </c>
      <c r="I1576" s="4" t="s">
        <v>28</v>
      </c>
      <c r="J1576" s="4" t="s">
        <v>3</v>
      </c>
      <c r="K1576" s="4" t="s">
        <v>9</v>
      </c>
      <c r="L1576" s="4" t="s">
        <v>17</v>
      </c>
      <c r="M1576" s="9">
        <v>1</v>
      </c>
      <c r="N1576" s="6">
        <v>146.55000000000001</v>
      </c>
      <c r="O1576" s="7">
        <v>0</v>
      </c>
      <c r="P1576" s="6">
        <v>78.8</v>
      </c>
      <c r="Q1576" s="6">
        <f t="shared" si="96"/>
        <v>146.55000000000001</v>
      </c>
      <c r="R1576" s="6">
        <f t="shared" si="97"/>
        <v>78.8</v>
      </c>
      <c r="S1576" s="6">
        <f t="shared" si="98"/>
        <v>67.750000000000014</v>
      </c>
      <c r="T1576" s="8">
        <f t="shared" si="99"/>
        <v>0.46229955646537024</v>
      </c>
      <c r="U1576" s="5">
        <f>YEAR(SalesDataTable[[#This Row],[Order Date]])</f>
        <v>2026</v>
      </c>
      <c r="V1576" s="8" t="str">
        <f>"Q"&amp;ROUNDUP(MONTH(SalesDataTable[[#This Row],[Order Date]])/3,0)</f>
        <v>Q3</v>
      </c>
      <c r="W1576" s="9">
        <f>MONTH(SalesDataTable[[#This Row],[Order Date]])</f>
        <v>8</v>
      </c>
      <c r="X1576" s="8" t="str">
        <f>TEXT(SalesDataTable[[#This Row],[Order Date]],"mmm")</f>
        <v>Aug</v>
      </c>
    </row>
    <row r="1577" spans="1:24" ht="15.75">
      <c r="A1577" s="2">
        <v>4892</v>
      </c>
      <c r="B1577" s="3">
        <v>46239</v>
      </c>
      <c r="C1577" s="4">
        <f>YEAR(SalesDataTable[[#This Row],[Order Date]])</f>
        <v>2026</v>
      </c>
      <c r="D1577" s="12" t="str">
        <f>"Q"&amp;ROUNDUP(MONTH(SalesDataTable[[#This Row],[Order Date]])/3,0)</f>
        <v>Q3</v>
      </c>
      <c r="E1577" s="4">
        <f>MONTH(SalesDataTable[[#This Row],[Order Date]])</f>
        <v>8</v>
      </c>
      <c r="F1577" s="4" t="str">
        <f>TEXT(SalesDataTable[[#This Row],[Order Date]],"MMM")</f>
        <v>Aug</v>
      </c>
      <c r="G1577" s="4" t="s">
        <v>6</v>
      </c>
      <c r="H1577" s="4" t="s">
        <v>7</v>
      </c>
      <c r="I1577" s="4" t="s">
        <v>19</v>
      </c>
      <c r="J1577" s="4" t="s">
        <v>3</v>
      </c>
      <c r="K1577" s="4" t="s">
        <v>14</v>
      </c>
      <c r="L1577" s="4" t="s">
        <v>48</v>
      </c>
      <c r="M1577" s="9">
        <v>2</v>
      </c>
      <c r="N1577" s="6">
        <v>161.75</v>
      </c>
      <c r="O1577" s="7">
        <v>0.1</v>
      </c>
      <c r="P1577" s="6">
        <v>85.85</v>
      </c>
      <c r="Q1577" s="6">
        <f t="shared" si="96"/>
        <v>291.15000000000003</v>
      </c>
      <c r="R1577" s="6">
        <f t="shared" si="97"/>
        <v>171.7</v>
      </c>
      <c r="S1577" s="6">
        <f t="shared" si="98"/>
        <v>119.45000000000005</v>
      </c>
      <c r="T1577" s="8">
        <f t="shared" si="99"/>
        <v>0.41026962047054794</v>
      </c>
      <c r="U1577" s="5">
        <f>YEAR(SalesDataTable[[#This Row],[Order Date]])</f>
        <v>2026</v>
      </c>
      <c r="V1577" s="8" t="str">
        <f>"Q"&amp;ROUNDUP(MONTH(SalesDataTable[[#This Row],[Order Date]])/3,0)</f>
        <v>Q3</v>
      </c>
      <c r="W1577" s="9">
        <f>MONTH(SalesDataTable[[#This Row],[Order Date]])</f>
        <v>8</v>
      </c>
      <c r="X1577" s="8" t="str">
        <f>TEXT(SalesDataTable[[#This Row],[Order Date]],"mmm")</f>
        <v>Aug</v>
      </c>
    </row>
    <row r="1578" spans="1:24" ht="15.75">
      <c r="A1578" s="2">
        <v>5059</v>
      </c>
      <c r="B1578" s="3">
        <v>46239</v>
      </c>
      <c r="C1578" s="4">
        <f>YEAR(SalesDataTable[[#This Row],[Order Date]])</f>
        <v>2026</v>
      </c>
      <c r="D1578" s="12" t="str">
        <f>"Q"&amp;ROUNDUP(MONTH(SalesDataTable[[#This Row],[Order Date]])/3,0)</f>
        <v>Q3</v>
      </c>
      <c r="E1578" s="4">
        <f>MONTH(SalesDataTable[[#This Row],[Order Date]])</f>
        <v>8</v>
      </c>
      <c r="F1578" s="4" t="str">
        <f>TEXT(SalesDataTable[[#This Row],[Order Date]],"MMM")</f>
        <v>Aug</v>
      </c>
      <c r="G1578" s="4" t="s">
        <v>6</v>
      </c>
      <c r="H1578" s="4" t="s">
        <v>7</v>
      </c>
      <c r="I1578" s="4" t="s">
        <v>28</v>
      </c>
      <c r="J1578" s="4" t="s">
        <v>3</v>
      </c>
      <c r="K1578" s="4" t="s">
        <v>23</v>
      </c>
      <c r="L1578" s="4" t="s">
        <v>51</v>
      </c>
      <c r="M1578" s="9">
        <v>2</v>
      </c>
      <c r="N1578" s="6">
        <v>122.47</v>
      </c>
      <c r="O1578" s="7">
        <v>0</v>
      </c>
      <c r="P1578" s="6">
        <v>59.73</v>
      </c>
      <c r="Q1578" s="6">
        <f t="shared" si="96"/>
        <v>244.94</v>
      </c>
      <c r="R1578" s="6">
        <f t="shared" si="97"/>
        <v>119.46</v>
      </c>
      <c r="S1578" s="6">
        <f t="shared" si="98"/>
        <v>125.48</v>
      </c>
      <c r="T1578" s="8">
        <f t="shared" si="99"/>
        <v>0.5122887237690863</v>
      </c>
      <c r="U1578" s="5">
        <f>YEAR(SalesDataTable[[#This Row],[Order Date]])</f>
        <v>2026</v>
      </c>
      <c r="V1578" s="8" t="str">
        <f>"Q"&amp;ROUNDUP(MONTH(SalesDataTable[[#This Row],[Order Date]])/3,0)</f>
        <v>Q3</v>
      </c>
      <c r="W1578" s="9">
        <f>MONTH(SalesDataTable[[#This Row],[Order Date]])</f>
        <v>8</v>
      </c>
      <c r="X1578" s="8" t="str">
        <f>TEXT(SalesDataTable[[#This Row],[Order Date]],"mmm")</f>
        <v>Aug</v>
      </c>
    </row>
    <row r="1579" spans="1:24" ht="15.75">
      <c r="A1579" s="2">
        <v>835</v>
      </c>
      <c r="B1579" s="3">
        <v>46240</v>
      </c>
      <c r="C1579" s="4">
        <f>YEAR(SalesDataTable[[#This Row],[Order Date]])</f>
        <v>2026</v>
      </c>
      <c r="D1579" s="12" t="str">
        <f>"Q"&amp;ROUNDUP(MONTH(SalesDataTable[[#This Row],[Order Date]])/3,0)</f>
        <v>Q3</v>
      </c>
      <c r="E1579" s="4">
        <f>MONTH(SalesDataTable[[#This Row],[Order Date]])</f>
        <v>8</v>
      </c>
      <c r="F1579" s="4" t="str">
        <f>TEXT(SalesDataTable[[#This Row],[Order Date]],"MMM")</f>
        <v>Aug</v>
      </c>
      <c r="G1579" s="4" t="s">
        <v>20</v>
      </c>
      <c r="H1579" s="4" t="s">
        <v>31</v>
      </c>
      <c r="I1579" s="4" t="s">
        <v>28</v>
      </c>
      <c r="J1579" s="4" t="s">
        <v>3</v>
      </c>
      <c r="K1579" s="4" t="s">
        <v>9</v>
      </c>
      <c r="L1579" s="4" t="s">
        <v>46</v>
      </c>
      <c r="M1579" s="9">
        <v>3</v>
      </c>
      <c r="N1579" s="6">
        <v>70.930000000000007</v>
      </c>
      <c r="O1579" s="7">
        <v>0</v>
      </c>
      <c r="P1579" s="6">
        <v>32.9</v>
      </c>
      <c r="Q1579" s="6">
        <f t="shared" si="96"/>
        <v>212.79000000000002</v>
      </c>
      <c r="R1579" s="6">
        <f t="shared" si="97"/>
        <v>98.699999999999989</v>
      </c>
      <c r="S1579" s="6">
        <f t="shared" si="98"/>
        <v>114.09000000000003</v>
      </c>
      <c r="T1579" s="8">
        <f t="shared" si="99"/>
        <v>0.53616241364725792</v>
      </c>
      <c r="U1579" s="5">
        <f>YEAR(SalesDataTable[[#This Row],[Order Date]])</f>
        <v>2026</v>
      </c>
      <c r="V1579" s="8" t="str">
        <f>"Q"&amp;ROUNDUP(MONTH(SalesDataTable[[#This Row],[Order Date]])/3,0)</f>
        <v>Q3</v>
      </c>
      <c r="W1579" s="9">
        <f>MONTH(SalesDataTable[[#This Row],[Order Date]])</f>
        <v>8</v>
      </c>
      <c r="X1579" s="8" t="str">
        <f>TEXT(SalesDataTable[[#This Row],[Order Date]],"mmm")</f>
        <v>Aug</v>
      </c>
    </row>
    <row r="1580" spans="1:24" ht="15.75">
      <c r="A1580" s="2">
        <v>1104</v>
      </c>
      <c r="B1580" s="3">
        <v>46240</v>
      </c>
      <c r="C1580" s="4">
        <f>YEAR(SalesDataTable[[#This Row],[Order Date]])</f>
        <v>2026</v>
      </c>
      <c r="D1580" s="12" t="str">
        <f>"Q"&amp;ROUNDUP(MONTH(SalesDataTable[[#This Row],[Order Date]])/3,0)</f>
        <v>Q3</v>
      </c>
      <c r="E1580" s="4">
        <f>MONTH(SalesDataTable[[#This Row],[Order Date]])</f>
        <v>8</v>
      </c>
      <c r="F1580" s="4" t="str">
        <f>TEXT(SalesDataTable[[#This Row],[Order Date]],"MMM")</f>
        <v>Aug</v>
      </c>
      <c r="G1580" s="4" t="s">
        <v>0</v>
      </c>
      <c r="H1580" s="4" t="s">
        <v>50</v>
      </c>
      <c r="I1580" s="4" t="s">
        <v>2</v>
      </c>
      <c r="J1580" s="4" t="s">
        <v>3</v>
      </c>
      <c r="K1580" s="4" t="s">
        <v>23</v>
      </c>
      <c r="L1580" s="4" t="s">
        <v>29</v>
      </c>
      <c r="M1580" s="9">
        <v>1</v>
      </c>
      <c r="N1580" s="6">
        <v>191.44</v>
      </c>
      <c r="O1580" s="7">
        <v>0</v>
      </c>
      <c r="P1580" s="6">
        <v>102.13</v>
      </c>
      <c r="Q1580" s="6">
        <f t="shared" si="96"/>
        <v>191.44</v>
      </c>
      <c r="R1580" s="6">
        <f t="shared" si="97"/>
        <v>102.13</v>
      </c>
      <c r="S1580" s="6">
        <f t="shared" si="98"/>
        <v>89.31</v>
      </c>
      <c r="T1580" s="8">
        <f t="shared" si="99"/>
        <v>0.46651692436272463</v>
      </c>
      <c r="U1580" s="5">
        <f>YEAR(SalesDataTable[[#This Row],[Order Date]])</f>
        <v>2026</v>
      </c>
      <c r="V1580" s="8" t="str">
        <f>"Q"&amp;ROUNDUP(MONTH(SalesDataTable[[#This Row],[Order Date]])/3,0)</f>
        <v>Q3</v>
      </c>
      <c r="W1580" s="9">
        <f>MONTH(SalesDataTable[[#This Row],[Order Date]])</f>
        <v>8</v>
      </c>
      <c r="X1580" s="8" t="str">
        <f>TEXT(SalesDataTable[[#This Row],[Order Date]],"mmm")</f>
        <v>Aug</v>
      </c>
    </row>
    <row r="1581" spans="1:24" ht="15.75">
      <c r="A1581" s="2">
        <v>1976</v>
      </c>
      <c r="B1581" s="3">
        <v>46240</v>
      </c>
      <c r="C1581" s="4">
        <f>YEAR(SalesDataTable[[#This Row],[Order Date]])</f>
        <v>2026</v>
      </c>
      <c r="D1581" s="12" t="str">
        <f>"Q"&amp;ROUNDUP(MONTH(SalesDataTable[[#This Row],[Order Date]])/3,0)</f>
        <v>Q3</v>
      </c>
      <c r="E1581" s="4">
        <f>MONTH(SalesDataTable[[#This Row],[Order Date]])</f>
        <v>8</v>
      </c>
      <c r="F1581" s="4" t="str">
        <f>TEXT(SalesDataTable[[#This Row],[Order Date]],"MMM")</f>
        <v>Aug</v>
      </c>
      <c r="G1581" s="4" t="s">
        <v>20</v>
      </c>
      <c r="H1581" s="4" t="s">
        <v>33</v>
      </c>
      <c r="I1581" s="4" t="s">
        <v>2</v>
      </c>
      <c r="J1581" s="4" t="s">
        <v>3</v>
      </c>
      <c r="K1581" s="4" t="s">
        <v>4</v>
      </c>
      <c r="L1581" s="4" t="s">
        <v>5</v>
      </c>
      <c r="M1581" s="9">
        <v>2</v>
      </c>
      <c r="N1581" s="6">
        <v>82.92</v>
      </c>
      <c r="O1581" s="7">
        <v>0</v>
      </c>
      <c r="P1581" s="6">
        <v>41.64</v>
      </c>
      <c r="Q1581" s="6">
        <f t="shared" si="96"/>
        <v>165.84</v>
      </c>
      <c r="R1581" s="6">
        <f t="shared" si="97"/>
        <v>83.28</v>
      </c>
      <c r="S1581" s="6">
        <f t="shared" si="98"/>
        <v>82.56</v>
      </c>
      <c r="T1581" s="8">
        <f t="shared" si="99"/>
        <v>0.49782923299565845</v>
      </c>
      <c r="U1581" s="5">
        <f>YEAR(SalesDataTable[[#This Row],[Order Date]])</f>
        <v>2026</v>
      </c>
      <c r="V1581" s="8" t="str">
        <f>"Q"&amp;ROUNDUP(MONTH(SalesDataTable[[#This Row],[Order Date]])/3,0)</f>
        <v>Q3</v>
      </c>
      <c r="W1581" s="9">
        <f>MONTH(SalesDataTable[[#This Row],[Order Date]])</f>
        <v>8</v>
      </c>
      <c r="X1581" s="8" t="str">
        <f>TEXT(SalesDataTable[[#This Row],[Order Date]],"mmm")</f>
        <v>Aug</v>
      </c>
    </row>
    <row r="1582" spans="1:24" ht="15.75">
      <c r="A1582" s="2">
        <v>2596</v>
      </c>
      <c r="B1582" s="3">
        <v>46240</v>
      </c>
      <c r="C1582" s="4">
        <f>YEAR(SalesDataTable[[#This Row],[Order Date]])</f>
        <v>2026</v>
      </c>
      <c r="D1582" s="12" t="str">
        <f>"Q"&amp;ROUNDUP(MONTH(SalesDataTable[[#This Row],[Order Date]])/3,0)</f>
        <v>Q3</v>
      </c>
      <c r="E1582" s="4">
        <f>MONTH(SalesDataTable[[#This Row],[Order Date]])</f>
        <v>8</v>
      </c>
      <c r="F1582" s="4" t="str">
        <f>TEXT(SalesDataTable[[#This Row],[Order Date]],"MMM")</f>
        <v>Aug</v>
      </c>
      <c r="G1582" s="4" t="s">
        <v>11</v>
      </c>
      <c r="H1582" s="4" t="s">
        <v>18</v>
      </c>
      <c r="I1582" s="4" t="s">
        <v>19</v>
      </c>
      <c r="J1582" s="4" t="s">
        <v>3</v>
      </c>
      <c r="K1582" s="4" t="s">
        <v>23</v>
      </c>
      <c r="L1582" s="4" t="s">
        <v>40</v>
      </c>
      <c r="M1582" s="9">
        <v>1</v>
      </c>
      <c r="N1582" s="6">
        <v>82.82</v>
      </c>
      <c r="O1582" s="7">
        <v>0</v>
      </c>
      <c r="P1582" s="6">
        <v>38.83</v>
      </c>
      <c r="Q1582" s="6">
        <f t="shared" si="96"/>
        <v>82.82</v>
      </c>
      <c r="R1582" s="6">
        <f t="shared" si="97"/>
        <v>38.83</v>
      </c>
      <c r="S1582" s="6">
        <f t="shared" si="98"/>
        <v>43.989999999999995</v>
      </c>
      <c r="T1582" s="8">
        <f t="shared" si="99"/>
        <v>0.53115189567737264</v>
      </c>
      <c r="U1582" s="5">
        <f>YEAR(SalesDataTable[[#This Row],[Order Date]])</f>
        <v>2026</v>
      </c>
      <c r="V1582" s="8" t="str">
        <f>"Q"&amp;ROUNDUP(MONTH(SalesDataTable[[#This Row],[Order Date]])/3,0)</f>
        <v>Q3</v>
      </c>
      <c r="W1582" s="9">
        <f>MONTH(SalesDataTable[[#This Row],[Order Date]])</f>
        <v>8</v>
      </c>
      <c r="X1582" s="8" t="str">
        <f>TEXT(SalesDataTable[[#This Row],[Order Date]],"mmm")</f>
        <v>Aug</v>
      </c>
    </row>
    <row r="1583" spans="1:24" ht="15.75">
      <c r="A1583" s="2">
        <v>2693</v>
      </c>
      <c r="B1583" s="3">
        <v>46240</v>
      </c>
      <c r="C1583" s="4">
        <f>YEAR(SalesDataTable[[#This Row],[Order Date]])</f>
        <v>2026</v>
      </c>
      <c r="D1583" s="12" t="str">
        <f>"Q"&amp;ROUNDUP(MONTH(SalesDataTable[[#This Row],[Order Date]])/3,0)</f>
        <v>Q3</v>
      </c>
      <c r="E1583" s="4">
        <f>MONTH(SalesDataTable[[#This Row],[Order Date]])</f>
        <v>8</v>
      </c>
      <c r="F1583" s="4" t="str">
        <f>TEXT(SalesDataTable[[#This Row],[Order Date]],"MMM")</f>
        <v>Aug</v>
      </c>
      <c r="G1583" s="4" t="s">
        <v>20</v>
      </c>
      <c r="H1583" s="4" t="s">
        <v>33</v>
      </c>
      <c r="I1583" s="4" t="s">
        <v>2</v>
      </c>
      <c r="J1583" s="4" t="s">
        <v>13</v>
      </c>
      <c r="K1583" s="4" t="s">
        <v>23</v>
      </c>
      <c r="L1583" s="4" t="s">
        <v>24</v>
      </c>
      <c r="M1583" s="9">
        <v>1</v>
      </c>
      <c r="N1583" s="6">
        <v>335.26</v>
      </c>
      <c r="O1583" s="7">
        <v>0.05</v>
      </c>
      <c r="P1583" s="6">
        <v>193.73</v>
      </c>
      <c r="Q1583" s="6">
        <f t="shared" si="96"/>
        <v>318.49699999999996</v>
      </c>
      <c r="R1583" s="6">
        <f t="shared" si="97"/>
        <v>193.73</v>
      </c>
      <c r="S1583" s="6">
        <f t="shared" si="98"/>
        <v>124.76699999999997</v>
      </c>
      <c r="T1583" s="8">
        <f t="shared" si="99"/>
        <v>0.39173681384754011</v>
      </c>
      <c r="U1583" s="5">
        <f>YEAR(SalesDataTable[[#This Row],[Order Date]])</f>
        <v>2026</v>
      </c>
      <c r="V1583" s="8" t="str">
        <f>"Q"&amp;ROUNDUP(MONTH(SalesDataTable[[#This Row],[Order Date]])/3,0)</f>
        <v>Q3</v>
      </c>
      <c r="W1583" s="9">
        <f>MONTH(SalesDataTable[[#This Row],[Order Date]])</f>
        <v>8</v>
      </c>
      <c r="X1583" s="8" t="str">
        <f>TEXT(SalesDataTable[[#This Row],[Order Date]],"mmm")</f>
        <v>Aug</v>
      </c>
    </row>
    <row r="1584" spans="1:24" ht="15.75">
      <c r="A1584" s="2">
        <v>3045</v>
      </c>
      <c r="B1584" s="3">
        <v>46240</v>
      </c>
      <c r="C1584" s="4">
        <f>YEAR(SalesDataTable[[#This Row],[Order Date]])</f>
        <v>2026</v>
      </c>
      <c r="D1584" s="12" t="str">
        <f>"Q"&amp;ROUNDUP(MONTH(SalesDataTable[[#This Row],[Order Date]])/3,0)</f>
        <v>Q3</v>
      </c>
      <c r="E1584" s="4">
        <f>MONTH(SalesDataTable[[#This Row],[Order Date]])</f>
        <v>8</v>
      </c>
      <c r="F1584" s="4" t="str">
        <f>TEXT(SalesDataTable[[#This Row],[Order Date]],"MMM")</f>
        <v>Aug</v>
      </c>
      <c r="G1584" s="4" t="s">
        <v>11</v>
      </c>
      <c r="H1584" s="4" t="s">
        <v>52</v>
      </c>
      <c r="I1584" s="4" t="s">
        <v>28</v>
      </c>
      <c r="J1584" s="4" t="s">
        <v>16</v>
      </c>
      <c r="K1584" s="4" t="s">
        <v>14</v>
      </c>
      <c r="L1584" s="4" t="s">
        <v>32</v>
      </c>
      <c r="M1584" s="9">
        <v>1</v>
      </c>
      <c r="N1584" s="6">
        <v>47.19</v>
      </c>
      <c r="O1584" s="7">
        <v>0.05</v>
      </c>
      <c r="P1584" s="6">
        <v>18.11</v>
      </c>
      <c r="Q1584" s="6">
        <f t="shared" si="96"/>
        <v>44.830499999999994</v>
      </c>
      <c r="R1584" s="6">
        <f t="shared" si="97"/>
        <v>18.11</v>
      </c>
      <c r="S1584" s="6">
        <f t="shared" si="98"/>
        <v>26.720499999999994</v>
      </c>
      <c r="T1584" s="8">
        <f t="shared" si="99"/>
        <v>0.59603395010093574</v>
      </c>
      <c r="U1584" s="5">
        <f>YEAR(SalesDataTable[[#This Row],[Order Date]])</f>
        <v>2026</v>
      </c>
      <c r="V1584" s="8" t="str">
        <f>"Q"&amp;ROUNDUP(MONTH(SalesDataTable[[#This Row],[Order Date]])/3,0)</f>
        <v>Q3</v>
      </c>
      <c r="W1584" s="9">
        <f>MONTH(SalesDataTable[[#This Row],[Order Date]])</f>
        <v>8</v>
      </c>
      <c r="X1584" s="8" t="str">
        <f>TEXT(SalesDataTable[[#This Row],[Order Date]],"mmm")</f>
        <v>Aug</v>
      </c>
    </row>
    <row r="1585" spans="1:24" ht="15.75">
      <c r="A1585" s="2">
        <v>3340</v>
      </c>
      <c r="B1585" s="3">
        <v>46240</v>
      </c>
      <c r="C1585" s="4">
        <f>YEAR(SalesDataTable[[#This Row],[Order Date]])</f>
        <v>2026</v>
      </c>
      <c r="D1585" s="12" t="str">
        <f>"Q"&amp;ROUNDUP(MONTH(SalesDataTable[[#This Row],[Order Date]])/3,0)</f>
        <v>Q3</v>
      </c>
      <c r="E1585" s="4">
        <f>MONTH(SalesDataTable[[#This Row],[Order Date]])</f>
        <v>8</v>
      </c>
      <c r="F1585" s="4" t="str">
        <f>TEXT(SalesDataTable[[#This Row],[Order Date]],"MMM")</f>
        <v>Aug</v>
      </c>
      <c r="G1585" s="4" t="s">
        <v>11</v>
      </c>
      <c r="H1585" s="4" t="s">
        <v>52</v>
      </c>
      <c r="I1585" s="4" t="s">
        <v>28</v>
      </c>
      <c r="J1585" s="4" t="s">
        <v>3</v>
      </c>
      <c r="K1585" s="4" t="s">
        <v>9</v>
      </c>
      <c r="L1585" s="4" t="s">
        <v>10</v>
      </c>
      <c r="M1585" s="9">
        <v>3</v>
      </c>
      <c r="N1585" s="6">
        <v>91.57</v>
      </c>
      <c r="O1585" s="7">
        <v>0</v>
      </c>
      <c r="P1585" s="6">
        <v>44.52</v>
      </c>
      <c r="Q1585" s="6">
        <f t="shared" si="96"/>
        <v>274.70999999999998</v>
      </c>
      <c r="R1585" s="6">
        <f t="shared" si="97"/>
        <v>133.56</v>
      </c>
      <c r="S1585" s="6">
        <f t="shared" si="98"/>
        <v>141.14999999999998</v>
      </c>
      <c r="T1585" s="8">
        <f t="shared" si="99"/>
        <v>0.51381456808998571</v>
      </c>
      <c r="U1585" s="5">
        <f>YEAR(SalesDataTable[[#This Row],[Order Date]])</f>
        <v>2026</v>
      </c>
      <c r="V1585" s="8" t="str">
        <f>"Q"&amp;ROUNDUP(MONTH(SalesDataTable[[#This Row],[Order Date]])/3,0)</f>
        <v>Q3</v>
      </c>
      <c r="W1585" s="9">
        <f>MONTH(SalesDataTable[[#This Row],[Order Date]])</f>
        <v>8</v>
      </c>
      <c r="X1585" s="8" t="str">
        <f>TEXT(SalesDataTable[[#This Row],[Order Date]],"mmm")</f>
        <v>Aug</v>
      </c>
    </row>
    <row r="1586" spans="1:24" ht="15.75">
      <c r="A1586" s="2">
        <v>3553</v>
      </c>
      <c r="B1586" s="3">
        <v>46240</v>
      </c>
      <c r="C1586" s="4">
        <f>YEAR(SalesDataTable[[#This Row],[Order Date]])</f>
        <v>2026</v>
      </c>
      <c r="D1586" s="12" t="str">
        <f>"Q"&amp;ROUNDUP(MONTH(SalesDataTable[[#This Row],[Order Date]])/3,0)</f>
        <v>Q3</v>
      </c>
      <c r="E1586" s="4">
        <f>MONTH(SalesDataTable[[#This Row],[Order Date]])</f>
        <v>8</v>
      </c>
      <c r="F1586" s="4" t="str">
        <f>TEXT(SalesDataTable[[#This Row],[Order Date]],"MMM")</f>
        <v>Aug</v>
      </c>
      <c r="G1586" s="4" t="s">
        <v>20</v>
      </c>
      <c r="H1586" s="4" t="s">
        <v>47</v>
      </c>
      <c r="I1586" s="4" t="s">
        <v>2</v>
      </c>
      <c r="J1586" s="4" t="s">
        <v>13</v>
      </c>
      <c r="K1586" s="4" t="s">
        <v>9</v>
      </c>
      <c r="L1586" s="4" t="s">
        <v>37</v>
      </c>
      <c r="M1586" s="9">
        <v>4</v>
      </c>
      <c r="N1586" s="6">
        <v>154.41999999999999</v>
      </c>
      <c r="O1586" s="7">
        <v>0</v>
      </c>
      <c r="P1586" s="6">
        <v>77.86</v>
      </c>
      <c r="Q1586" s="6">
        <f t="shared" si="96"/>
        <v>617.67999999999995</v>
      </c>
      <c r="R1586" s="6">
        <f t="shared" si="97"/>
        <v>311.44</v>
      </c>
      <c r="S1586" s="6">
        <f t="shared" si="98"/>
        <v>306.23999999999995</v>
      </c>
      <c r="T1586" s="8">
        <f t="shared" si="99"/>
        <v>0.49579070068643954</v>
      </c>
      <c r="U1586" s="5">
        <f>YEAR(SalesDataTable[[#This Row],[Order Date]])</f>
        <v>2026</v>
      </c>
      <c r="V1586" s="8" t="str">
        <f>"Q"&amp;ROUNDUP(MONTH(SalesDataTable[[#This Row],[Order Date]])/3,0)</f>
        <v>Q3</v>
      </c>
      <c r="W1586" s="9">
        <f>MONTH(SalesDataTable[[#This Row],[Order Date]])</f>
        <v>8</v>
      </c>
      <c r="X1586" s="8" t="str">
        <f>TEXT(SalesDataTable[[#This Row],[Order Date]],"mmm")</f>
        <v>Aug</v>
      </c>
    </row>
    <row r="1587" spans="1:24" ht="15.75">
      <c r="A1587" s="2">
        <v>3807</v>
      </c>
      <c r="B1587" s="3">
        <v>46240</v>
      </c>
      <c r="C1587" s="4">
        <f>YEAR(SalesDataTable[[#This Row],[Order Date]])</f>
        <v>2026</v>
      </c>
      <c r="D1587" s="12" t="str">
        <f>"Q"&amp;ROUNDUP(MONTH(SalesDataTable[[#This Row],[Order Date]])/3,0)</f>
        <v>Q3</v>
      </c>
      <c r="E1587" s="4">
        <f>MONTH(SalesDataTable[[#This Row],[Order Date]])</f>
        <v>8</v>
      </c>
      <c r="F1587" s="4" t="str">
        <f>TEXT(SalesDataTable[[#This Row],[Order Date]],"MMM")</f>
        <v>Aug</v>
      </c>
      <c r="G1587" s="4" t="s">
        <v>0</v>
      </c>
      <c r="H1587" s="4" t="s">
        <v>1</v>
      </c>
      <c r="I1587" s="4" t="s">
        <v>28</v>
      </c>
      <c r="J1587" s="4" t="s">
        <v>3</v>
      </c>
      <c r="K1587" s="4" t="s">
        <v>4</v>
      </c>
      <c r="L1587" s="4" t="s">
        <v>22</v>
      </c>
      <c r="M1587" s="9">
        <v>2</v>
      </c>
      <c r="N1587" s="6">
        <v>49.91</v>
      </c>
      <c r="O1587" s="7">
        <v>0.05</v>
      </c>
      <c r="P1587" s="6">
        <v>21.86</v>
      </c>
      <c r="Q1587" s="6">
        <f t="shared" si="96"/>
        <v>94.828999999999994</v>
      </c>
      <c r="R1587" s="6">
        <f t="shared" si="97"/>
        <v>43.72</v>
      </c>
      <c r="S1587" s="6">
        <f t="shared" si="98"/>
        <v>51.108999999999995</v>
      </c>
      <c r="T1587" s="8">
        <f t="shared" si="99"/>
        <v>0.53895960096594919</v>
      </c>
      <c r="U1587" s="5">
        <f>YEAR(SalesDataTable[[#This Row],[Order Date]])</f>
        <v>2026</v>
      </c>
      <c r="V1587" s="8" t="str">
        <f>"Q"&amp;ROUNDUP(MONTH(SalesDataTable[[#This Row],[Order Date]])/3,0)</f>
        <v>Q3</v>
      </c>
      <c r="W1587" s="9">
        <f>MONTH(SalesDataTable[[#This Row],[Order Date]])</f>
        <v>8</v>
      </c>
      <c r="X1587" s="8" t="str">
        <f>TEXT(SalesDataTable[[#This Row],[Order Date]],"mmm")</f>
        <v>Aug</v>
      </c>
    </row>
    <row r="1588" spans="1:24" ht="15.75">
      <c r="A1588" s="2">
        <v>4061</v>
      </c>
      <c r="B1588" s="3">
        <v>46240</v>
      </c>
      <c r="C1588" s="4">
        <f>YEAR(SalesDataTable[[#This Row],[Order Date]])</f>
        <v>2026</v>
      </c>
      <c r="D1588" s="12" t="str">
        <f>"Q"&amp;ROUNDUP(MONTH(SalesDataTable[[#This Row],[Order Date]])/3,0)</f>
        <v>Q3</v>
      </c>
      <c r="E1588" s="4">
        <f>MONTH(SalesDataTable[[#This Row],[Order Date]])</f>
        <v>8</v>
      </c>
      <c r="F1588" s="4" t="str">
        <f>TEXT(SalesDataTable[[#This Row],[Order Date]],"MMM")</f>
        <v>Aug</v>
      </c>
      <c r="G1588" s="4" t="s">
        <v>20</v>
      </c>
      <c r="H1588" s="4" t="s">
        <v>33</v>
      </c>
      <c r="I1588" s="4" t="s">
        <v>28</v>
      </c>
      <c r="J1588" s="4" t="s">
        <v>3</v>
      </c>
      <c r="K1588" s="4" t="s">
        <v>9</v>
      </c>
      <c r="L1588" s="4" t="s">
        <v>10</v>
      </c>
      <c r="M1588" s="9">
        <v>1</v>
      </c>
      <c r="N1588" s="6">
        <v>91.58</v>
      </c>
      <c r="O1588" s="7">
        <v>0.1</v>
      </c>
      <c r="P1588" s="6">
        <v>44.87</v>
      </c>
      <c r="Q1588" s="6">
        <f t="shared" si="96"/>
        <v>82.421999999999997</v>
      </c>
      <c r="R1588" s="6">
        <f t="shared" si="97"/>
        <v>44.87</v>
      </c>
      <c r="S1588" s="6">
        <f t="shared" si="98"/>
        <v>37.552</v>
      </c>
      <c r="T1588" s="8">
        <f t="shared" si="99"/>
        <v>0.45560651282424597</v>
      </c>
      <c r="U1588" s="5">
        <f>YEAR(SalesDataTable[[#This Row],[Order Date]])</f>
        <v>2026</v>
      </c>
      <c r="V1588" s="8" t="str">
        <f>"Q"&amp;ROUNDUP(MONTH(SalesDataTable[[#This Row],[Order Date]])/3,0)</f>
        <v>Q3</v>
      </c>
      <c r="W1588" s="9">
        <f>MONTH(SalesDataTable[[#This Row],[Order Date]])</f>
        <v>8</v>
      </c>
      <c r="X1588" s="8" t="str">
        <f>TEXT(SalesDataTable[[#This Row],[Order Date]],"mmm")</f>
        <v>Aug</v>
      </c>
    </row>
    <row r="1589" spans="1:24" ht="15.75">
      <c r="A1589" s="2">
        <v>4645</v>
      </c>
      <c r="B1589" s="3">
        <v>46240</v>
      </c>
      <c r="C1589" s="4">
        <f>YEAR(SalesDataTable[[#This Row],[Order Date]])</f>
        <v>2026</v>
      </c>
      <c r="D1589" s="12" t="str">
        <f>"Q"&amp;ROUNDUP(MONTH(SalesDataTable[[#This Row],[Order Date]])/3,0)</f>
        <v>Q3</v>
      </c>
      <c r="E1589" s="4">
        <f>MONTH(SalesDataTable[[#This Row],[Order Date]])</f>
        <v>8</v>
      </c>
      <c r="F1589" s="4" t="str">
        <f>TEXT(SalesDataTable[[#This Row],[Order Date]],"MMM")</f>
        <v>Aug</v>
      </c>
      <c r="G1589" s="4" t="s">
        <v>11</v>
      </c>
      <c r="H1589" s="4" t="s">
        <v>39</v>
      </c>
      <c r="I1589" s="4" t="s">
        <v>2</v>
      </c>
      <c r="J1589" s="4" t="s">
        <v>13</v>
      </c>
      <c r="K1589" s="4" t="s">
        <v>34</v>
      </c>
      <c r="L1589" s="4" t="s">
        <v>35</v>
      </c>
      <c r="M1589" s="9">
        <v>3</v>
      </c>
      <c r="N1589" s="6">
        <v>41.11</v>
      </c>
      <c r="O1589" s="7">
        <v>0</v>
      </c>
      <c r="P1589" s="6">
        <v>14.49</v>
      </c>
      <c r="Q1589" s="6">
        <f t="shared" si="96"/>
        <v>123.33</v>
      </c>
      <c r="R1589" s="6">
        <f t="shared" si="97"/>
        <v>43.47</v>
      </c>
      <c r="S1589" s="6">
        <f t="shared" si="98"/>
        <v>79.86</v>
      </c>
      <c r="T1589" s="8">
        <f t="shared" si="99"/>
        <v>0.64753101435173921</v>
      </c>
      <c r="U1589" s="5">
        <f>YEAR(SalesDataTable[[#This Row],[Order Date]])</f>
        <v>2026</v>
      </c>
      <c r="V1589" s="8" t="str">
        <f>"Q"&amp;ROUNDUP(MONTH(SalesDataTable[[#This Row],[Order Date]])/3,0)</f>
        <v>Q3</v>
      </c>
      <c r="W1589" s="9">
        <f>MONTH(SalesDataTable[[#This Row],[Order Date]])</f>
        <v>8</v>
      </c>
      <c r="X1589" s="8" t="str">
        <f>TEXT(SalesDataTable[[#This Row],[Order Date]],"mmm")</f>
        <v>Aug</v>
      </c>
    </row>
    <row r="1590" spans="1:24" ht="15.75">
      <c r="A1590" s="2">
        <v>5104</v>
      </c>
      <c r="B1590" s="3">
        <v>46240</v>
      </c>
      <c r="C1590" s="4">
        <f>YEAR(SalesDataTable[[#This Row],[Order Date]])</f>
        <v>2026</v>
      </c>
      <c r="D1590" s="12" t="str">
        <f>"Q"&amp;ROUNDUP(MONTH(SalesDataTable[[#This Row],[Order Date]])/3,0)</f>
        <v>Q3</v>
      </c>
      <c r="E1590" s="4">
        <f>MONTH(SalesDataTable[[#This Row],[Order Date]])</f>
        <v>8</v>
      </c>
      <c r="F1590" s="4" t="str">
        <f>TEXT(SalesDataTable[[#This Row],[Order Date]],"MMM")</f>
        <v>Aug</v>
      </c>
      <c r="G1590" s="4" t="s">
        <v>6</v>
      </c>
      <c r="H1590" s="4" t="s">
        <v>43</v>
      </c>
      <c r="I1590" s="4" t="s">
        <v>2</v>
      </c>
      <c r="J1590" s="4" t="s">
        <v>3</v>
      </c>
      <c r="K1590" s="4" t="s">
        <v>14</v>
      </c>
      <c r="L1590" s="4" t="s">
        <v>15</v>
      </c>
      <c r="M1590" s="9">
        <v>4</v>
      </c>
      <c r="N1590" s="6">
        <v>35.9</v>
      </c>
      <c r="O1590" s="7">
        <v>0</v>
      </c>
      <c r="P1590" s="6">
        <v>13.49</v>
      </c>
      <c r="Q1590" s="6">
        <f t="shared" si="96"/>
        <v>143.6</v>
      </c>
      <c r="R1590" s="6">
        <f t="shared" si="97"/>
        <v>53.96</v>
      </c>
      <c r="S1590" s="6">
        <f t="shared" si="98"/>
        <v>89.639999999999986</v>
      </c>
      <c r="T1590" s="8">
        <f t="shared" si="99"/>
        <v>0.62423398328690805</v>
      </c>
      <c r="U1590" s="5">
        <f>YEAR(SalesDataTable[[#This Row],[Order Date]])</f>
        <v>2026</v>
      </c>
      <c r="V1590" s="8" t="str">
        <f>"Q"&amp;ROUNDUP(MONTH(SalesDataTable[[#This Row],[Order Date]])/3,0)</f>
        <v>Q3</v>
      </c>
      <c r="W1590" s="9">
        <f>MONTH(SalesDataTable[[#This Row],[Order Date]])</f>
        <v>8</v>
      </c>
      <c r="X1590" s="8" t="str">
        <f>TEXT(SalesDataTable[[#This Row],[Order Date]],"mmm")</f>
        <v>Aug</v>
      </c>
    </row>
    <row r="1591" spans="1:24" ht="15.75">
      <c r="A1591" s="2">
        <v>813</v>
      </c>
      <c r="B1591" s="3">
        <v>46241</v>
      </c>
      <c r="C1591" s="4">
        <f>YEAR(SalesDataTable[[#This Row],[Order Date]])</f>
        <v>2026</v>
      </c>
      <c r="D1591" s="12" t="str">
        <f>"Q"&amp;ROUNDUP(MONTH(SalesDataTable[[#This Row],[Order Date]])/3,0)</f>
        <v>Q3</v>
      </c>
      <c r="E1591" s="4">
        <f>MONTH(SalesDataTable[[#This Row],[Order Date]])</f>
        <v>8</v>
      </c>
      <c r="F1591" s="4" t="str">
        <f>TEXT(SalesDataTable[[#This Row],[Order Date]],"MMM")</f>
        <v>Aug</v>
      </c>
      <c r="G1591" s="4" t="s">
        <v>11</v>
      </c>
      <c r="H1591" s="4" t="s">
        <v>52</v>
      </c>
      <c r="I1591" s="4" t="s">
        <v>2</v>
      </c>
      <c r="J1591" s="4" t="s">
        <v>3</v>
      </c>
      <c r="K1591" s="4" t="s">
        <v>34</v>
      </c>
      <c r="L1591" s="4" t="s">
        <v>42</v>
      </c>
      <c r="M1591" s="9">
        <v>1</v>
      </c>
      <c r="N1591" s="6">
        <v>36.33</v>
      </c>
      <c r="O1591" s="7">
        <v>0.05</v>
      </c>
      <c r="P1591" s="6">
        <v>13.78</v>
      </c>
      <c r="Q1591" s="6">
        <f t="shared" si="96"/>
        <v>34.513499999999993</v>
      </c>
      <c r="R1591" s="6">
        <f t="shared" si="97"/>
        <v>13.78</v>
      </c>
      <c r="S1591" s="6">
        <f t="shared" si="98"/>
        <v>20.733499999999992</v>
      </c>
      <c r="T1591" s="8">
        <f t="shared" si="99"/>
        <v>0.60073594390600771</v>
      </c>
      <c r="U1591" s="5">
        <f>YEAR(SalesDataTable[[#This Row],[Order Date]])</f>
        <v>2026</v>
      </c>
      <c r="V1591" s="8" t="str">
        <f>"Q"&amp;ROUNDUP(MONTH(SalesDataTable[[#This Row],[Order Date]])/3,0)</f>
        <v>Q3</v>
      </c>
      <c r="W1591" s="9">
        <f>MONTH(SalesDataTable[[#This Row],[Order Date]])</f>
        <v>8</v>
      </c>
      <c r="X1591" s="8" t="str">
        <f>TEXT(SalesDataTable[[#This Row],[Order Date]],"mmm")</f>
        <v>Aug</v>
      </c>
    </row>
    <row r="1592" spans="1:24" ht="15.75">
      <c r="A1592" s="2">
        <v>836</v>
      </c>
      <c r="B1592" s="3">
        <v>46241</v>
      </c>
      <c r="C1592" s="4">
        <f>YEAR(SalesDataTable[[#This Row],[Order Date]])</f>
        <v>2026</v>
      </c>
      <c r="D1592" s="12" t="str">
        <f>"Q"&amp;ROUNDUP(MONTH(SalesDataTable[[#This Row],[Order Date]])/3,0)</f>
        <v>Q3</v>
      </c>
      <c r="E1592" s="4">
        <f>MONTH(SalesDataTable[[#This Row],[Order Date]])</f>
        <v>8</v>
      </c>
      <c r="F1592" s="4" t="str">
        <f>TEXT(SalesDataTable[[#This Row],[Order Date]],"MMM")</f>
        <v>Aug</v>
      </c>
      <c r="G1592" s="4" t="s">
        <v>6</v>
      </c>
      <c r="H1592" s="4" t="s">
        <v>49</v>
      </c>
      <c r="I1592" s="4" t="s">
        <v>28</v>
      </c>
      <c r="J1592" s="4" t="s">
        <v>13</v>
      </c>
      <c r="K1592" s="4" t="s">
        <v>14</v>
      </c>
      <c r="L1592" s="4" t="s">
        <v>32</v>
      </c>
      <c r="M1592" s="9">
        <v>5</v>
      </c>
      <c r="N1592" s="6">
        <v>45.94</v>
      </c>
      <c r="O1592" s="7">
        <v>0.05</v>
      </c>
      <c r="P1592" s="6">
        <v>18.059999999999999</v>
      </c>
      <c r="Q1592" s="6">
        <f t="shared" si="96"/>
        <v>218.21499999999997</v>
      </c>
      <c r="R1592" s="6">
        <f t="shared" si="97"/>
        <v>90.3</v>
      </c>
      <c r="S1592" s="6">
        <f t="shared" si="98"/>
        <v>127.91499999999998</v>
      </c>
      <c r="T1592" s="8">
        <f t="shared" si="99"/>
        <v>0.5861879339183832</v>
      </c>
      <c r="U1592" s="5">
        <f>YEAR(SalesDataTable[[#This Row],[Order Date]])</f>
        <v>2026</v>
      </c>
      <c r="V1592" s="8" t="str">
        <f>"Q"&amp;ROUNDUP(MONTH(SalesDataTable[[#This Row],[Order Date]])/3,0)</f>
        <v>Q3</v>
      </c>
      <c r="W1592" s="9">
        <f>MONTH(SalesDataTable[[#This Row],[Order Date]])</f>
        <v>8</v>
      </c>
      <c r="X1592" s="8" t="str">
        <f>TEXT(SalesDataTable[[#This Row],[Order Date]],"mmm")</f>
        <v>Aug</v>
      </c>
    </row>
    <row r="1593" spans="1:24" ht="15.75">
      <c r="A1593" s="2">
        <v>1266</v>
      </c>
      <c r="B1593" s="3">
        <v>46241</v>
      </c>
      <c r="C1593" s="4">
        <f>YEAR(SalesDataTable[[#This Row],[Order Date]])</f>
        <v>2026</v>
      </c>
      <c r="D1593" s="12" t="str">
        <f>"Q"&amp;ROUNDUP(MONTH(SalesDataTable[[#This Row],[Order Date]])/3,0)</f>
        <v>Q3</v>
      </c>
      <c r="E1593" s="4">
        <f>MONTH(SalesDataTable[[#This Row],[Order Date]])</f>
        <v>8</v>
      </c>
      <c r="F1593" s="4" t="str">
        <f>TEXT(SalesDataTable[[#This Row],[Order Date]],"MMM")</f>
        <v>Aug</v>
      </c>
      <c r="G1593" s="4" t="s">
        <v>0</v>
      </c>
      <c r="H1593" s="4" t="s">
        <v>50</v>
      </c>
      <c r="I1593" s="4" t="s">
        <v>19</v>
      </c>
      <c r="J1593" s="4" t="s">
        <v>3</v>
      </c>
      <c r="K1593" s="4" t="s">
        <v>34</v>
      </c>
      <c r="L1593" s="4" t="s">
        <v>42</v>
      </c>
      <c r="M1593" s="9">
        <v>1</v>
      </c>
      <c r="N1593" s="6">
        <v>36.630000000000003</v>
      </c>
      <c r="O1593" s="7">
        <v>0</v>
      </c>
      <c r="P1593" s="6">
        <v>13.7</v>
      </c>
      <c r="Q1593" s="6">
        <f t="shared" si="96"/>
        <v>36.630000000000003</v>
      </c>
      <c r="R1593" s="6">
        <f t="shared" si="97"/>
        <v>13.7</v>
      </c>
      <c r="S1593" s="6">
        <f t="shared" si="98"/>
        <v>22.930000000000003</v>
      </c>
      <c r="T1593" s="8">
        <f t="shared" si="99"/>
        <v>0.62598962598962604</v>
      </c>
      <c r="U1593" s="5">
        <f>YEAR(SalesDataTable[[#This Row],[Order Date]])</f>
        <v>2026</v>
      </c>
      <c r="V1593" s="8" t="str">
        <f>"Q"&amp;ROUNDUP(MONTH(SalesDataTable[[#This Row],[Order Date]])/3,0)</f>
        <v>Q3</v>
      </c>
      <c r="W1593" s="9">
        <f>MONTH(SalesDataTable[[#This Row],[Order Date]])</f>
        <v>8</v>
      </c>
      <c r="X1593" s="8" t="str">
        <f>TEXT(SalesDataTable[[#This Row],[Order Date]],"mmm")</f>
        <v>Aug</v>
      </c>
    </row>
    <row r="1594" spans="1:24" ht="15.75">
      <c r="A1594" s="2">
        <v>2201</v>
      </c>
      <c r="B1594" s="3">
        <v>46241</v>
      </c>
      <c r="C1594" s="4">
        <f>YEAR(SalesDataTable[[#This Row],[Order Date]])</f>
        <v>2026</v>
      </c>
      <c r="D1594" s="12" t="str">
        <f>"Q"&amp;ROUNDUP(MONTH(SalesDataTable[[#This Row],[Order Date]])/3,0)</f>
        <v>Q3</v>
      </c>
      <c r="E1594" s="4">
        <f>MONTH(SalesDataTable[[#This Row],[Order Date]])</f>
        <v>8</v>
      </c>
      <c r="F1594" s="4" t="str">
        <f>TEXT(SalesDataTable[[#This Row],[Order Date]],"MMM")</f>
        <v>Aug</v>
      </c>
      <c r="G1594" s="4" t="s">
        <v>6</v>
      </c>
      <c r="H1594" s="4" t="s">
        <v>7</v>
      </c>
      <c r="I1594" s="4" t="s">
        <v>2</v>
      </c>
      <c r="J1594" s="4" t="s">
        <v>3</v>
      </c>
      <c r="K1594" s="4" t="s">
        <v>9</v>
      </c>
      <c r="L1594" s="4" t="s">
        <v>17</v>
      </c>
      <c r="M1594" s="9">
        <v>1</v>
      </c>
      <c r="N1594" s="6">
        <v>141.38</v>
      </c>
      <c r="O1594" s="7">
        <v>0.05</v>
      </c>
      <c r="P1594" s="6">
        <v>77.14</v>
      </c>
      <c r="Q1594" s="6">
        <f t="shared" si="96"/>
        <v>134.31099999999998</v>
      </c>
      <c r="R1594" s="6">
        <f t="shared" si="97"/>
        <v>77.14</v>
      </c>
      <c r="S1594" s="6">
        <f t="shared" si="98"/>
        <v>57.170999999999978</v>
      </c>
      <c r="T1594" s="8">
        <f t="shared" si="99"/>
        <v>0.42566133823737434</v>
      </c>
      <c r="U1594" s="5">
        <f>YEAR(SalesDataTable[[#This Row],[Order Date]])</f>
        <v>2026</v>
      </c>
      <c r="V1594" s="8" t="str">
        <f>"Q"&amp;ROUNDUP(MONTH(SalesDataTable[[#This Row],[Order Date]])/3,0)</f>
        <v>Q3</v>
      </c>
      <c r="W1594" s="9">
        <f>MONTH(SalesDataTable[[#This Row],[Order Date]])</f>
        <v>8</v>
      </c>
      <c r="X1594" s="8" t="str">
        <f>TEXT(SalesDataTable[[#This Row],[Order Date]],"mmm")</f>
        <v>Aug</v>
      </c>
    </row>
    <row r="1595" spans="1:24" ht="15.75">
      <c r="A1595" s="2">
        <v>2382</v>
      </c>
      <c r="B1595" s="3">
        <v>46241</v>
      </c>
      <c r="C1595" s="4">
        <f>YEAR(SalesDataTable[[#This Row],[Order Date]])</f>
        <v>2026</v>
      </c>
      <c r="D1595" s="12" t="str">
        <f>"Q"&amp;ROUNDUP(MONTH(SalesDataTable[[#This Row],[Order Date]])/3,0)</f>
        <v>Q3</v>
      </c>
      <c r="E1595" s="4">
        <f>MONTH(SalesDataTable[[#This Row],[Order Date]])</f>
        <v>8</v>
      </c>
      <c r="F1595" s="4" t="str">
        <f>TEXT(SalesDataTable[[#This Row],[Order Date]],"MMM")</f>
        <v>Aug</v>
      </c>
      <c r="G1595" s="4" t="s">
        <v>6</v>
      </c>
      <c r="H1595" s="4" t="s">
        <v>49</v>
      </c>
      <c r="I1595" s="4" t="s">
        <v>19</v>
      </c>
      <c r="J1595" s="4" t="s">
        <v>3</v>
      </c>
      <c r="K1595" s="4" t="s">
        <v>23</v>
      </c>
      <c r="L1595" s="4" t="s">
        <v>24</v>
      </c>
      <c r="M1595" s="9">
        <v>3</v>
      </c>
      <c r="N1595" s="6">
        <v>343.45</v>
      </c>
      <c r="O1595" s="7">
        <v>0.05</v>
      </c>
      <c r="P1595" s="6">
        <v>195.73</v>
      </c>
      <c r="Q1595" s="6">
        <f t="shared" si="96"/>
        <v>978.83249999999987</v>
      </c>
      <c r="R1595" s="6">
        <f t="shared" si="97"/>
        <v>587.18999999999994</v>
      </c>
      <c r="S1595" s="6">
        <f t="shared" si="98"/>
        <v>391.64249999999993</v>
      </c>
      <c r="T1595" s="8">
        <f t="shared" si="99"/>
        <v>0.40011186796515236</v>
      </c>
      <c r="U1595" s="5">
        <f>YEAR(SalesDataTable[[#This Row],[Order Date]])</f>
        <v>2026</v>
      </c>
      <c r="V1595" s="8" t="str">
        <f>"Q"&amp;ROUNDUP(MONTH(SalesDataTable[[#This Row],[Order Date]])/3,0)</f>
        <v>Q3</v>
      </c>
      <c r="W1595" s="9">
        <f>MONTH(SalesDataTable[[#This Row],[Order Date]])</f>
        <v>8</v>
      </c>
      <c r="X1595" s="8" t="str">
        <f>TEXT(SalesDataTable[[#This Row],[Order Date]],"mmm")</f>
        <v>Aug</v>
      </c>
    </row>
    <row r="1596" spans="1:24" ht="15.75">
      <c r="A1596" s="2">
        <v>1227</v>
      </c>
      <c r="B1596" s="3">
        <v>46242</v>
      </c>
      <c r="C1596" s="4">
        <f>YEAR(SalesDataTable[[#This Row],[Order Date]])</f>
        <v>2026</v>
      </c>
      <c r="D1596" s="12" t="str">
        <f>"Q"&amp;ROUNDUP(MONTH(SalesDataTable[[#This Row],[Order Date]])/3,0)</f>
        <v>Q3</v>
      </c>
      <c r="E1596" s="4">
        <f>MONTH(SalesDataTable[[#This Row],[Order Date]])</f>
        <v>8</v>
      </c>
      <c r="F1596" s="4" t="str">
        <f>TEXT(SalesDataTable[[#This Row],[Order Date]],"MMM")</f>
        <v>Aug</v>
      </c>
      <c r="G1596" s="4" t="s">
        <v>20</v>
      </c>
      <c r="H1596" s="4" t="s">
        <v>33</v>
      </c>
      <c r="I1596" s="4" t="s">
        <v>2</v>
      </c>
      <c r="J1596" s="4" t="s">
        <v>3</v>
      </c>
      <c r="K1596" s="4" t="s">
        <v>4</v>
      </c>
      <c r="L1596" s="4" t="s">
        <v>30</v>
      </c>
      <c r="M1596" s="9">
        <v>1</v>
      </c>
      <c r="N1596" s="6">
        <v>104.69</v>
      </c>
      <c r="O1596" s="7">
        <v>0</v>
      </c>
      <c r="P1596" s="6">
        <v>49.06</v>
      </c>
      <c r="Q1596" s="6">
        <f t="shared" si="96"/>
        <v>104.69</v>
      </c>
      <c r="R1596" s="6">
        <f t="shared" si="97"/>
        <v>49.06</v>
      </c>
      <c r="S1596" s="6">
        <f t="shared" si="98"/>
        <v>55.629999999999995</v>
      </c>
      <c r="T1596" s="8">
        <f t="shared" si="99"/>
        <v>0.53137835514375775</v>
      </c>
      <c r="U1596" s="5">
        <f>YEAR(SalesDataTable[[#This Row],[Order Date]])</f>
        <v>2026</v>
      </c>
      <c r="V1596" s="8" t="str">
        <f>"Q"&amp;ROUNDUP(MONTH(SalesDataTable[[#This Row],[Order Date]])/3,0)</f>
        <v>Q3</v>
      </c>
      <c r="W1596" s="9">
        <f>MONTH(SalesDataTable[[#This Row],[Order Date]])</f>
        <v>8</v>
      </c>
      <c r="X1596" s="8" t="str">
        <f>TEXT(SalesDataTable[[#This Row],[Order Date]],"mmm")</f>
        <v>Aug</v>
      </c>
    </row>
    <row r="1597" spans="1:24" ht="15.75">
      <c r="A1597" s="2">
        <v>1843</v>
      </c>
      <c r="B1597" s="3">
        <v>46242</v>
      </c>
      <c r="C1597" s="4">
        <f>YEAR(SalesDataTable[[#This Row],[Order Date]])</f>
        <v>2026</v>
      </c>
      <c r="D1597" s="12" t="str">
        <f>"Q"&amp;ROUNDUP(MONTH(SalesDataTable[[#This Row],[Order Date]])/3,0)</f>
        <v>Q3</v>
      </c>
      <c r="E1597" s="4">
        <f>MONTH(SalesDataTable[[#This Row],[Order Date]])</f>
        <v>8</v>
      </c>
      <c r="F1597" s="4" t="str">
        <f>TEXT(SalesDataTable[[#This Row],[Order Date]],"MMM")</f>
        <v>Aug</v>
      </c>
      <c r="G1597" s="4" t="s">
        <v>20</v>
      </c>
      <c r="H1597" s="4" t="s">
        <v>33</v>
      </c>
      <c r="I1597" s="4" t="s">
        <v>2</v>
      </c>
      <c r="J1597" s="4" t="s">
        <v>13</v>
      </c>
      <c r="K1597" s="4" t="s">
        <v>23</v>
      </c>
      <c r="L1597" s="4" t="s">
        <v>24</v>
      </c>
      <c r="M1597" s="9">
        <v>2</v>
      </c>
      <c r="N1597" s="6">
        <v>341.23</v>
      </c>
      <c r="O1597" s="7">
        <v>0.05</v>
      </c>
      <c r="P1597" s="6">
        <v>192.5</v>
      </c>
      <c r="Q1597" s="6">
        <f t="shared" si="96"/>
        <v>648.33699999999999</v>
      </c>
      <c r="R1597" s="6">
        <f t="shared" si="97"/>
        <v>385</v>
      </c>
      <c r="S1597" s="6">
        <f t="shared" si="98"/>
        <v>263.33699999999999</v>
      </c>
      <c r="T1597" s="8">
        <f t="shared" si="99"/>
        <v>0.40617302421425894</v>
      </c>
      <c r="U1597" s="5">
        <f>YEAR(SalesDataTable[[#This Row],[Order Date]])</f>
        <v>2026</v>
      </c>
      <c r="V1597" s="8" t="str">
        <f>"Q"&amp;ROUNDUP(MONTH(SalesDataTable[[#This Row],[Order Date]])/3,0)</f>
        <v>Q3</v>
      </c>
      <c r="W1597" s="9">
        <f>MONTH(SalesDataTable[[#This Row],[Order Date]])</f>
        <v>8</v>
      </c>
      <c r="X1597" s="8" t="str">
        <f>TEXT(SalesDataTable[[#This Row],[Order Date]],"mmm")</f>
        <v>Aug</v>
      </c>
    </row>
    <row r="1598" spans="1:24" ht="15.75">
      <c r="A1598" s="2">
        <v>2369</v>
      </c>
      <c r="B1598" s="3">
        <v>46242</v>
      </c>
      <c r="C1598" s="4">
        <f>YEAR(SalesDataTable[[#This Row],[Order Date]])</f>
        <v>2026</v>
      </c>
      <c r="D1598" s="12" t="str">
        <f>"Q"&amp;ROUNDUP(MONTH(SalesDataTable[[#This Row],[Order Date]])/3,0)</f>
        <v>Q3</v>
      </c>
      <c r="E1598" s="4">
        <f>MONTH(SalesDataTable[[#This Row],[Order Date]])</f>
        <v>8</v>
      </c>
      <c r="F1598" s="4" t="str">
        <f>TEXT(SalesDataTable[[#This Row],[Order Date]],"MMM")</f>
        <v>Aug</v>
      </c>
      <c r="G1598" s="4" t="s">
        <v>20</v>
      </c>
      <c r="H1598" s="4" t="s">
        <v>33</v>
      </c>
      <c r="I1598" s="4" t="s">
        <v>19</v>
      </c>
      <c r="J1598" s="4" t="s">
        <v>13</v>
      </c>
      <c r="K1598" s="4" t="s">
        <v>23</v>
      </c>
      <c r="L1598" s="4" t="s">
        <v>51</v>
      </c>
      <c r="M1598" s="9">
        <v>1</v>
      </c>
      <c r="N1598" s="6">
        <v>125.95</v>
      </c>
      <c r="O1598" s="7">
        <v>0.05</v>
      </c>
      <c r="P1598" s="6">
        <v>61.9</v>
      </c>
      <c r="Q1598" s="6">
        <f t="shared" si="96"/>
        <v>119.6525</v>
      </c>
      <c r="R1598" s="6">
        <f t="shared" si="97"/>
        <v>61.9</v>
      </c>
      <c r="S1598" s="6">
        <f t="shared" si="98"/>
        <v>57.752500000000005</v>
      </c>
      <c r="T1598" s="8">
        <f t="shared" si="99"/>
        <v>0.48266856104134892</v>
      </c>
      <c r="U1598" s="5">
        <f>YEAR(SalesDataTable[[#This Row],[Order Date]])</f>
        <v>2026</v>
      </c>
      <c r="V1598" s="8" t="str">
        <f>"Q"&amp;ROUNDUP(MONTH(SalesDataTable[[#This Row],[Order Date]])/3,0)</f>
        <v>Q3</v>
      </c>
      <c r="W1598" s="9">
        <f>MONTH(SalesDataTable[[#This Row],[Order Date]])</f>
        <v>8</v>
      </c>
      <c r="X1598" s="8" t="str">
        <f>TEXT(SalesDataTable[[#This Row],[Order Date]],"mmm")</f>
        <v>Aug</v>
      </c>
    </row>
    <row r="1599" spans="1:24" ht="15.75">
      <c r="A1599" s="2">
        <v>2386</v>
      </c>
      <c r="B1599" s="3">
        <v>46242</v>
      </c>
      <c r="C1599" s="4">
        <f>YEAR(SalesDataTable[[#This Row],[Order Date]])</f>
        <v>2026</v>
      </c>
      <c r="D1599" s="12" t="str">
        <f>"Q"&amp;ROUNDUP(MONTH(SalesDataTable[[#This Row],[Order Date]])/3,0)</f>
        <v>Q3</v>
      </c>
      <c r="E1599" s="4">
        <f>MONTH(SalesDataTable[[#This Row],[Order Date]])</f>
        <v>8</v>
      </c>
      <c r="F1599" s="4" t="str">
        <f>TEXT(SalesDataTable[[#This Row],[Order Date]],"MMM")</f>
        <v>Aug</v>
      </c>
      <c r="G1599" s="4" t="s">
        <v>6</v>
      </c>
      <c r="H1599" s="4" t="s">
        <v>7</v>
      </c>
      <c r="I1599" s="4" t="s">
        <v>2</v>
      </c>
      <c r="J1599" s="4" t="s">
        <v>3</v>
      </c>
      <c r="K1599" s="4" t="s">
        <v>9</v>
      </c>
      <c r="L1599" s="4" t="s">
        <v>10</v>
      </c>
      <c r="M1599" s="9">
        <v>6</v>
      </c>
      <c r="N1599" s="6">
        <v>91.9</v>
      </c>
      <c r="O1599" s="7">
        <v>0.05</v>
      </c>
      <c r="P1599" s="6">
        <v>44.69</v>
      </c>
      <c r="Q1599" s="6">
        <f t="shared" si="96"/>
        <v>523.83000000000004</v>
      </c>
      <c r="R1599" s="6">
        <f t="shared" si="97"/>
        <v>268.14</v>
      </c>
      <c r="S1599" s="6">
        <f t="shared" si="98"/>
        <v>255.69000000000005</v>
      </c>
      <c r="T1599" s="8">
        <f t="shared" si="99"/>
        <v>0.48811637363266713</v>
      </c>
      <c r="U1599" s="5">
        <f>YEAR(SalesDataTable[[#This Row],[Order Date]])</f>
        <v>2026</v>
      </c>
      <c r="V1599" s="8" t="str">
        <f>"Q"&amp;ROUNDUP(MONTH(SalesDataTable[[#This Row],[Order Date]])/3,0)</f>
        <v>Q3</v>
      </c>
      <c r="W1599" s="9">
        <f>MONTH(SalesDataTable[[#This Row],[Order Date]])</f>
        <v>8</v>
      </c>
      <c r="X1599" s="8" t="str">
        <f>TEXT(SalesDataTable[[#This Row],[Order Date]],"mmm")</f>
        <v>Aug</v>
      </c>
    </row>
    <row r="1600" spans="1:24" ht="15.75">
      <c r="A1600" s="2">
        <v>2579</v>
      </c>
      <c r="B1600" s="3">
        <v>46242</v>
      </c>
      <c r="C1600" s="4">
        <f>YEAR(SalesDataTable[[#This Row],[Order Date]])</f>
        <v>2026</v>
      </c>
      <c r="D1600" s="12" t="str">
        <f>"Q"&amp;ROUNDUP(MONTH(SalesDataTable[[#This Row],[Order Date]])/3,0)</f>
        <v>Q3</v>
      </c>
      <c r="E1600" s="4">
        <f>MONTH(SalesDataTable[[#This Row],[Order Date]])</f>
        <v>8</v>
      </c>
      <c r="F1600" s="4" t="str">
        <f>TEXT(SalesDataTable[[#This Row],[Order Date]],"MMM")</f>
        <v>Aug</v>
      </c>
      <c r="G1600" s="4" t="s">
        <v>20</v>
      </c>
      <c r="H1600" s="4" t="s">
        <v>33</v>
      </c>
      <c r="I1600" s="4" t="s">
        <v>19</v>
      </c>
      <c r="J1600" s="4" t="s">
        <v>3</v>
      </c>
      <c r="K1600" s="4" t="s">
        <v>23</v>
      </c>
      <c r="L1600" s="4" t="s">
        <v>40</v>
      </c>
      <c r="M1600" s="9">
        <v>1</v>
      </c>
      <c r="N1600" s="6">
        <v>81.22</v>
      </c>
      <c r="O1600" s="7">
        <v>0</v>
      </c>
      <c r="P1600" s="6">
        <v>39.18</v>
      </c>
      <c r="Q1600" s="6">
        <f t="shared" si="96"/>
        <v>81.22</v>
      </c>
      <c r="R1600" s="6">
        <f t="shared" si="97"/>
        <v>39.18</v>
      </c>
      <c r="S1600" s="6">
        <f t="shared" si="98"/>
        <v>42.04</v>
      </c>
      <c r="T1600" s="8">
        <f t="shared" si="99"/>
        <v>0.51760650086185667</v>
      </c>
      <c r="U1600" s="5">
        <f>YEAR(SalesDataTable[[#This Row],[Order Date]])</f>
        <v>2026</v>
      </c>
      <c r="V1600" s="8" t="str">
        <f>"Q"&amp;ROUNDUP(MONTH(SalesDataTable[[#This Row],[Order Date]])/3,0)</f>
        <v>Q3</v>
      </c>
      <c r="W1600" s="9">
        <f>MONTH(SalesDataTable[[#This Row],[Order Date]])</f>
        <v>8</v>
      </c>
      <c r="X1600" s="8" t="str">
        <f>TEXT(SalesDataTable[[#This Row],[Order Date]],"mmm")</f>
        <v>Aug</v>
      </c>
    </row>
    <row r="1601" spans="1:24" ht="15.75">
      <c r="A1601" s="2">
        <v>3075</v>
      </c>
      <c r="B1601" s="3">
        <v>46242</v>
      </c>
      <c r="C1601" s="4">
        <f>YEAR(SalesDataTable[[#This Row],[Order Date]])</f>
        <v>2026</v>
      </c>
      <c r="D1601" s="12" t="str">
        <f>"Q"&amp;ROUNDUP(MONTH(SalesDataTable[[#This Row],[Order Date]])/3,0)</f>
        <v>Q3</v>
      </c>
      <c r="E1601" s="4">
        <f>MONTH(SalesDataTable[[#This Row],[Order Date]])</f>
        <v>8</v>
      </c>
      <c r="F1601" s="4" t="str">
        <f>TEXT(SalesDataTable[[#This Row],[Order Date]],"MMM")</f>
        <v>Aug</v>
      </c>
      <c r="G1601" s="4" t="s">
        <v>0</v>
      </c>
      <c r="H1601" s="4" t="s">
        <v>1</v>
      </c>
      <c r="I1601" s="4" t="s">
        <v>2</v>
      </c>
      <c r="J1601" s="4" t="s">
        <v>16</v>
      </c>
      <c r="K1601" s="4" t="s">
        <v>9</v>
      </c>
      <c r="L1601" s="4" t="s">
        <v>46</v>
      </c>
      <c r="M1601" s="9">
        <v>2</v>
      </c>
      <c r="N1601" s="6">
        <v>72.31</v>
      </c>
      <c r="O1601" s="7">
        <v>0</v>
      </c>
      <c r="P1601" s="6">
        <v>31.75</v>
      </c>
      <c r="Q1601" s="6">
        <f t="shared" si="96"/>
        <v>144.62</v>
      </c>
      <c r="R1601" s="6">
        <f t="shared" si="97"/>
        <v>63.5</v>
      </c>
      <c r="S1601" s="6">
        <f t="shared" si="98"/>
        <v>81.12</v>
      </c>
      <c r="T1601" s="8">
        <f t="shared" si="99"/>
        <v>0.56091826856589688</v>
      </c>
      <c r="U1601" s="5">
        <f>YEAR(SalesDataTable[[#This Row],[Order Date]])</f>
        <v>2026</v>
      </c>
      <c r="V1601" s="8" t="str">
        <f>"Q"&amp;ROUNDUP(MONTH(SalesDataTable[[#This Row],[Order Date]])/3,0)</f>
        <v>Q3</v>
      </c>
      <c r="W1601" s="9">
        <f>MONTH(SalesDataTable[[#This Row],[Order Date]])</f>
        <v>8</v>
      </c>
      <c r="X1601" s="8" t="str">
        <f>TEXT(SalesDataTable[[#This Row],[Order Date]],"mmm")</f>
        <v>Aug</v>
      </c>
    </row>
    <row r="1602" spans="1:24" ht="15.75">
      <c r="A1602" s="2">
        <v>3982</v>
      </c>
      <c r="B1602" s="3">
        <v>46242</v>
      </c>
      <c r="C1602" s="4">
        <f>YEAR(SalesDataTable[[#This Row],[Order Date]])</f>
        <v>2026</v>
      </c>
      <c r="D1602" s="12" t="str">
        <f>"Q"&amp;ROUNDUP(MONTH(SalesDataTable[[#This Row],[Order Date]])/3,0)</f>
        <v>Q3</v>
      </c>
      <c r="E1602" s="4">
        <f>MONTH(SalesDataTable[[#This Row],[Order Date]])</f>
        <v>8</v>
      </c>
      <c r="F1602" s="4" t="str">
        <f>TEXT(SalesDataTable[[#This Row],[Order Date]],"MMM")</f>
        <v>Aug</v>
      </c>
      <c r="G1602" s="4" t="s">
        <v>11</v>
      </c>
      <c r="H1602" s="4" t="s">
        <v>12</v>
      </c>
      <c r="I1602" s="4" t="s">
        <v>19</v>
      </c>
      <c r="J1602" s="4" t="s">
        <v>3</v>
      </c>
      <c r="K1602" s="4" t="s">
        <v>23</v>
      </c>
      <c r="L1602" s="4" t="s">
        <v>40</v>
      </c>
      <c r="M1602" s="9">
        <v>1</v>
      </c>
      <c r="N1602" s="6">
        <v>79.989999999999995</v>
      </c>
      <c r="O1602" s="7">
        <v>0.05</v>
      </c>
      <c r="P1602" s="6">
        <v>40.25</v>
      </c>
      <c r="Q1602" s="6">
        <f t="shared" ref="Q1602:Q1665" si="100">M1602*N1602*(1-O1602)</f>
        <v>75.990499999999997</v>
      </c>
      <c r="R1602" s="6">
        <f t="shared" ref="R1602:R1665" si="101">M1602*P1602</f>
        <v>40.25</v>
      </c>
      <c r="S1602" s="6">
        <f t="shared" ref="S1602:S1665" si="102">Q1602-R1602</f>
        <v>35.740499999999997</v>
      </c>
      <c r="T1602" s="8">
        <f t="shared" ref="T1602:T1665" si="103">IFERROR(S1602/Q1602,0)</f>
        <v>0.47032852790809376</v>
      </c>
      <c r="U1602" s="5">
        <f>YEAR(SalesDataTable[[#This Row],[Order Date]])</f>
        <v>2026</v>
      </c>
      <c r="V1602" s="8" t="str">
        <f>"Q"&amp;ROUNDUP(MONTH(SalesDataTable[[#This Row],[Order Date]])/3,0)</f>
        <v>Q3</v>
      </c>
      <c r="W1602" s="9">
        <f>MONTH(SalesDataTable[[#This Row],[Order Date]])</f>
        <v>8</v>
      </c>
      <c r="X1602" s="8" t="str">
        <f>TEXT(SalesDataTable[[#This Row],[Order Date]],"mmm")</f>
        <v>Aug</v>
      </c>
    </row>
    <row r="1603" spans="1:24" ht="15.75">
      <c r="A1603" s="2">
        <v>4530</v>
      </c>
      <c r="B1603" s="3">
        <v>46242</v>
      </c>
      <c r="C1603" s="4">
        <f>YEAR(SalesDataTable[[#This Row],[Order Date]])</f>
        <v>2026</v>
      </c>
      <c r="D1603" s="12" t="str">
        <f>"Q"&amp;ROUNDUP(MONTH(SalesDataTable[[#This Row],[Order Date]])/3,0)</f>
        <v>Q3</v>
      </c>
      <c r="E1603" s="4">
        <f>MONTH(SalesDataTable[[#This Row],[Order Date]])</f>
        <v>8</v>
      </c>
      <c r="F1603" s="4" t="str">
        <f>TEXT(SalesDataTable[[#This Row],[Order Date]],"MMM")</f>
        <v>Aug</v>
      </c>
      <c r="G1603" s="4" t="s">
        <v>20</v>
      </c>
      <c r="H1603" s="4" t="s">
        <v>47</v>
      </c>
      <c r="I1603" s="4" t="s">
        <v>2</v>
      </c>
      <c r="J1603" s="4" t="s">
        <v>13</v>
      </c>
      <c r="K1603" s="4" t="s">
        <v>9</v>
      </c>
      <c r="L1603" s="4" t="s">
        <v>37</v>
      </c>
      <c r="M1603" s="9">
        <v>1</v>
      </c>
      <c r="N1603" s="6">
        <v>151.87</v>
      </c>
      <c r="O1603" s="7">
        <v>0.1</v>
      </c>
      <c r="P1603" s="6">
        <v>76.97</v>
      </c>
      <c r="Q1603" s="6">
        <f t="shared" si="100"/>
        <v>136.68300000000002</v>
      </c>
      <c r="R1603" s="6">
        <f t="shared" si="101"/>
        <v>76.97</v>
      </c>
      <c r="S1603" s="6">
        <f t="shared" si="102"/>
        <v>59.713000000000022</v>
      </c>
      <c r="T1603" s="8">
        <f t="shared" si="103"/>
        <v>0.4368721786908395</v>
      </c>
      <c r="U1603" s="5">
        <f>YEAR(SalesDataTable[[#This Row],[Order Date]])</f>
        <v>2026</v>
      </c>
      <c r="V1603" s="8" t="str">
        <f>"Q"&amp;ROUNDUP(MONTH(SalesDataTable[[#This Row],[Order Date]])/3,0)</f>
        <v>Q3</v>
      </c>
      <c r="W1603" s="9">
        <f>MONTH(SalesDataTable[[#This Row],[Order Date]])</f>
        <v>8</v>
      </c>
      <c r="X1603" s="8" t="str">
        <f>TEXT(SalesDataTable[[#This Row],[Order Date]],"mmm")</f>
        <v>Aug</v>
      </c>
    </row>
    <row r="1604" spans="1:24" ht="15.75">
      <c r="A1604" s="2">
        <v>4641</v>
      </c>
      <c r="B1604" s="3">
        <v>46242</v>
      </c>
      <c r="C1604" s="4">
        <f>YEAR(SalesDataTable[[#This Row],[Order Date]])</f>
        <v>2026</v>
      </c>
      <c r="D1604" s="12" t="str">
        <f>"Q"&amp;ROUNDUP(MONTH(SalesDataTable[[#This Row],[Order Date]])/3,0)</f>
        <v>Q3</v>
      </c>
      <c r="E1604" s="4">
        <f>MONTH(SalesDataTable[[#This Row],[Order Date]])</f>
        <v>8</v>
      </c>
      <c r="F1604" s="4" t="str">
        <f>TEXT(SalesDataTable[[#This Row],[Order Date]],"MMM")</f>
        <v>Aug</v>
      </c>
      <c r="G1604" s="4" t="s">
        <v>20</v>
      </c>
      <c r="H1604" s="4" t="s">
        <v>33</v>
      </c>
      <c r="I1604" s="4" t="s">
        <v>28</v>
      </c>
      <c r="J1604" s="4" t="s">
        <v>13</v>
      </c>
      <c r="K1604" s="4" t="s">
        <v>9</v>
      </c>
      <c r="L1604" s="4" t="s">
        <v>37</v>
      </c>
      <c r="M1604" s="9">
        <v>1</v>
      </c>
      <c r="N1604" s="6">
        <v>156.55000000000001</v>
      </c>
      <c r="O1604" s="7">
        <v>0</v>
      </c>
      <c r="P1604" s="6">
        <v>80.430000000000007</v>
      </c>
      <c r="Q1604" s="6">
        <f t="shared" si="100"/>
        <v>156.55000000000001</v>
      </c>
      <c r="R1604" s="6">
        <f t="shared" si="101"/>
        <v>80.430000000000007</v>
      </c>
      <c r="S1604" s="6">
        <f t="shared" si="102"/>
        <v>76.12</v>
      </c>
      <c r="T1604" s="8">
        <f t="shared" si="103"/>
        <v>0.48623442989460236</v>
      </c>
      <c r="U1604" s="5">
        <f>YEAR(SalesDataTable[[#This Row],[Order Date]])</f>
        <v>2026</v>
      </c>
      <c r="V1604" s="8" t="str">
        <f>"Q"&amp;ROUNDUP(MONTH(SalesDataTable[[#This Row],[Order Date]])/3,0)</f>
        <v>Q3</v>
      </c>
      <c r="W1604" s="9">
        <f>MONTH(SalesDataTable[[#This Row],[Order Date]])</f>
        <v>8</v>
      </c>
      <c r="X1604" s="8" t="str">
        <f>TEXT(SalesDataTable[[#This Row],[Order Date]],"mmm")</f>
        <v>Aug</v>
      </c>
    </row>
    <row r="1605" spans="1:24" ht="15.75">
      <c r="A1605" s="2">
        <v>4778</v>
      </c>
      <c r="B1605" s="3">
        <v>46242</v>
      </c>
      <c r="C1605" s="4">
        <f>YEAR(SalesDataTable[[#This Row],[Order Date]])</f>
        <v>2026</v>
      </c>
      <c r="D1605" s="12" t="str">
        <f>"Q"&amp;ROUNDUP(MONTH(SalesDataTable[[#This Row],[Order Date]])/3,0)</f>
        <v>Q3</v>
      </c>
      <c r="E1605" s="4">
        <f>MONTH(SalesDataTable[[#This Row],[Order Date]])</f>
        <v>8</v>
      </c>
      <c r="F1605" s="4" t="str">
        <f>TEXT(SalesDataTable[[#This Row],[Order Date]],"MMM")</f>
        <v>Aug</v>
      </c>
      <c r="G1605" s="4" t="s">
        <v>6</v>
      </c>
      <c r="H1605" s="4" t="s">
        <v>43</v>
      </c>
      <c r="I1605" s="4" t="s">
        <v>19</v>
      </c>
      <c r="J1605" s="4" t="s">
        <v>13</v>
      </c>
      <c r="K1605" s="4" t="s">
        <v>9</v>
      </c>
      <c r="L1605" s="4" t="s">
        <v>37</v>
      </c>
      <c r="M1605" s="9">
        <v>1</v>
      </c>
      <c r="N1605" s="6">
        <v>152.72</v>
      </c>
      <c r="O1605" s="7">
        <v>0</v>
      </c>
      <c r="P1605" s="6">
        <v>77.73</v>
      </c>
      <c r="Q1605" s="6">
        <f t="shared" si="100"/>
        <v>152.72</v>
      </c>
      <c r="R1605" s="6">
        <f t="shared" si="101"/>
        <v>77.73</v>
      </c>
      <c r="S1605" s="6">
        <f t="shared" si="102"/>
        <v>74.989999999999995</v>
      </c>
      <c r="T1605" s="8">
        <f t="shared" si="103"/>
        <v>0.4910293347302252</v>
      </c>
      <c r="U1605" s="5">
        <f>YEAR(SalesDataTable[[#This Row],[Order Date]])</f>
        <v>2026</v>
      </c>
      <c r="V1605" s="8" t="str">
        <f>"Q"&amp;ROUNDUP(MONTH(SalesDataTable[[#This Row],[Order Date]])/3,0)</f>
        <v>Q3</v>
      </c>
      <c r="W1605" s="9">
        <f>MONTH(SalesDataTable[[#This Row],[Order Date]])</f>
        <v>8</v>
      </c>
      <c r="X1605" s="8" t="str">
        <f>TEXT(SalesDataTable[[#This Row],[Order Date]],"mmm")</f>
        <v>Aug</v>
      </c>
    </row>
    <row r="1606" spans="1:24" ht="15.75">
      <c r="A1606" s="2">
        <v>5132</v>
      </c>
      <c r="B1606" s="3">
        <v>46242</v>
      </c>
      <c r="C1606" s="4">
        <f>YEAR(SalesDataTable[[#This Row],[Order Date]])</f>
        <v>2026</v>
      </c>
      <c r="D1606" s="12" t="str">
        <f>"Q"&amp;ROUNDUP(MONTH(SalesDataTable[[#This Row],[Order Date]])/3,0)</f>
        <v>Q3</v>
      </c>
      <c r="E1606" s="4">
        <f>MONTH(SalesDataTable[[#This Row],[Order Date]])</f>
        <v>8</v>
      </c>
      <c r="F1606" s="4" t="str">
        <f>TEXT(SalesDataTable[[#This Row],[Order Date]],"MMM")</f>
        <v>Aug</v>
      </c>
      <c r="G1606" s="4" t="s">
        <v>6</v>
      </c>
      <c r="H1606" s="4" t="s">
        <v>43</v>
      </c>
      <c r="I1606" s="4" t="s">
        <v>2</v>
      </c>
      <c r="J1606" s="4" t="s">
        <v>16</v>
      </c>
      <c r="K1606" s="4" t="s">
        <v>4</v>
      </c>
      <c r="L1606" s="4" t="s">
        <v>26</v>
      </c>
      <c r="M1606" s="9">
        <v>1</v>
      </c>
      <c r="N1606" s="6">
        <v>40.51</v>
      </c>
      <c r="O1606" s="7">
        <v>0.05</v>
      </c>
      <c r="P1606" s="6">
        <v>16.29</v>
      </c>
      <c r="Q1606" s="6">
        <f t="shared" si="100"/>
        <v>38.484499999999997</v>
      </c>
      <c r="R1606" s="6">
        <f t="shared" si="101"/>
        <v>16.29</v>
      </c>
      <c r="S1606" s="6">
        <f t="shared" si="102"/>
        <v>22.194499999999998</v>
      </c>
      <c r="T1606" s="8">
        <f t="shared" si="103"/>
        <v>0.57671270251659756</v>
      </c>
      <c r="U1606" s="5">
        <f>YEAR(SalesDataTable[[#This Row],[Order Date]])</f>
        <v>2026</v>
      </c>
      <c r="V1606" s="8" t="str">
        <f>"Q"&amp;ROUNDUP(MONTH(SalesDataTable[[#This Row],[Order Date]])/3,0)</f>
        <v>Q3</v>
      </c>
      <c r="W1606" s="9">
        <f>MONTH(SalesDataTable[[#This Row],[Order Date]])</f>
        <v>8</v>
      </c>
      <c r="X1606" s="8" t="str">
        <f>TEXT(SalesDataTable[[#This Row],[Order Date]],"mmm")</f>
        <v>Aug</v>
      </c>
    </row>
    <row r="1607" spans="1:24" ht="15.75">
      <c r="A1607" s="2">
        <v>227</v>
      </c>
      <c r="B1607" s="3">
        <v>46243</v>
      </c>
      <c r="C1607" s="4">
        <f>YEAR(SalesDataTable[[#This Row],[Order Date]])</f>
        <v>2026</v>
      </c>
      <c r="D1607" s="12" t="str">
        <f>"Q"&amp;ROUNDUP(MONTH(SalesDataTable[[#This Row],[Order Date]])/3,0)</f>
        <v>Q3</v>
      </c>
      <c r="E1607" s="4">
        <f>MONTH(SalesDataTable[[#This Row],[Order Date]])</f>
        <v>8</v>
      </c>
      <c r="F1607" s="4" t="str">
        <f>TEXT(SalesDataTable[[#This Row],[Order Date]],"MMM")</f>
        <v>Aug</v>
      </c>
      <c r="G1607" s="4" t="s">
        <v>20</v>
      </c>
      <c r="H1607" s="4" t="s">
        <v>31</v>
      </c>
      <c r="I1607" s="4" t="s">
        <v>28</v>
      </c>
      <c r="J1607" s="4" t="s">
        <v>3</v>
      </c>
      <c r="K1607" s="4" t="s">
        <v>34</v>
      </c>
      <c r="L1607" s="4" t="s">
        <v>35</v>
      </c>
      <c r="M1607" s="9">
        <v>3</v>
      </c>
      <c r="N1607" s="6">
        <v>40.61</v>
      </c>
      <c r="O1607" s="7">
        <v>0</v>
      </c>
      <c r="P1607" s="6">
        <v>14.72</v>
      </c>
      <c r="Q1607" s="6">
        <f t="shared" si="100"/>
        <v>121.83</v>
      </c>
      <c r="R1607" s="6">
        <f t="shared" si="101"/>
        <v>44.160000000000004</v>
      </c>
      <c r="S1607" s="6">
        <f t="shared" si="102"/>
        <v>77.669999999999987</v>
      </c>
      <c r="T1607" s="8">
        <f t="shared" si="103"/>
        <v>0.63752770253632096</v>
      </c>
      <c r="U1607" s="5">
        <f>YEAR(SalesDataTable[[#This Row],[Order Date]])</f>
        <v>2026</v>
      </c>
      <c r="V1607" s="8" t="str">
        <f>"Q"&amp;ROUNDUP(MONTH(SalesDataTable[[#This Row],[Order Date]])/3,0)</f>
        <v>Q3</v>
      </c>
      <c r="W1607" s="9">
        <f>MONTH(SalesDataTable[[#This Row],[Order Date]])</f>
        <v>8</v>
      </c>
      <c r="X1607" s="8" t="str">
        <f>TEXT(SalesDataTable[[#This Row],[Order Date]],"mmm")</f>
        <v>Aug</v>
      </c>
    </row>
    <row r="1608" spans="1:24" ht="15.75">
      <c r="A1608" s="2">
        <v>390</v>
      </c>
      <c r="B1608" s="3">
        <v>46243</v>
      </c>
      <c r="C1608" s="4">
        <f>YEAR(SalesDataTable[[#This Row],[Order Date]])</f>
        <v>2026</v>
      </c>
      <c r="D1608" s="12" t="str">
        <f>"Q"&amp;ROUNDUP(MONTH(SalesDataTable[[#This Row],[Order Date]])/3,0)</f>
        <v>Q3</v>
      </c>
      <c r="E1608" s="4">
        <f>MONTH(SalesDataTable[[#This Row],[Order Date]])</f>
        <v>8</v>
      </c>
      <c r="F1608" s="4" t="str">
        <f>TEXT(SalesDataTable[[#This Row],[Order Date]],"MMM")</f>
        <v>Aug</v>
      </c>
      <c r="G1608" s="4" t="s">
        <v>11</v>
      </c>
      <c r="H1608" s="4" t="s">
        <v>25</v>
      </c>
      <c r="I1608" s="4" t="s">
        <v>19</v>
      </c>
      <c r="J1608" s="4" t="s">
        <v>13</v>
      </c>
      <c r="K1608" s="4" t="s">
        <v>9</v>
      </c>
      <c r="L1608" s="4" t="s">
        <v>10</v>
      </c>
      <c r="M1608" s="9">
        <v>1</v>
      </c>
      <c r="N1608" s="6">
        <v>93.41</v>
      </c>
      <c r="O1608" s="7">
        <v>0.05</v>
      </c>
      <c r="P1608" s="6">
        <v>44.7</v>
      </c>
      <c r="Q1608" s="6">
        <f t="shared" si="100"/>
        <v>88.739499999999992</v>
      </c>
      <c r="R1608" s="6">
        <f t="shared" si="101"/>
        <v>44.7</v>
      </c>
      <c r="S1608" s="6">
        <f t="shared" si="102"/>
        <v>44.03949999999999</v>
      </c>
      <c r="T1608" s="8">
        <f t="shared" si="103"/>
        <v>0.49627843294136198</v>
      </c>
      <c r="U1608" s="5">
        <f>YEAR(SalesDataTable[[#This Row],[Order Date]])</f>
        <v>2026</v>
      </c>
      <c r="V1608" s="8" t="str">
        <f>"Q"&amp;ROUNDUP(MONTH(SalesDataTable[[#This Row],[Order Date]])/3,0)</f>
        <v>Q3</v>
      </c>
      <c r="W1608" s="9">
        <f>MONTH(SalesDataTable[[#This Row],[Order Date]])</f>
        <v>8</v>
      </c>
      <c r="X1608" s="8" t="str">
        <f>TEXT(SalesDataTable[[#This Row],[Order Date]],"mmm")</f>
        <v>Aug</v>
      </c>
    </row>
    <row r="1609" spans="1:24" ht="15.75">
      <c r="A1609" s="2">
        <v>859</v>
      </c>
      <c r="B1609" s="3">
        <v>46243</v>
      </c>
      <c r="C1609" s="4">
        <f>YEAR(SalesDataTable[[#This Row],[Order Date]])</f>
        <v>2026</v>
      </c>
      <c r="D1609" s="12" t="str">
        <f>"Q"&amp;ROUNDUP(MONTH(SalesDataTable[[#This Row],[Order Date]])/3,0)</f>
        <v>Q3</v>
      </c>
      <c r="E1609" s="4">
        <f>MONTH(SalesDataTable[[#This Row],[Order Date]])</f>
        <v>8</v>
      </c>
      <c r="F1609" s="4" t="str">
        <f>TEXT(SalesDataTable[[#This Row],[Order Date]],"MMM")</f>
        <v>Aug</v>
      </c>
      <c r="G1609" s="4" t="s">
        <v>0</v>
      </c>
      <c r="H1609" s="4" t="s">
        <v>1</v>
      </c>
      <c r="I1609" s="4" t="s">
        <v>19</v>
      </c>
      <c r="J1609" s="4" t="s">
        <v>13</v>
      </c>
      <c r="K1609" s="4" t="s">
        <v>9</v>
      </c>
      <c r="L1609" s="4" t="s">
        <v>10</v>
      </c>
      <c r="M1609" s="9">
        <v>2</v>
      </c>
      <c r="N1609" s="6">
        <v>90.23</v>
      </c>
      <c r="O1609" s="7">
        <v>0</v>
      </c>
      <c r="P1609" s="6">
        <v>44.22</v>
      </c>
      <c r="Q1609" s="6">
        <f t="shared" si="100"/>
        <v>180.46</v>
      </c>
      <c r="R1609" s="6">
        <f t="shared" si="101"/>
        <v>88.44</v>
      </c>
      <c r="S1609" s="6">
        <f t="shared" si="102"/>
        <v>92.02000000000001</v>
      </c>
      <c r="T1609" s="8">
        <f t="shared" si="103"/>
        <v>0.50991909564446414</v>
      </c>
      <c r="U1609" s="5">
        <f>YEAR(SalesDataTable[[#This Row],[Order Date]])</f>
        <v>2026</v>
      </c>
      <c r="V1609" s="8" t="str">
        <f>"Q"&amp;ROUNDUP(MONTH(SalesDataTable[[#This Row],[Order Date]])/3,0)</f>
        <v>Q3</v>
      </c>
      <c r="W1609" s="9">
        <f>MONTH(SalesDataTable[[#This Row],[Order Date]])</f>
        <v>8</v>
      </c>
      <c r="X1609" s="8" t="str">
        <f>TEXT(SalesDataTable[[#This Row],[Order Date]],"mmm")</f>
        <v>Aug</v>
      </c>
    </row>
    <row r="1610" spans="1:24" ht="15.75">
      <c r="A1610" s="2">
        <v>1468</v>
      </c>
      <c r="B1610" s="3">
        <v>46243</v>
      </c>
      <c r="C1610" s="4">
        <f>YEAR(SalesDataTable[[#This Row],[Order Date]])</f>
        <v>2026</v>
      </c>
      <c r="D1610" s="12" t="str">
        <f>"Q"&amp;ROUNDUP(MONTH(SalesDataTable[[#This Row],[Order Date]])/3,0)</f>
        <v>Q3</v>
      </c>
      <c r="E1610" s="4">
        <f>MONTH(SalesDataTable[[#This Row],[Order Date]])</f>
        <v>8</v>
      </c>
      <c r="F1610" s="4" t="str">
        <f>TEXT(SalesDataTable[[#This Row],[Order Date]],"MMM")</f>
        <v>Aug</v>
      </c>
      <c r="G1610" s="4" t="s">
        <v>6</v>
      </c>
      <c r="H1610" s="4" t="s">
        <v>41</v>
      </c>
      <c r="I1610" s="4" t="s">
        <v>19</v>
      </c>
      <c r="J1610" s="4" t="s">
        <v>3</v>
      </c>
      <c r="K1610" s="4" t="s">
        <v>4</v>
      </c>
      <c r="L1610" s="4" t="s">
        <v>22</v>
      </c>
      <c r="M1610" s="9">
        <v>1</v>
      </c>
      <c r="N1610" s="6">
        <v>51.75</v>
      </c>
      <c r="O1610" s="7">
        <v>0</v>
      </c>
      <c r="P1610" s="6">
        <v>22.36</v>
      </c>
      <c r="Q1610" s="6">
        <f t="shared" si="100"/>
        <v>51.75</v>
      </c>
      <c r="R1610" s="6">
        <f t="shared" si="101"/>
        <v>22.36</v>
      </c>
      <c r="S1610" s="6">
        <f t="shared" si="102"/>
        <v>29.39</v>
      </c>
      <c r="T1610" s="8">
        <f t="shared" si="103"/>
        <v>0.56792270531400968</v>
      </c>
      <c r="U1610" s="5">
        <f>YEAR(SalesDataTable[[#This Row],[Order Date]])</f>
        <v>2026</v>
      </c>
      <c r="V1610" s="8" t="str">
        <f>"Q"&amp;ROUNDUP(MONTH(SalesDataTable[[#This Row],[Order Date]])/3,0)</f>
        <v>Q3</v>
      </c>
      <c r="W1610" s="9">
        <f>MONTH(SalesDataTable[[#This Row],[Order Date]])</f>
        <v>8</v>
      </c>
      <c r="X1610" s="8" t="str">
        <f>TEXT(SalesDataTable[[#This Row],[Order Date]],"mmm")</f>
        <v>Aug</v>
      </c>
    </row>
    <row r="1611" spans="1:24" ht="15.75">
      <c r="A1611" s="2">
        <v>2356</v>
      </c>
      <c r="B1611" s="3">
        <v>46243</v>
      </c>
      <c r="C1611" s="4">
        <f>YEAR(SalesDataTable[[#This Row],[Order Date]])</f>
        <v>2026</v>
      </c>
      <c r="D1611" s="12" t="str">
        <f>"Q"&amp;ROUNDUP(MONTH(SalesDataTable[[#This Row],[Order Date]])/3,0)</f>
        <v>Q3</v>
      </c>
      <c r="E1611" s="4">
        <f>MONTH(SalesDataTable[[#This Row],[Order Date]])</f>
        <v>8</v>
      </c>
      <c r="F1611" s="4" t="str">
        <f>TEXT(SalesDataTable[[#This Row],[Order Date]],"MMM")</f>
        <v>Aug</v>
      </c>
      <c r="G1611" s="4" t="s">
        <v>20</v>
      </c>
      <c r="H1611" s="4" t="s">
        <v>47</v>
      </c>
      <c r="I1611" s="4" t="s">
        <v>19</v>
      </c>
      <c r="J1611" s="4" t="s">
        <v>13</v>
      </c>
      <c r="K1611" s="4" t="s">
        <v>4</v>
      </c>
      <c r="L1611" s="4" t="s">
        <v>30</v>
      </c>
      <c r="M1611" s="9">
        <v>3</v>
      </c>
      <c r="N1611" s="6">
        <v>102.91</v>
      </c>
      <c r="O1611" s="7">
        <v>0.1</v>
      </c>
      <c r="P1611" s="6">
        <v>50.23</v>
      </c>
      <c r="Q1611" s="6">
        <f t="shared" si="100"/>
        <v>277.85700000000003</v>
      </c>
      <c r="R1611" s="6">
        <f t="shared" si="101"/>
        <v>150.69</v>
      </c>
      <c r="S1611" s="6">
        <f t="shared" si="102"/>
        <v>127.16700000000003</v>
      </c>
      <c r="T1611" s="8">
        <f t="shared" si="103"/>
        <v>0.45767067232425318</v>
      </c>
      <c r="U1611" s="5">
        <f>YEAR(SalesDataTable[[#This Row],[Order Date]])</f>
        <v>2026</v>
      </c>
      <c r="V1611" s="8" t="str">
        <f>"Q"&amp;ROUNDUP(MONTH(SalesDataTable[[#This Row],[Order Date]])/3,0)</f>
        <v>Q3</v>
      </c>
      <c r="W1611" s="9">
        <f>MONTH(SalesDataTable[[#This Row],[Order Date]])</f>
        <v>8</v>
      </c>
      <c r="X1611" s="8" t="str">
        <f>TEXT(SalesDataTable[[#This Row],[Order Date]],"mmm")</f>
        <v>Aug</v>
      </c>
    </row>
    <row r="1612" spans="1:24" ht="15.75">
      <c r="A1612" s="2">
        <v>3556</v>
      </c>
      <c r="B1612" s="3">
        <v>46243</v>
      </c>
      <c r="C1612" s="4">
        <f>YEAR(SalesDataTable[[#This Row],[Order Date]])</f>
        <v>2026</v>
      </c>
      <c r="D1612" s="12" t="str">
        <f>"Q"&amp;ROUNDUP(MONTH(SalesDataTable[[#This Row],[Order Date]])/3,0)</f>
        <v>Q3</v>
      </c>
      <c r="E1612" s="4">
        <f>MONTH(SalesDataTable[[#This Row],[Order Date]])</f>
        <v>8</v>
      </c>
      <c r="F1612" s="4" t="str">
        <f>TEXT(SalesDataTable[[#This Row],[Order Date]],"MMM")</f>
        <v>Aug</v>
      </c>
      <c r="G1612" s="4" t="s">
        <v>11</v>
      </c>
      <c r="H1612" s="4" t="s">
        <v>52</v>
      </c>
      <c r="I1612" s="4" t="s">
        <v>2</v>
      </c>
      <c r="J1612" s="4" t="s">
        <v>13</v>
      </c>
      <c r="K1612" s="4" t="s">
        <v>4</v>
      </c>
      <c r="L1612" s="4" t="s">
        <v>5</v>
      </c>
      <c r="M1612" s="9">
        <v>4</v>
      </c>
      <c r="N1612" s="6">
        <v>82.63</v>
      </c>
      <c r="O1612" s="7">
        <v>0.1</v>
      </c>
      <c r="P1612" s="6">
        <v>43.78</v>
      </c>
      <c r="Q1612" s="6">
        <f t="shared" si="100"/>
        <v>297.46800000000002</v>
      </c>
      <c r="R1612" s="6">
        <f t="shared" si="101"/>
        <v>175.12</v>
      </c>
      <c r="S1612" s="6">
        <f t="shared" si="102"/>
        <v>122.34800000000001</v>
      </c>
      <c r="T1612" s="8">
        <f t="shared" si="103"/>
        <v>0.41129802197211129</v>
      </c>
      <c r="U1612" s="5">
        <f>YEAR(SalesDataTable[[#This Row],[Order Date]])</f>
        <v>2026</v>
      </c>
      <c r="V1612" s="8" t="str">
        <f>"Q"&amp;ROUNDUP(MONTH(SalesDataTable[[#This Row],[Order Date]])/3,0)</f>
        <v>Q3</v>
      </c>
      <c r="W1612" s="9">
        <f>MONTH(SalesDataTable[[#This Row],[Order Date]])</f>
        <v>8</v>
      </c>
      <c r="X1612" s="8" t="str">
        <f>TEXT(SalesDataTable[[#This Row],[Order Date]],"mmm")</f>
        <v>Aug</v>
      </c>
    </row>
    <row r="1613" spans="1:24" ht="15.75">
      <c r="A1613" s="2">
        <v>925</v>
      </c>
      <c r="B1613" s="3">
        <v>46244</v>
      </c>
      <c r="C1613" s="4">
        <f>YEAR(SalesDataTable[[#This Row],[Order Date]])</f>
        <v>2026</v>
      </c>
      <c r="D1613" s="12" t="str">
        <f>"Q"&amp;ROUNDUP(MONTH(SalesDataTable[[#This Row],[Order Date]])/3,0)</f>
        <v>Q3</v>
      </c>
      <c r="E1613" s="4">
        <f>MONTH(SalesDataTable[[#This Row],[Order Date]])</f>
        <v>8</v>
      </c>
      <c r="F1613" s="4" t="str">
        <f>TEXT(SalesDataTable[[#This Row],[Order Date]],"MMM")</f>
        <v>Aug</v>
      </c>
      <c r="G1613" s="4" t="s">
        <v>0</v>
      </c>
      <c r="H1613" s="4" t="s">
        <v>1</v>
      </c>
      <c r="I1613" s="4" t="s">
        <v>19</v>
      </c>
      <c r="J1613" s="4" t="s">
        <v>3</v>
      </c>
      <c r="K1613" s="4" t="s">
        <v>23</v>
      </c>
      <c r="L1613" s="4" t="s">
        <v>29</v>
      </c>
      <c r="M1613" s="9">
        <v>1</v>
      </c>
      <c r="N1613" s="6">
        <v>196.39</v>
      </c>
      <c r="O1613" s="7">
        <v>0</v>
      </c>
      <c r="P1613" s="6">
        <v>102.92</v>
      </c>
      <c r="Q1613" s="6">
        <f t="shared" si="100"/>
        <v>196.39</v>
      </c>
      <c r="R1613" s="6">
        <f t="shared" si="101"/>
        <v>102.92</v>
      </c>
      <c r="S1613" s="6">
        <f t="shared" si="102"/>
        <v>93.469999999999985</v>
      </c>
      <c r="T1613" s="8">
        <f t="shared" si="103"/>
        <v>0.47594073017974436</v>
      </c>
      <c r="U1613" s="5">
        <f>YEAR(SalesDataTable[[#This Row],[Order Date]])</f>
        <v>2026</v>
      </c>
      <c r="V1613" s="8" t="str">
        <f>"Q"&amp;ROUNDUP(MONTH(SalesDataTable[[#This Row],[Order Date]])/3,0)</f>
        <v>Q3</v>
      </c>
      <c r="W1613" s="9">
        <f>MONTH(SalesDataTable[[#This Row],[Order Date]])</f>
        <v>8</v>
      </c>
      <c r="X1613" s="8" t="str">
        <f>TEXT(SalesDataTable[[#This Row],[Order Date]],"mmm")</f>
        <v>Aug</v>
      </c>
    </row>
    <row r="1614" spans="1:24" ht="15.75">
      <c r="A1614" s="2">
        <v>1563</v>
      </c>
      <c r="B1614" s="3">
        <v>46244</v>
      </c>
      <c r="C1614" s="4">
        <f>YEAR(SalesDataTable[[#This Row],[Order Date]])</f>
        <v>2026</v>
      </c>
      <c r="D1614" s="12" t="str">
        <f>"Q"&amp;ROUNDUP(MONTH(SalesDataTable[[#This Row],[Order Date]])/3,0)</f>
        <v>Q3</v>
      </c>
      <c r="E1614" s="4">
        <f>MONTH(SalesDataTable[[#This Row],[Order Date]])</f>
        <v>8</v>
      </c>
      <c r="F1614" s="4" t="str">
        <f>TEXT(SalesDataTable[[#This Row],[Order Date]],"MMM")</f>
        <v>Aug</v>
      </c>
      <c r="G1614" s="4" t="s">
        <v>11</v>
      </c>
      <c r="H1614" s="4" t="s">
        <v>39</v>
      </c>
      <c r="I1614" s="4" t="s">
        <v>28</v>
      </c>
      <c r="J1614" s="4" t="s">
        <v>16</v>
      </c>
      <c r="K1614" s="4" t="s">
        <v>14</v>
      </c>
      <c r="L1614" s="4" t="s">
        <v>15</v>
      </c>
      <c r="M1614" s="9">
        <v>2</v>
      </c>
      <c r="N1614" s="6">
        <v>36.25</v>
      </c>
      <c r="O1614" s="7">
        <v>0</v>
      </c>
      <c r="P1614" s="6">
        <v>13.77</v>
      </c>
      <c r="Q1614" s="6">
        <f t="shared" si="100"/>
        <v>72.5</v>
      </c>
      <c r="R1614" s="6">
        <f t="shared" si="101"/>
        <v>27.54</v>
      </c>
      <c r="S1614" s="6">
        <f t="shared" si="102"/>
        <v>44.96</v>
      </c>
      <c r="T1614" s="8">
        <f t="shared" si="103"/>
        <v>0.62013793103448278</v>
      </c>
      <c r="U1614" s="5">
        <f>YEAR(SalesDataTable[[#This Row],[Order Date]])</f>
        <v>2026</v>
      </c>
      <c r="V1614" s="8" t="str">
        <f>"Q"&amp;ROUNDUP(MONTH(SalesDataTable[[#This Row],[Order Date]])/3,0)</f>
        <v>Q3</v>
      </c>
      <c r="W1614" s="9">
        <f>MONTH(SalesDataTable[[#This Row],[Order Date]])</f>
        <v>8</v>
      </c>
      <c r="X1614" s="8" t="str">
        <f>TEXT(SalesDataTable[[#This Row],[Order Date]],"mmm")</f>
        <v>Aug</v>
      </c>
    </row>
    <row r="1615" spans="1:24" ht="15.75">
      <c r="A1615" s="2">
        <v>1634</v>
      </c>
      <c r="B1615" s="3">
        <v>46244</v>
      </c>
      <c r="C1615" s="4">
        <f>YEAR(SalesDataTable[[#This Row],[Order Date]])</f>
        <v>2026</v>
      </c>
      <c r="D1615" s="12" t="str">
        <f>"Q"&amp;ROUNDUP(MONTH(SalesDataTable[[#This Row],[Order Date]])/3,0)</f>
        <v>Q3</v>
      </c>
      <c r="E1615" s="4">
        <f>MONTH(SalesDataTable[[#This Row],[Order Date]])</f>
        <v>8</v>
      </c>
      <c r="F1615" s="4" t="str">
        <f>TEXT(SalesDataTable[[#This Row],[Order Date]],"MMM")</f>
        <v>Aug</v>
      </c>
      <c r="G1615" s="4" t="s">
        <v>6</v>
      </c>
      <c r="H1615" s="4" t="s">
        <v>7</v>
      </c>
      <c r="I1615" s="4" t="s">
        <v>19</v>
      </c>
      <c r="J1615" s="4" t="s">
        <v>3</v>
      </c>
      <c r="K1615" s="4" t="s">
        <v>23</v>
      </c>
      <c r="L1615" s="4" t="s">
        <v>29</v>
      </c>
      <c r="M1615" s="9">
        <v>2</v>
      </c>
      <c r="N1615" s="6">
        <v>199.85</v>
      </c>
      <c r="O1615" s="7">
        <v>0.05</v>
      </c>
      <c r="P1615" s="6">
        <v>104.34</v>
      </c>
      <c r="Q1615" s="6">
        <f t="shared" si="100"/>
        <v>379.71499999999997</v>
      </c>
      <c r="R1615" s="6">
        <f t="shared" si="101"/>
        <v>208.68</v>
      </c>
      <c r="S1615" s="6">
        <f t="shared" si="102"/>
        <v>171.03499999999997</v>
      </c>
      <c r="T1615" s="8">
        <f t="shared" si="103"/>
        <v>0.45042992770893953</v>
      </c>
      <c r="U1615" s="5">
        <f>YEAR(SalesDataTable[[#This Row],[Order Date]])</f>
        <v>2026</v>
      </c>
      <c r="V1615" s="8" t="str">
        <f>"Q"&amp;ROUNDUP(MONTH(SalesDataTable[[#This Row],[Order Date]])/3,0)</f>
        <v>Q3</v>
      </c>
      <c r="W1615" s="9">
        <f>MONTH(SalesDataTable[[#This Row],[Order Date]])</f>
        <v>8</v>
      </c>
      <c r="X1615" s="8" t="str">
        <f>TEXT(SalesDataTable[[#This Row],[Order Date]],"mmm")</f>
        <v>Aug</v>
      </c>
    </row>
    <row r="1616" spans="1:24" ht="15.75">
      <c r="A1616" s="2">
        <v>2187</v>
      </c>
      <c r="B1616" s="3">
        <v>46244</v>
      </c>
      <c r="C1616" s="4">
        <f>YEAR(SalesDataTable[[#This Row],[Order Date]])</f>
        <v>2026</v>
      </c>
      <c r="D1616" s="12" t="str">
        <f>"Q"&amp;ROUNDUP(MONTH(SalesDataTable[[#This Row],[Order Date]])/3,0)</f>
        <v>Q3</v>
      </c>
      <c r="E1616" s="4">
        <f>MONTH(SalesDataTable[[#This Row],[Order Date]])</f>
        <v>8</v>
      </c>
      <c r="F1616" s="4" t="str">
        <f>TEXT(SalesDataTable[[#This Row],[Order Date]],"MMM")</f>
        <v>Aug</v>
      </c>
      <c r="G1616" s="4" t="s">
        <v>11</v>
      </c>
      <c r="H1616" s="4" t="s">
        <v>12</v>
      </c>
      <c r="I1616" s="4" t="s">
        <v>19</v>
      </c>
      <c r="J1616" s="4" t="s">
        <v>13</v>
      </c>
      <c r="K1616" s="4" t="s">
        <v>14</v>
      </c>
      <c r="L1616" s="4" t="s">
        <v>32</v>
      </c>
      <c r="M1616" s="9">
        <v>1</v>
      </c>
      <c r="N1616" s="6">
        <v>46.32</v>
      </c>
      <c r="O1616" s="7">
        <v>0.05</v>
      </c>
      <c r="P1616" s="6">
        <v>18.34</v>
      </c>
      <c r="Q1616" s="6">
        <f t="shared" si="100"/>
        <v>44.003999999999998</v>
      </c>
      <c r="R1616" s="6">
        <f t="shared" si="101"/>
        <v>18.34</v>
      </c>
      <c r="S1616" s="6">
        <f t="shared" si="102"/>
        <v>25.663999999999998</v>
      </c>
      <c r="T1616" s="8">
        <f t="shared" si="103"/>
        <v>0.58321970729933637</v>
      </c>
      <c r="U1616" s="5">
        <f>YEAR(SalesDataTable[[#This Row],[Order Date]])</f>
        <v>2026</v>
      </c>
      <c r="V1616" s="8" t="str">
        <f>"Q"&amp;ROUNDUP(MONTH(SalesDataTable[[#This Row],[Order Date]])/3,0)</f>
        <v>Q3</v>
      </c>
      <c r="W1616" s="9">
        <f>MONTH(SalesDataTable[[#This Row],[Order Date]])</f>
        <v>8</v>
      </c>
      <c r="X1616" s="8" t="str">
        <f>TEXT(SalesDataTable[[#This Row],[Order Date]],"mmm")</f>
        <v>Aug</v>
      </c>
    </row>
    <row r="1617" spans="1:24" ht="15.75">
      <c r="A1617" s="2">
        <v>2773</v>
      </c>
      <c r="B1617" s="3">
        <v>46244</v>
      </c>
      <c r="C1617" s="4">
        <f>YEAR(SalesDataTable[[#This Row],[Order Date]])</f>
        <v>2026</v>
      </c>
      <c r="D1617" s="12" t="str">
        <f>"Q"&amp;ROUNDUP(MONTH(SalesDataTable[[#This Row],[Order Date]])/3,0)</f>
        <v>Q3</v>
      </c>
      <c r="E1617" s="4">
        <f>MONTH(SalesDataTable[[#This Row],[Order Date]])</f>
        <v>8</v>
      </c>
      <c r="F1617" s="4" t="str">
        <f>TEXT(SalesDataTable[[#This Row],[Order Date]],"MMM")</f>
        <v>Aug</v>
      </c>
      <c r="G1617" s="4" t="s">
        <v>6</v>
      </c>
      <c r="H1617" s="4" t="s">
        <v>49</v>
      </c>
      <c r="I1617" s="4" t="s">
        <v>2</v>
      </c>
      <c r="J1617" s="4" t="s">
        <v>13</v>
      </c>
      <c r="K1617" s="4" t="s">
        <v>9</v>
      </c>
      <c r="L1617" s="4" t="s">
        <v>37</v>
      </c>
      <c r="M1617" s="9">
        <v>4</v>
      </c>
      <c r="N1617" s="6">
        <v>151.06</v>
      </c>
      <c r="O1617" s="7">
        <v>0</v>
      </c>
      <c r="P1617" s="6">
        <v>77.67</v>
      </c>
      <c r="Q1617" s="6">
        <f t="shared" si="100"/>
        <v>604.24</v>
      </c>
      <c r="R1617" s="6">
        <f t="shared" si="101"/>
        <v>310.68</v>
      </c>
      <c r="S1617" s="6">
        <f t="shared" si="102"/>
        <v>293.56</v>
      </c>
      <c r="T1617" s="8">
        <f t="shared" si="103"/>
        <v>0.48583344366476894</v>
      </c>
      <c r="U1617" s="5">
        <f>YEAR(SalesDataTable[[#This Row],[Order Date]])</f>
        <v>2026</v>
      </c>
      <c r="V1617" s="8" t="str">
        <f>"Q"&amp;ROUNDUP(MONTH(SalesDataTable[[#This Row],[Order Date]])/3,0)</f>
        <v>Q3</v>
      </c>
      <c r="W1617" s="9">
        <f>MONTH(SalesDataTable[[#This Row],[Order Date]])</f>
        <v>8</v>
      </c>
      <c r="X1617" s="8" t="str">
        <f>TEXT(SalesDataTable[[#This Row],[Order Date]],"mmm")</f>
        <v>Aug</v>
      </c>
    </row>
    <row r="1618" spans="1:24" ht="15.75">
      <c r="A1618" s="2">
        <v>5040</v>
      </c>
      <c r="B1618" s="3">
        <v>46244</v>
      </c>
      <c r="C1618" s="4">
        <f>YEAR(SalesDataTable[[#This Row],[Order Date]])</f>
        <v>2026</v>
      </c>
      <c r="D1618" s="12" t="str">
        <f>"Q"&amp;ROUNDUP(MONTH(SalesDataTable[[#This Row],[Order Date]])/3,0)</f>
        <v>Q3</v>
      </c>
      <c r="E1618" s="4">
        <f>MONTH(SalesDataTable[[#This Row],[Order Date]])</f>
        <v>8</v>
      </c>
      <c r="F1618" s="4" t="str">
        <f>TEXT(SalesDataTable[[#This Row],[Order Date]],"MMM")</f>
        <v>Aug</v>
      </c>
      <c r="G1618" s="4" t="s">
        <v>20</v>
      </c>
      <c r="H1618" s="4" t="s">
        <v>31</v>
      </c>
      <c r="I1618" s="4" t="s">
        <v>2</v>
      </c>
      <c r="J1618" s="4" t="s">
        <v>3</v>
      </c>
      <c r="K1618" s="4" t="s">
        <v>9</v>
      </c>
      <c r="L1618" s="4" t="s">
        <v>46</v>
      </c>
      <c r="M1618" s="9">
        <v>1</v>
      </c>
      <c r="N1618" s="6">
        <v>72.39</v>
      </c>
      <c r="O1618" s="7">
        <v>0.1</v>
      </c>
      <c r="P1618" s="6">
        <v>31.64</v>
      </c>
      <c r="Q1618" s="6">
        <f t="shared" si="100"/>
        <v>65.150999999999996</v>
      </c>
      <c r="R1618" s="6">
        <f t="shared" si="101"/>
        <v>31.64</v>
      </c>
      <c r="S1618" s="6">
        <f t="shared" si="102"/>
        <v>33.510999999999996</v>
      </c>
      <c r="T1618" s="8">
        <f t="shared" si="103"/>
        <v>0.51435895074519189</v>
      </c>
      <c r="U1618" s="5">
        <f>YEAR(SalesDataTable[[#This Row],[Order Date]])</f>
        <v>2026</v>
      </c>
      <c r="V1618" s="8" t="str">
        <f>"Q"&amp;ROUNDUP(MONTH(SalesDataTable[[#This Row],[Order Date]])/3,0)</f>
        <v>Q3</v>
      </c>
      <c r="W1618" s="9">
        <f>MONTH(SalesDataTable[[#This Row],[Order Date]])</f>
        <v>8</v>
      </c>
      <c r="X1618" s="8" t="str">
        <f>TEXT(SalesDataTable[[#This Row],[Order Date]],"mmm")</f>
        <v>Aug</v>
      </c>
    </row>
    <row r="1619" spans="1:24" ht="15.75">
      <c r="A1619" s="2">
        <v>415</v>
      </c>
      <c r="B1619" s="3">
        <v>46245</v>
      </c>
      <c r="C1619" s="4">
        <f>YEAR(SalesDataTable[[#This Row],[Order Date]])</f>
        <v>2026</v>
      </c>
      <c r="D1619" s="12" t="str">
        <f>"Q"&amp;ROUNDUP(MONTH(SalesDataTable[[#This Row],[Order Date]])/3,0)</f>
        <v>Q3</v>
      </c>
      <c r="E1619" s="4">
        <f>MONTH(SalesDataTable[[#This Row],[Order Date]])</f>
        <v>8</v>
      </c>
      <c r="F1619" s="4" t="str">
        <f>TEXT(SalesDataTable[[#This Row],[Order Date]],"MMM")</f>
        <v>Aug</v>
      </c>
      <c r="G1619" s="4" t="s">
        <v>0</v>
      </c>
      <c r="H1619" s="4" t="s">
        <v>36</v>
      </c>
      <c r="I1619" s="4" t="s">
        <v>19</v>
      </c>
      <c r="J1619" s="4" t="s">
        <v>3</v>
      </c>
      <c r="K1619" s="4" t="s">
        <v>9</v>
      </c>
      <c r="L1619" s="4" t="s">
        <v>46</v>
      </c>
      <c r="M1619" s="9">
        <v>1</v>
      </c>
      <c r="N1619" s="6">
        <v>72.650000000000006</v>
      </c>
      <c r="O1619" s="7">
        <v>0</v>
      </c>
      <c r="P1619" s="6">
        <v>31.72</v>
      </c>
      <c r="Q1619" s="6">
        <f t="shared" si="100"/>
        <v>72.650000000000006</v>
      </c>
      <c r="R1619" s="6">
        <f t="shared" si="101"/>
        <v>31.72</v>
      </c>
      <c r="S1619" s="6">
        <f t="shared" si="102"/>
        <v>40.930000000000007</v>
      </c>
      <c r="T1619" s="8">
        <f t="shared" si="103"/>
        <v>0.56338609772883697</v>
      </c>
      <c r="U1619" s="5">
        <f>YEAR(SalesDataTable[[#This Row],[Order Date]])</f>
        <v>2026</v>
      </c>
      <c r="V1619" s="8" t="str">
        <f>"Q"&amp;ROUNDUP(MONTH(SalesDataTable[[#This Row],[Order Date]])/3,0)</f>
        <v>Q3</v>
      </c>
      <c r="W1619" s="9">
        <f>MONTH(SalesDataTable[[#This Row],[Order Date]])</f>
        <v>8</v>
      </c>
      <c r="X1619" s="8" t="str">
        <f>TEXT(SalesDataTable[[#This Row],[Order Date]],"mmm")</f>
        <v>Aug</v>
      </c>
    </row>
    <row r="1620" spans="1:24" ht="15.75">
      <c r="A1620" s="2">
        <v>1111</v>
      </c>
      <c r="B1620" s="3">
        <v>46245</v>
      </c>
      <c r="C1620" s="4">
        <f>YEAR(SalesDataTable[[#This Row],[Order Date]])</f>
        <v>2026</v>
      </c>
      <c r="D1620" s="12" t="str">
        <f>"Q"&amp;ROUNDUP(MONTH(SalesDataTable[[#This Row],[Order Date]])/3,0)</f>
        <v>Q3</v>
      </c>
      <c r="E1620" s="4">
        <f>MONTH(SalesDataTable[[#This Row],[Order Date]])</f>
        <v>8</v>
      </c>
      <c r="F1620" s="4" t="str">
        <f>TEXT(SalesDataTable[[#This Row],[Order Date]],"MMM")</f>
        <v>Aug</v>
      </c>
      <c r="G1620" s="4" t="s">
        <v>20</v>
      </c>
      <c r="H1620" s="4" t="s">
        <v>47</v>
      </c>
      <c r="I1620" s="4" t="s">
        <v>2</v>
      </c>
      <c r="J1620" s="4" t="s">
        <v>13</v>
      </c>
      <c r="K1620" s="4" t="s">
        <v>23</v>
      </c>
      <c r="L1620" s="4" t="s">
        <v>29</v>
      </c>
      <c r="M1620" s="9">
        <v>1</v>
      </c>
      <c r="N1620" s="6">
        <v>198.44</v>
      </c>
      <c r="O1620" s="7">
        <v>0</v>
      </c>
      <c r="P1620" s="6">
        <v>106.79</v>
      </c>
      <c r="Q1620" s="6">
        <f t="shared" si="100"/>
        <v>198.44</v>
      </c>
      <c r="R1620" s="6">
        <f t="shared" si="101"/>
        <v>106.79</v>
      </c>
      <c r="S1620" s="6">
        <f t="shared" si="102"/>
        <v>91.649999999999991</v>
      </c>
      <c r="T1620" s="8">
        <f t="shared" si="103"/>
        <v>0.46185244910300338</v>
      </c>
      <c r="U1620" s="5">
        <f>YEAR(SalesDataTable[[#This Row],[Order Date]])</f>
        <v>2026</v>
      </c>
      <c r="V1620" s="8" t="str">
        <f>"Q"&amp;ROUNDUP(MONTH(SalesDataTable[[#This Row],[Order Date]])/3,0)</f>
        <v>Q3</v>
      </c>
      <c r="W1620" s="9">
        <f>MONTH(SalesDataTable[[#This Row],[Order Date]])</f>
        <v>8</v>
      </c>
      <c r="X1620" s="8" t="str">
        <f>TEXT(SalesDataTable[[#This Row],[Order Date]],"mmm")</f>
        <v>Aug</v>
      </c>
    </row>
    <row r="1621" spans="1:24" ht="15.75">
      <c r="A1621" s="2">
        <v>1243</v>
      </c>
      <c r="B1621" s="3">
        <v>46245</v>
      </c>
      <c r="C1621" s="4">
        <f>YEAR(SalesDataTable[[#This Row],[Order Date]])</f>
        <v>2026</v>
      </c>
      <c r="D1621" s="12" t="str">
        <f>"Q"&amp;ROUNDUP(MONTH(SalesDataTable[[#This Row],[Order Date]])/3,0)</f>
        <v>Q3</v>
      </c>
      <c r="E1621" s="4">
        <f>MONTH(SalesDataTable[[#This Row],[Order Date]])</f>
        <v>8</v>
      </c>
      <c r="F1621" s="4" t="str">
        <f>TEXT(SalesDataTable[[#This Row],[Order Date]],"MMM")</f>
        <v>Aug</v>
      </c>
      <c r="G1621" s="4" t="s">
        <v>11</v>
      </c>
      <c r="H1621" s="4" t="s">
        <v>52</v>
      </c>
      <c r="I1621" s="4" t="s">
        <v>2</v>
      </c>
      <c r="J1621" s="4" t="s">
        <v>3</v>
      </c>
      <c r="K1621" s="4" t="s">
        <v>23</v>
      </c>
      <c r="L1621" s="4" t="s">
        <v>29</v>
      </c>
      <c r="M1621" s="9">
        <v>1</v>
      </c>
      <c r="N1621" s="6">
        <v>193.67</v>
      </c>
      <c r="O1621" s="7">
        <v>0</v>
      </c>
      <c r="P1621" s="6">
        <v>103.79</v>
      </c>
      <c r="Q1621" s="6">
        <f t="shared" si="100"/>
        <v>193.67</v>
      </c>
      <c r="R1621" s="6">
        <f t="shared" si="101"/>
        <v>103.79</v>
      </c>
      <c r="S1621" s="6">
        <f t="shared" si="102"/>
        <v>89.879999999999981</v>
      </c>
      <c r="T1621" s="8">
        <f t="shared" si="103"/>
        <v>0.46408839779005517</v>
      </c>
      <c r="U1621" s="5">
        <f>YEAR(SalesDataTable[[#This Row],[Order Date]])</f>
        <v>2026</v>
      </c>
      <c r="V1621" s="8" t="str">
        <f>"Q"&amp;ROUNDUP(MONTH(SalesDataTable[[#This Row],[Order Date]])/3,0)</f>
        <v>Q3</v>
      </c>
      <c r="W1621" s="9">
        <f>MONTH(SalesDataTable[[#This Row],[Order Date]])</f>
        <v>8</v>
      </c>
      <c r="X1621" s="8" t="str">
        <f>TEXT(SalesDataTable[[#This Row],[Order Date]],"mmm")</f>
        <v>Aug</v>
      </c>
    </row>
    <row r="1622" spans="1:24" ht="15.75">
      <c r="A1622" s="2">
        <v>1326</v>
      </c>
      <c r="B1622" s="3">
        <v>46245</v>
      </c>
      <c r="C1622" s="4">
        <f>YEAR(SalesDataTable[[#This Row],[Order Date]])</f>
        <v>2026</v>
      </c>
      <c r="D1622" s="12" t="str">
        <f>"Q"&amp;ROUNDUP(MONTH(SalesDataTable[[#This Row],[Order Date]])/3,0)</f>
        <v>Q3</v>
      </c>
      <c r="E1622" s="4">
        <f>MONTH(SalesDataTable[[#This Row],[Order Date]])</f>
        <v>8</v>
      </c>
      <c r="F1622" s="4" t="str">
        <f>TEXT(SalesDataTable[[#This Row],[Order Date]],"MMM")</f>
        <v>Aug</v>
      </c>
      <c r="G1622" s="4" t="s">
        <v>20</v>
      </c>
      <c r="H1622" s="4" t="s">
        <v>33</v>
      </c>
      <c r="I1622" s="4" t="s">
        <v>2</v>
      </c>
      <c r="J1622" s="4" t="s">
        <v>3</v>
      </c>
      <c r="K1622" s="4" t="s">
        <v>14</v>
      </c>
      <c r="L1622" s="4" t="s">
        <v>48</v>
      </c>
      <c r="M1622" s="9">
        <v>5</v>
      </c>
      <c r="N1622" s="6">
        <v>166.03</v>
      </c>
      <c r="O1622" s="7">
        <v>0</v>
      </c>
      <c r="P1622" s="6">
        <v>87.46</v>
      </c>
      <c r="Q1622" s="6">
        <f t="shared" si="100"/>
        <v>830.15</v>
      </c>
      <c r="R1622" s="6">
        <f t="shared" si="101"/>
        <v>437.29999999999995</v>
      </c>
      <c r="S1622" s="6">
        <f t="shared" si="102"/>
        <v>392.85</v>
      </c>
      <c r="T1622" s="8">
        <f t="shared" si="103"/>
        <v>0.47322772992832624</v>
      </c>
      <c r="U1622" s="5">
        <f>YEAR(SalesDataTable[[#This Row],[Order Date]])</f>
        <v>2026</v>
      </c>
      <c r="V1622" s="8" t="str">
        <f>"Q"&amp;ROUNDUP(MONTH(SalesDataTable[[#This Row],[Order Date]])/3,0)</f>
        <v>Q3</v>
      </c>
      <c r="W1622" s="9">
        <f>MONTH(SalesDataTable[[#This Row],[Order Date]])</f>
        <v>8</v>
      </c>
      <c r="X1622" s="8" t="str">
        <f>TEXT(SalesDataTable[[#This Row],[Order Date]],"mmm")</f>
        <v>Aug</v>
      </c>
    </row>
    <row r="1623" spans="1:24" ht="15.75">
      <c r="A1623" s="2">
        <v>1682</v>
      </c>
      <c r="B1623" s="3">
        <v>46245</v>
      </c>
      <c r="C1623" s="4">
        <f>YEAR(SalesDataTable[[#This Row],[Order Date]])</f>
        <v>2026</v>
      </c>
      <c r="D1623" s="12" t="str">
        <f>"Q"&amp;ROUNDUP(MONTH(SalesDataTable[[#This Row],[Order Date]])/3,0)</f>
        <v>Q3</v>
      </c>
      <c r="E1623" s="4">
        <f>MONTH(SalesDataTable[[#This Row],[Order Date]])</f>
        <v>8</v>
      </c>
      <c r="F1623" s="4" t="str">
        <f>TEXT(SalesDataTable[[#This Row],[Order Date]],"MMM")</f>
        <v>Aug</v>
      </c>
      <c r="G1623" s="4" t="s">
        <v>0</v>
      </c>
      <c r="H1623" s="4" t="s">
        <v>1</v>
      </c>
      <c r="I1623" s="4" t="s">
        <v>2</v>
      </c>
      <c r="J1623" s="4" t="s">
        <v>16</v>
      </c>
      <c r="K1623" s="4" t="s">
        <v>23</v>
      </c>
      <c r="L1623" s="4" t="s">
        <v>40</v>
      </c>
      <c r="M1623" s="9">
        <v>2</v>
      </c>
      <c r="N1623" s="6">
        <v>81.569999999999993</v>
      </c>
      <c r="O1623" s="7">
        <v>0</v>
      </c>
      <c r="P1623" s="6">
        <v>40.36</v>
      </c>
      <c r="Q1623" s="6">
        <f t="shared" si="100"/>
        <v>163.13999999999999</v>
      </c>
      <c r="R1623" s="6">
        <f t="shared" si="101"/>
        <v>80.72</v>
      </c>
      <c r="S1623" s="6">
        <f t="shared" si="102"/>
        <v>82.419999999999987</v>
      </c>
      <c r="T1623" s="8">
        <f t="shared" si="103"/>
        <v>0.50521024886600463</v>
      </c>
      <c r="U1623" s="5">
        <f>YEAR(SalesDataTable[[#This Row],[Order Date]])</f>
        <v>2026</v>
      </c>
      <c r="V1623" s="8" t="str">
        <f>"Q"&amp;ROUNDUP(MONTH(SalesDataTable[[#This Row],[Order Date]])/3,0)</f>
        <v>Q3</v>
      </c>
      <c r="W1623" s="9">
        <f>MONTH(SalesDataTable[[#This Row],[Order Date]])</f>
        <v>8</v>
      </c>
      <c r="X1623" s="8" t="str">
        <f>TEXT(SalesDataTable[[#This Row],[Order Date]],"mmm")</f>
        <v>Aug</v>
      </c>
    </row>
    <row r="1624" spans="1:24" ht="15.75">
      <c r="A1624" s="2">
        <v>2618</v>
      </c>
      <c r="B1624" s="3">
        <v>46245</v>
      </c>
      <c r="C1624" s="4">
        <f>YEAR(SalesDataTable[[#This Row],[Order Date]])</f>
        <v>2026</v>
      </c>
      <c r="D1624" s="12" t="str">
        <f>"Q"&amp;ROUNDUP(MONTH(SalesDataTable[[#This Row],[Order Date]])/3,0)</f>
        <v>Q3</v>
      </c>
      <c r="E1624" s="4">
        <f>MONTH(SalesDataTable[[#This Row],[Order Date]])</f>
        <v>8</v>
      </c>
      <c r="F1624" s="4" t="str">
        <f>TEXT(SalesDataTable[[#This Row],[Order Date]],"MMM")</f>
        <v>Aug</v>
      </c>
      <c r="G1624" s="4" t="s">
        <v>0</v>
      </c>
      <c r="H1624" s="4" t="s">
        <v>50</v>
      </c>
      <c r="I1624" s="4" t="s">
        <v>19</v>
      </c>
      <c r="J1624" s="4" t="s">
        <v>16</v>
      </c>
      <c r="K1624" s="4" t="s">
        <v>9</v>
      </c>
      <c r="L1624" s="4" t="s">
        <v>17</v>
      </c>
      <c r="M1624" s="9">
        <v>2</v>
      </c>
      <c r="N1624" s="6">
        <v>143.86000000000001</v>
      </c>
      <c r="O1624" s="7">
        <v>0</v>
      </c>
      <c r="P1624" s="6">
        <v>81.23</v>
      </c>
      <c r="Q1624" s="6">
        <f t="shared" si="100"/>
        <v>287.72000000000003</v>
      </c>
      <c r="R1624" s="6">
        <f t="shared" si="101"/>
        <v>162.46</v>
      </c>
      <c r="S1624" s="6">
        <f t="shared" si="102"/>
        <v>125.26000000000002</v>
      </c>
      <c r="T1624" s="8">
        <f t="shared" si="103"/>
        <v>0.43535381621020441</v>
      </c>
      <c r="U1624" s="5">
        <f>YEAR(SalesDataTable[[#This Row],[Order Date]])</f>
        <v>2026</v>
      </c>
      <c r="V1624" s="8" t="str">
        <f>"Q"&amp;ROUNDUP(MONTH(SalesDataTable[[#This Row],[Order Date]])/3,0)</f>
        <v>Q3</v>
      </c>
      <c r="W1624" s="9">
        <f>MONTH(SalesDataTable[[#This Row],[Order Date]])</f>
        <v>8</v>
      </c>
      <c r="X1624" s="8" t="str">
        <f>TEXT(SalesDataTable[[#This Row],[Order Date]],"mmm")</f>
        <v>Aug</v>
      </c>
    </row>
    <row r="1625" spans="1:24" ht="15.75">
      <c r="A1625" s="2">
        <v>3319</v>
      </c>
      <c r="B1625" s="3">
        <v>46245</v>
      </c>
      <c r="C1625" s="4">
        <f>YEAR(SalesDataTable[[#This Row],[Order Date]])</f>
        <v>2026</v>
      </c>
      <c r="D1625" s="12" t="str">
        <f>"Q"&amp;ROUNDUP(MONTH(SalesDataTable[[#This Row],[Order Date]])/3,0)</f>
        <v>Q3</v>
      </c>
      <c r="E1625" s="4">
        <f>MONTH(SalesDataTable[[#This Row],[Order Date]])</f>
        <v>8</v>
      </c>
      <c r="F1625" s="4" t="str">
        <f>TEXT(SalesDataTable[[#This Row],[Order Date]],"MMM")</f>
        <v>Aug</v>
      </c>
      <c r="G1625" s="4" t="s">
        <v>6</v>
      </c>
      <c r="H1625" s="4" t="s">
        <v>49</v>
      </c>
      <c r="I1625" s="4" t="s">
        <v>2</v>
      </c>
      <c r="J1625" s="4" t="s">
        <v>3</v>
      </c>
      <c r="K1625" s="4" t="s">
        <v>9</v>
      </c>
      <c r="L1625" s="4" t="s">
        <v>10</v>
      </c>
      <c r="M1625" s="9">
        <v>3</v>
      </c>
      <c r="N1625" s="6">
        <v>93.53</v>
      </c>
      <c r="O1625" s="7">
        <v>0</v>
      </c>
      <c r="P1625" s="6">
        <v>46.19</v>
      </c>
      <c r="Q1625" s="6">
        <f t="shared" si="100"/>
        <v>280.59000000000003</v>
      </c>
      <c r="R1625" s="6">
        <f t="shared" si="101"/>
        <v>138.57</v>
      </c>
      <c r="S1625" s="6">
        <f t="shared" si="102"/>
        <v>142.02000000000004</v>
      </c>
      <c r="T1625" s="8">
        <f t="shared" si="103"/>
        <v>0.5061477600769807</v>
      </c>
      <c r="U1625" s="5">
        <f>YEAR(SalesDataTable[[#This Row],[Order Date]])</f>
        <v>2026</v>
      </c>
      <c r="V1625" s="8" t="str">
        <f>"Q"&amp;ROUNDUP(MONTH(SalesDataTable[[#This Row],[Order Date]])/3,0)</f>
        <v>Q3</v>
      </c>
      <c r="W1625" s="9">
        <f>MONTH(SalesDataTable[[#This Row],[Order Date]])</f>
        <v>8</v>
      </c>
      <c r="X1625" s="8" t="str">
        <f>TEXT(SalesDataTable[[#This Row],[Order Date]],"mmm")</f>
        <v>Aug</v>
      </c>
    </row>
    <row r="1626" spans="1:24" ht="15.75">
      <c r="A1626" s="2">
        <v>4600</v>
      </c>
      <c r="B1626" s="3">
        <v>46245</v>
      </c>
      <c r="C1626" s="4">
        <f>YEAR(SalesDataTable[[#This Row],[Order Date]])</f>
        <v>2026</v>
      </c>
      <c r="D1626" s="12" t="str">
        <f>"Q"&amp;ROUNDUP(MONTH(SalesDataTable[[#This Row],[Order Date]])/3,0)</f>
        <v>Q3</v>
      </c>
      <c r="E1626" s="4">
        <f>MONTH(SalesDataTable[[#This Row],[Order Date]])</f>
        <v>8</v>
      </c>
      <c r="F1626" s="4" t="str">
        <f>TEXT(SalesDataTable[[#This Row],[Order Date]],"MMM")</f>
        <v>Aug</v>
      </c>
      <c r="G1626" s="4" t="s">
        <v>20</v>
      </c>
      <c r="H1626" s="4" t="s">
        <v>21</v>
      </c>
      <c r="I1626" s="4" t="s">
        <v>8</v>
      </c>
      <c r="J1626" s="4" t="s">
        <v>16</v>
      </c>
      <c r="K1626" s="4" t="s">
        <v>14</v>
      </c>
      <c r="L1626" s="4" t="s">
        <v>48</v>
      </c>
      <c r="M1626" s="9">
        <v>10</v>
      </c>
      <c r="N1626" s="6">
        <v>162.38</v>
      </c>
      <c r="O1626" s="7">
        <v>0.05</v>
      </c>
      <c r="P1626" s="6">
        <v>85.82</v>
      </c>
      <c r="Q1626" s="6">
        <f t="shared" si="100"/>
        <v>1542.61</v>
      </c>
      <c r="R1626" s="6">
        <f t="shared" si="101"/>
        <v>858.19999999999993</v>
      </c>
      <c r="S1626" s="6">
        <f t="shared" si="102"/>
        <v>684.41</v>
      </c>
      <c r="T1626" s="8">
        <f t="shared" si="103"/>
        <v>0.44367014345816508</v>
      </c>
      <c r="U1626" s="5">
        <f>YEAR(SalesDataTable[[#This Row],[Order Date]])</f>
        <v>2026</v>
      </c>
      <c r="V1626" s="8" t="str">
        <f>"Q"&amp;ROUNDUP(MONTH(SalesDataTable[[#This Row],[Order Date]])/3,0)</f>
        <v>Q3</v>
      </c>
      <c r="W1626" s="9">
        <f>MONTH(SalesDataTable[[#This Row],[Order Date]])</f>
        <v>8</v>
      </c>
      <c r="X1626" s="8" t="str">
        <f>TEXT(SalesDataTable[[#This Row],[Order Date]],"mmm")</f>
        <v>Aug</v>
      </c>
    </row>
    <row r="1627" spans="1:24" ht="15.75">
      <c r="A1627" s="2">
        <v>5168</v>
      </c>
      <c r="B1627" s="3">
        <v>46245</v>
      </c>
      <c r="C1627" s="4">
        <f>YEAR(SalesDataTable[[#This Row],[Order Date]])</f>
        <v>2026</v>
      </c>
      <c r="D1627" s="12" t="str">
        <f>"Q"&amp;ROUNDUP(MONTH(SalesDataTable[[#This Row],[Order Date]])/3,0)</f>
        <v>Q3</v>
      </c>
      <c r="E1627" s="4">
        <f>MONTH(SalesDataTable[[#This Row],[Order Date]])</f>
        <v>8</v>
      </c>
      <c r="F1627" s="4" t="str">
        <f>TEXT(SalesDataTable[[#This Row],[Order Date]],"MMM")</f>
        <v>Aug</v>
      </c>
      <c r="G1627" s="4" t="s">
        <v>0</v>
      </c>
      <c r="H1627" s="4" t="s">
        <v>50</v>
      </c>
      <c r="I1627" s="4" t="s">
        <v>28</v>
      </c>
      <c r="J1627" s="4" t="s">
        <v>16</v>
      </c>
      <c r="K1627" s="4" t="s">
        <v>34</v>
      </c>
      <c r="L1627" s="4" t="s">
        <v>38</v>
      </c>
      <c r="M1627" s="9">
        <v>1</v>
      </c>
      <c r="N1627" s="6">
        <v>122.52</v>
      </c>
      <c r="O1627" s="7">
        <v>0.05</v>
      </c>
      <c r="P1627" s="6">
        <v>69.66</v>
      </c>
      <c r="Q1627" s="6">
        <f t="shared" si="100"/>
        <v>116.39399999999999</v>
      </c>
      <c r="R1627" s="6">
        <f t="shared" si="101"/>
        <v>69.66</v>
      </c>
      <c r="S1627" s="6">
        <f t="shared" si="102"/>
        <v>46.733999999999995</v>
      </c>
      <c r="T1627" s="8">
        <f t="shared" si="103"/>
        <v>0.40151554203824935</v>
      </c>
      <c r="U1627" s="5">
        <f>YEAR(SalesDataTable[[#This Row],[Order Date]])</f>
        <v>2026</v>
      </c>
      <c r="V1627" s="8" t="str">
        <f>"Q"&amp;ROUNDUP(MONTH(SalesDataTable[[#This Row],[Order Date]])/3,0)</f>
        <v>Q3</v>
      </c>
      <c r="W1627" s="9">
        <f>MONTH(SalesDataTable[[#This Row],[Order Date]])</f>
        <v>8</v>
      </c>
      <c r="X1627" s="8" t="str">
        <f>TEXT(SalesDataTable[[#This Row],[Order Date]],"mmm")</f>
        <v>Aug</v>
      </c>
    </row>
    <row r="1628" spans="1:24" ht="15.75">
      <c r="A1628" s="2">
        <v>245</v>
      </c>
      <c r="B1628" s="3">
        <v>46246</v>
      </c>
      <c r="C1628" s="4">
        <f>YEAR(SalesDataTable[[#This Row],[Order Date]])</f>
        <v>2026</v>
      </c>
      <c r="D1628" s="12" t="str">
        <f>"Q"&amp;ROUNDUP(MONTH(SalesDataTable[[#This Row],[Order Date]])/3,0)</f>
        <v>Q3</v>
      </c>
      <c r="E1628" s="4">
        <f>MONTH(SalesDataTable[[#This Row],[Order Date]])</f>
        <v>8</v>
      </c>
      <c r="F1628" s="4" t="str">
        <f>TEXT(SalesDataTable[[#This Row],[Order Date]],"MMM")</f>
        <v>Aug</v>
      </c>
      <c r="G1628" s="4" t="s">
        <v>20</v>
      </c>
      <c r="H1628" s="4" t="s">
        <v>47</v>
      </c>
      <c r="I1628" s="4" t="s">
        <v>28</v>
      </c>
      <c r="J1628" s="4" t="s">
        <v>3</v>
      </c>
      <c r="K1628" s="4" t="s">
        <v>9</v>
      </c>
      <c r="L1628" s="4" t="s">
        <v>17</v>
      </c>
      <c r="M1628" s="9">
        <v>1</v>
      </c>
      <c r="N1628" s="6">
        <v>142.84</v>
      </c>
      <c r="O1628" s="7">
        <v>0</v>
      </c>
      <c r="P1628" s="6">
        <v>77.7</v>
      </c>
      <c r="Q1628" s="6">
        <f t="shared" si="100"/>
        <v>142.84</v>
      </c>
      <c r="R1628" s="6">
        <f t="shared" si="101"/>
        <v>77.7</v>
      </c>
      <c r="S1628" s="6">
        <f t="shared" si="102"/>
        <v>65.14</v>
      </c>
      <c r="T1628" s="8">
        <f t="shared" si="103"/>
        <v>0.4560347241669</v>
      </c>
      <c r="U1628" s="5">
        <f>YEAR(SalesDataTable[[#This Row],[Order Date]])</f>
        <v>2026</v>
      </c>
      <c r="V1628" s="8" t="str">
        <f>"Q"&amp;ROUNDUP(MONTH(SalesDataTable[[#This Row],[Order Date]])/3,0)</f>
        <v>Q3</v>
      </c>
      <c r="W1628" s="9">
        <f>MONTH(SalesDataTable[[#This Row],[Order Date]])</f>
        <v>8</v>
      </c>
      <c r="X1628" s="8" t="str">
        <f>TEXT(SalesDataTable[[#This Row],[Order Date]],"mmm")</f>
        <v>Aug</v>
      </c>
    </row>
    <row r="1629" spans="1:24" ht="15.75">
      <c r="A1629" s="2">
        <v>322</v>
      </c>
      <c r="B1629" s="3">
        <v>46246</v>
      </c>
      <c r="C1629" s="4">
        <f>YEAR(SalesDataTable[[#This Row],[Order Date]])</f>
        <v>2026</v>
      </c>
      <c r="D1629" s="12" t="str">
        <f>"Q"&amp;ROUNDUP(MONTH(SalesDataTable[[#This Row],[Order Date]])/3,0)</f>
        <v>Q3</v>
      </c>
      <c r="E1629" s="4">
        <f>MONTH(SalesDataTable[[#This Row],[Order Date]])</f>
        <v>8</v>
      </c>
      <c r="F1629" s="4" t="str">
        <f>TEXT(SalesDataTable[[#This Row],[Order Date]],"MMM")</f>
        <v>Aug</v>
      </c>
      <c r="G1629" s="4" t="s">
        <v>6</v>
      </c>
      <c r="H1629" s="4" t="s">
        <v>49</v>
      </c>
      <c r="I1629" s="4" t="s">
        <v>19</v>
      </c>
      <c r="J1629" s="4" t="s">
        <v>3</v>
      </c>
      <c r="K1629" s="4" t="s">
        <v>9</v>
      </c>
      <c r="L1629" s="4" t="s">
        <v>46</v>
      </c>
      <c r="M1629" s="9">
        <v>3</v>
      </c>
      <c r="N1629" s="6">
        <v>72.349999999999994</v>
      </c>
      <c r="O1629" s="7">
        <v>0</v>
      </c>
      <c r="P1629" s="6">
        <v>32.119999999999997</v>
      </c>
      <c r="Q1629" s="6">
        <f t="shared" si="100"/>
        <v>217.04999999999998</v>
      </c>
      <c r="R1629" s="6">
        <f t="shared" si="101"/>
        <v>96.359999999999985</v>
      </c>
      <c r="S1629" s="6">
        <f t="shared" si="102"/>
        <v>120.69</v>
      </c>
      <c r="T1629" s="8">
        <f t="shared" si="103"/>
        <v>0.55604699378023503</v>
      </c>
      <c r="U1629" s="5">
        <f>YEAR(SalesDataTable[[#This Row],[Order Date]])</f>
        <v>2026</v>
      </c>
      <c r="V1629" s="8" t="str">
        <f>"Q"&amp;ROUNDUP(MONTH(SalesDataTable[[#This Row],[Order Date]])/3,0)</f>
        <v>Q3</v>
      </c>
      <c r="W1629" s="9">
        <f>MONTH(SalesDataTable[[#This Row],[Order Date]])</f>
        <v>8</v>
      </c>
      <c r="X1629" s="8" t="str">
        <f>TEXT(SalesDataTable[[#This Row],[Order Date]],"mmm")</f>
        <v>Aug</v>
      </c>
    </row>
    <row r="1630" spans="1:24" ht="15.75">
      <c r="A1630" s="2">
        <v>1101</v>
      </c>
      <c r="B1630" s="3">
        <v>46246</v>
      </c>
      <c r="C1630" s="4">
        <f>YEAR(SalesDataTable[[#This Row],[Order Date]])</f>
        <v>2026</v>
      </c>
      <c r="D1630" s="12" t="str">
        <f>"Q"&amp;ROUNDUP(MONTH(SalesDataTable[[#This Row],[Order Date]])/3,0)</f>
        <v>Q3</v>
      </c>
      <c r="E1630" s="4">
        <f>MONTH(SalesDataTable[[#This Row],[Order Date]])</f>
        <v>8</v>
      </c>
      <c r="F1630" s="4" t="str">
        <f>TEXT(SalesDataTable[[#This Row],[Order Date]],"MMM")</f>
        <v>Aug</v>
      </c>
      <c r="G1630" s="4" t="s">
        <v>20</v>
      </c>
      <c r="H1630" s="4" t="s">
        <v>21</v>
      </c>
      <c r="I1630" s="4" t="s">
        <v>2</v>
      </c>
      <c r="J1630" s="4" t="s">
        <v>13</v>
      </c>
      <c r="K1630" s="4" t="s">
        <v>34</v>
      </c>
      <c r="L1630" s="4" t="s">
        <v>35</v>
      </c>
      <c r="M1630" s="9">
        <v>3</v>
      </c>
      <c r="N1630" s="6">
        <v>40.14</v>
      </c>
      <c r="O1630" s="7">
        <v>0.05</v>
      </c>
      <c r="P1630" s="6">
        <v>14.53</v>
      </c>
      <c r="Q1630" s="6">
        <f t="shared" si="100"/>
        <v>114.399</v>
      </c>
      <c r="R1630" s="6">
        <f t="shared" si="101"/>
        <v>43.589999999999996</v>
      </c>
      <c r="S1630" s="6">
        <f t="shared" si="102"/>
        <v>70.808999999999997</v>
      </c>
      <c r="T1630" s="8">
        <f t="shared" si="103"/>
        <v>0.61896520074476169</v>
      </c>
      <c r="U1630" s="5">
        <f>YEAR(SalesDataTable[[#This Row],[Order Date]])</f>
        <v>2026</v>
      </c>
      <c r="V1630" s="8" t="str">
        <f>"Q"&amp;ROUNDUP(MONTH(SalesDataTable[[#This Row],[Order Date]])/3,0)</f>
        <v>Q3</v>
      </c>
      <c r="W1630" s="9">
        <f>MONTH(SalesDataTable[[#This Row],[Order Date]])</f>
        <v>8</v>
      </c>
      <c r="X1630" s="8" t="str">
        <f>TEXT(SalesDataTable[[#This Row],[Order Date]],"mmm")</f>
        <v>Aug</v>
      </c>
    </row>
    <row r="1631" spans="1:24" ht="15.75">
      <c r="A1631" s="2">
        <v>1564</v>
      </c>
      <c r="B1631" s="3">
        <v>46246</v>
      </c>
      <c r="C1631" s="4">
        <f>YEAR(SalesDataTable[[#This Row],[Order Date]])</f>
        <v>2026</v>
      </c>
      <c r="D1631" s="12" t="str">
        <f>"Q"&amp;ROUNDUP(MONTH(SalesDataTable[[#This Row],[Order Date]])/3,0)</f>
        <v>Q3</v>
      </c>
      <c r="E1631" s="4">
        <f>MONTH(SalesDataTable[[#This Row],[Order Date]])</f>
        <v>8</v>
      </c>
      <c r="F1631" s="4" t="str">
        <f>TEXT(SalesDataTable[[#This Row],[Order Date]],"MMM")</f>
        <v>Aug</v>
      </c>
      <c r="G1631" s="4" t="s">
        <v>20</v>
      </c>
      <c r="H1631" s="4" t="s">
        <v>47</v>
      </c>
      <c r="I1631" s="4" t="s">
        <v>2</v>
      </c>
      <c r="J1631" s="4" t="s">
        <v>13</v>
      </c>
      <c r="K1631" s="4" t="s">
        <v>34</v>
      </c>
      <c r="L1631" s="4" t="s">
        <v>45</v>
      </c>
      <c r="M1631" s="9">
        <v>2</v>
      </c>
      <c r="N1631" s="6">
        <v>51.84</v>
      </c>
      <c r="O1631" s="7">
        <v>0</v>
      </c>
      <c r="P1631" s="6">
        <v>21.62</v>
      </c>
      <c r="Q1631" s="6">
        <f t="shared" si="100"/>
        <v>103.68</v>
      </c>
      <c r="R1631" s="6">
        <f t="shared" si="101"/>
        <v>43.24</v>
      </c>
      <c r="S1631" s="6">
        <f t="shared" si="102"/>
        <v>60.440000000000005</v>
      </c>
      <c r="T1631" s="8">
        <f t="shared" si="103"/>
        <v>0.58294753086419759</v>
      </c>
      <c r="U1631" s="5">
        <f>YEAR(SalesDataTable[[#This Row],[Order Date]])</f>
        <v>2026</v>
      </c>
      <c r="V1631" s="8" t="str">
        <f>"Q"&amp;ROUNDUP(MONTH(SalesDataTable[[#This Row],[Order Date]])/3,0)</f>
        <v>Q3</v>
      </c>
      <c r="W1631" s="9">
        <f>MONTH(SalesDataTable[[#This Row],[Order Date]])</f>
        <v>8</v>
      </c>
      <c r="X1631" s="8" t="str">
        <f>TEXT(SalesDataTable[[#This Row],[Order Date]],"mmm")</f>
        <v>Aug</v>
      </c>
    </row>
    <row r="1632" spans="1:24" ht="15.75">
      <c r="A1632" s="2">
        <v>3712</v>
      </c>
      <c r="B1632" s="3">
        <v>46246</v>
      </c>
      <c r="C1632" s="4">
        <f>YEAR(SalesDataTable[[#This Row],[Order Date]])</f>
        <v>2026</v>
      </c>
      <c r="D1632" s="12" t="str">
        <f>"Q"&amp;ROUNDUP(MONTH(SalesDataTable[[#This Row],[Order Date]])/3,0)</f>
        <v>Q3</v>
      </c>
      <c r="E1632" s="4">
        <f>MONTH(SalesDataTable[[#This Row],[Order Date]])</f>
        <v>8</v>
      </c>
      <c r="F1632" s="4" t="str">
        <f>TEXT(SalesDataTable[[#This Row],[Order Date]],"MMM")</f>
        <v>Aug</v>
      </c>
      <c r="G1632" s="4" t="s">
        <v>20</v>
      </c>
      <c r="H1632" s="4" t="s">
        <v>33</v>
      </c>
      <c r="I1632" s="4" t="s">
        <v>2</v>
      </c>
      <c r="J1632" s="4" t="s">
        <v>13</v>
      </c>
      <c r="K1632" s="4" t="s">
        <v>4</v>
      </c>
      <c r="L1632" s="4" t="s">
        <v>5</v>
      </c>
      <c r="M1632" s="9">
        <v>3</v>
      </c>
      <c r="N1632" s="6">
        <v>82.32</v>
      </c>
      <c r="O1632" s="7">
        <v>0.15</v>
      </c>
      <c r="P1632" s="6">
        <v>41.95</v>
      </c>
      <c r="Q1632" s="6">
        <f t="shared" si="100"/>
        <v>209.91599999999997</v>
      </c>
      <c r="R1632" s="6">
        <f t="shared" si="101"/>
        <v>125.85000000000001</v>
      </c>
      <c r="S1632" s="6">
        <f t="shared" si="102"/>
        <v>84.06599999999996</v>
      </c>
      <c r="T1632" s="8">
        <f t="shared" si="103"/>
        <v>0.40047447550448739</v>
      </c>
      <c r="U1632" s="5">
        <f>YEAR(SalesDataTable[[#This Row],[Order Date]])</f>
        <v>2026</v>
      </c>
      <c r="V1632" s="8" t="str">
        <f>"Q"&amp;ROUNDUP(MONTH(SalesDataTable[[#This Row],[Order Date]])/3,0)</f>
        <v>Q3</v>
      </c>
      <c r="W1632" s="9">
        <f>MONTH(SalesDataTable[[#This Row],[Order Date]])</f>
        <v>8</v>
      </c>
      <c r="X1632" s="8" t="str">
        <f>TEXT(SalesDataTable[[#This Row],[Order Date]],"mmm")</f>
        <v>Aug</v>
      </c>
    </row>
    <row r="1633" spans="1:24" ht="15.75">
      <c r="A1633" s="2">
        <v>771</v>
      </c>
      <c r="B1633" s="3">
        <v>46247</v>
      </c>
      <c r="C1633" s="4">
        <f>YEAR(SalesDataTable[[#This Row],[Order Date]])</f>
        <v>2026</v>
      </c>
      <c r="D1633" s="12" t="str">
        <f>"Q"&amp;ROUNDUP(MONTH(SalesDataTable[[#This Row],[Order Date]])/3,0)</f>
        <v>Q3</v>
      </c>
      <c r="E1633" s="4">
        <f>MONTH(SalesDataTable[[#This Row],[Order Date]])</f>
        <v>8</v>
      </c>
      <c r="F1633" s="4" t="str">
        <f>TEXT(SalesDataTable[[#This Row],[Order Date]],"MMM")</f>
        <v>Aug</v>
      </c>
      <c r="G1633" s="4" t="s">
        <v>11</v>
      </c>
      <c r="H1633" s="4" t="s">
        <v>25</v>
      </c>
      <c r="I1633" s="4" t="s">
        <v>2</v>
      </c>
      <c r="J1633" s="4" t="s">
        <v>3</v>
      </c>
      <c r="K1633" s="4" t="s">
        <v>9</v>
      </c>
      <c r="L1633" s="4" t="s">
        <v>10</v>
      </c>
      <c r="M1633" s="9">
        <v>1</v>
      </c>
      <c r="N1633" s="6">
        <v>91.78</v>
      </c>
      <c r="O1633" s="7">
        <v>0</v>
      </c>
      <c r="P1633" s="6">
        <v>46.15</v>
      </c>
      <c r="Q1633" s="6">
        <f t="shared" si="100"/>
        <v>91.78</v>
      </c>
      <c r="R1633" s="6">
        <f t="shared" si="101"/>
        <v>46.15</v>
      </c>
      <c r="S1633" s="6">
        <f t="shared" si="102"/>
        <v>45.63</v>
      </c>
      <c r="T1633" s="8">
        <f t="shared" si="103"/>
        <v>0.49716713881019831</v>
      </c>
      <c r="U1633" s="5">
        <f>YEAR(SalesDataTable[[#This Row],[Order Date]])</f>
        <v>2026</v>
      </c>
      <c r="V1633" s="8" t="str">
        <f>"Q"&amp;ROUNDUP(MONTH(SalesDataTable[[#This Row],[Order Date]])/3,0)</f>
        <v>Q3</v>
      </c>
      <c r="W1633" s="9">
        <f>MONTH(SalesDataTable[[#This Row],[Order Date]])</f>
        <v>8</v>
      </c>
      <c r="X1633" s="8" t="str">
        <f>TEXT(SalesDataTable[[#This Row],[Order Date]],"mmm")</f>
        <v>Aug</v>
      </c>
    </row>
    <row r="1634" spans="1:24" ht="15.75">
      <c r="A1634" s="2">
        <v>2749</v>
      </c>
      <c r="B1634" s="3">
        <v>46247</v>
      </c>
      <c r="C1634" s="4">
        <f>YEAR(SalesDataTable[[#This Row],[Order Date]])</f>
        <v>2026</v>
      </c>
      <c r="D1634" s="12" t="str">
        <f>"Q"&amp;ROUNDUP(MONTH(SalesDataTable[[#This Row],[Order Date]])/3,0)</f>
        <v>Q3</v>
      </c>
      <c r="E1634" s="4">
        <f>MONTH(SalesDataTable[[#This Row],[Order Date]])</f>
        <v>8</v>
      </c>
      <c r="F1634" s="4" t="str">
        <f>TEXT(SalesDataTable[[#This Row],[Order Date]],"MMM")</f>
        <v>Aug</v>
      </c>
      <c r="G1634" s="4" t="s">
        <v>6</v>
      </c>
      <c r="H1634" s="4" t="s">
        <v>49</v>
      </c>
      <c r="I1634" s="4" t="s">
        <v>2</v>
      </c>
      <c r="J1634" s="4" t="s">
        <v>16</v>
      </c>
      <c r="K1634" s="4" t="s">
        <v>9</v>
      </c>
      <c r="L1634" s="4" t="s">
        <v>10</v>
      </c>
      <c r="M1634" s="9">
        <v>2</v>
      </c>
      <c r="N1634" s="6">
        <v>93.13</v>
      </c>
      <c r="O1634" s="7">
        <v>0</v>
      </c>
      <c r="P1634" s="6">
        <v>45.68</v>
      </c>
      <c r="Q1634" s="6">
        <f t="shared" si="100"/>
        <v>186.26</v>
      </c>
      <c r="R1634" s="6">
        <f t="shared" si="101"/>
        <v>91.36</v>
      </c>
      <c r="S1634" s="6">
        <f t="shared" si="102"/>
        <v>94.899999999999991</v>
      </c>
      <c r="T1634" s="8">
        <f t="shared" si="103"/>
        <v>0.50950284548480618</v>
      </c>
      <c r="U1634" s="5">
        <f>YEAR(SalesDataTable[[#This Row],[Order Date]])</f>
        <v>2026</v>
      </c>
      <c r="V1634" s="8" t="str">
        <f>"Q"&amp;ROUNDUP(MONTH(SalesDataTable[[#This Row],[Order Date]])/3,0)</f>
        <v>Q3</v>
      </c>
      <c r="W1634" s="9">
        <f>MONTH(SalesDataTable[[#This Row],[Order Date]])</f>
        <v>8</v>
      </c>
      <c r="X1634" s="8" t="str">
        <f>TEXT(SalesDataTable[[#This Row],[Order Date]],"mmm")</f>
        <v>Aug</v>
      </c>
    </row>
    <row r="1635" spans="1:24" ht="15.75">
      <c r="A1635" s="2">
        <v>4252</v>
      </c>
      <c r="B1635" s="3">
        <v>46247</v>
      </c>
      <c r="C1635" s="4">
        <f>YEAR(SalesDataTable[[#This Row],[Order Date]])</f>
        <v>2026</v>
      </c>
      <c r="D1635" s="12" t="str">
        <f>"Q"&amp;ROUNDUP(MONTH(SalesDataTable[[#This Row],[Order Date]])/3,0)</f>
        <v>Q3</v>
      </c>
      <c r="E1635" s="4">
        <f>MONTH(SalesDataTable[[#This Row],[Order Date]])</f>
        <v>8</v>
      </c>
      <c r="F1635" s="4" t="str">
        <f>TEXT(SalesDataTable[[#This Row],[Order Date]],"MMM")</f>
        <v>Aug</v>
      </c>
      <c r="G1635" s="4" t="s">
        <v>6</v>
      </c>
      <c r="H1635" s="4" t="s">
        <v>43</v>
      </c>
      <c r="I1635" s="4" t="s">
        <v>2</v>
      </c>
      <c r="J1635" s="4" t="s">
        <v>3</v>
      </c>
      <c r="K1635" s="4" t="s">
        <v>14</v>
      </c>
      <c r="L1635" s="4" t="s">
        <v>15</v>
      </c>
      <c r="M1635" s="9">
        <v>1</v>
      </c>
      <c r="N1635" s="6">
        <v>36.67</v>
      </c>
      <c r="O1635" s="7">
        <v>0.1</v>
      </c>
      <c r="P1635" s="6">
        <v>13.18</v>
      </c>
      <c r="Q1635" s="6">
        <f t="shared" si="100"/>
        <v>33.003</v>
      </c>
      <c r="R1635" s="6">
        <f t="shared" si="101"/>
        <v>13.18</v>
      </c>
      <c r="S1635" s="6">
        <f t="shared" si="102"/>
        <v>19.823</v>
      </c>
      <c r="T1635" s="8">
        <f t="shared" si="103"/>
        <v>0.60064236584552921</v>
      </c>
      <c r="U1635" s="5">
        <f>YEAR(SalesDataTable[[#This Row],[Order Date]])</f>
        <v>2026</v>
      </c>
      <c r="V1635" s="8" t="str">
        <f>"Q"&amp;ROUNDUP(MONTH(SalesDataTable[[#This Row],[Order Date]])/3,0)</f>
        <v>Q3</v>
      </c>
      <c r="W1635" s="9">
        <f>MONTH(SalesDataTable[[#This Row],[Order Date]])</f>
        <v>8</v>
      </c>
      <c r="X1635" s="8" t="str">
        <f>TEXT(SalesDataTable[[#This Row],[Order Date]],"mmm")</f>
        <v>Aug</v>
      </c>
    </row>
    <row r="1636" spans="1:24" ht="15.75">
      <c r="A1636" s="2">
        <v>4665</v>
      </c>
      <c r="B1636" s="3">
        <v>46247</v>
      </c>
      <c r="C1636" s="4">
        <f>YEAR(SalesDataTable[[#This Row],[Order Date]])</f>
        <v>2026</v>
      </c>
      <c r="D1636" s="12" t="str">
        <f>"Q"&amp;ROUNDUP(MONTH(SalesDataTable[[#This Row],[Order Date]])/3,0)</f>
        <v>Q3</v>
      </c>
      <c r="E1636" s="4">
        <f>MONTH(SalesDataTable[[#This Row],[Order Date]])</f>
        <v>8</v>
      </c>
      <c r="F1636" s="4" t="str">
        <f>TEXT(SalesDataTable[[#This Row],[Order Date]],"MMM")</f>
        <v>Aug</v>
      </c>
      <c r="G1636" s="4" t="s">
        <v>20</v>
      </c>
      <c r="H1636" s="4" t="s">
        <v>33</v>
      </c>
      <c r="I1636" s="4" t="s">
        <v>8</v>
      </c>
      <c r="J1636" s="4" t="s">
        <v>3</v>
      </c>
      <c r="K1636" s="4" t="s">
        <v>34</v>
      </c>
      <c r="L1636" s="4" t="s">
        <v>45</v>
      </c>
      <c r="M1636" s="9">
        <v>4</v>
      </c>
      <c r="N1636" s="6">
        <v>51.25</v>
      </c>
      <c r="O1636" s="7">
        <v>0.1</v>
      </c>
      <c r="P1636" s="6">
        <v>21.77</v>
      </c>
      <c r="Q1636" s="6">
        <f t="shared" si="100"/>
        <v>184.5</v>
      </c>
      <c r="R1636" s="6">
        <f t="shared" si="101"/>
        <v>87.08</v>
      </c>
      <c r="S1636" s="6">
        <f t="shared" si="102"/>
        <v>97.42</v>
      </c>
      <c r="T1636" s="8">
        <f t="shared" si="103"/>
        <v>0.52802168021680218</v>
      </c>
      <c r="U1636" s="5">
        <f>YEAR(SalesDataTable[[#This Row],[Order Date]])</f>
        <v>2026</v>
      </c>
      <c r="V1636" s="8" t="str">
        <f>"Q"&amp;ROUNDUP(MONTH(SalesDataTable[[#This Row],[Order Date]])/3,0)</f>
        <v>Q3</v>
      </c>
      <c r="W1636" s="9">
        <f>MONTH(SalesDataTable[[#This Row],[Order Date]])</f>
        <v>8</v>
      </c>
      <c r="X1636" s="8" t="str">
        <f>TEXT(SalesDataTable[[#This Row],[Order Date]],"mmm")</f>
        <v>Aug</v>
      </c>
    </row>
    <row r="1637" spans="1:24" ht="15.75">
      <c r="A1637" s="2">
        <v>4767</v>
      </c>
      <c r="B1637" s="3">
        <v>46247</v>
      </c>
      <c r="C1637" s="4">
        <f>YEAR(SalesDataTable[[#This Row],[Order Date]])</f>
        <v>2026</v>
      </c>
      <c r="D1637" s="12" t="str">
        <f>"Q"&amp;ROUNDUP(MONTH(SalesDataTable[[#This Row],[Order Date]])/3,0)</f>
        <v>Q3</v>
      </c>
      <c r="E1637" s="4">
        <f>MONTH(SalesDataTable[[#This Row],[Order Date]])</f>
        <v>8</v>
      </c>
      <c r="F1637" s="4" t="str">
        <f>TEXT(SalesDataTable[[#This Row],[Order Date]],"MMM")</f>
        <v>Aug</v>
      </c>
      <c r="G1637" s="4" t="s">
        <v>20</v>
      </c>
      <c r="H1637" s="4" t="s">
        <v>33</v>
      </c>
      <c r="I1637" s="4" t="s">
        <v>28</v>
      </c>
      <c r="J1637" s="4" t="s">
        <v>16</v>
      </c>
      <c r="K1637" s="4" t="s">
        <v>34</v>
      </c>
      <c r="L1637" s="4" t="s">
        <v>35</v>
      </c>
      <c r="M1637" s="9">
        <v>1</v>
      </c>
      <c r="N1637" s="6">
        <v>39.61</v>
      </c>
      <c r="O1637" s="7">
        <v>0.1</v>
      </c>
      <c r="P1637" s="6">
        <v>14.85</v>
      </c>
      <c r="Q1637" s="6">
        <f t="shared" si="100"/>
        <v>35.649000000000001</v>
      </c>
      <c r="R1637" s="6">
        <f t="shared" si="101"/>
        <v>14.85</v>
      </c>
      <c r="S1637" s="6">
        <f t="shared" si="102"/>
        <v>20.798999999999999</v>
      </c>
      <c r="T1637" s="8">
        <f t="shared" si="103"/>
        <v>0.58343852562484222</v>
      </c>
      <c r="U1637" s="5">
        <f>YEAR(SalesDataTable[[#This Row],[Order Date]])</f>
        <v>2026</v>
      </c>
      <c r="V1637" s="8" t="str">
        <f>"Q"&amp;ROUNDUP(MONTH(SalesDataTable[[#This Row],[Order Date]])/3,0)</f>
        <v>Q3</v>
      </c>
      <c r="W1637" s="9">
        <f>MONTH(SalesDataTable[[#This Row],[Order Date]])</f>
        <v>8</v>
      </c>
      <c r="X1637" s="8" t="str">
        <f>TEXT(SalesDataTable[[#This Row],[Order Date]],"mmm")</f>
        <v>Aug</v>
      </c>
    </row>
    <row r="1638" spans="1:24" ht="15.75">
      <c r="A1638" s="2">
        <v>4832</v>
      </c>
      <c r="B1638" s="3">
        <v>46247</v>
      </c>
      <c r="C1638" s="4">
        <f>YEAR(SalesDataTable[[#This Row],[Order Date]])</f>
        <v>2026</v>
      </c>
      <c r="D1638" s="12" t="str">
        <f>"Q"&amp;ROUNDUP(MONTH(SalesDataTable[[#This Row],[Order Date]])/3,0)</f>
        <v>Q3</v>
      </c>
      <c r="E1638" s="4">
        <f>MONTH(SalesDataTable[[#This Row],[Order Date]])</f>
        <v>8</v>
      </c>
      <c r="F1638" s="4" t="str">
        <f>TEXT(SalesDataTable[[#This Row],[Order Date]],"MMM")</f>
        <v>Aug</v>
      </c>
      <c r="G1638" s="4" t="s">
        <v>0</v>
      </c>
      <c r="H1638" s="4" t="s">
        <v>50</v>
      </c>
      <c r="I1638" s="4" t="s">
        <v>28</v>
      </c>
      <c r="J1638" s="4" t="s">
        <v>3</v>
      </c>
      <c r="K1638" s="4" t="s">
        <v>4</v>
      </c>
      <c r="L1638" s="4" t="s">
        <v>5</v>
      </c>
      <c r="M1638" s="9">
        <v>2</v>
      </c>
      <c r="N1638" s="6">
        <v>81.59</v>
      </c>
      <c r="O1638" s="7">
        <v>0.15</v>
      </c>
      <c r="P1638" s="6">
        <v>43.9</v>
      </c>
      <c r="Q1638" s="6">
        <f t="shared" si="100"/>
        <v>138.703</v>
      </c>
      <c r="R1638" s="6">
        <f t="shared" si="101"/>
        <v>87.8</v>
      </c>
      <c r="S1638" s="6">
        <f t="shared" si="102"/>
        <v>50.903000000000006</v>
      </c>
      <c r="T1638" s="8">
        <f t="shared" si="103"/>
        <v>0.3669927831409559</v>
      </c>
      <c r="U1638" s="5">
        <f>YEAR(SalesDataTable[[#This Row],[Order Date]])</f>
        <v>2026</v>
      </c>
      <c r="V1638" s="8" t="str">
        <f>"Q"&amp;ROUNDUP(MONTH(SalesDataTable[[#This Row],[Order Date]])/3,0)</f>
        <v>Q3</v>
      </c>
      <c r="W1638" s="9">
        <f>MONTH(SalesDataTable[[#This Row],[Order Date]])</f>
        <v>8</v>
      </c>
      <c r="X1638" s="8" t="str">
        <f>TEXT(SalesDataTable[[#This Row],[Order Date]],"mmm")</f>
        <v>Aug</v>
      </c>
    </row>
    <row r="1639" spans="1:24" ht="15.75">
      <c r="A1639" s="2">
        <v>747</v>
      </c>
      <c r="B1639" s="3">
        <v>46248</v>
      </c>
      <c r="C1639" s="4">
        <f>YEAR(SalesDataTable[[#This Row],[Order Date]])</f>
        <v>2026</v>
      </c>
      <c r="D1639" s="12" t="str">
        <f>"Q"&amp;ROUNDUP(MONTH(SalesDataTable[[#This Row],[Order Date]])/3,0)</f>
        <v>Q3</v>
      </c>
      <c r="E1639" s="4">
        <f>MONTH(SalesDataTable[[#This Row],[Order Date]])</f>
        <v>8</v>
      </c>
      <c r="F1639" s="4" t="str">
        <f>TEXT(SalesDataTable[[#This Row],[Order Date]],"MMM")</f>
        <v>Aug</v>
      </c>
      <c r="G1639" s="4" t="s">
        <v>6</v>
      </c>
      <c r="H1639" s="4" t="s">
        <v>7</v>
      </c>
      <c r="I1639" s="4" t="s">
        <v>19</v>
      </c>
      <c r="J1639" s="4" t="s">
        <v>13</v>
      </c>
      <c r="K1639" s="4" t="s">
        <v>34</v>
      </c>
      <c r="L1639" s="4" t="s">
        <v>38</v>
      </c>
      <c r="M1639" s="9">
        <v>3</v>
      </c>
      <c r="N1639" s="6">
        <v>122.96</v>
      </c>
      <c r="O1639" s="7">
        <v>0.1</v>
      </c>
      <c r="P1639" s="6">
        <v>67.62</v>
      </c>
      <c r="Q1639" s="6">
        <f t="shared" si="100"/>
        <v>331.99200000000002</v>
      </c>
      <c r="R1639" s="6">
        <f t="shared" si="101"/>
        <v>202.86</v>
      </c>
      <c r="S1639" s="6">
        <f t="shared" si="102"/>
        <v>129.13200000000001</v>
      </c>
      <c r="T1639" s="8">
        <f t="shared" si="103"/>
        <v>0.38896117978746475</v>
      </c>
      <c r="U1639" s="5">
        <f>YEAR(SalesDataTable[[#This Row],[Order Date]])</f>
        <v>2026</v>
      </c>
      <c r="V1639" s="8" t="str">
        <f>"Q"&amp;ROUNDUP(MONTH(SalesDataTable[[#This Row],[Order Date]])/3,0)</f>
        <v>Q3</v>
      </c>
      <c r="W1639" s="9">
        <f>MONTH(SalesDataTable[[#This Row],[Order Date]])</f>
        <v>8</v>
      </c>
      <c r="X1639" s="8" t="str">
        <f>TEXT(SalesDataTable[[#This Row],[Order Date]],"mmm")</f>
        <v>Aug</v>
      </c>
    </row>
    <row r="1640" spans="1:24" ht="15.75">
      <c r="A1640" s="2">
        <v>2281</v>
      </c>
      <c r="B1640" s="3">
        <v>46248</v>
      </c>
      <c r="C1640" s="4">
        <f>YEAR(SalesDataTable[[#This Row],[Order Date]])</f>
        <v>2026</v>
      </c>
      <c r="D1640" s="12" t="str">
        <f>"Q"&amp;ROUNDUP(MONTH(SalesDataTable[[#This Row],[Order Date]])/3,0)</f>
        <v>Q3</v>
      </c>
      <c r="E1640" s="4">
        <f>MONTH(SalesDataTable[[#This Row],[Order Date]])</f>
        <v>8</v>
      </c>
      <c r="F1640" s="4" t="str">
        <f>TEXT(SalesDataTable[[#This Row],[Order Date]],"MMM")</f>
        <v>Aug</v>
      </c>
      <c r="G1640" s="4" t="s">
        <v>6</v>
      </c>
      <c r="H1640" s="4" t="s">
        <v>41</v>
      </c>
      <c r="I1640" s="4" t="s">
        <v>19</v>
      </c>
      <c r="J1640" s="4" t="s">
        <v>3</v>
      </c>
      <c r="K1640" s="4" t="s">
        <v>9</v>
      </c>
      <c r="L1640" s="4" t="s">
        <v>46</v>
      </c>
      <c r="M1640" s="9">
        <v>1</v>
      </c>
      <c r="N1640" s="6">
        <v>70.91</v>
      </c>
      <c r="O1640" s="7">
        <v>0</v>
      </c>
      <c r="P1640" s="6">
        <v>33.11</v>
      </c>
      <c r="Q1640" s="6">
        <f t="shared" si="100"/>
        <v>70.91</v>
      </c>
      <c r="R1640" s="6">
        <f t="shared" si="101"/>
        <v>33.11</v>
      </c>
      <c r="S1640" s="6">
        <f t="shared" si="102"/>
        <v>37.799999999999997</v>
      </c>
      <c r="T1640" s="8">
        <f t="shared" si="103"/>
        <v>0.53307008884501483</v>
      </c>
      <c r="U1640" s="5">
        <f>YEAR(SalesDataTable[[#This Row],[Order Date]])</f>
        <v>2026</v>
      </c>
      <c r="V1640" s="8" t="str">
        <f>"Q"&amp;ROUNDUP(MONTH(SalesDataTable[[#This Row],[Order Date]])/3,0)</f>
        <v>Q3</v>
      </c>
      <c r="W1640" s="9">
        <f>MONTH(SalesDataTable[[#This Row],[Order Date]])</f>
        <v>8</v>
      </c>
      <c r="X1640" s="8" t="str">
        <f>TEXT(SalesDataTable[[#This Row],[Order Date]],"mmm")</f>
        <v>Aug</v>
      </c>
    </row>
    <row r="1641" spans="1:24" ht="15.75">
      <c r="A1641" s="2">
        <v>2414</v>
      </c>
      <c r="B1641" s="3">
        <v>46248</v>
      </c>
      <c r="C1641" s="4">
        <f>YEAR(SalesDataTable[[#This Row],[Order Date]])</f>
        <v>2026</v>
      </c>
      <c r="D1641" s="12" t="str">
        <f>"Q"&amp;ROUNDUP(MONTH(SalesDataTable[[#This Row],[Order Date]])/3,0)</f>
        <v>Q3</v>
      </c>
      <c r="E1641" s="4">
        <f>MONTH(SalesDataTable[[#This Row],[Order Date]])</f>
        <v>8</v>
      </c>
      <c r="F1641" s="4" t="str">
        <f>TEXT(SalesDataTable[[#This Row],[Order Date]],"MMM")</f>
        <v>Aug</v>
      </c>
      <c r="G1641" s="4" t="s">
        <v>6</v>
      </c>
      <c r="H1641" s="4" t="s">
        <v>27</v>
      </c>
      <c r="I1641" s="4" t="s">
        <v>8</v>
      </c>
      <c r="J1641" s="4" t="s">
        <v>16</v>
      </c>
      <c r="K1641" s="4" t="s">
        <v>4</v>
      </c>
      <c r="L1641" s="4" t="s">
        <v>22</v>
      </c>
      <c r="M1641" s="9">
        <v>6</v>
      </c>
      <c r="N1641" s="6">
        <v>50.94</v>
      </c>
      <c r="O1641" s="7">
        <v>0.1</v>
      </c>
      <c r="P1641" s="6">
        <v>22.76</v>
      </c>
      <c r="Q1641" s="6">
        <f t="shared" si="100"/>
        <v>275.07600000000002</v>
      </c>
      <c r="R1641" s="6">
        <f t="shared" si="101"/>
        <v>136.56</v>
      </c>
      <c r="S1641" s="6">
        <f t="shared" si="102"/>
        <v>138.51600000000002</v>
      </c>
      <c r="T1641" s="8">
        <f t="shared" si="103"/>
        <v>0.50355538105832576</v>
      </c>
      <c r="U1641" s="5">
        <f>YEAR(SalesDataTable[[#This Row],[Order Date]])</f>
        <v>2026</v>
      </c>
      <c r="V1641" s="8" t="str">
        <f>"Q"&amp;ROUNDUP(MONTH(SalesDataTable[[#This Row],[Order Date]])/3,0)</f>
        <v>Q3</v>
      </c>
      <c r="W1641" s="9">
        <f>MONTH(SalesDataTable[[#This Row],[Order Date]])</f>
        <v>8</v>
      </c>
      <c r="X1641" s="8" t="str">
        <f>TEXT(SalesDataTable[[#This Row],[Order Date]],"mmm")</f>
        <v>Aug</v>
      </c>
    </row>
    <row r="1642" spans="1:24" ht="15.75">
      <c r="A1642" s="2">
        <v>3162</v>
      </c>
      <c r="B1642" s="3">
        <v>46248</v>
      </c>
      <c r="C1642" s="4">
        <f>YEAR(SalesDataTable[[#This Row],[Order Date]])</f>
        <v>2026</v>
      </c>
      <c r="D1642" s="12" t="str">
        <f>"Q"&amp;ROUNDUP(MONTH(SalesDataTable[[#This Row],[Order Date]])/3,0)</f>
        <v>Q3</v>
      </c>
      <c r="E1642" s="4">
        <f>MONTH(SalesDataTable[[#This Row],[Order Date]])</f>
        <v>8</v>
      </c>
      <c r="F1642" s="4" t="str">
        <f>TEXT(SalesDataTable[[#This Row],[Order Date]],"MMM")</f>
        <v>Aug</v>
      </c>
      <c r="G1642" s="4" t="s">
        <v>6</v>
      </c>
      <c r="H1642" s="4" t="s">
        <v>7</v>
      </c>
      <c r="I1642" s="4" t="s">
        <v>2</v>
      </c>
      <c r="J1642" s="4" t="s">
        <v>13</v>
      </c>
      <c r="K1642" s="4" t="s">
        <v>9</v>
      </c>
      <c r="L1642" s="4" t="s">
        <v>17</v>
      </c>
      <c r="M1642" s="9">
        <v>1</v>
      </c>
      <c r="N1642" s="6">
        <v>144.96</v>
      </c>
      <c r="O1642" s="7">
        <v>0.05</v>
      </c>
      <c r="P1642" s="6">
        <v>77.959999999999994</v>
      </c>
      <c r="Q1642" s="6">
        <f t="shared" si="100"/>
        <v>137.71199999999999</v>
      </c>
      <c r="R1642" s="6">
        <f t="shared" si="101"/>
        <v>77.959999999999994</v>
      </c>
      <c r="S1642" s="6">
        <f t="shared" si="102"/>
        <v>59.751999999999995</v>
      </c>
      <c r="T1642" s="8">
        <f t="shared" si="103"/>
        <v>0.43389101893807364</v>
      </c>
      <c r="U1642" s="5">
        <f>YEAR(SalesDataTable[[#This Row],[Order Date]])</f>
        <v>2026</v>
      </c>
      <c r="V1642" s="8" t="str">
        <f>"Q"&amp;ROUNDUP(MONTH(SalesDataTable[[#This Row],[Order Date]])/3,0)</f>
        <v>Q3</v>
      </c>
      <c r="W1642" s="9">
        <f>MONTH(SalesDataTable[[#This Row],[Order Date]])</f>
        <v>8</v>
      </c>
      <c r="X1642" s="8" t="str">
        <f>TEXT(SalesDataTable[[#This Row],[Order Date]],"mmm")</f>
        <v>Aug</v>
      </c>
    </row>
    <row r="1643" spans="1:24" ht="15.75">
      <c r="A1643" s="2">
        <v>3200</v>
      </c>
      <c r="B1643" s="3">
        <v>46248</v>
      </c>
      <c r="C1643" s="4">
        <f>YEAR(SalesDataTable[[#This Row],[Order Date]])</f>
        <v>2026</v>
      </c>
      <c r="D1643" s="12" t="str">
        <f>"Q"&amp;ROUNDUP(MONTH(SalesDataTable[[#This Row],[Order Date]])/3,0)</f>
        <v>Q3</v>
      </c>
      <c r="E1643" s="4">
        <f>MONTH(SalesDataTable[[#This Row],[Order Date]])</f>
        <v>8</v>
      </c>
      <c r="F1643" s="4" t="str">
        <f>TEXT(SalesDataTable[[#This Row],[Order Date]],"MMM")</f>
        <v>Aug</v>
      </c>
      <c r="G1643" s="4" t="s">
        <v>20</v>
      </c>
      <c r="H1643" s="4" t="s">
        <v>33</v>
      </c>
      <c r="I1643" s="4" t="s">
        <v>19</v>
      </c>
      <c r="J1643" s="4" t="s">
        <v>13</v>
      </c>
      <c r="K1643" s="4" t="s">
        <v>9</v>
      </c>
      <c r="L1643" s="4" t="s">
        <v>37</v>
      </c>
      <c r="M1643" s="9">
        <v>1</v>
      </c>
      <c r="N1643" s="6">
        <v>152.97</v>
      </c>
      <c r="O1643" s="7">
        <v>0</v>
      </c>
      <c r="P1643" s="6">
        <v>79.66</v>
      </c>
      <c r="Q1643" s="6">
        <f t="shared" si="100"/>
        <v>152.97</v>
      </c>
      <c r="R1643" s="6">
        <f t="shared" si="101"/>
        <v>79.66</v>
      </c>
      <c r="S1643" s="6">
        <f t="shared" si="102"/>
        <v>73.31</v>
      </c>
      <c r="T1643" s="8">
        <f t="shared" si="103"/>
        <v>0.47924429626724196</v>
      </c>
      <c r="U1643" s="5">
        <f>YEAR(SalesDataTable[[#This Row],[Order Date]])</f>
        <v>2026</v>
      </c>
      <c r="V1643" s="8" t="str">
        <f>"Q"&amp;ROUNDUP(MONTH(SalesDataTable[[#This Row],[Order Date]])/3,0)</f>
        <v>Q3</v>
      </c>
      <c r="W1643" s="9">
        <f>MONTH(SalesDataTable[[#This Row],[Order Date]])</f>
        <v>8</v>
      </c>
      <c r="X1643" s="8" t="str">
        <f>TEXT(SalesDataTable[[#This Row],[Order Date]],"mmm")</f>
        <v>Aug</v>
      </c>
    </row>
    <row r="1644" spans="1:24" ht="15.75">
      <c r="A1644" s="2">
        <v>3521</v>
      </c>
      <c r="B1644" s="3">
        <v>46248</v>
      </c>
      <c r="C1644" s="4">
        <f>YEAR(SalesDataTable[[#This Row],[Order Date]])</f>
        <v>2026</v>
      </c>
      <c r="D1644" s="12" t="str">
        <f>"Q"&amp;ROUNDUP(MONTH(SalesDataTable[[#This Row],[Order Date]])/3,0)</f>
        <v>Q3</v>
      </c>
      <c r="E1644" s="4">
        <f>MONTH(SalesDataTable[[#This Row],[Order Date]])</f>
        <v>8</v>
      </c>
      <c r="F1644" s="4" t="str">
        <f>TEXT(SalesDataTable[[#This Row],[Order Date]],"MMM")</f>
        <v>Aug</v>
      </c>
      <c r="G1644" s="4" t="s">
        <v>11</v>
      </c>
      <c r="H1644" s="4" t="s">
        <v>52</v>
      </c>
      <c r="I1644" s="4" t="s">
        <v>2</v>
      </c>
      <c r="J1644" s="4" t="s">
        <v>16</v>
      </c>
      <c r="K1644" s="4" t="s">
        <v>14</v>
      </c>
      <c r="L1644" s="4" t="s">
        <v>32</v>
      </c>
      <c r="M1644" s="9">
        <v>2</v>
      </c>
      <c r="N1644" s="6">
        <v>45.79</v>
      </c>
      <c r="O1644" s="7">
        <v>0</v>
      </c>
      <c r="P1644" s="6">
        <v>18.23</v>
      </c>
      <c r="Q1644" s="6">
        <f t="shared" si="100"/>
        <v>91.58</v>
      </c>
      <c r="R1644" s="6">
        <f t="shared" si="101"/>
        <v>36.46</v>
      </c>
      <c r="S1644" s="6">
        <f t="shared" si="102"/>
        <v>55.12</v>
      </c>
      <c r="T1644" s="8">
        <f t="shared" si="103"/>
        <v>0.60187813933173184</v>
      </c>
      <c r="U1644" s="5">
        <f>YEAR(SalesDataTable[[#This Row],[Order Date]])</f>
        <v>2026</v>
      </c>
      <c r="V1644" s="8" t="str">
        <f>"Q"&amp;ROUNDUP(MONTH(SalesDataTable[[#This Row],[Order Date]])/3,0)</f>
        <v>Q3</v>
      </c>
      <c r="W1644" s="9">
        <f>MONTH(SalesDataTable[[#This Row],[Order Date]])</f>
        <v>8</v>
      </c>
      <c r="X1644" s="8" t="str">
        <f>TEXT(SalesDataTable[[#This Row],[Order Date]],"mmm")</f>
        <v>Aug</v>
      </c>
    </row>
    <row r="1645" spans="1:24" ht="15.75">
      <c r="A1645" s="2">
        <v>4447</v>
      </c>
      <c r="B1645" s="3">
        <v>46248</v>
      </c>
      <c r="C1645" s="4">
        <f>YEAR(SalesDataTable[[#This Row],[Order Date]])</f>
        <v>2026</v>
      </c>
      <c r="D1645" s="12" t="str">
        <f>"Q"&amp;ROUNDUP(MONTH(SalesDataTable[[#This Row],[Order Date]])/3,0)</f>
        <v>Q3</v>
      </c>
      <c r="E1645" s="4">
        <f>MONTH(SalesDataTable[[#This Row],[Order Date]])</f>
        <v>8</v>
      </c>
      <c r="F1645" s="4" t="str">
        <f>TEXT(SalesDataTable[[#This Row],[Order Date]],"MMM")</f>
        <v>Aug</v>
      </c>
      <c r="G1645" s="4" t="s">
        <v>6</v>
      </c>
      <c r="H1645" s="4" t="s">
        <v>27</v>
      </c>
      <c r="I1645" s="4" t="s">
        <v>2</v>
      </c>
      <c r="J1645" s="4" t="s">
        <v>13</v>
      </c>
      <c r="K1645" s="4" t="s">
        <v>14</v>
      </c>
      <c r="L1645" s="4" t="s">
        <v>48</v>
      </c>
      <c r="M1645" s="9">
        <v>1</v>
      </c>
      <c r="N1645" s="6">
        <v>161.31</v>
      </c>
      <c r="O1645" s="7">
        <v>0</v>
      </c>
      <c r="P1645" s="6">
        <v>87.81</v>
      </c>
      <c r="Q1645" s="6">
        <f t="shared" si="100"/>
        <v>161.31</v>
      </c>
      <c r="R1645" s="6">
        <f t="shared" si="101"/>
        <v>87.81</v>
      </c>
      <c r="S1645" s="6">
        <f t="shared" si="102"/>
        <v>73.5</v>
      </c>
      <c r="T1645" s="8">
        <f t="shared" si="103"/>
        <v>0.45564441138181139</v>
      </c>
      <c r="U1645" s="5">
        <f>YEAR(SalesDataTable[[#This Row],[Order Date]])</f>
        <v>2026</v>
      </c>
      <c r="V1645" s="8" t="str">
        <f>"Q"&amp;ROUNDUP(MONTH(SalesDataTable[[#This Row],[Order Date]])/3,0)</f>
        <v>Q3</v>
      </c>
      <c r="W1645" s="9">
        <f>MONTH(SalesDataTable[[#This Row],[Order Date]])</f>
        <v>8</v>
      </c>
      <c r="X1645" s="8" t="str">
        <f>TEXT(SalesDataTable[[#This Row],[Order Date]],"mmm")</f>
        <v>Aug</v>
      </c>
    </row>
    <row r="1646" spans="1:24" ht="15.75">
      <c r="A1646" s="2">
        <v>421</v>
      </c>
      <c r="B1646" s="3">
        <v>46249</v>
      </c>
      <c r="C1646" s="4">
        <f>YEAR(SalesDataTable[[#This Row],[Order Date]])</f>
        <v>2026</v>
      </c>
      <c r="D1646" s="12" t="str">
        <f>"Q"&amp;ROUNDUP(MONTH(SalesDataTable[[#This Row],[Order Date]])/3,0)</f>
        <v>Q3</v>
      </c>
      <c r="E1646" s="4">
        <f>MONTH(SalesDataTable[[#This Row],[Order Date]])</f>
        <v>8</v>
      </c>
      <c r="F1646" s="4" t="str">
        <f>TEXT(SalesDataTable[[#This Row],[Order Date]],"MMM")</f>
        <v>Aug</v>
      </c>
      <c r="G1646" s="4" t="s">
        <v>20</v>
      </c>
      <c r="H1646" s="4" t="s">
        <v>31</v>
      </c>
      <c r="I1646" s="4" t="s">
        <v>2</v>
      </c>
      <c r="J1646" s="4" t="s">
        <v>13</v>
      </c>
      <c r="K1646" s="4" t="s">
        <v>34</v>
      </c>
      <c r="L1646" s="4" t="s">
        <v>42</v>
      </c>
      <c r="M1646" s="9">
        <v>2</v>
      </c>
      <c r="N1646" s="6">
        <v>35.97</v>
      </c>
      <c r="O1646" s="7">
        <v>0.05</v>
      </c>
      <c r="P1646" s="6">
        <v>14.28</v>
      </c>
      <c r="Q1646" s="6">
        <f t="shared" si="100"/>
        <v>68.342999999999989</v>
      </c>
      <c r="R1646" s="6">
        <f t="shared" si="101"/>
        <v>28.56</v>
      </c>
      <c r="S1646" s="6">
        <f t="shared" si="102"/>
        <v>39.782999999999987</v>
      </c>
      <c r="T1646" s="8">
        <f t="shared" si="103"/>
        <v>0.58210789693165343</v>
      </c>
      <c r="U1646" s="5">
        <f>YEAR(SalesDataTable[[#This Row],[Order Date]])</f>
        <v>2026</v>
      </c>
      <c r="V1646" s="8" t="str">
        <f>"Q"&amp;ROUNDUP(MONTH(SalesDataTable[[#This Row],[Order Date]])/3,0)</f>
        <v>Q3</v>
      </c>
      <c r="W1646" s="9">
        <f>MONTH(SalesDataTable[[#This Row],[Order Date]])</f>
        <v>8</v>
      </c>
      <c r="X1646" s="8" t="str">
        <f>TEXT(SalesDataTable[[#This Row],[Order Date]],"mmm")</f>
        <v>Aug</v>
      </c>
    </row>
    <row r="1647" spans="1:24" ht="15.75">
      <c r="A1647" s="2">
        <v>962</v>
      </c>
      <c r="B1647" s="3">
        <v>46249</v>
      </c>
      <c r="C1647" s="4">
        <f>YEAR(SalesDataTable[[#This Row],[Order Date]])</f>
        <v>2026</v>
      </c>
      <c r="D1647" s="12" t="str">
        <f>"Q"&amp;ROUNDUP(MONTH(SalesDataTable[[#This Row],[Order Date]])/3,0)</f>
        <v>Q3</v>
      </c>
      <c r="E1647" s="4">
        <f>MONTH(SalesDataTable[[#This Row],[Order Date]])</f>
        <v>8</v>
      </c>
      <c r="F1647" s="4" t="str">
        <f>TEXT(SalesDataTable[[#This Row],[Order Date]],"MMM")</f>
        <v>Aug</v>
      </c>
      <c r="G1647" s="4" t="s">
        <v>0</v>
      </c>
      <c r="H1647" s="4" t="s">
        <v>1</v>
      </c>
      <c r="I1647" s="4" t="s">
        <v>19</v>
      </c>
      <c r="J1647" s="4" t="s">
        <v>13</v>
      </c>
      <c r="K1647" s="4" t="s">
        <v>34</v>
      </c>
      <c r="L1647" s="4" t="s">
        <v>35</v>
      </c>
      <c r="M1647" s="9">
        <v>2</v>
      </c>
      <c r="N1647" s="6">
        <v>39.729999999999997</v>
      </c>
      <c r="O1647" s="7">
        <v>0</v>
      </c>
      <c r="P1647" s="6">
        <v>14.95</v>
      </c>
      <c r="Q1647" s="6">
        <f t="shared" si="100"/>
        <v>79.459999999999994</v>
      </c>
      <c r="R1647" s="6">
        <f t="shared" si="101"/>
        <v>29.9</v>
      </c>
      <c r="S1647" s="6">
        <f t="shared" si="102"/>
        <v>49.559999999999995</v>
      </c>
      <c r="T1647" s="8">
        <f t="shared" si="103"/>
        <v>0.62371004278882458</v>
      </c>
      <c r="U1647" s="5">
        <f>YEAR(SalesDataTable[[#This Row],[Order Date]])</f>
        <v>2026</v>
      </c>
      <c r="V1647" s="8" t="str">
        <f>"Q"&amp;ROUNDUP(MONTH(SalesDataTable[[#This Row],[Order Date]])/3,0)</f>
        <v>Q3</v>
      </c>
      <c r="W1647" s="9">
        <f>MONTH(SalesDataTable[[#This Row],[Order Date]])</f>
        <v>8</v>
      </c>
      <c r="X1647" s="8" t="str">
        <f>TEXT(SalesDataTable[[#This Row],[Order Date]],"mmm")</f>
        <v>Aug</v>
      </c>
    </row>
    <row r="1648" spans="1:24" ht="15.75">
      <c r="A1648" s="2">
        <v>1386</v>
      </c>
      <c r="B1648" s="3">
        <v>46249</v>
      </c>
      <c r="C1648" s="4">
        <f>YEAR(SalesDataTable[[#This Row],[Order Date]])</f>
        <v>2026</v>
      </c>
      <c r="D1648" s="12" t="str">
        <f>"Q"&amp;ROUNDUP(MONTH(SalesDataTable[[#This Row],[Order Date]])/3,0)</f>
        <v>Q3</v>
      </c>
      <c r="E1648" s="4">
        <f>MONTH(SalesDataTable[[#This Row],[Order Date]])</f>
        <v>8</v>
      </c>
      <c r="F1648" s="4" t="str">
        <f>TEXT(SalesDataTable[[#This Row],[Order Date]],"MMM")</f>
        <v>Aug</v>
      </c>
      <c r="G1648" s="4" t="s">
        <v>6</v>
      </c>
      <c r="H1648" s="4" t="s">
        <v>43</v>
      </c>
      <c r="I1648" s="4" t="s">
        <v>2</v>
      </c>
      <c r="J1648" s="4" t="s">
        <v>16</v>
      </c>
      <c r="K1648" s="4" t="s">
        <v>14</v>
      </c>
      <c r="L1648" s="4" t="s">
        <v>15</v>
      </c>
      <c r="M1648" s="9">
        <v>2</v>
      </c>
      <c r="N1648" s="6">
        <v>36.049999999999997</v>
      </c>
      <c r="O1648" s="7">
        <v>0</v>
      </c>
      <c r="P1648" s="6">
        <v>13.8</v>
      </c>
      <c r="Q1648" s="6">
        <f t="shared" si="100"/>
        <v>72.099999999999994</v>
      </c>
      <c r="R1648" s="6">
        <f t="shared" si="101"/>
        <v>27.6</v>
      </c>
      <c r="S1648" s="6">
        <f t="shared" si="102"/>
        <v>44.499999999999993</v>
      </c>
      <c r="T1648" s="8">
        <f t="shared" si="103"/>
        <v>0.61719833564493753</v>
      </c>
      <c r="U1648" s="5">
        <f>YEAR(SalesDataTable[[#This Row],[Order Date]])</f>
        <v>2026</v>
      </c>
      <c r="V1648" s="8" t="str">
        <f>"Q"&amp;ROUNDUP(MONTH(SalesDataTable[[#This Row],[Order Date]])/3,0)</f>
        <v>Q3</v>
      </c>
      <c r="W1648" s="9">
        <f>MONTH(SalesDataTable[[#This Row],[Order Date]])</f>
        <v>8</v>
      </c>
      <c r="X1648" s="8" t="str">
        <f>TEXT(SalesDataTable[[#This Row],[Order Date]],"mmm")</f>
        <v>Aug</v>
      </c>
    </row>
    <row r="1649" spans="1:24" ht="15.75">
      <c r="A1649" s="2">
        <v>3083</v>
      </c>
      <c r="B1649" s="3">
        <v>46249</v>
      </c>
      <c r="C1649" s="4">
        <f>YEAR(SalesDataTable[[#This Row],[Order Date]])</f>
        <v>2026</v>
      </c>
      <c r="D1649" s="12" t="str">
        <f>"Q"&amp;ROUNDUP(MONTH(SalesDataTable[[#This Row],[Order Date]])/3,0)</f>
        <v>Q3</v>
      </c>
      <c r="E1649" s="4">
        <f>MONTH(SalesDataTable[[#This Row],[Order Date]])</f>
        <v>8</v>
      </c>
      <c r="F1649" s="4" t="str">
        <f>TEXT(SalesDataTable[[#This Row],[Order Date]],"MMM")</f>
        <v>Aug</v>
      </c>
      <c r="G1649" s="4" t="s">
        <v>20</v>
      </c>
      <c r="H1649" s="4" t="s">
        <v>31</v>
      </c>
      <c r="I1649" s="4" t="s">
        <v>2</v>
      </c>
      <c r="J1649" s="4" t="s">
        <v>13</v>
      </c>
      <c r="K1649" s="4" t="s">
        <v>23</v>
      </c>
      <c r="L1649" s="4" t="s">
        <v>29</v>
      </c>
      <c r="M1649" s="9">
        <v>1</v>
      </c>
      <c r="N1649" s="6">
        <v>194.36</v>
      </c>
      <c r="O1649" s="7">
        <v>0</v>
      </c>
      <c r="P1649" s="6">
        <v>106.01</v>
      </c>
      <c r="Q1649" s="6">
        <f t="shared" si="100"/>
        <v>194.36</v>
      </c>
      <c r="R1649" s="6">
        <f t="shared" si="101"/>
        <v>106.01</v>
      </c>
      <c r="S1649" s="6">
        <f t="shared" si="102"/>
        <v>88.350000000000009</v>
      </c>
      <c r="T1649" s="8">
        <f t="shared" si="103"/>
        <v>0.45456884132537562</v>
      </c>
      <c r="U1649" s="5">
        <f>YEAR(SalesDataTable[[#This Row],[Order Date]])</f>
        <v>2026</v>
      </c>
      <c r="V1649" s="8" t="str">
        <f>"Q"&amp;ROUNDUP(MONTH(SalesDataTable[[#This Row],[Order Date]])/3,0)</f>
        <v>Q3</v>
      </c>
      <c r="W1649" s="9">
        <f>MONTH(SalesDataTable[[#This Row],[Order Date]])</f>
        <v>8</v>
      </c>
      <c r="X1649" s="8" t="str">
        <f>TEXT(SalesDataTable[[#This Row],[Order Date]],"mmm")</f>
        <v>Aug</v>
      </c>
    </row>
    <row r="1650" spans="1:24" ht="15.75">
      <c r="A1650" s="2">
        <v>3174</v>
      </c>
      <c r="B1650" s="3">
        <v>46249</v>
      </c>
      <c r="C1650" s="4">
        <f>YEAR(SalesDataTable[[#This Row],[Order Date]])</f>
        <v>2026</v>
      </c>
      <c r="D1650" s="12" t="str">
        <f>"Q"&amp;ROUNDUP(MONTH(SalesDataTable[[#This Row],[Order Date]])/3,0)</f>
        <v>Q3</v>
      </c>
      <c r="E1650" s="4">
        <f>MONTH(SalesDataTable[[#This Row],[Order Date]])</f>
        <v>8</v>
      </c>
      <c r="F1650" s="4" t="str">
        <f>TEXT(SalesDataTable[[#This Row],[Order Date]],"MMM")</f>
        <v>Aug</v>
      </c>
      <c r="G1650" s="4" t="s">
        <v>20</v>
      </c>
      <c r="H1650" s="4" t="s">
        <v>21</v>
      </c>
      <c r="I1650" s="4" t="s">
        <v>19</v>
      </c>
      <c r="J1650" s="4" t="s">
        <v>3</v>
      </c>
      <c r="K1650" s="4" t="s">
        <v>23</v>
      </c>
      <c r="L1650" s="4" t="s">
        <v>29</v>
      </c>
      <c r="M1650" s="9">
        <v>1</v>
      </c>
      <c r="N1650" s="6">
        <v>192.67</v>
      </c>
      <c r="O1650" s="7">
        <v>0.05</v>
      </c>
      <c r="P1650" s="6">
        <v>103.37</v>
      </c>
      <c r="Q1650" s="6">
        <f t="shared" si="100"/>
        <v>183.03649999999999</v>
      </c>
      <c r="R1650" s="6">
        <f t="shared" si="101"/>
        <v>103.37</v>
      </c>
      <c r="S1650" s="6">
        <f t="shared" si="102"/>
        <v>79.666499999999985</v>
      </c>
      <c r="T1650" s="8">
        <f t="shared" si="103"/>
        <v>0.43524925356417976</v>
      </c>
      <c r="U1650" s="5">
        <f>YEAR(SalesDataTable[[#This Row],[Order Date]])</f>
        <v>2026</v>
      </c>
      <c r="V1650" s="8" t="str">
        <f>"Q"&amp;ROUNDUP(MONTH(SalesDataTable[[#This Row],[Order Date]])/3,0)</f>
        <v>Q3</v>
      </c>
      <c r="W1650" s="9">
        <f>MONTH(SalesDataTable[[#This Row],[Order Date]])</f>
        <v>8</v>
      </c>
      <c r="X1650" s="8" t="str">
        <f>TEXT(SalesDataTable[[#This Row],[Order Date]],"mmm")</f>
        <v>Aug</v>
      </c>
    </row>
    <row r="1651" spans="1:24" ht="15.75">
      <c r="A1651" s="2">
        <v>4045</v>
      </c>
      <c r="B1651" s="3">
        <v>46249</v>
      </c>
      <c r="C1651" s="4">
        <f>YEAR(SalesDataTable[[#This Row],[Order Date]])</f>
        <v>2026</v>
      </c>
      <c r="D1651" s="12" t="str">
        <f>"Q"&amp;ROUNDUP(MONTH(SalesDataTable[[#This Row],[Order Date]])/3,0)</f>
        <v>Q3</v>
      </c>
      <c r="E1651" s="4">
        <f>MONTH(SalesDataTable[[#This Row],[Order Date]])</f>
        <v>8</v>
      </c>
      <c r="F1651" s="4" t="str">
        <f>TEXT(SalesDataTable[[#This Row],[Order Date]],"MMM")</f>
        <v>Aug</v>
      </c>
      <c r="G1651" s="4" t="s">
        <v>11</v>
      </c>
      <c r="H1651" s="4" t="s">
        <v>52</v>
      </c>
      <c r="I1651" s="4" t="s">
        <v>2</v>
      </c>
      <c r="J1651" s="4" t="s">
        <v>13</v>
      </c>
      <c r="K1651" s="4" t="s">
        <v>9</v>
      </c>
      <c r="L1651" s="4" t="s">
        <v>10</v>
      </c>
      <c r="M1651" s="9">
        <v>3</v>
      </c>
      <c r="N1651" s="6">
        <v>92.12</v>
      </c>
      <c r="O1651" s="7">
        <v>0.1</v>
      </c>
      <c r="P1651" s="6">
        <v>44.1</v>
      </c>
      <c r="Q1651" s="6">
        <f t="shared" si="100"/>
        <v>248.72400000000002</v>
      </c>
      <c r="R1651" s="6">
        <f t="shared" si="101"/>
        <v>132.30000000000001</v>
      </c>
      <c r="S1651" s="6">
        <f t="shared" si="102"/>
        <v>116.42400000000001</v>
      </c>
      <c r="T1651" s="8">
        <f t="shared" si="103"/>
        <v>0.46808510638297873</v>
      </c>
      <c r="U1651" s="5">
        <f>YEAR(SalesDataTable[[#This Row],[Order Date]])</f>
        <v>2026</v>
      </c>
      <c r="V1651" s="8" t="str">
        <f>"Q"&amp;ROUNDUP(MONTH(SalesDataTable[[#This Row],[Order Date]])/3,0)</f>
        <v>Q3</v>
      </c>
      <c r="W1651" s="9">
        <f>MONTH(SalesDataTable[[#This Row],[Order Date]])</f>
        <v>8</v>
      </c>
      <c r="X1651" s="8" t="str">
        <f>TEXT(SalesDataTable[[#This Row],[Order Date]],"mmm")</f>
        <v>Aug</v>
      </c>
    </row>
    <row r="1652" spans="1:24" ht="15.75">
      <c r="A1652" s="2">
        <v>4850</v>
      </c>
      <c r="B1652" s="3">
        <v>46249</v>
      </c>
      <c r="C1652" s="4">
        <f>YEAR(SalesDataTable[[#This Row],[Order Date]])</f>
        <v>2026</v>
      </c>
      <c r="D1652" s="12" t="str">
        <f>"Q"&amp;ROUNDUP(MONTH(SalesDataTable[[#This Row],[Order Date]])/3,0)</f>
        <v>Q3</v>
      </c>
      <c r="E1652" s="4">
        <f>MONTH(SalesDataTable[[#This Row],[Order Date]])</f>
        <v>8</v>
      </c>
      <c r="F1652" s="4" t="str">
        <f>TEXT(SalesDataTable[[#This Row],[Order Date]],"MMM")</f>
        <v>Aug</v>
      </c>
      <c r="G1652" s="4" t="s">
        <v>6</v>
      </c>
      <c r="H1652" s="4" t="s">
        <v>7</v>
      </c>
      <c r="I1652" s="4" t="s">
        <v>19</v>
      </c>
      <c r="J1652" s="4" t="s">
        <v>16</v>
      </c>
      <c r="K1652" s="4" t="s">
        <v>23</v>
      </c>
      <c r="L1652" s="4" t="s">
        <v>29</v>
      </c>
      <c r="M1652" s="9">
        <v>1</v>
      </c>
      <c r="N1652" s="6">
        <v>192.82</v>
      </c>
      <c r="O1652" s="7">
        <v>0</v>
      </c>
      <c r="P1652" s="6">
        <v>104.98</v>
      </c>
      <c r="Q1652" s="6">
        <f t="shared" si="100"/>
        <v>192.82</v>
      </c>
      <c r="R1652" s="6">
        <f t="shared" si="101"/>
        <v>104.98</v>
      </c>
      <c r="S1652" s="6">
        <f t="shared" si="102"/>
        <v>87.839999999999989</v>
      </c>
      <c r="T1652" s="8">
        <f t="shared" si="103"/>
        <v>0.45555440307022088</v>
      </c>
      <c r="U1652" s="5">
        <f>YEAR(SalesDataTable[[#This Row],[Order Date]])</f>
        <v>2026</v>
      </c>
      <c r="V1652" s="8" t="str">
        <f>"Q"&amp;ROUNDUP(MONTH(SalesDataTable[[#This Row],[Order Date]])/3,0)</f>
        <v>Q3</v>
      </c>
      <c r="W1652" s="9">
        <f>MONTH(SalesDataTable[[#This Row],[Order Date]])</f>
        <v>8</v>
      </c>
      <c r="X1652" s="8" t="str">
        <f>TEXT(SalesDataTable[[#This Row],[Order Date]],"mmm")</f>
        <v>Aug</v>
      </c>
    </row>
    <row r="1653" spans="1:24" ht="15.75">
      <c r="A1653" s="2">
        <v>71</v>
      </c>
      <c r="B1653" s="3">
        <v>46250</v>
      </c>
      <c r="C1653" s="4">
        <f>YEAR(SalesDataTable[[#This Row],[Order Date]])</f>
        <v>2026</v>
      </c>
      <c r="D1653" s="12" t="str">
        <f>"Q"&amp;ROUNDUP(MONTH(SalesDataTable[[#This Row],[Order Date]])/3,0)</f>
        <v>Q3</v>
      </c>
      <c r="E1653" s="4">
        <f>MONTH(SalesDataTable[[#This Row],[Order Date]])</f>
        <v>8</v>
      </c>
      <c r="F1653" s="4" t="str">
        <f>TEXT(SalesDataTable[[#This Row],[Order Date]],"MMM")</f>
        <v>Aug</v>
      </c>
      <c r="G1653" s="4" t="s">
        <v>11</v>
      </c>
      <c r="H1653" s="4" t="s">
        <v>52</v>
      </c>
      <c r="I1653" s="4" t="s">
        <v>2</v>
      </c>
      <c r="J1653" s="4" t="s">
        <v>13</v>
      </c>
      <c r="K1653" s="4" t="s">
        <v>4</v>
      </c>
      <c r="L1653" s="4" t="s">
        <v>5</v>
      </c>
      <c r="M1653" s="9">
        <v>3</v>
      </c>
      <c r="N1653" s="6">
        <v>80.099999999999994</v>
      </c>
      <c r="O1653" s="7">
        <v>0</v>
      </c>
      <c r="P1653" s="6">
        <v>42.41</v>
      </c>
      <c r="Q1653" s="6">
        <f t="shared" si="100"/>
        <v>240.29999999999998</v>
      </c>
      <c r="R1653" s="6">
        <f t="shared" si="101"/>
        <v>127.22999999999999</v>
      </c>
      <c r="S1653" s="6">
        <f t="shared" si="102"/>
        <v>113.07</v>
      </c>
      <c r="T1653" s="8">
        <f t="shared" si="103"/>
        <v>0.47053682896379528</v>
      </c>
      <c r="U1653" s="5">
        <f>YEAR(SalesDataTable[[#This Row],[Order Date]])</f>
        <v>2026</v>
      </c>
      <c r="V1653" s="8" t="str">
        <f>"Q"&amp;ROUNDUP(MONTH(SalesDataTable[[#This Row],[Order Date]])/3,0)</f>
        <v>Q3</v>
      </c>
      <c r="W1653" s="9">
        <f>MONTH(SalesDataTable[[#This Row],[Order Date]])</f>
        <v>8</v>
      </c>
      <c r="X1653" s="8" t="str">
        <f>TEXT(SalesDataTable[[#This Row],[Order Date]],"mmm")</f>
        <v>Aug</v>
      </c>
    </row>
    <row r="1654" spans="1:24" ht="15.75">
      <c r="A1654" s="2">
        <v>627</v>
      </c>
      <c r="B1654" s="3">
        <v>46250</v>
      </c>
      <c r="C1654" s="4">
        <f>YEAR(SalesDataTable[[#This Row],[Order Date]])</f>
        <v>2026</v>
      </c>
      <c r="D1654" s="12" t="str">
        <f>"Q"&amp;ROUNDUP(MONTH(SalesDataTable[[#This Row],[Order Date]])/3,0)</f>
        <v>Q3</v>
      </c>
      <c r="E1654" s="4">
        <f>MONTH(SalesDataTable[[#This Row],[Order Date]])</f>
        <v>8</v>
      </c>
      <c r="F1654" s="4" t="str">
        <f>TEXT(SalesDataTable[[#This Row],[Order Date]],"MMM")</f>
        <v>Aug</v>
      </c>
      <c r="G1654" s="4" t="s">
        <v>20</v>
      </c>
      <c r="H1654" s="4" t="s">
        <v>31</v>
      </c>
      <c r="I1654" s="4" t="s">
        <v>28</v>
      </c>
      <c r="J1654" s="4" t="s">
        <v>13</v>
      </c>
      <c r="K1654" s="4" t="s">
        <v>4</v>
      </c>
      <c r="L1654" s="4" t="s">
        <v>5</v>
      </c>
      <c r="M1654" s="9">
        <v>6</v>
      </c>
      <c r="N1654" s="6">
        <v>83.26</v>
      </c>
      <c r="O1654" s="7">
        <v>0</v>
      </c>
      <c r="P1654" s="6">
        <v>43.8</v>
      </c>
      <c r="Q1654" s="6">
        <f t="shared" si="100"/>
        <v>499.56000000000006</v>
      </c>
      <c r="R1654" s="6">
        <f t="shared" si="101"/>
        <v>262.79999999999995</v>
      </c>
      <c r="S1654" s="6">
        <f t="shared" si="102"/>
        <v>236.7600000000001</v>
      </c>
      <c r="T1654" s="8">
        <f t="shared" si="103"/>
        <v>0.47393706461686297</v>
      </c>
      <c r="U1654" s="5">
        <f>YEAR(SalesDataTable[[#This Row],[Order Date]])</f>
        <v>2026</v>
      </c>
      <c r="V1654" s="8" t="str">
        <f>"Q"&amp;ROUNDUP(MONTH(SalesDataTable[[#This Row],[Order Date]])/3,0)</f>
        <v>Q3</v>
      </c>
      <c r="W1654" s="9">
        <f>MONTH(SalesDataTable[[#This Row],[Order Date]])</f>
        <v>8</v>
      </c>
      <c r="X1654" s="8" t="str">
        <f>TEXT(SalesDataTable[[#This Row],[Order Date]],"mmm")</f>
        <v>Aug</v>
      </c>
    </row>
    <row r="1655" spans="1:24" ht="15.75">
      <c r="A1655" s="2">
        <v>959</v>
      </c>
      <c r="B1655" s="3">
        <v>46250</v>
      </c>
      <c r="C1655" s="4">
        <f>YEAR(SalesDataTable[[#This Row],[Order Date]])</f>
        <v>2026</v>
      </c>
      <c r="D1655" s="12" t="str">
        <f>"Q"&amp;ROUNDUP(MONTH(SalesDataTable[[#This Row],[Order Date]])/3,0)</f>
        <v>Q3</v>
      </c>
      <c r="E1655" s="4">
        <f>MONTH(SalesDataTable[[#This Row],[Order Date]])</f>
        <v>8</v>
      </c>
      <c r="F1655" s="4" t="str">
        <f>TEXT(SalesDataTable[[#This Row],[Order Date]],"MMM")</f>
        <v>Aug</v>
      </c>
      <c r="G1655" s="4" t="s">
        <v>6</v>
      </c>
      <c r="H1655" s="4" t="s">
        <v>7</v>
      </c>
      <c r="I1655" s="4" t="s">
        <v>19</v>
      </c>
      <c r="J1655" s="4" t="s">
        <v>3</v>
      </c>
      <c r="K1655" s="4" t="s">
        <v>34</v>
      </c>
      <c r="L1655" s="4" t="s">
        <v>35</v>
      </c>
      <c r="M1655" s="9">
        <v>4</v>
      </c>
      <c r="N1655" s="6">
        <v>40.46</v>
      </c>
      <c r="O1655" s="7">
        <v>0</v>
      </c>
      <c r="P1655" s="6">
        <v>15.12</v>
      </c>
      <c r="Q1655" s="6">
        <f t="shared" si="100"/>
        <v>161.84</v>
      </c>
      <c r="R1655" s="6">
        <f t="shared" si="101"/>
        <v>60.48</v>
      </c>
      <c r="S1655" s="6">
        <f t="shared" si="102"/>
        <v>101.36000000000001</v>
      </c>
      <c r="T1655" s="8">
        <f t="shared" si="103"/>
        <v>0.62629757785467133</v>
      </c>
      <c r="U1655" s="5">
        <f>YEAR(SalesDataTable[[#This Row],[Order Date]])</f>
        <v>2026</v>
      </c>
      <c r="V1655" s="8" t="str">
        <f>"Q"&amp;ROUNDUP(MONTH(SalesDataTable[[#This Row],[Order Date]])/3,0)</f>
        <v>Q3</v>
      </c>
      <c r="W1655" s="9">
        <f>MONTH(SalesDataTable[[#This Row],[Order Date]])</f>
        <v>8</v>
      </c>
      <c r="X1655" s="8" t="str">
        <f>TEXT(SalesDataTable[[#This Row],[Order Date]],"mmm")</f>
        <v>Aug</v>
      </c>
    </row>
    <row r="1656" spans="1:24" ht="15.75">
      <c r="A1656" s="2">
        <v>967</v>
      </c>
      <c r="B1656" s="3">
        <v>46250</v>
      </c>
      <c r="C1656" s="4">
        <f>YEAR(SalesDataTable[[#This Row],[Order Date]])</f>
        <v>2026</v>
      </c>
      <c r="D1656" s="12" t="str">
        <f>"Q"&amp;ROUNDUP(MONTH(SalesDataTable[[#This Row],[Order Date]])/3,0)</f>
        <v>Q3</v>
      </c>
      <c r="E1656" s="4">
        <f>MONTH(SalesDataTable[[#This Row],[Order Date]])</f>
        <v>8</v>
      </c>
      <c r="F1656" s="4" t="str">
        <f>TEXT(SalesDataTable[[#This Row],[Order Date]],"MMM")</f>
        <v>Aug</v>
      </c>
      <c r="G1656" s="4" t="s">
        <v>11</v>
      </c>
      <c r="H1656" s="4" t="s">
        <v>52</v>
      </c>
      <c r="I1656" s="4" t="s">
        <v>8</v>
      </c>
      <c r="J1656" s="4" t="s">
        <v>3</v>
      </c>
      <c r="K1656" s="4" t="s">
        <v>4</v>
      </c>
      <c r="L1656" s="4" t="s">
        <v>5</v>
      </c>
      <c r="M1656" s="9">
        <v>5</v>
      </c>
      <c r="N1656" s="6">
        <v>81.55</v>
      </c>
      <c r="O1656" s="7">
        <v>0.2</v>
      </c>
      <c r="P1656" s="6">
        <v>42.09</v>
      </c>
      <c r="Q1656" s="6">
        <f t="shared" si="100"/>
        <v>326.20000000000005</v>
      </c>
      <c r="R1656" s="6">
        <f t="shared" si="101"/>
        <v>210.45000000000002</v>
      </c>
      <c r="S1656" s="6">
        <f t="shared" si="102"/>
        <v>115.75000000000003</v>
      </c>
      <c r="T1656" s="8">
        <f t="shared" si="103"/>
        <v>0.3548436541998774</v>
      </c>
      <c r="U1656" s="5">
        <f>YEAR(SalesDataTable[[#This Row],[Order Date]])</f>
        <v>2026</v>
      </c>
      <c r="V1656" s="8" t="str">
        <f>"Q"&amp;ROUNDUP(MONTH(SalesDataTable[[#This Row],[Order Date]])/3,0)</f>
        <v>Q3</v>
      </c>
      <c r="W1656" s="9">
        <f>MONTH(SalesDataTable[[#This Row],[Order Date]])</f>
        <v>8</v>
      </c>
      <c r="X1656" s="8" t="str">
        <f>TEXT(SalesDataTable[[#This Row],[Order Date]],"mmm")</f>
        <v>Aug</v>
      </c>
    </row>
    <row r="1657" spans="1:24" ht="15.75">
      <c r="A1657" s="2">
        <v>1267</v>
      </c>
      <c r="B1657" s="3">
        <v>46250</v>
      </c>
      <c r="C1657" s="4">
        <f>YEAR(SalesDataTable[[#This Row],[Order Date]])</f>
        <v>2026</v>
      </c>
      <c r="D1657" s="12" t="str">
        <f>"Q"&amp;ROUNDUP(MONTH(SalesDataTable[[#This Row],[Order Date]])/3,0)</f>
        <v>Q3</v>
      </c>
      <c r="E1657" s="4">
        <f>MONTH(SalesDataTable[[#This Row],[Order Date]])</f>
        <v>8</v>
      </c>
      <c r="F1657" s="4" t="str">
        <f>TEXT(SalesDataTable[[#This Row],[Order Date]],"MMM")</f>
        <v>Aug</v>
      </c>
      <c r="G1657" s="4" t="s">
        <v>6</v>
      </c>
      <c r="H1657" s="4" t="s">
        <v>43</v>
      </c>
      <c r="I1657" s="4" t="s">
        <v>19</v>
      </c>
      <c r="J1657" s="4" t="s">
        <v>13</v>
      </c>
      <c r="K1657" s="4" t="s">
        <v>23</v>
      </c>
      <c r="L1657" s="4" t="s">
        <v>40</v>
      </c>
      <c r="M1657" s="9">
        <v>2</v>
      </c>
      <c r="N1657" s="6">
        <v>83.56</v>
      </c>
      <c r="O1657" s="7">
        <v>0</v>
      </c>
      <c r="P1657" s="6">
        <v>39.119999999999997</v>
      </c>
      <c r="Q1657" s="6">
        <f t="shared" si="100"/>
        <v>167.12</v>
      </c>
      <c r="R1657" s="6">
        <f t="shared" si="101"/>
        <v>78.239999999999995</v>
      </c>
      <c r="S1657" s="6">
        <f t="shared" si="102"/>
        <v>88.88000000000001</v>
      </c>
      <c r="T1657" s="8">
        <f t="shared" si="103"/>
        <v>0.53183341311632359</v>
      </c>
      <c r="U1657" s="5">
        <f>YEAR(SalesDataTable[[#This Row],[Order Date]])</f>
        <v>2026</v>
      </c>
      <c r="V1657" s="8" t="str">
        <f>"Q"&amp;ROUNDUP(MONTH(SalesDataTable[[#This Row],[Order Date]])/3,0)</f>
        <v>Q3</v>
      </c>
      <c r="W1657" s="9">
        <f>MONTH(SalesDataTable[[#This Row],[Order Date]])</f>
        <v>8</v>
      </c>
      <c r="X1657" s="8" t="str">
        <f>TEXT(SalesDataTable[[#This Row],[Order Date]],"mmm")</f>
        <v>Aug</v>
      </c>
    </row>
    <row r="1658" spans="1:24" ht="15.75">
      <c r="A1658" s="2">
        <v>1394</v>
      </c>
      <c r="B1658" s="3">
        <v>46250</v>
      </c>
      <c r="C1658" s="4">
        <f>YEAR(SalesDataTable[[#This Row],[Order Date]])</f>
        <v>2026</v>
      </c>
      <c r="D1658" s="12" t="str">
        <f>"Q"&amp;ROUNDUP(MONTH(SalesDataTable[[#This Row],[Order Date]])/3,0)</f>
        <v>Q3</v>
      </c>
      <c r="E1658" s="4">
        <f>MONTH(SalesDataTable[[#This Row],[Order Date]])</f>
        <v>8</v>
      </c>
      <c r="F1658" s="4" t="str">
        <f>TEXT(SalesDataTable[[#This Row],[Order Date]],"MMM")</f>
        <v>Aug</v>
      </c>
      <c r="G1658" s="4" t="s">
        <v>11</v>
      </c>
      <c r="H1658" s="4" t="s">
        <v>39</v>
      </c>
      <c r="I1658" s="4" t="s">
        <v>2</v>
      </c>
      <c r="J1658" s="4" t="s">
        <v>3</v>
      </c>
      <c r="K1658" s="4" t="s">
        <v>23</v>
      </c>
      <c r="L1658" s="4" t="s">
        <v>51</v>
      </c>
      <c r="M1658" s="9">
        <v>3</v>
      </c>
      <c r="N1658" s="6">
        <v>125.75</v>
      </c>
      <c r="O1658" s="7">
        <v>0</v>
      </c>
      <c r="P1658" s="6">
        <v>62.05</v>
      </c>
      <c r="Q1658" s="6">
        <f t="shared" si="100"/>
        <v>377.25</v>
      </c>
      <c r="R1658" s="6">
        <f t="shared" si="101"/>
        <v>186.14999999999998</v>
      </c>
      <c r="S1658" s="6">
        <f t="shared" si="102"/>
        <v>191.10000000000002</v>
      </c>
      <c r="T1658" s="8">
        <f t="shared" si="103"/>
        <v>0.50656063618290259</v>
      </c>
      <c r="U1658" s="5">
        <f>YEAR(SalesDataTable[[#This Row],[Order Date]])</f>
        <v>2026</v>
      </c>
      <c r="V1658" s="8" t="str">
        <f>"Q"&amp;ROUNDUP(MONTH(SalesDataTable[[#This Row],[Order Date]])/3,0)</f>
        <v>Q3</v>
      </c>
      <c r="W1658" s="9">
        <f>MONTH(SalesDataTable[[#This Row],[Order Date]])</f>
        <v>8</v>
      </c>
      <c r="X1658" s="8" t="str">
        <f>TEXT(SalesDataTable[[#This Row],[Order Date]],"mmm")</f>
        <v>Aug</v>
      </c>
    </row>
    <row r="1659" spans="1:24" ht="15.75">
      <c r="A1659" s="2">
        <v>1652</v>
      </c>
      <c r="B1659" s="3">
        <v>46250</v>
      </c>
      <c r="C1659" s="4">
        <f>YEAR(SalesDataTable[[#This Row],[Order Date]])</f>
        <v>2026</v>
      </c>
      <c r="D1659" s="12" t="str">
        <f>"Q"&amp;ROUNDUP(MONTH(SalesDataTable[[#This Row],[Order Date]])/3,0)</f>
        <v>Q3</v>
      </c>
      <c r="E1659" s="4">
        <f>MONTH(SalesDataTable[[#This Row],[Order Date]])</f>
        <v>8</v>
      </c>
      <c r="F1659" s="4" t="str">
        <f>TEXT(SalesDataTable[[#This Row],[Order Date]],"MMM")</f>
        <v>Aug</v>
      </c>
      <c r="G1659" s="4" t="s">
        <v>0</v>
      </c>
      <c r="H1659" s="4" t="s">
        <v>1</v>
      </c>
      <c r="I1659" s="4" t="s">
        <v>2</v>
      </c>
      <c r="J1659" s="4" t="s">
        <v>3</v>
      </c>
      <c r="K1659" s="4" t="s">
        <v>14</v>
      </c>
      <c r="L1659" s="4" t="s">
        <v>15</v>
      </c>
      <c r="M1659" s="9">
        <v>1</v>
      </c>
      <c r="N1659" s="6">
        <v>35.619999999999997</v>
      </c>
      <c r="O1659" s="7">
        <v>0.1</v>
      </c>
      <c r="P1659" s="6">
        <v>13.55</v>
      </c>
      <c r="Q1659" s="6">
        <f t="shared" si="100"/>
        <v>32.058</v>
      </c>
      <c r="R1659" s="6">
        <f t="shared" si="101"/>
        <v>13.55</v>
      </c>
      <c r="S1659" s="6">
        <f t="shared" si="102"/>
        <v>18.507999999999999</v>
      </c>
      <c r="T1659" s="8">
        <f t="shared" si="103"/>
        <v>0.57732859192713204</v>
      </c>
      <c r="U1659" s="5">
        <f>YEAR(SalesDataTable[[#This Row],[Order Date]])</f>
        <v>2026</v>
      </c>
      <c r="V1659" s="8" t="str">
        <f>"Q"&amp;ROUNDUP(MONTH(SalesDataTable[[#This Row],[Order Date]])/3,0)</f>
        <v>Q3</v>
      </c>
      <c r="W1659" s="9">
        <f>MONTH(SalesDataTable[[#This Row],[Order Date]])</f>
        <v>8</v>
      </c>
      <c r="X1659" s="8" t="str">
        <f>TEXT(SalesDataTable[[#This Row],[Order Date]],"mmm")</f>
        <v>Aug</v>
      </c>
    </row>
    <row r="1660" spans="1:24" ht="15.75">
      <c r="A1660" s="2">
        <v>2126</v>
      </c>
      <c r="B1660" s="3">
        <v>46250</v>
      </c>
      <c r="C1660" s="4">
        <f>YEAR(SalesDataTable[[#This Row],[Order Date]])</f>
        <v>2026</v>
      </c>
      <c r="D1660" s="12" t="str">
        <f>"Q"&amp;ROUNDUP(MONTH(SalesDataTable[[#This Row],[Order Date]])/3,0)</f>
        <v>Q3</v>
      </c>
      <c r="E1660" s="4">
        <f>MONTH(SalesDataTable[[#This Row],[Order Date]])</f>
        <v>8</v>
      </c>
      <c r="F1660" s="4" t="str">
        <f>TEXT(SalesDataTable[[#This Row],[Order Date]],"MMM")</f>
        <v>Aug</v>
      </c>
      <c r="G1660" s="4" t="s">
        <v>6</v>
      </c>
      <c r="H1660" s="4" t="s">
        <v>49</v>
      </c>
      <c r="I1660" s="4" t="s">
        <v>2</v>
      </c>
      <c r="J1660" s="4" t="s">
        <v>16</v>
      </c>
      <c r="K1660" s="4" t="s">
        <v>4</v>
      </c>
      <c r="L1660" s="4" t="s">
        <v>30</v>
      </c>
      <c r="M1660" s="9">
        <v>2</v>
      </c>
      <c r="N1660" s="6">
        <v>104.02</v>
      </c>
      <c r="O1660" s="7">
        <v>0</v>
      </c>
      <c r="P1660" s="6">
        <v>50.26</v>
      </c>
      <c r="Q1660" s="6">
        <f t="shared" si="100"/>
        <v>208.04</v>
      </c>
      <c r="R1660" s="6">
        <f t="shared" si="101"/>
        <v>100.52</v>
      </c>
      <c r="S1660" s="6">
        <f t="shared" si="102"/>
        <v>107.52</v>
      </c>
      <c r="T1660" s="8">
        <f t="shared" si="103"/>
        <v>0.51682368775235532</v>
      </c>
      <c r="U1660" s="5">
        <f>YEAR(SalesDataTable[[#This Row],[Order Date]])</f>
        <v>2026</v>
      </c>
      <c r="V1660" s="8" t="str">
        <f>"Q"&amp;ROUNDUP(MONTH(SalesDataTable[[#This Row],[Order Date]])/3,0)</f>
        <v>Q3</v>
      </c>
      <c r="W1660" s="9">
        <f>MONTH(SalesDataTable[[#This Row],[Order Date]])</f>
        <v>8</v>
      </c>
      <c r="X1660" s="8" t="str">
        <f>TEXT(SalesDataTable[[#This Row],[Order Date]],"mmm")</f>
        <v>Aug</v>
      </c>
    </row>
    <row r="1661" spans="1:24" ht="15.75">
      <c r="A1661" s="2">
        <v>2282</v>
      </c>
      <c r="B1661" s="3">
        <v>46250</v>
      </c>
      <c r="C1661" s="4">
        <f>YEAR(SalesDataTable[[#This Row],[Order Date]])</f>
        <v>2026</v>
      </c>
      <c r="D1661" s="12" t="str">
        <f>"Q"&amp;ROUNDUP(MONTH(SalesDataTable[[#This Row],[Order Date]])/3,0)</f>
        <v>Q3</v>
      </c>
      <c r="E1661" s="4">
        <f>MONTH(SalesDataTable[[#This Row],[Order Date]])</f>
        <v>8</v>
      </c>
      <c r="F1661" s="4" t="str">
        <f>TEXT(SalesDataTable[[#This Row],[Order Date]],"MMM")</f>
        <v>Aug</v>
      </c>
      <c r="G1661" s="4" t="s">
        <v>6</v>
      </c>
      <c r="H1661" s="4" t="s">
        <v>27</v>
      </c>
      <c r="I1661" s="4" t="s">
        <v>8</v>
      </c>
      <c r="J1661" s="4" t="s">
        <v>16</v>
      </c>
      <c r="K1661" s="4" t="s">
        <v>9</v>
      </c>
      <c r="L1661" s="4" t="s">
        <v>10</v>
      </c>
      <c r="M1661" s="9">
        <v>8</v>
      </c>
      <c r="N1661" s="6">
        <v>92.71</v>
      </c>
      <c r="O1661" s="7">
        <v>0.1</v>
      </c>
      <c r="P1661" s="6">
        <v>44.83</v>
      </c>
      <c r="Q1661" s="6">
        <f t="shared" si="100"/>
        <v>667.51199999999994</v>
      </c>
      <c r="R1661" s="6">
        <f t="shared" si="101"/>
        <v>358.64</v>
      </c>
      <c r="S1661" s="6">
        <f t="shared" si="102"/>
        <v>308.87199999999996</v>
      </c>
      <c r="T1661" s="8">
        <f t="shared" si="103"/>
        <v>0.46272126943036229</v>
      </c>
      <c r="U1661" s="5">
        <f>YEAR(SalesDataTable[[#This Row],[Order Date]])</f>
        <v>2026</v>
      </c>
      <c r="V1661" s="8" t="str">
        <f>"Q"&amp;ROUNDUP(MONTH(SalesDataTable[[#This Row],[Order Date]])/3,0)</f>
        <v>Q3</v>
      </c>
      <c r="W1661" s="9">
        <f>MONTH(SalesDataTable[[#This Row],[Order Date]])</f>
        <v>8</v>
      </c>
      <c r="X1661" s="8" t="str">
        <f>TEXT(SalesDataTable[[#This Row],[Order Date]],"mmm")</f>
        <v>Aug</v>
      </c>
    </row>
    <row r="1662" spans="1:24" ht="15.75">
      <c r="A1662" s="2">
        <v>2426</v>
      </c>
      <c r="B1662" s="3">
        <v>46250</v>
      </c>
      <c r="C1662" s="4">
        <f>YEAR(SalesDataTable[[#This Row],[Order Date]])</f>
        <v>2026</v>
      </c>
      <c r="D1662" s="12" t="str">
        <f>"Q"&amp;ROUNDUP(MONTH(SalesDataTable[[#This Row],[Order Date]])/3,0)</f>
        <v>Q3</v>
      </c>
      <c r="E1662" s="4">
        <f>MONTH(SalesDataTable[[#This Row],[Order Date]])</f>
        <v>8</v>
      </c>
      <c r="F1662" s="4" t="str">
        <f>TEXT(SalesDataTable[[#This Row],[Order Date]],"MMM")</f>
        <v>Aug</v>
      </c>
      <c r="G1662" s="4" t="s">
        <v>6</v>
      </c>
      <c r="H1662" s="4" t="s">
        <v>43</v>
      </c>
      <c r="I1662" s="4" t="s">
        <v>2</v>
      </c>
      <c r="J1662" s="4" t="s">
        <v>13</v>
      </c>
      <c r="K1662" s="4" t="s">
        <v>9</v>
      </c>
      <c r="L1662" s="4" t="s">
        <v>10</v>
      </c>
      <c r="M1662" s="9">
        <v>1</v>
      </c>
      <c r="N1662" s="6">
        <v>90.58</v>
      </c>
      <c r="O1662" s="7">
        <v>0</v>
      </c>
      <c r="P1662" s="6">
        <v>44.53</v>
      </c>
      <c r="Q1662" s="6">
        <f t="shared" si="100"/>
        <v>90.58</v>
      </c>
      <c r="R1662" s="6">
        <f t="shared" si="101"/>
        <v>44.53</v>
      </c>
      <c r="S1662" s="6">
        <f t="shared" si="102"/>
        <v>46.05</v>
      </c>
      <c r="T1662" s="8">
        <f t="shared" si="103"/>
        <v>0.50839037315080593</v>
      </c>
      <c r="U1662" s="5">
        <f>YEAR(SalesDataTable[[#This Row],[Order Date]])</f>
        <v>2026</v>
      </c>
      <c r="V1662" s="8" t="str">
        <f>"Q"&amp;ROUNDUP(MONTH(SalesDataTable[[#This Row],[Order Date]])/3,0)</f>
        <v>Q3</v>
      </c>
      <c r="W1662" s="9">
        <f>MONTH(SalesDataTable[[#This Row],[Order Date]])</f>
        <v>8</v>
      </c>
      <c r="X1662" s="8" t="str">
        <f>TEXT(SalesDataTable[[#This Row],[Order Date]],"mmm")</f>
        <v>Aug</v>
      </c>
    </row>
    <row r="1663" spans="1:24" ht="15.75">
      <c r="A1663" s="2">
        <v>2534</v>
      </c>
      <c r="B1663" s="3">
        <v>46250</v>
      </c>
      <c r="C1663" s="4">
        <f>YEAR(SalesDataTable[[#This Row],[Order Date]])</f>
        <v>2026</v>
      </c>
      <c r="D1663" s="12" t="str">
        <f>"Q"&amp;ROUNDUP(MONTH(SalesDataTable[[#This Row],[Order Date]])/3,0)</f>
        <v>Q3</v>
      </c>
      <c r="E1663" s="4">
        <f>MONTH(SalesDataTable[[#This Row],[Order Date]])</f>
        <v>8</v>
      </c>
      <c r="F1663" s="4" t="str">
        <f>TEXT(SalesDataTable[[#This Row],[Order Date]],"MMM")</f>
        <v>Aug</v>
      </c>
      <c r="G1663" s="4" t="s">
        <v>6</v>
      </c>
      <c r="H1663" s="4" t="s">
        <v>49</v>
      </c>
      <c r="I1663" s="4" t="s">
        <v>2</v>
      </c>
      <c r="J1663" s="4" t="s">
        <v>13</v>
      </c>
      <c r="K1663" s="4" t="s">
        <v>23</v>
      </c>
      <c r="L1663" s="4" t="s">
        <v>51</v>
      </c>
      <c r="M1663" s="9">
        <v>1</v>
      </c>
      <c r="N1663" s="6">
        <v>120.22</v>
      </c>
      <c r="O1663" s="7">
        <v>0</v>
      </c>
      <c r="P1663" s="6">
        <v>62.31</v>
      </c>
      <c r="Q1663" s="6">
        <f t="shared" si="100"/>
        <v>120.22</v>
      </c>
      <c r="R1663" s="6">
        <f t="shared" si="101"/>
        <v>62.31</v>
      </c>
      <c r="S1663" s="6">
        <f t="shared" si="102"/>
        <v>57.91</v>
      </c>
      <c r="T1663" s="8">
        <f t="shared" si="103"/>
        <v>0.48170021627017134</v>
      </c>
      <c r="U1663" s="5">
        <f>YEAR(SalesDataTable[[#This Row],[Order Date]])</f>
        <v>2026</v>
      </c>
      <c r="V1663" s="8" t="str">
        <f>"Q"&amp;ROUNDUP(MONTH(SalesDataTable[[#This Row],[Order Date]])/3,0)</f>
        <v>Q3</v>
      </c>
      <c r="W1663" s="9">
        <f>MONTH(SalesDataTable[[#This Row],[Order Date]])</f>
        <v>8</v>
      </c>
      <c r="X1663" s="8" t="str">
        <f>TEXT(SalesDataTable[[#This Row],[Order Date]],"mmm")</f>
        <v>Aug</v>
      </c>
    </row>
    <row r="1664" spans="1:24" ht="15.75">
      <c r="A1664" s="2">
        <v>2948</v>
      </c>
      <c r="B1664" s="3">
        <v>46250</v>
      </c>
      <c r="C1664" s="4">
        <f>YEAR(SalesDataTable[[#This Row],[Order Date]])</f>
        <v>2026</v>
      </c>
      <c r="D1664" s="12" t="str">
        <f>"Q"&amp;ROUNDUP(MONTH(SalesDataTable[[#This Row],[Order Date]])/3,0)</f>
        <v>Q3</v>
      </c>
      <c r="E1664" s="4">
        <f>MONTH(SalesDataTable[[#This Row],[Order Date]])</f>
        <v>8</v>
      </c>
      <c r="F1664" s="4" t="str">
        <f>TEXT(SalesDataTable[[#This Row],[Order Date]],"MMM")</f>
        <v>Aug</v>
      </c>
      <c r="G1664" s="4" t="s">
        <v>11</v>
      </c>
      <c r="H1664" s="4" t="s">
        <v>12</v>
      </c>
      <c r="I1664" s="4" t="s">
        <v>19</v>
      </c>
      <c r="J1664" s="4" t="s">
        <v>13</v>
      </c>
      <c r="K1664" s="4" t="s">
        <v>14</v>
      </c>
      <c r="L1664" s="4" t="s">
        <v>15</v>
      </c>
      <c r="M1664" s="9">
        <v>3</v>
      </c>
      <c r="N1664" s="6">
        <v>36.35</v>
      </c>
      <c r="O1664" s="7">
        <v>0</v>
      </c>
      <c r="P1664" s="6">
        <v>13.42</v>
      </c>
      <c r="Q1664" s="6">
        <f t="shared" si="100"/>
        <v>109.05000000000001</v>
      </c>
      <c r="R1664" s="6">
        <f t="shared" si="101"/>
        <v>40.26</v>
      </c>
      <c r="S1664" s="6">
        <f t="shared" si="102"/>
        <v>68.79000000000002</v>
      </c>
      <c r="T1664" s="8">
        <f t="shared" si="103"/>
        <v>0.63081155433287495</v>
      </c>
      <c r="U1664" s="5">
        <f>YEAR(SalesDataTable[[#This Row],[Order Date]])</f>
        <v>2026</v>
      </c>
      <c r="V1664" s="8" t="str">
        <f>"Q"&amp;ROUNDUP(MONTH(SalesDataTable[[#This Row],[Order Date]])/3,0)</f>
        <v>Q3</v>
      </c>
      <c r="W1664" s="9">
        <f>MONTH(SalesDataTable[[#This Row],[Order Date]])</f>
        <v>8</v>
      </c>
      <c r="X1664" s="8" t="str">
        <f>TEXT(SalesDataTable[[#This Row],[Order Date]],"mmm")</f>
        <v>Aug</v>
      </c>
    </row>
    <row r="1665" spans="1:24" ht="15.75">
      <c r="A1665" s="2">
        <v>3141</v>
      </c>
      <c r="B1665" s="3">
        <v>46250</v>
      </c>
      <c r="C1665" s="4">
        <f>YEAR(SalesDataTable[[#This Row],[Order Date]])</f>
        <v>2026</v>
      </c>
      <c r="D1665" s="12" t="str">
        <f>"Q"&amp;ROUNDUP(MONTH(SalesDataTable[[#This Row],[Order Date]])/3,0)</f>
        <v>Q3</v>
      </c>
      <c r="E1665" s="4">
        <f>MONTH(SalesDataTable[[#This Row],[Order Date]])</f>
        <v>8</v>
      </c>
      <c r="F1665" s="4" t="str">
        <f>TEXT(SalesDataTable[[#This Row],[Order Date]],"MMM")</f>
        <v>Aug</v>
      </c>
      <c r="G1665" s="4" t="s">
        <v>6</v>
      </c>
      <c r="H1665" s="4" t="s">
        <v>43</v>
      </c>
      <c r="I1665" s="4" t="s">
        <v>28</v>
      </c>
      <c r="J1665" s="4" t="s">
        <v>3</v>
      </c>
      <c r="K1665" s="4" t="s">
        <v>23</v>
      </c>
      <c r="L1665" s="4" t="s">
        <v>29</v>
      </c>
      <c r="M1665" s="9">
        <v>2</v>
      </c>
      <c r="N1665" s="6">
        <v>195.28</v>
      </c>
      <c r="O1665" s="7">
        <v>0</v>
      </c>
      <c r="P1665" s="6">
        <v>102.24</v>
      </c>
      <c r="Q1665" s="6">
        <f t="shared" si="100"/>
        <v>390.56</v>
      </c>
      <c r="R1665" s="6">
        <f t="shared" si="101"/>
        <v>204.48</v>
      </c>
      <c r="S1665" s="6">
        <f t="shared" si="102"/>
        <v>186.08</v>
      </c>
      <c r="T1665" s="8">
        <f t="shared" si="103"/>
        <v>0.4764440802949611</v>
      </c>
      <c r="U1665" s="5">
        <f>YEAR(SalesDataTable[[#This Row],[Order Date]])</f>
        <v>2026</v>
      </c>
      <c r="V1665" s="8" t="str">
        <f>"Q"&amp;ROUNDUP(MONTH(SalesDataTable[[#This Row],[Order Date]])/3,0)</f>
        <v>Q3</v>
      </c>
      <c r="W1665" s="9">
        <f>MONTH(SalesDataTable[[#This Row],[Order Date]])</f>
        <v>8</v>
      </c>
      <c r="X1665" s="8" t="str">
        <f>TEXT(SalesDataTable[[#This Row],[Order Date]],"mmm")</f>
        <v>Aug</v>
      </c>
    </row>
    <row r="1666" spans="1:24" ht="15.75">
      <c r="A1666" s="2">
        <v>3935</v>
      </c>
      <c r="B1666" s="3">
        <v>46250</v>
      </c>
      <c r="C1666" s="4">
        <f>YEAR(SalesDataTable[[#This Row],[Order Date]])</f>
        <v>2026</v>
      </c>
      <c r="D1666" s="12" t="str">
        <f>"Q"&amp;ROUNDUP(MONTH(SalesDataTable[[#This Row],[Order Date]])/3,0)</f>
        <v>Q3</v>
      </c>
      <c r="E1666" s="4">
        <f>MONTH(SalesDataTable[[#This Row],[Order Date]])</f>
        <v>8</v>
      </c>
      <c r="F1666" s="4" t="str">
        <f>TEXT(SalesDataTable[[#This Row],[Order Date]],"MMM")</f>
        <v>Aug</v>
      </c>
      <c r="G1666" s="4" t="s">
        <v>11</v>
      </c>
      <c r="H1666" s="4" t="s">
        <v>52</v>
      </c>
      <c r="I1666" s="4" t="s">
        <v>28</v>
      </c>
      <c r="J1666" s="4" t="s">
        <v>3</v>
      </c>
      <c r="K1666" s="4" t="s">
        <v>14</v>
      </c>
      <c r="L1666" s="4" t="s">
        <v>32</v>
      </c>
      <c r="M1666" s="9">
        <v>4</v>
      </c>
      <c r="N1666" s="6">
        <v>46.05</v>
      </c>
      <c r="O1666" s="7">
        <v>0</v>
      </c>
      <c r="P1666" s="6">
        <v>18.75</v>
      </c>
      <c r="Q1666" s="6">
        <f t="shared" ref="Q1666:Q1729" si="104">M1666*N1666*(1-O1666)</f>
        <v>184.2</v>
      </c>
      <c r="R1666" s="6">
        <f t="shared" ref="R1666:R1729" si="105">M1666*P1666</f>
        <v>75</v>
      </c>
      <c r="S1666" s="6">
        <f t="shared" ref="S1666:S1729" si="106">Q1666-R1666</f>
        <v>109.19999999999999</v>
      </c>
      <c r="T1666" s="8">
        <f t="shared" ref="T1666:T1729" si="107">IFERROR(S1666/Q1666,0)</f>
        <v>0.5928338762214983</v>
      </c>
      <c r="U1666" s="5">
        <f>YEAR(SalesDataTable[[#This Row],[Order Date]])</f>
        <v>2026</v>
      </c>
      <c r="V1666" s="8" t="str">
        <f>"Q"&amp;ROUNDUP(MONTH(SalesDataTable[[#This Row],[Order Date]])/3,0)</f>
        <v>Q3</v>
      </c>
      <c r="W1666" s="9">
        <f>MONTH(SalesDataTable[[#This Row],[Order Date]])</f>
        <v>8</v>
      </c>
      <c r="X1666" s="8" t="str">
        <f>TEXT(SalesDataTable[[#This Row],[Order Date]],"mmm")</f>
        <v>Aug</v>
      </c>
    </row>
    <row r="1667" spans="1:24" ht="15.75">
      <c r="A1667" s="2">
        <v>4636</v>
      </c>
      <c r="B1667" s="3">
        <v>46250</v>
      </c>
      <c r="C1667" s="4">
        <f>YEAR(SalesDataTable[[#This Row],[Order Date]])</f>
        <v>2026</v>
      </c>
      <c r="D1667" s="12" t="str">
        <f>"Q"&amp;ROUNDUP(MONTH(SalesDataTable[[#This Row],[Order Date]])/3,0)</f>
        <v>Q3</v>
      </c>
      <c r="E1667" s="4">
        <f>MONTH(SalesDataTable[[#This Row],[Order Date]])</f>
        <v>8</v>
      </c>
      <c r="F1667" s="4" t="str">
        <f>TEXT(SalesDataTable[[#This Row],[Order Date]],"MMM")</f>
        <v>Aug</v>
      </c>
      <c r="G1667" s="4" t="s">
        <v>0</v>
      </c>
      <c r="H1667" s="4" t="s">
        <v>1</v>
      </c>
      <c r="I1667" s="4" t="s">
        <v>19</v>
      </c>
      <c r="J1667" s="4" t="s">
        <v>3</v>
      </c>
      <c r="K1667" s="4" t="s">
        <v>23</v>
      </c>
      <c r="L1667" s="4" t="s">
        <v>40</v>
      </c>
      <c r="M1667" s="9">
        <v>1</v>
      </c>
      <c r="N1667" s="6">
        <v>81.040000000000006</v>
      </c>
      <c r="O1667" s="7">
        <v>0.1</v>
      </c>
      <c r="P1667" s="6">
        <v>39.29</v>
      </c>
      <c r="Q1667" s="6">
        <f t="shared" si="104"/>
        <v>72.936000000000007</v>
      </c>
      <c r="R1667" s="6">
        <f t="shared" si="105"/>
        <v>39.29</v>
      </c>
      <c r="S1667" s="6">
        <f t="shared" si="106"/>
        <v>33.646000000000008</v>
      </c>
      <c r="T1667" s="8">
        <f t="shared" si="107"/>
        <v>0.46130854447735009</v>
      </c>
      <c r="U1667" s="5">
        <f>YEAR(SalesDataTable[[#This Row],[Order Date]])</f>
        <v>2026</v>
      </c>
      <c r="V1667" s="8" t="str">
        <f>"Q"&amp;ROUNDUP(MONTH(SalesDataTable[[#This Row],[Order Date]])/3,0)</f>
        <v>Q3</v>
      </c>
      <c r="W1667" s="9">
        <f>MONTH(SalesDataTable[[#This Row],[Order Date]])</f>
        <v>8</v>
      </c>
      <c r="X1667" s="8" t="str">
        <f>TEXT(SalesDataTable[[#This Row],[Order Date]],"mmm")</f>
        <v>Aug</v>
      </c>
    </row>
    <row r="1668" spans="1:24" ht="15.75">
      <c r="A1668" s="2">
        <v>4895</v>
      </c>
      <c r="B1668" s="3">
        <v>46250</v>
      </c>
      <c r="C1668" s="4">
        <f>YEAR(SalesDataTable[[#This Row],[Order Date]])</f>
        <v>2026</v>
      </c>
      <c r="D1668" s="12" t="str">
        <f>"Q"&amp;ROUNDUP(MONTH(SalesDataTable[[#This Row],[Order Date]])/3,0)</f>
        <v>Q3</v>
      </c>
      <c r="E1668" s="4">
        <f>MONTH(SalesDataTable[[#This Row],[Order Date]])</f>
        <v>8</v>
      </c>
      <c r="F1668" s="4" t="str">
        <f>TEXT(SalesDataTable[[#This Row],[Order Date]],"MMM")</f>
        <v>Aug</v>
      </c>
      <c r="G1668" s="4" t="s">
        <v>0</v>
      </c>
      <c r="H1668" s="4" t="s">
        <v>50</v>
      </c>
      <c r="I1668" s="4" t="s">
        <v>19</v>
      </c>
      <c r="J1668" s="4" t="s">
        <v>16</v>
      </c>
      <c r="K1668" s="4" t="s">
        <v>23</v>
      </c>
      <c r="L1668" s="4" t="s">
        <v>29</v>
      </c>
      <c r="M1668" s="9">
        <v>1</v>
      </c>
      <c r="N1668" s="6">
        <v>191.12</v>
      </c>
      <c r="O1668" s="7">
        <v>0.05</v>
      </c>
      <c r="P1668" s="6">
        <v>106.14</v>
      </c>
      <c r="Q1668" s="6">
        <f t="shared" si="104"/>
        <v>181.56399999999999</v>
      </c>
      <c r="R1668" s="6">
        <f t="shared" si="105"/>
        <v>106.14</v>
      </c>
      <c r="S1668" s="6">
        <f t="shared" si="106"/>
        <v>75.423999999999992</v>
      </c>
      <c r="T1668" s="8">
        <f t="shared" si="107"/>
        <v>0.41541274702033443</v>
      </c>
      <c r="U1668" s="5">
        <f>YEAR(SalesDataTable[[#This Row],[Order Date]])</f>
        <v>2026</v>
      </c>
      <c r="V1668" s="8" t="str">
        <f>"Q"&amp;ROUNDUP(MONTH(SalesDataTable[[#This Row],[Order Date]])/3,0)</f>
        <v>Q3</v>
      </c>
      <c r="W1668" s="9">
        <f>MONTH(SalesDataTable[[#This Row],[Order Date]])</f>
        <v>8</v>
      </c>
      <c r="X1668" s="8" t="str">
        <f>TEXT(SalesDataTable[[#This Row],[Order Date]],"mmm")</f>
        <v>Aug</v>
      </c>
    </row>
    <row r="1669" spans="1:24" ht="15.75">
      <c r="A1669" s="2">
        <v>5029</v>
      </c>
      <c r="B1669" s="3">
        <v>46250</v>
      </c>
      <c r="C1669" s="4">
        <f>YEAR(SalesDataTable[[#This Row],[Order Date]])</f>
        <v>2026</v>
      </c>
      <c r="D1669" s="12" t="str">
        <f>"Q"&amp;ROUNDUP(MONTH(SalesDataTable[[#This Row],[Order Date]])/3,0)</f>
        <v>Q3</v>
      </c>
      <c r="E1669" s="4">
        <f>MONTH(SalesDataTable[[#This Row],[Order Date]])</f>
        <v>8</v>
      </c>
      <c r="F1669" s="4" t="str">
        <f>TEXT(SalesDataTable[[#This Row],[Order Date]],"MMM")</f>
        <v>Aug</v>
      </c>
      <c r="G1669" s="4" t="s">
        <v>0</v>
      </c>
      <c r="H1669" s="4" t="s">
        <v>50</v>
      </c>
      <c r="I1669" s="4" t="s">
        <v>2</v>
      </c>
      <c r="J1669" s="4" t="s">
        <v>13</v>
      </c>
      <c r="K1669" s="4" t="s">
        <v>9</v>
      </c>
      <c r="L1669" s="4" t="s">
        <v>37</v>
      </c>
      <c r="M1669" s="9">
        <v>1</v>
      </c>
      <c r="N1669" s="6">
        <v>156.19</v>
      </c>
      <c r="O1669" s="7">
        <v>0</v>
      </c>
      <c r="P1669" s="6">
        <v>79.239999999999995</v>
      </c>
      <c r="Q1669" s="6">
        <f t="shared" si="104"/>
        <v>156.19</v>
      </c>
      <c r="R1669" s="6">
        <f t="shared" si="105"/>
        <v>79.239999999999995</v>
      </c>
      <c r="S1669" s="6">
        <f t="shared" si="106"/>
        <v>76.95</v>
      </c>
      <c r="T1669" s="8">
        <f t="shared" si="107"/>
        <v>0.49266918496702738</v>
      </c>
      <c r="U1669" s="5">
        <f>YEAR(SalesDataTable[[#This Row],[Order Date]])</f>
        <v>2026</v>
      </c>
      <c r="V1669" s="8" t="str">
        <f>"Q"&amp;ROUNDUP(MONTH(SalesDataTable[[#This Row],[Order Date]])/3,0)</f>
        <v>Q3</v>
      </c>
      <c r="W1669" s="9">
        <f>MONTH(SalesDataTable[[#This Row],[Order Date]])</f>
        <v>8</v>
      </c>
      <c r="X1669" s="8" t="str">
        <f>TEXT(SalesDataTable[[#This Row],[Order Date]],"mmm")</f>
        <v>Aug</v>
      </c>
    </row>
    <row r="1670" spans="1:24" ht="15.75">
      <c r="A1670" s="2">
        <v>1965</v>
      </c>
      <c r="B1670" s="3">
        <v>46251</v>
      </c>
      <c r="C1670" s="4">
        <f>YEAR(SalesDataTable[[#This Row],[Order Date]])</f>
        <v>2026</v>
      </c>
      <c r="D1670" s="12" t="str">
        <f>"Q"&amp;ROUNDUP(MONTH(SalesDataTable[[#This Row],[Order Date]])/3,0)</f>
        <v>Q3</v>
      </c>
      <c r="E1670" s="4">
        <f>MONTH(SalesDataTable[[#This Row],[Order Date]])</f>
        <v>8</v>
      </c>
      <c r="F1670" s="4" t="str">
        <f>TEXT(SalesDataTable[[#This Row],[Order Date]],"MMM")</f>
        <v>Aug</v>
      </c>
      <c r="G1670" s="4" t="s">
        <v>6</v>
      </c>
      <c r="H1670" s="4" t="s">
        <v>41</v>
      </c>
      <c r="I1670" s="4" t="s">
        <v>2</v>
      </c>
      <c r="J1670" s="4" t="s">
        <v>3</v>
      </c>
      <c r="K1670" s="4" t="s">
        <v>14</v>
      </c>
      <c r="L1670" s="4" t="s">
        <v>15</v>
      </c>
      <c r="M1670" s="9">
        <v>4</v>
      </c>
      <c r="N1670" s="6">
        <v>36.93</v>
      </c>
      <c r="O1670" s="7">
        <v>0</v>
      </c>
      <c r="P1670" s="6">
        <v>13.36</v>
      </c>
      <c r="Q1670" s="6">
        <f t="shared" si="104"/>
        <v>147.72</v>
      </c>
      <c r="R1670" s="6">
        <f t="shared" si="105"/>
        <v>53.44</v>
      </c>
      <c r="S1670" s="6">
        <f t="shared" si="106"/>
        <v>94.28</v>
      </c>
      <c r="T1670" s="8">
        <f t="shared" si="107"/>
        <v>0.63823449769834828</v>
      </c>
      <c r="U1670" s="5">
        <f>YEAR(SalesDataTable[[#This Row],[Order Date]])</f>
        <v>2026</v>
      </c>
      <c r="V1670" s="8" t="str">
        <f>"Q"&amp;ROUNDUP(MONTH(SalesDataTable[[#This Row],[Order Date]])/3,0)</f>
        <v>Q3</v>
      </c>
      <c r="W1670" s="9">
        <f>MONTH(SalesDataTable[[#This Row],[Order Date]])</f>
        <v>8</v>
      </c>
      <c r="X1670" s="8" t="str">
        <f>TEXT(SalesDataTable[[#This Row],[Order Date]],"mmm")</f>
        <v>Aug</v>
      </c>
    </row>
    <row r="1671" spans="1:24" ht="15.75">
      <c r="A1671" s="2">
        <v>3647</v>
      </c>
      <c r="B1671" s="3">
        <v>46251</v>
      </c>
      <c r="C1671" s="4">
        <f>YEAR(SalesDataTable[[#This Row],[Order Date]])</f>
        <v>2026</v>
      </c>
      <c r="D1671" s="12" t="str">
        <f>"Q"&amp;ROUNDUP(MONTH(SalesDataTable[[#This Row],[Order Date]])/3,0)</f>
        <v>Q3</v>
      </c>
      <c r="E1671" s="4">
        <f>MONTH(SalesDataTable[[#This Row],[Order Date]])</f>
        <v>8</v>
      </c>
      <c r="F1671" s="4" t="str">
        <f>TEXT(SalesDataTable[[#This Row],[Order Date]],"MMM")</f>
        <v>Aug</v>
      </c>
      <c r="G1671" s="4" t="s">
        <v>6</v>
      </c>
      <c r="H1671" s="4" t="s">
        <v>43</v>
      </c>
      <c r="I1671" s="4" t="s">
        <v>19</v>
      </c>
      <c r="J1671" s="4" t="s">
        <v>3</v>
      </c>
      <c r="K1671" s="4" t="s">
        <v>4</v>
      </c>
      <c r="L1671" s="4" t="s">
        <v>30</v>
      </c>
      <c r="M1671" s="9">
        <v>3</v>
      </c>
      <c r="N1671" s="6">
        <v>104.96</v>
      </c>
      <c r="O1671" s="7">
        <v>0.05</v>
      </c>
      <c r="P1671" s="6">
        <v>51.66</v>
      </c>
      <c r="Q1671" s="6">
        <f t="shared" si="104"/>
        <v>299.13599999999997</v>
      </c>
      <c r="R1671" s="6">
        <f t="shared" si="105"/>
        <v>154.97999999999999</v>
      </c>
      <c r="S1671" s="6">
        <f t="shared" si="106"/>
        <v>144.15599999999998</v>
      </c>
      <c r="T1671" s="8">
        <f t="shared" si="107"/>
        <v>0.48190789473684209</v>
      </c>
      <c r="U1671" s="5">
        <f>YEAR(SalesDataTable[[#This Row],[Order Date]])</f>
        <v>2026</v>
      </c>
      <c r="V1671" s="8" t="str">
        <f>"Q"&amp;ROUNDUP(MONTH(SalesDataTable[[#This Row],[Order Date]])/3,0)</f>
        <v>Q3</v>
      </c>
      <c r="W1671" s="9">
        <f>MONTH(SalesDataTable[[#This Row],[Order Date]])</f>
        <v>8</v>
      </c>
      <c r="X1671" s="8" t="str">
        <f>TEXT(SalesDataTable[[#This Row],[Order Date]],"mmm")</f>
        <v>Aug</v>
      </c>
    </row>
    <row r="1672" spans="1:24" ht="15.75">
      <c r="A1672" s="2">
        <v>3918</v>
      </c>
      <c r="B1672" s="3">
        <v>46251</v>
      </c>
      <c r="C1672" s="4">
        <f>YEAR(SalesDataTable[[#This Row],[Order Date]])</f>
        <v>2026</v>
      </c>
      <c r="D1672" s="12" t="str">
        <f>"Q"&amp;ROUNDUP(MONTH(SalesDataTable[[#This Row],[Order Date]])/3,0)</f>
        <v>Q3</v>
      </c>
      <c r="E1672" s="4">
        <f>MONTH(SalesDataTable[[#This Row],[Order Date]])</f>
        <v>8</v>
      </c>
      <c r="F1672" s="4" t="str">
        <f>TEXT(SalesDataTable[[#This Row],[Order Date]],"MMM")</f>
        <v>Aug</v>
      </c>
      <c r="G1672" s="4" t="s">
        <v>6</v>
      </c>
      <c r="H1672" s="4" t="s">
        <v>7</v>
      </c>
      <c r="I1672" s="4" t="s">
        <v>28</v>
      </c>
      <c r="J1672" s="4" t="s">
        <v>13</v>
      </c>
      <c r="K1672" s="4" t="s">
        <v>14</v>
      </c>
      <c r="L1672" s="4" t="s">
        <v>48</v>
      </c>
      <c r="M1672" s="9">
        <v>3</v>
      </c>
      <c r="N1672" s="6">
        <v>168.51</v>
      </c>
      <c r="O1672" s="7">
        <v>0</v>
      </c>
      <c r="P1672" s="6">
        <v>85.34</v>
      </c>
      <c r="Q1672" s="6">
        <f t="shared" si="104"/>
        <v>505.53</v>
      </c>
      <c r="R1672" s="6">
        <f t="shared" si="105"/>
        <v>256.02</v>
      </c>
      <c r="S1672" s="6">
        <f t="shared" si="106"/>
        <v>249.51</v>
      </c>
      <c r="T1672" s="8">
        <f t="shared" si="107"/>
        <v>0.49356121298439265</v>
      </c>
      <c r="U1672" s="5">
        <f>YEAR(SalesDataTable[[#This Row],[Order Date]])</f>
        <v>2026</v>
      </c>
      <c r="V1672" s="8" t="str">
        <f>"Q"&amp;ROUNDUP(MONTH(SalesDataTable[[#This Row],[Order Date]])/3,0)</f>
        <v>Q3</v>
      </c>
      <c r="W1672" s="9">
        <f>MONTH(SalesDataTable[[#This Row],[Order Date]])</f>
        <v>8</v>
      </c>
      <c r="X1672" s="8" t="str">
        <f>TEXT(SalesDataTable[[#This Row],[Order Date]],"mmm")</f>
        <v>Aug</v>
      </c>
    </row>
    <row r="1673" spans="1:24" ht="15.75">
      <c r="A1673" s="2">
        <v>4256</v>
      </c>
      <c r="B1673" s="3">
        <v>46251</v>
      </c>
      <c r="C1673" s="4">
        <f>YEAR(SalesDataTable[[#This Row],[Order Date]])</f>
        <v>2026</v>
      </c>
      <c r="D1673" s="12" t="str">
        <f>"Q"&amp;ROUNDUP(MONTH(SalesDataTable[[#This Row],[Order Date]])/3,0)</f>
        <v>Q3</v>
      </c>
      <c r="E1673" s="4">
        <f>MONTH(SalesDataTable[[#This Row],[Order Date]])</f>
        <v>8</v>
      </c>
      <c r="F1673" s="4" t="str">
        <f>TEXT(SalesDataTable[[#This Row],[Order Date]],"MMM")</f>
        <v>Aug</v>
      </c>
      <c r="G1673" s="4" t="s">
        <v>6</v>
      </c>
      <c r="H1673" s="4" t="s">
        <v>43</v>
      </c>
      <c r="I1673" s="4" t="s">
        <v>19</v>
      </c>
      <c r="J1673" s="4" t="s">
        <v>13</v>
      </c>
      <c r="K1673" s="4" t="s">
        <v>14</v>
      </c>
      <c r="L1673" s="4" t="s">
        <v>32</v>
      </c>
      <c r="M1673" s="9">
        <v>1</v>
      </c>
      <c r="N1673" s="6">
        <v>46.44</v>
      </c>
      <c r="O1673" s="7">
        <v>0.05</v>
      </c>
      <c r="P1673" s="6">
        <v>18.59</v>
      </c>
      <c r="Q1673" s="6">
        <f t="shared" si="104"/>
        <v>44.117999999999995</v>
      </c>
      <c r="R1673" s="6">
        <f t="shared" si="105"/>
        <v>18.59</v>
      </c>
      <c r="S1673" s="6">
        <f t="shared" si="106"/>
        <v>25.527999999999995</v>
      </c>
      <c r="T1673" s="8">
        <f t="shared" si="107"/>
        <v>0.57863003762636556</v>
      </c>
      <c r="U1673" s="5">
        <f>YEAR(SalesDataTable[[#This Row],[Order Date]])</f>
        <v>2026</v>
      </c>
      <c r="V1673" s="8" t="str">
        <f>"Q"&amp;ROUNDUP(MONTH(SalesDataTable[[#This Row],[Order Date]])/3,0)</f>
        <v>Q3</v>
      </c>
      <c r="W1673" s="9">
        <f>MONTH(SalesDataTable[[#This Row],[Order Date]])</f>
        <v>8</v>
      </c>
      <c r="X1673" s="8" t="str">
        <f>TEXT(SalesDataTable[[#This Row],[Order Date]],"mmm")</f>
        <v>Aug</v>
      </c>
    </row>
    <row r="1674" spans="1:24" ht="15.75">
      <c r="A1674" s="2">
        <v>5087</v>
      </c>
      <c r="B1674" s="3">
        <v>46251</v>
      </c>
      <c r="C1674" s="4">
        <f>YEAR(SalesDataTable[[#This Row],[Order Date]])</f>
        <v>2026</v>
      </c>
      <c r="D1674" s="12" t="str">
        <f>"Q"&amp;ROUNDUP(MONTH(SalesDataTable[[#This Row],[Order Date]])/3,0)</f>
        <v>Q3</v>
      </c>
      <c r="E1674" s="4">
        <f>MONTH(SalesDataTable[[#This Row],[Order Date]])</f>
        <v>8</v>
      </c>
      <c r="F1674" s="4" t="str">
        <f>TEXT(SalesDataTable[[#This Row],[Order Date]],"MMM")</f>
        <v>Aug</v>
      </c>
      <c r="G1674" s="4" t="s">
        <v>0</v>
      </c>
      <c r="H1674" s="4" t="s">
        <v>1</v>
      </c>
      <c r="I1674" s="4" t="s">
        <v>2</v>
      </c>
      <c r="J1674" s="4" t="s">
        <v>13</v>
      </c>
      <c r="K1674" s="4" t="s">
        <v>9</v>
      </c>
      <c r="L1674" s="4" t="s">
        <v>46</v>
      </c>
      <c r="M1674" s="9">
        <v>1</v>
      </c>
      <c r="N1674" s="6">
        <v>69.900000000000006</v>
      </c>
      <c r="O1674" s="7">
        <v>0.1</v>
      </c>
      <c r="P1674" s="6">
        <v>31.43</v>
      </c>
      <c r="Q1674" s="6">
        <f t="shared" si="104"/>
        <v>62.910000000000004</v>
      </c>
      <c r="R1674" s="6">
        <f t="shared" si="105"/>
        <v>31.43</v>
      </c>
      <c r="S1674" s="6">
        <f t="shared" si="106"/>
        <v>31.480000000000004</v>
      </c>
      <c r="T1674" s="8">
        <f t="shared" si="107"/>
        <v>0.50039739310125575</v>
      </c>
      <c r="U1674" s="5">
        <f>YEAR(SalesDataTable[[#This Row],[Order Date]])</f>
        <v>2026</v>
      </c>
      <c r="V1674" s="8" t="str">
        <f>"Q"&amp;ROUNDUP(MONTH(SalesDataTable[[#This Row],[Order Date]])/3,0)</f>
        <v>Q3</v>
      </c>
      <c r="W1674" s="9">
        <f>MONTH(SalesDataTable[[#This Row],[Order Date]])</f>
        <v>8</v>
      </c>
      <c r="X1674" s="8" t="str">
        <f>TEXT(SalesDataTable[[#This Row],[Order Date]],"mmm")</f>
        <v>Aug</v>
      </c>
    </row>
    <row r="1675" spans="1:24" ht="15.75">
      <c r="A1675" s="2">
        <v>1921</v>
      </c>
      <c r="B1675" s="3">
        <v>46252</v>
      </c>
      <c r="C1675" s="4">
        <f>YEAR(SalesDataTable[[#This Row],[Order Date]])</f>
        <v>2026</v>
      </c>
      <c r="D1675" s="12" t="str">
        <f>"Q"&amp;ROUNDUP(MONTH(SalesDataTable[[#This Row],[Order Date]])/3,0)</f>
        <v>Q3</v>
      </c>
      <c r="E1675" s="4">
        <f>MONTH(SalesDataTable[[#This Row],[Order Date]])</f>
        <v>8</v>
      </c>
      <c r="F1675" s="4" t="str">
        <f>TEXT(SalesDataTable[[#This Row],[Order Date]],"MMM")</f>
        <v>Aug</v>
      </c>
      <c r="G1675" s="4" t="s">
        <v>20</v>
      </c>
      <c r="H1675" s="4" t="s">
        <v>47</v>
      </c>
      <c r="I1675" s="4" t="s">
        <v>2</v>
      </c>
      <c r="J1675" s="4" t="s">
        <v>13</v>
      </c>
      <c r="K1675" s="4" t="s">
        <v>4</v>
      </c>
      <c r="L1675" s="4" t="s">
        <v>26</v>
      </c>
      <c r="M1675" s="9">
        <v>2</v>
      </c>
      <c r="N1675" s="6">
        <v>39.83</v>
      </c>
      <c r="O1675" s="7">
        <v>0</v>
      </c>
      <c r="P1675" s="6">
        <v>17.18</v>
      </c>
      <c r="Q1675" s="6">
        <f t="shared" si="104"/>
        <v>79.66</v>
      </c>
      <c r="R1675" s="6">
        <f t="shared" si="105"/>
        <v>34.36</v>
      </c>
      <c r="S1675" s="6">
        <f t="shared" si="106"/>
        <v>45.3</v>
      </c>
      <c r="T1675" s="8">
        <f t="shared" si="107"/>
        <v>0.56866683404468987</v>
      </c>
      <c r="U1675" s="5">
        <f>YEAR(SalesDataTable[[#This Row],[Order Date]])</f>
        <v>2026</v>
      </c>
      <c r="V1675" s="8" t="str">
        <f>"Q"&amp;ROUNDUP(MONTH(SalesDataTable[[#This Row],[Order Date]])/3,0)</f>
        <v>Q3</v>
      </c>
      <c r="W1675" s="9">
        <f>MONTH(SalesDataTable[[#This Row],[Order Date]])</f>
        <v>8</v>
      </c>
      <c r="X1675" s="8" t="str">
        <f>TEXT(SalesDataTable[[#This Row],[Order Date]],"mmm")</f>
        <v>Aug</v>
      </c>
    </row>
    <row r="1676" spans="1:24" ht="15.75">
      <c r="A1676" s="2">
        <v>1966</v>
      </c>
      <c r="B1676" s="3">
        <v>46252</v>
      </c>
      <c r="C1676" s="4">
        <f>YEAR(SalesDataTable[[#This Row],[Order Date]])</f>
        <v>2026</v>
      </c>
      <c r="D1676" s="12" t="str">
        <f>"Q"&amp;ROUNDUP(MONTH(SalesDataTable[[#This Row],[Order Date]])/3,0)</f>
        <v>Q3</v>
      </c>
      <c r="E1676" s="4">
        <f>MONTH(SalesDataTable[[#This Row],[Order Date]])</f>
        <v>8</v>
      </c>
      <c r="F1676" s="4" t="str">
        <f>TEXT(SalesDataTable[[#This Row],[Order Date]],"MMM")</f>
        <v>Aug</v>
      </c>
      <c r="G1676" s="4" t="s">
        <v>0</v>
      </c>
      <c r="H1676" s="4" t="s">
        <v>36</v>
      </c>
      <c r="I1676" s="4" t="s">
        <v>2</v>
      </c>
      <c r="J1676" s="4" t="s">
        <v>13</v>
      </c>
      <c r="K1676" s="4" t="s">
        <v>14</v>
      </c>
      <c r="L1676" s="4" t="s">
        <v>15</v>
      </c>
      <c r="M1676" s="9">
        <v>2</v>
      </c>
      <c r="N1676" s="6">
        <v>36.020000000000003</v>
      </c>
      <c r="O1676" s="7">
        <v>0</v>
      </c>
      <c r="P1676" s="6">
        <v>13.87</v>
      </c>
      <c r="Q1676" s="6">
        <f t="shared" si="104"/>
        <v>72.040000000000006</v>
      </c>
      <c r="R1676" s="6">
        <f t="shared" si="105"/>
        <v>27.74</v>
      </c>
      <c r="S1676" s="6">
        <f t="shared" si="106"/>
        <v>44.300000000000011</v>
      </c>
      <c r="T1676" s="8">
        <f t="shared" si="107"/>
        <v>0.61493614658523055</v>
      </c>
      <c r="U1676" s="5">
        <f>YEAR(SalesDataTable[[#This Row],[Order Date]])</f>
        <v>2026</v>
      </c>
      <c r="V1676" s="8" t="str">
        <f>"Q"&amp;ROUNDUP(MONTH(SalesDataTable[[#This Row],[Order Date]])/3,0)</f>
        <v>Q3</v>
      </c>
      <c r="W1676" s="9">
        <f>MONTH(SalesDataTable[[#This Row],[Order Date]])</f>
        <v>8</v>
      </c>
      <c r="X1676" s="8" t="str">
        <f>TEXT(SalesDataTable[[#This Row],[Order Date]],"mmm")</f>
        <v>Aug</v>
      </c>
    </row>
    <row r="1677" spans="1:24" ht="15.75">
      <c r="A1677" s="2">
        <v>2431</v>
      </c>
      <c r="B1677" s="3">
        <v>46252</v>
      </c>
      <c r="C1677" s="4">
        <f>YEAR(SalesDataTable[[#This Row],[Order Date]])</f>
        <v>2026</v>
      </c>
      <c r="D1677" s="12" t="str">
        <f>"Q"&amp;ROUNDUP(MONTH(SalesDataTable[[#This Row],[Order Date]])/3,0)</f>
        <v>Q3</v>
      </c>
      <c r="E1677" s="4">
        <f>MONTH(SalesDataTable[[#This Row],[Order Date]])</f>
        <v>8</v>
      </c>
      <c r="F1677" s="4" t="str">
        <f>TEXT(SalesDataTable[[#This Row],[Order Date]],"MMM")</f>
        <v>Aug</v>
      </c>
      <c r="G1677" s="4" t="s">
        <v>0</v>
      </c>
      <c r="H1677" s="4" t="s">
        <v>50</v>
      </c>
      <c r="I1677" s="4" t="s">
        <v>28</v>
      </c>
      <c r="J1677" s="4" t="s">
        <v>16</v>
      </c>
      <c r="K1677" s="4" t="s">
        <v>34</v>
      </c>
      <c r="L1677" s="4" t="s">
        <v>38</v>
      </c>
      <c r="M1677" s="9">
        <v>3</v>
      </c>
      <c r="N1677" s="6">
        <v>125.31</v>
      </c>
      <c r="O1677" s="7">
        <v>0</v>
      </c>
      <c r="P1677" s="6">
        <v>67.64</v>
      </c>
      <c r="Q1677" s="6">
        <f t="shared" si="104"/>
        <v>375.93</v>
      </c>
      <c r="R1677" s="6">
        <f t="shared" si="105"/>
        <v>202.92000000000002</v>
      </c>
      <c r="S1677" s="6">
        <f t="shared" si="106"/>
        <v>173.01</v>
      </c>
      <c r="T1677" s="8">
        <f t="shared" si="107"/>
        <v>0.46021865772883247</v>
      </c>
      <c r="U1677" s="5">
        <f>YEAR(SalesDataTable[[#This Row],[Order Date]])</f>
        <v>2026</v>
      </c>
      <c r="V1677" s="8" t="str">
        <f>"Q"&amp;ROUNDUP(MONTH(SalesDataTable[[#This Row],[Order Date]])/3,0)</f>
        <v>Q3</v>
      </c>
      <c r="W1677" s="9">
        <f>MONTH(SalesDataTable[[#This Row],[Order Date]])</f>
        <v>8</v>
      </c>
      <c r="X1677" s="8" t="str">
        <f>TEXT(SalesDataTable[[#This Row],[Order Date]],"mmm")</f>
        <v>Aug</v>
      </c>
    </row>
    <row r="1678" spans="1:24" ht="15.75">
      <c r="A1678" s="2">
        <v>3676</v>
      </c>
      <c r="B1678" s="3">
        <v>46252</v>
      </c>
      <c r="C1678" s="4">
        <f>YEAR(SalesDataTable[[#This Row],[Order Date]])</f>
        <v>2026</v>
      </c>
      <c r="D1678" s="12" t="str">
        <f>"Q"&amp;ROUNDUP(MONTH(SalesDataTable[[#This Row],[Order Date]])/3,0)</f>
        <v>Q3</v>
      </c>
      <c r="E1678" s="4">
        <f>MONTH(SalesDataTable[[#This Row],[Order Date]])</f>
        <v>8</v>
      </c>
      <c r="F1678" s="4" t="str">
        <f>TEXT(SalesDataTable[[#This Row],[Order Date]],"MMM")</f>
        <v>Aug</v>
      </c>
      <c r="G1678" s="4" t="s">
        <v>6</v>
      </c>
      <c r="H1678" s="4" t="s">
        <v>43</v>
      </c>
      <c r="I1678" s="4" t="s">
        <v>2</v>
      </c>
      <c r="J1678" s="4" t="s">
        <v>3</v>
      </c>
      <c r="K1678" s="4" t="s">
        <v>9</v>
      </c>
      <c r="L1678" s="4" t="s">
        <v>10</v>
      </c>
      <c r="M1678" s="9">
        <v>3</v>
      </c>
      <c r="N1678" s="6">
        <v>92.5</v>
      </c>
      <c r="O1678" s="7">
        <v>0.1</v>
      </c>
      <c r="P1678" s="6">
        <v>46.38</v>
      </c>
      <c r="Q1678" s="6">
        <f t="shared" si="104"/>
        <v>249.75</v>
      </c>
      <c r="R1678" s="6">
        <f t="shared" si="105"/>
        <v>139.14000000000001</v>
      </c>
      <c r="S1678" s="6">
        <f t="shared" si="106"/>
        <v>110.60999999999999</v>
      </c>
      <c r="T1678" s="8">
        <f t="shared" si="107"/>
        <v>0.4428828828828828</v>
      </c>
      <c r="U1678" s="5">
        <f>YEAR(SalesDataTable[[#This Row],[Order Date]])</f>
        <v>2026</v>
      </c>
      <c r="V1678" s="8" t="str">
        <f>"Q"&amp;ROUNDUP(MONTH(SalesDataTable[[#This Row],[Order Date]])/3,0)</f>
        <v>Q3</v>
      </c>
      <c r="W1678" s="9">
        <f>MONTH(SalesDataTable[[#This Row],[Order Date]])</f>
        <v>8</v>
      </c>
      <c r="X1678" s="8" t="str">
        <f>TEXT(SalesDataTable[[#This Row],[Order Date]],"mmm")</f>
        <v>Aug</v>
      </c>
    </row>
    <row r="1679" spans="1:24" ht="15.75">
      <c r="A1679" s="2">
        <v>3972</v>
      </c>
      <c r="B1679" s="3">
        <v>46252</v>
      </c>
      <c r="C1679" s="4">
        <f>YEAR(SalesDataTable[[#This Row],[Order Date]])</f>
        <v>2026</v>
      </c>
      <c r="D1679" s="12" t="str">
        <f>"Q"&amp;ROUNDUP(MONTH(SalesDataTable[[#This Row],[Order Date]])/3,0)</f>
        <v>Q3</v>
      </c>
      <c r="E1679" s="4">
        <f>MONTH(SalesDataTable[[#This Row],[Order Date]])</f>
        <v>8</v>
      </c>
      <c r="F1679" s="4" t="str">
        <f>TEXT(SalesDataTable[[#This Row],[Order Date]],"MMM")</f>
        <v>Aug</v>
      </c>
      <c r="G1679" s="4" t="s">
        <v>6</v>
      </c>
      <c r="H1679" s="4" t="s">
        <v>7</v>
      </c>
      <c r="I1679" s="4" t="s">
        <v>8</v>
      </c>
      <c r="J1679" s="4" t="s">
        <v>16</v>
      </c>
      <c r="K1679" s="4" t="s">
        <v>4</v>
      </c>
      <c r="L1679" s="4" t="s">
        <v>30</v>
      </c>
      <c r="M1679" s="9">
        <v>5</v>
      </c>
      <c r="N1679" s="6">
        <v>100.48</v>
      </c>
      <c r="O1679" s="7">
        <v>0.1</v>
      </c>
      <c r="P1679" s="6">
        <v>49.67</v>
      </c>
      <c r="Q1679" s="6">
        <f t="shared" si="104"/>
        <v>452.16</v>
      </c>
      <c r="R1679" s="6">
        <f t="shared" si="105"/>
        <v>248.35000000000002</v>
      </c>
      <c r="S1679" s="6">
        <f t="shared" si="106"/>
        <v>203.81</v>
      </c>
      <c r="T1679" s="8">
        <f t="shared" si="107"/>
        <v>0.45074752300070769</v>
      </c>
      <c r="U1679" s="5">
        <f>YEAR(SalesDataTable[[#This Row],[Order Date]])</f>
        <v>2026</v>
      </c>
      <c r="V1679" s="8" t="str">
        <f>"Q"&amp;ROUNDUP(MONTH(SalesDataTable[[#This Row],[Order Date]])/3,0)</f>
        <v>Q3</v>
      </c>
      <c r="W1679" s="9">
        <f>MONTH(SalesDataTable[[#This Row],[Order Date]])</f>
        <v>8</v>
      </c>
      <c r="X1679" s="8" t="str">
        <f>TEXT(SalesDataTable[[#This Row],[Order Date]],"mmm")</f>
        <v>Aug</v>
      </c>
    </row>
    <row r="1680" spans="1:24" ht="15.75">
      <c r="A1680" s="2">
        <v>4056</v>
      </c>
      <c r="B1680" s="3">
        <v>46252</v>
      </c>
      <c r="C1680" s="4">
        <f>YEAR(SalesDataTable[[#This Row],[Order Date]])</f>
        <v>2026</v>
      </c>
      <c r="D1680" s="12" t="str">
        <f>"Q"&amp;ROUNDUP(MONTH(SalesDataTable[[#This Row],[Order Date]])/3,0)</f>
        <v>Q3</v>
      </c>
      <c r="E1680" s="4">
        <f>MONTH(SalesDataTable[[#This Row],[Order Date]])</f>
        <v>8</v>
      </c>
      <c r="F1680" s="4" t="str">
        <f>TEXT(SalesDataTable[[#This Row],[Order Date]],"MMM")</f>
        <v>Aug</v>
      </c>
      <c r="G1680" s="4" t="s">
        <v>0</v>
      </c>
      <c r="H1680" s="4" t="s">
        <v>50</v>
      </c>
      <c r="I1680" s="4" t="s">
        <v>28</v>
      </c>
      <c r="J1680" s="4" t="s">
        <v>13</v>
      </c>
      <c r="K1680" s="4" t="s">
        <v>23</v>
      </c>
      <c r="L1680" s="4" t="s">
        <v>40</v>
      </c>
      <c r="M1680" s="9">
        <v>2</v>
      </c>
      <c r="N1680" s="6">
        <v>79.78</v>
      </c>
      <c r="O1680" s="7">
        <v>0</v>
      </c>
      <c r="P1680" s="6">
        <v>38.770000000000003</v>
      </c>
      <c r="Q1680" s="6">
        <f t="shared" si="104"/>
        <v>159.56</v>
      </c>
      <c r="R1680" s="6">
        <f t="shared" si="105"/>
        <v>77.540000000000006</v>
      </c>
      <c r="S1680" s="6">
        <f t="shared" si="106"/>
        <v>82.02</v>
      </c>
      <c r="T1680" s="8">
        <f t="shared" si="107"/>
        <v>0.51403860616695907</v>
      </c>
      <c r="U1680" s="5">
        <f>YEAR(SalesDataTable[[#This Row],[Order Date]])</f>
        <v>2026</v>
      </c>
      <c r="V1680" s="8" t="str">
        <f>"Q"&amp;ROUNDUP(MONTH(SalesDataTable[[#This Row],[Order Date]])/3,0)</f>
        <v>Q3</v>
      </c>
      <c r="W1680" s="9">
        <f>MONTH(SalesDataTable[[#This Row],[Order Date]])</f>
        <v>8</v>
      </c>
      <c r="X1680" s="8" t="str">
        <f>TEXT(SalesDataTable[[#This Row],[Order Date]],"mmm")</f>
        <v>Aug</v>
      </c>
    </row>
    <row r="1681" spans="1:24" ht="15.75">
      <c r="A1681" s="2">
        <v>4471</v>
      </c>
      <c r="B1681" s="3">
        <v>46252</v>
      </c>
      <c r="C1681" s="4">
        <f>YEAR(SalesDataTable[[#This Row],[Order Date]])</f>
        <v>2026</v>
      </c>
      <c r="D1681" s="12" t="str">
        <f>"Q"&amp;ROUNDUP(MONTH(SalesDataTable[[#This Row],[Order Date]])/3,0)</f>
        <v>Q3</v>
      </c>
      <c r="E1681" s="4">
        <f>MONTH(SalesDataTable[[#This Row],[Order Date]])</f>
        <v>8</v>
      </c>
      <c r="F1681" s="4" t="str">
        <f>TEXT(SalesDataTable[[#This Row],[Order Date]],"MMM")</f>
        <v>Aug</v>
      </c>
      <c r="G1681" s="4" t="s">
        <v>11</v>
      </c>
      <c r="H1681" s="4" t="s">
        <v>39</v>
      </c>
      <c r="I1681" s="4" t="s">
        <v>8</v>
      </c>
      <c r="J1681" s="4" t="s">
        <v>16</v>
      </c>
      <c r="K1681" s="4" t="s">
        <v>9</v>
      </c>
      <c r="L1681" s="4" t="s">
        <v>17</v>
      </c>
      <c r="M1681" s="9">
        <v>4</v>
      </c>
      <c r="N1681" s="6">
        <v>144.44</v>
      </c>
      <c r="O1681" s="7">
        <v>0.1</v>
      </c>
      <c r="P1681" s="6">
        <v>77.66</v>
      </c>
      <c r="Q1681" s="6">
        <f t="shared" si="104"/>
        <v>519.98400000000004</v>
      </c>
      <c r="R1681" s="6">
        <f t="shared" si="105"/>
        <v>310.64</v>
      </c>
      <c r="S1681" s="6">
        <f t="shared" si="106"/>
        <v>209.34400000000005</v>
      </c>
      <c r="T1681" s="8">
        <f t="shared" si="107"/>
        <v>0.4025970029847073</v>
      </c>
      <c r="U1681" s="5">
        <f>YEAR(SalesDataTable[[#This Row],[Order Date]])</f>
        <v>2026</v>
      </c>
      <c r="V1681" s="8" t="str">
        <f>"Q"&amp;ROUNDUP(MONTH(SalesDataTable[[#This Row],[Order Date]])/3,0)</f>
        <v>Q3</v>
      </c>
      <c r="W1681" s="9">
        <f>MONTH(SalesDataTable[[#This Row],[Order Date]])</f>
        <v>8</v>
      </c>
      <c r="X1681" s="8" t="str">
        <f>TEXT(SalesDataTable[[#This Row],[Order Date]],"mmm")</f>
        <v>Aug</v>
      </c>
    </row>
    <row r="1682" spans="1:24" ht="15.75">
      <c r="A1682" s="2">
        <v>1054</v>
      </c>
      <c r="B1682" s="3">
        <v>46253</v>
      </c>
      <c r="C1682" s="4">
        <f>YEAR(SalesDataTable[[#This Row],[Order Date]])</f>
        <v>2026</v>
      </c>
      <c r="D1682" s="12" t="str">
        <f>"Q"&amp;ROUNDUP(MONTH(SalesDataTable[[#This Row],[Order Date]])/3,0)</f>
        <v>Q3</v>
      </c>
      <c r="E1682" s="4">
        <f>MONTH(SalesDataTable[[#This Row],[Order Date]])</f>
        <v>8</v>
      </c>
      <c r="F1682" s="4" t="str">
        <f>TEXT(SalesDataTable[[#This Row],[Order Date]],"MMM")</f>
        <v>Aug</v>
      </c>
      <c r="G1682" s="4" t="s">
        <v>6</v>
      </c>
      <c r="H1682" s="4" t="s">
        <v>7</v>
      </c>
      <c r="I1682" s="4" t="s">
        <v>2</v>
      </c>
      <c r="J1682" s="4" t="s">
        <v>3</v>
      </c>
      <c r="K1682" s="4" t="s">
        <v>9</v>
      </c>
      <c r="L1682" s="4" t="s">
        <v>37</v>
      </c>
      <c r="M1682" s="9">
        <v>3</v>
      </c>
      <c r="N1682" s="6">
        <v>157.41999999999999</v>
      </c>
      <c r="O1682" s="7">
        <v>0</v>
      </c>
      <c r="P1682" s="6">
        <v>77.989999999999995</v>
      </c>
      <c r="Q1682" s="6">
        <f t="shared" si="104"/>
        <v>472.26</v>
      </c>
      <c r="R1682" s="6">
        <f t="shared" si="105"/>
        <v>233.96999999999997</v>
      </c>
      <c r="S1682" s="6">
        <f t="shared" si="106"/>
        <v>238.29000000000002</v>
      </c>
      <c r="T1682" s="8">
        <f t="shared" si="107"/>
        <v>0.5045737517469191</v>
      </c>
      <c r="U1682" s="5">
        <f>YEAR(SalesDataTable[[#This Row],[Order Date]])</f>
        <v>2026</v>
      </c>
      <c r="V1682" s="8" t="str">
        <f>"Q"&amp;ROUNDUP(MONTH(SalesDataTable[[#This Row],[Order Date]])/3,0)</f>
        <v>Q3</v>
      </c>
      <c r="W1682" s="9">
        <f>MONTH(SalesDataTable[[#This Row],[Order Date]])</f>
        <v>8</v>
      </c>
      <c r="X1682" s="8" t="str">
        <f>TEXT(SalesDataTable[[#This Row],[Order Date]],"mmm")</f>
        <v>Aug</v>
      </c>
    </row>
    <row r="1683" spans="1:24" ht="15.75">
      <c r="A1683" s="2">
        <v>1854</v>
      </c>
      <c r="B1683" s="3">
        <v>46253</v>
      </c>
      <c r="C1683" s="4">
        <f>YEAR(SalesDataTable[[#This Row],[Order Date]])</f>
        <v>2026</v>
      </c>
      <c r="D1683" s="12" t="str">
        <f>"Q"&amp;ROUNDUP(MONTH(SalesDataTable[[#This Row],[Order Date]])/3,0)</f>
        <v>Q3</v>
      </c>
      <c r="E1683" s="4">
        <f>MONTH(SalesDataTable[[#This Row],[Order Date]])</f>
        <v>8</v>
      </c>
      <c r="F1683" s="4" t="str">
        <f>TEXT(SalesDataTable[[#This Row],[Order Date]],"MMM")</f>
        <v>Aug</v>
      </c>
      <c r="G1683" s="4" t="s">
        <v>6</v>
      </c>
      <c r="H1683" s="4" t="s">
        <v>49</v>
      </c>
      <c r="I1683" s="4" t="s">
        <v>28</v>
      </c>
      <c r="J1683" s="4" t="s">
        <v>16</v>
      </c>
      <c r="K1683" s="4" t="s">
        <v>9</v>
      </c>
      <c r="L1683" s="4" t="s">
        <v>10</v>
      </c>
      <c r="M1683" s="9">
        <v>1</v>
      </c>
      <c r="N1683" s="6">
        <v>90.37</v>
      </c>
      <c r="O1683" s="7">
        <v>0.05</v>
      </c>
      <c r="P1683" s="6">
        <v>45.89</v>
      </c>
      <c r="Q1683" s="6">
        <f t="shared" si="104"/>
        <v>85.851500000000001</v>
      </c>
      <c r="R1683" s="6">
        <f t="shared" si="105"/>
        <v>45.89</v>
      </c>
      <c r="S1683" s="6">
        <f t="shared" si="106"/>
        <v>39.961500000000001</v>
      </c>
      <c r="T1683" s="8">
        <f t="shared" si="107"/>
        <v>0.46547235633623174</v>
      </c>
      <c r="U1683" s="5">
        <f>YEAR(SalesDataTable[[#This Row],[Order Date]])</f>
        <v>2026</v>
      </c>
      <c r="V1683" s="8" t="str">
        <f>"Q"&amp;ROUNDUP(MONTH(SalesDataTable[[#This Row],[Order Date]])/3,0)</f>
        <v>Q3</v>
      </c>
      <c r="W1683" s="9">
        <f>MONTH(SalesDataTable[[#This Row],[Order Date]])</f>
        <v>8</v>
      </c>
      <c r="X1683" s="8" t="str">
        <f>TEXT(SalesDataTable[[#This Row],[Order Date]],"mmm")</f>
        <v>Aug</v>
      </c>
    </row>
    <row r="1684" spans="1:24" ht="15.75">
      <c r="A1684" s="2">
        <v>2140</v>
      </c>
      <c r="B1684" s="3">
        <v>46253</v>
      </c>
      <c r="C1684" s="4">
        <f>YEAR(SalesDataTable[[#This Row],[Order Date]])</f>
        <v>2026</v>
      </c>
      <c r="D1684" s="12" t="str">
        <f>"Q"&amp;ROUNDUP(MONTH(SalesDataTable[[#This Row],[Order Date]])/3,0)</f>
        <v>Q3</v>
      </c>
      <c r="E1684" s="4">
        <f>MONTH(SalesDataTable[[#This Row],[Order Date]])</f>
        <v>8</v>
      </c>
      <c r="F1684" s="4" t="str">
        <f>TEXT(SalesDataTable[[#This Row],[Order Date]],"MMM")</f>
        <v>Aug</v>
      </c>
      <c r="G1684" s="4" t="s">
        <v>6</v>
      </c>
      <c r="H1684" s="4" t="s">
        <v>27</v>
      </c>
      <c r="I1684" s="4" t="s">
        <v>8</v>
      </c>
      <c r="J1684" s="4" t="s">
        <v>16</v>
      </c>
      <c r="K1684" s="4" t="s">
        <v>4</v>
      </c>
      <c r="L1684" s="4" t="s">
        <v>30</v>
      </c>
      <c r="M1684" s="9">
        <v>15</v>
      </c>
      <c r="N1684" s="6">
        <v>104.79</v>
      </c>
      <c r="O1684" s="7">
        <v>0.15</v>
      </c>
      <c r="P1684" s="6">
        <v>49.67</v>
      </c>
      <c r="Q1684" s="6">
        <f t="shared" si="104"/>
        <v>1336.0725</v>
      </c>
      <c r="R1684" s="6">
        <f t="shared" si="105"/>
        <v>745.05000000000007</v>
      </c>
      <c r="S1684" s="6">
        <f t="shared" si="106"/>
        <v>591.02249999999992</v>
      </c>
      <c r="T1684" s="8">
        <f t="shared" si="107"/>
        <v>0.44235810556687599</v>
      </c>
      <c r="U1684" s="5">
        <f>YEAR(SalesDataTable[[#This Row],[Order Date]])</f>
        <v>2026</v>
      </c>
      <c r="V1684" s="8" t="str">
        <f>"Q"&amp;ROUNDUP(MONTH(SalesDataTable[[#This Row],[Order Date]])/3,0)</f>
        <v>Q3</v>
      </c>
      <c r="W1684" s="9">
        <f>MONTH(SalesDataTable[[#This Row],[Order Date]])</f>
        <v>8</v>
      </c>
      <c r="X1684" s="8" t="str">
        <f>TEXT(SalesDataTable[[#This Row],[Order Date]],"mmm")</f>
        <v>Aug</v>
      </c>
    </row>
    <row r="1685" spans="1:24" ht="15.75">
      <c r="A1685" s="2">
        <v>2328</v>
      </c>
      <c r="B1685" s="3">
        <v>46253</v>
      </c>
      <c r="C1685" s="4">
        <f>YEAR(SalesDataTable[[#This Row],[Order Date]])</f>
        <v>2026</v>
      </c>
      <c r="D1685" s="12" t="str">
        <f>"Q"&amp;ROUNDUP(MONTH(SalesDataTable[[#This Row],[Order Date]])/3,0)</f>
        <v>Q3</v>
      </c>
      <c r="E1685" s="4">
        <f>MONTH(SalesDataTable[[#This Row],[Order Date]])</f>
        <v>8</v>
      </c>
      <c r="F1685" s="4" t="str">
        <f>TEXT(SalesDataTable[[#This Row],[Order Date]],"MMM")</f>
        <v>Aug</v>
      </c>
      <c r="G1685" s="4" t="s">
        <v>11</v>
      </c>
      <c r="H1685" s="4" t="s">
        <v>12</v>
      </c>
      <c r="I1685" s="4" t="s">
        <v>2</v>
      </c>
      <c r="J1685" s="4" t="s">
        <v>3</v>
      </c>
      <c r="K1685" s="4" t="s">
        <v>14</v>
      </c>
      <c r="L1685" s="4" t="s">
        <v>44</v>
      </c>
      <c r="M1685" s="9">
        <v>1</v>
      </c>
      <c r="N1685" s="6">
        <v>130.94</v>
      </c>
      <c r="O1685" s="7">
        <v>0</v>
      </c>
      <c r="P1685" s="6">
        <v>66.06</v>
      </c>
      <c r="Q1685" s="6">
        <f t="shared" si="104"/>
        <v>130.94</v>
      </c>
      <c r="R1685" s="6">
        <f t="shared" si="105"/>
        <v>66.06</v>
      </c>
      <c r="S1685" s="6">
        <f t="shared" si="106"/>
        <v>64.88</v>
      </c>
      <c r="T1685" s="8">
        <f t="shared" si="107"/>
        <v>0.49549411944402011</v>
      </c>
      <c r="U1685" s="5">
        <f>YEAR(SalesDataTable[[#This Row],[Order Date]])</f>
        <v>2026</v>
      </c>
      <c r="V1685" s="8" t="str">
        <f>"Q"&amp;ROUNDUP(MONTH(SalesDataTable[[#This Row],[Order Date]])/3,0)</f>
        <v>Q3</v>
      </c>
      <c r="W1685" s="9">
        <f>MONTH(SalesDataTable[[#This Row],[Order Date]])</f>
        <v>8</v>
      </c>
      <c r="X1685" s="8" t="str">
        <f>TEXT(SalesDataTable[[#This Row],[Order Date]],"mmm")</f>
        <v>Aug</v>
      </c>
    </row>
    <row r="1686" spans="1:24" ht="15.75">
      <c r="A1686" s="2">
        <v>4215</v>
      </c>
      <c r="B1686" s="3">
        <v>46253</v>
      </c>
      <c r="C1686" s="4">
        <f>YEAR(SalesDataTable[[#This Row],[Order Date]])</f>
        <v>2026</v>
      </c>
      <c r="D1686" s="12" t="str">
        <f>"Q"&amp;ROUNDUP(MONTH(SalesDataTable[[#This Row],[Order Date]])/3,0)</f>
        <v>Q3</v>
      </c>
      <c r="E1686" s="4">
        <f>MONTH(SalesDataTable[[#This Row],[Order Date]])</f>
        <v>8</v>
      </c>
      <c r="F1686" s="4" t="str">
        <f>TEXT(SalesDataTable[[#This Row],[Order Date]],"MMM")</f>
        <v>Aug</v>
      </c>
      <c r="G1686" s="4" t="s">
        <v>6</v>
      </c>
      <c r="H1686" s="4" t="s">
        <v>27</v>
      </c>
      <c r="I1686" s="4" t="s">
        <v>2</v>
      </c>
      <c r="J1686" s="4" t="s">
        <v>3</v>
      </c>
      <c r="K1686" s="4" t="s">
        <v>4</v>
      </c>
      <c r="L1686" s="4" t="s">
        <v>26</v>
      </c>
      <c r="M1686" s="9">
        <v>1</v>
      </c>
      <c r="N1686" s="6">
        <v>40.42</v>
      </c>
      <c r="O1686" s="7">
        <v>0.05</v>
      </c>
      <c r="P1686" s="6">
        <v>16.62</v>
      </c>
      <c r="Q1686" s="6">
        <f t="shared" si="104"/>
        <v>38.399000000000001</v>
      </c>
      <c r="R1686" s="6">
        <f t="shared" si="105"/>
        <v>16.62</v>
      </c>
      <c r="S1686" s="6">
        <f t="shared" si="106"/>
        <v>21.779</v>
      </c>
      <c r="T1686" s="8">
        <f t="shared" si="107"/>
        <v>0.5671762285476184</v>
      </c>
      <c r="U1686" s="5">
        <f>YEAR(SalesDataTable[[#This Row],[Order Date]])</f>
        <v>2026</v>
      </c>
      <c r="V1686" s="8" t="str">
        <f>"Q"&amp;ROUNDUP(MONTH(SalesDataTable[[#This Row],[Order Date]])/3,0)</f>
        <v>Q3</v>
      </c>
      <c r="W1686" s="9">
        <f>MONTH(SalesDataTable[[#This Row],[Order Date]])</f>
        <v>8</v>
      </c>
      <c r="X1686" s="8" t="str">
        <f>TEXT(SalesDataTable[[#This Row],[Order Date]],"mmm")</f>
        <v>Aug</v>
      </c>
    </row>
    <row r="1687" spans="1:24" ht="15.75">
      <c r="A1687" s="2">
        <v>4563</v>
      </c>
      <c r="B1687" s="3">
        <v>46253</v>
      </c>
      <c r="C1687" s="4">
        <f>YEAR(SalesDataTable[[#This Row],[Order Date]])</f>
        <v>2026</v>
      </c>
      <c r="D1687" s="12" t="str">
        <f>"Q"&amp;ROUNDUP(MONTH(SalesDataTable[[#This Row],[Order Date]])/3,0)</f>
        <v>Q3</v>
      </c>
      <c r="E1687" s="4">
        <f>MONTH(SalesDataTable[[#This Row],[Order Date]])</f>
        <v>8</v>
      </c>
      <c r="F1687" s="4" t="str">
        <f>TEXT(SalesDataTable[[#This Row],[Order Date]],"MMM")</f>
        <v>Aug</v>
      </c>
      <c r="G1687" s="4" t="s">
        <v>6</v>
      </c>
      <c r="H1687" s="4" t="s">
        <v>41</v>
      </c>
      <c r="I1687" s="4" t="s">
        <v>28</v>
      </c>
      <c r="J1687" s="4" t="s">
        <v>3</v>
      </c>
      <c r="K1687" s="4" t="s">
        <v>23</v>
      </c>
      <c r="L1687" s="4" t="s">
        <v>24</v>
      </c>
      <c r="M1687" s="9">
        <v>1</v>
      </c>
      <c r="N1687" s="6">
        <v>338.45</v>
      </c>
      <c r="O1687" s="7">
        <v>0.15</v>
      </c>
      <c r="P1687" s="6">
        <v>197.2</v>
      </c>
      <c r="Q1687" s="6">
        <f t="shared" si="104"/>
        <v>287.6825</v>
      </c>
      <c r="R1687" s="6">
        <f t="shared" si="105"/>
        <v>197.2</v>
      </c>
      <c r="S1687" s="6">
        <f t="shared" si="106"/>
        <v>90.482500000000016</v>
      </c>
      <c r="T1687" s="8">
        <f t="shared" si="107"/>
        <v>0.31452208598020392</v>
      </c>
      <c r="U1687" s="5">
        <f>YEAR(SalesDataTable[[#This Row],[Order Date]])</f>
        <v>2026</v>
      </c>
      <c r="V1687" s="8" t="str">
        <f>"Q"&amp;ROUNDUP(MONTH(SalesDataTable[[#This Row],[Order Date]])/3,0)</f>
        <v>Q3</v>
      </c>
      <c r="W1687" s="9">
        <f>MONTH(SalesDataTable[[#This Row],[Order Date]])</f>
        <v>8</v>
      </c>
      <c r="X1687" s="8" t="str">
        <f>TEXT(SalesDataTable[[#This Row],[Order Date]],"mmm")</f>
        <v>Aug</v>
      </c>
    </row>
    <row r="1688" spans="1:24" ht="15.75">
      <c r="A1688" s="2">
        <v>4775</v>
      </c>
      <c r="B1688" s="3">
        <v>46253</v>
      </c>
      <c r="C1688" s="4">
        <f>YEAR(SalesDataTable[[#This Row],[Order Date]])</f>
        <v>2026</v>
      </c>
      <c r="D1688" s="12" t="str">
        <f>"Q"&amp;ROUNDUP(MONTH(SalesDataTable[[#This Row],[Order Date]])/3,0)</f>
        <v>Q3</v>
      </c>
      <c r="E1688" s="4">
        <f>MONTH(SalesDataTable[[#This Row],[Order Date]])</f>
        <v>8</v>
      </c>
      <c r="F1688" s="4" t="str">
        <f>TEXT(SalesDataTable[[#This Row],[Order Date]],"MMM")</f>
        <v>Aug</v>
      </c>
      <c r="G1688" s="4" t="s">
        <v>11</v>
      </c>
      <c r="H1688" s="4" t="s">
        <v>39</v>
      </c>
      <c r="I1688" s="4" t="s">
        <v>28</v>
      </c>
      <c r="J1688" s="4" t="s">
        <v>3</v>
      </c>
      <c r="K1688" s="4" t="s">
        <v>4</v>
      </c>
      <c r="L1688" s="4" t="s">
        <v>30</v>
      </c>
      <c r="M1688" s="9">
        <v>1</v>
      </c>
      <c r="N1688" s="6">
        <v>103.92</v>
      </c>
      <c r="O1688" s="7">
        <v>0.05</v>
      </c>
      <c r="P1688" s="6">
        <v>50.71</v>
      </c>
      <c r="Q1688" s="6">
        <f t="shared" si="104"/>
        <v>98.724000000000004</v>
      </c>
      <c r="R1688" s="6">
        <f t="shared" si="105"/>
        <v>50.71</v>
      </c>
      <c r="S1688" s="6">
        <f t="shared" si="106"/>
        <v>48.014000000000003</v>
      </c>
      <c r="T1688" s="8">
        <f t="shared" si="107"/>
        <v>0.48634577205137558</v>
      </c>
      <c r="U1688" s="5">
        <f>YEAR(SalesDataTable[[#This Row],[Order Date]])</f>
        <v>2026</v>
      </c>
      <c r="V1688" s="8" t="str">
        <f>"Q"&amp;ROUNDUP(MONTH(SalesDataTable[[#This Row],[Order Date]])/3,0)</f>
        <v>Q3</v>
      </c>
      <c r="W1688" s="9">
        <f>MONTH(SalesDataTable[[#This Row],[Order Date]])</f>
        <v>8</v>
      </c>
      <c r="X1688" s="8" t="str">
        <f>TEXT(SalesDataTable[[#This Row],[Order Date]],"mmm")</f>
        <v>Aug</v>
      </c>
    </row>
    <row r="1689" spans="1:24" ht="15.75">
      <c r="A1689" s="2">
        <v>247</v>
      </c>
      <c r="B1689" s="3">
        <v>46254</v>
      </c>
      <c r="C1689" s="4">
        <f>YEAR(SalesDataTable[[#This Row],[Order Date]])</f>
        <v>2026</v>
      </c>
      <c r="D1689" s="12" t="str">
        <f>"Q"&amp;ROUNDUP(MONTH(SalesDataTable[[#This Row],[Order Date]])/3,0)</f>
        <v>Q3</v>
      </c>
      <c r="E1689" s="4">
        <f>MONTH(SalesDataTable[[#This Row],[Order Date]])</f>
        <v>8</v>
      </c>
      <c r="F1689" s="4" t="str">
        <f>TEXT(SalesDataTable[[#This Row],[Order Date]],"MMM")</f>
        <v>Aug</v>
      </c>
      <c r="G1689" s="4" t="s">
        <v>0</v>
      </c>
      <c r="H1689" s="4" t="s">
        <v>36</v>
      </c>
      <c r="I1689" s="4" t="s">
        <v>2</v>
      </c>
      <c r="J1689" s="4" t="s">
        <v>13</v>
      </c>
      <c r="K1689" s="4" t="s">
        <v>4</v>
      </c>
      <c r="L1689" s="4" t="s">
        <v>22</v>
      </c>
      <c r="M1689" s="9">
        <v>6</v>
      </c>
      <c r="N1689" s="6">
        <v>51.67</v>
      </c>
      <c r="O1689" s="7">
        <v>0.1</v>
      </c>
      <c r="P1689" s="6">
        <v>23.1</v>
      </c>
      <c r="Q1689" s="6">
        <f t="shared" si="104"/>
        <v>279.01799999999997</v>
      </c>
      <c r="R1689" s="6">
        <f t="shared" si="105"/>
        <v>138.60000000000002</v>
      </c>
      <c r="S1689" s="6">
        <f t="shared" si="106"/>
        <v>140.41799999999995</v>
      </c>
      <c r="T1689" s="8">
        <f t="shared" si="107"/>
        <v>0.50325785433197845</v>
      </c>
      <c r="U1689" s="5">
        <f>YEAR(SalesDataTable[[#This Row],[Order Date]])</f>
        <v>2026</v>
      </c>
      <c r="V1689" s="8" t="str">
        <f>"Q"&amp;ROUNDUP(MONTH(SalesDataTable[[#This Row],[Order Date]])/3,0)</f>
        <v>Q3</v>
      </c>
      <c r="W1689" s="9">
        <f>MONTH(SalesDataTable[[#This Row],[Order Date]])</f>
        <v>8</v>
      </c>
      <c r="X1689" s="8" t="str">
        <f>TEXT(SalesDataTable[[#This Row],[Order Date]],"mmm")</f>
        <v>Aug</v>
      </c>
    </row>
    <row r="1690" spans="1:24" ht="15.75">
      <c r="A1690" s="2">
        <v>827</v>
      </c>
      <c r="B1690" s="3">
        <v>46254</v>
      </c>
      <c r="C1690" s="4">
        <f>YEAR(SalesDataTable[[#This Row],[Order Date]])</f>
        <v>2026</v>
      </c>
      <c r="D1690" s="12" t="str">
        <f>"Q"&amp;ROUNDUP(MONTH(SalesDataTable[[#This Row],[Order Date]])/3,0)</f>
        <v>Q3</v>
      </c>
      <c r="E1690" s="4">
        <f>MONTH(SalesDataTable[[#This Row],[Order Date]])</f>
        <v>8</v>
      </c>
      <c r="F1690" s="4" t="str">
        <f>TEXT(SalesDataTable[[#This Row],[Order Date]],"MMM")</f>
        <v>Aug</v>
      </c>
      <c r="G1690" s="4" t="s">
        <v>6</v>
      </c>
      <c r="H1690" s="4" t="s">
        <v>43</v>
      </c>
      <c r="I1690" s="4" t="s">
        <v>8</v>
      </c>
      <c r="J1690" s="4" t="s">
        <v>3</v>
      </c>
      <c r="K1690" s="4" t="s">
        <v>14</v>
      </c>
      <c r="L1690" s="4" t="s">
        <v>48</v>
      </c>
      <c r="M1690" s="9">
        <v>4</v>
      </c>
      <c r="N1690" s="6">
        <v>166.02</v>
      </c>
      <c r="O1690" s="7">
        <v>0.1</v>
      </c>
      <c r="P1690" s="6">
        <v>87.99</v>
      </c>
      <c r="Q1690" s="6">
        <f t="shared" si="104"/>
        <v>597.67200000000003</v>
      </c>
      <c r="R1690" s="6">
        <f t="shared" si="105"/>
        <v>351.96</v>
      </c>
      <c r="S1690" s="6">
        <f t="shared" si="106"/>
        <v>245.71200000000005</v>
      </c>
      <c r="T1690" s="8">
        <f t="shared" si="107"/>
        <v>0.4111151266915633</v>
      </c>
      <c r="U1690" s="5">
        <f>YEAR(SalesDataTable[[#This Row],[Order Date]])</f>
        <v>2026</v>
      </c>
      <c r="V1690" s="8" t="str">
        <f>"Q"&amp;ROUNDUP(MONTH(SalesDataTable[[#This Row],[Order Date]])/3,0)</f>
        <v>Q3</v>
      </c>
      <c r="W1690" s="9">
        <f>MONTH(SalesDataTable[[#This Row],[Order Date]])</f>
        <v>8</v>
      </c>
      <c r="X1690" s="8" t="str">
        <f>TEXT(SalesDataTable[[#This Row],[Order Date]],"mmm")</f>
        <v>Aug</v>
      </c>
    </row>
    <row r="1691" spans="1:24" ht="15.75">
      <c r="A1691" s="2">
        <v>1156</v>
      </c>
      <c r="B1691" s="3">
        <v>46254</v>
      </c>
      <c r="C1691" s="4">
        <f>YEAR(SalesDataTable[[#This Row],[Order Date]])</f>
        <v>2026</v>
      </c>
      <c r="D1691" s="12" t="str">
        <f>"Q"&amp;ROUNDUP(MONTH(SalesDataTable[[#This Row],[Order Date]])/3,0)</f>
        <v>Q3</v>
      </c>
      <c r="E1691" s="4">
        <f>MONTH(SalesDataTable[[#This Row],[Order Date]])</f>
        <v>8</v>
      </c>
      <c r="F1691" s="4" t="str">
        <f>TEXT(SalesDataTable[[#This Row],[Order Date]],"MMM")</f>
        <v>Aug</v>
      </c>
      <c r="G1691" s="4" t="s">
        <v>11</v>
      </c>
      <c r="H1691" s="4" t="s">
        <v>25</v>
      </c>
      <c r="I1691" s="4" t="s">
        <v>19</v>
      </c>
      <c r="J1691" s="4" t="s">
        <v>13</v>
      </c>
      <c r="K1691" s="4" t="s">
        <v>4</v>
      </c>
      <c r="L1691" s="4" t="s">
        <v>22</v>
      </c>
      <c r="M1691" s="9">
        <v>2</v>
      </c>
      <c r="N1691" s="6">
        <v>50.59</v>
      </c>
      <c r="O1691" s="7">
        <v>0.1</v>
      </c>
      <c r="P1691" s="6">
        <v>22.68</v>
      </c>
      <c r="Q1691" s="6">
        <f t="shared" si="104"/>
        <v>91.062000000000012</v>
      </c>
      <c r="R1691" s="6">
        <f t="shared" si="105"/>
        <v>45.36</v>
      </c>
      <c r="S1691" s="6">
        <f t="shared" si="106"/>
        <v>45.702000000000012</v>
      </c>
      <c r="T1691" s="8">
        <f t="shared" si="107"/>
        <v>0.5018778414706464</v>
      </c>
      <c r="U1691" s="5">
        <f>YEAR(SalesDataTable[[#This Row],[Order Date]])</f>
        <v>2026</v>
      </c>
      <c r="V1691" s="8" t="str">
        <f>"Q"&amp;ROUNDUP(MONTH(SalesDataTable[[#This Row],[Order Date]])/3,0)</f>
        <v>Q3</v>
      </c>
      <c r="W1691" s="9">
        <f>MONTH(SalesDataTable[[#This Row],[Order Date]])</f>
        <v>8</v>
      </c>
      <c r="X1691" s="8" t="str">
        <f>TEXT(SalesDataTable[[#This Row],[Order Date]],"mmm")</f>
        <v>Aug</v>
      </c>
    </row>
    <row r="1692" spans="1:24" ht="15.75">
      <c r="A1692" s="2">
        <v>1543</v>
      </c>
      <c r="B1692" s="3">
        <v>46254</v>
      </c>
      <c r="C1692" s="4">
        <f>YEAR(SalesDataTable[[#This Row],[Order Date]])</f>
        <v>2026</v>
      </c>
      <c r="D1692" s="12" t="str">
        <f>"Q"&amp;ROUNDUP(MONTH(SalesDataTable[[#This Row],[Order Date]])/3,0)</f>
        <v>Q3</v>
      </c>
      <c r="E1692" s="4">
        <f>MONTH(SalesDataTable[[#This Row],[Order Date]])</f>
        <v>8</v>
      </c>
      <c r="F1692" s="4" t="str">
        <f>TEXT(SalesDataTable[[#This Row],[Order Date]],"MMM")</f>
        <v>Aug</v>
      </c>
      <c r="G1692" s="4" t="s">
        <v>20</v>
      </c>
      <c r="H1692" s="4" t="s">
        <v>31</v>
      </c>
      <c r="I1692" s="4" t="s">
        <v>19</v>
      </c>
      <c r="J1692" s="4" t="s">
        <v>3</v>
      </c>
      <c r="K1692" s="4" t="s">
        <v>9</v>
      </c>
      <c r="L1692" s="4" t="s">
        <v>37</v>
      </c>
      <c r="M1692" s="9">
        <v>1</v>
      </c>
      <c r="N1692" s="6">
        <v>155.83000000000001</v>
      </c>
      <c r="O1692" s="7">
        <v>0</v>
      </c>
      <c r="P1692" s="6">
        <v>77.260000000000005</v>
      </c>
      <c r="Q1692" s="6">
        <f t="shared" si="104"/>
        <v>155.83000000000001</v>
      </c>
      <c r="R1692" s="6">
        <f t="shared" si="105"/>
        <v>77.260000000000005</v>
      </c>
      <c r="S1692" s="6">
        <f t="shared" si="106"/>
        <v>78.570000000000007</v>
      </c>
      <c r="T1692" s="8">
        <f t="shared" si="107"/>
        <v>0.50420329846627732</v>
      </c>
      <c r="U1692" s="5">
        <f>YEAR(SalesDataTable[[#This Row],[Order Date]])</f>
        <v>2026</v>
      </c>
      <c r="V1692" s="8" t="str">
        <f>"Q"&amp;ROUNDUP(MONTH(SalesDataTable[[#This Row],[Order Date]])/3,0)</f>
        <v>Q3</v>
      </c>
      <c r="W1692" s="9">
        <f>MONTH(SalesDataTable[[#This Row],[Order Date]])</f>
        <v>8</v>
      </c>
      <c r="X1692" s="8" t="str">
        <f>TEXT(SalesDataTable[[#This Row],[Order Date]],"mmm")</f>
        <v>Aug</v>
      </c>
    </row>
    <row r="1693" spans="1:24" ht="15.75">
      <c r="A1693" s="2">
        <v>2613</v>
      </c>
      <c r="B1693" s="3">
        <v>46254</v>
      </c>
      <c r="C1693" s="4">
        <f>YEAR(SalesDataTable[[#This Row],[Order Date]])</f>
        <v>2026</v>
      </c>
      <c r="D1693" s="12" t="str">
        <f>"Q"&amp;ROUNDUP(MONTH(SalesDataTable[[#This Row],[Order Date]])/3,0)</f>
        <v>Q3</v>
      </c>
      <c r="E1693" s="4">
        <f>MONTH(SalesDataTable[[#This Row],[Order Date]])</f>
        <v>8</v>
      </c>
      <c r="F1693" s="4" t="str">
        <f>TEXT(SalesDataTable[[#This Row],[Order Date]],"MMM")</f>
        <v>Aug</v>
      </c>
      <c r="G1693" s="4" t="s">
        <v>20</v>
      </c>
      <c r="H1693" s="4" t="s">
        <v>21</v>
      </c>
      <c r="I1693" s="4" t="s">
        <v>2</v>
      </c>
      <c r="J1693" s="4" t="s">
        <v>13</v>
      </c>
      <c r="K1693" s="4" t="s">
        <v>34</v>
      </c>
      <c r="L1693" s="4" t="s">
        <v>42</v>
      </c>
      <c r="M1693" s="9">
        <v>1</v>
      </c>
      <c r="N1693" s="6">
        <v>36.380000000000003</v>
      </c>
      <c r="O1693" s="7">
        <v>0.05</v>
      </c>
      <c r="P1693" s="6">
        <v>14.2</v>
      </c>
      <c r="Q1693" s="6">
        <f t="shared" si="104"/>
        <v>34.561</v>
      </c>
      <c r="R1693" s="6">
        <f t="shared" si="105"/>
        <v>14.2</v>
      </c>
      <c r="S1693" s="6">
        <f t="shared" si="106"/>
        <v>20.361000000000001</v>
      </c>
      <c r="T1693" s="8">
        <f t="shared" si="107"/>
        <v>0.58913225890454557</v>
      </c>
      <c r="U1693" s="5">
        <f>YEAR(SalesDataTable[[#This Row],[Order Date]])</f>
        <v>2026</v>
      </c>
      <c r="V1693" s="8" t="str">
        <f>"Q"&amp;ROUNDUP(MONTH(SalesDataTable[[#This Row],[Order Date]])/3,0)</f>
        <v>Q3</v>
      </c>
      <c r="W1693" s="9">
        <f>MONTH(SalesDataTable[[#This Row],[Order Date]])</f>
        <v>8</v>
      </c>
      <c r="X1693" s="8" t="str">
        <f>TEXT(SalesDataTable[[#This Row],[Order Date]],"mmm")</f>
        <v>Aug</v>
      </c>
    </row>
    <row r="1694" spans="1:24" ht="15.75">
      <c r="A1694" s="2">
        <v>3002</v>
      </c>
      <c r="B1694" s="3">
        <v>46254</v>
      </c>
      <c r="C1694" s="4">
        <f>YEAR(SalesDataTable[[#This Row],[Order Date]])</f>
        <v>2026</v>
      </c>
      <c r="D1694" s="12" t="str">
        <f>"Q"&amp;ROUNDUP(MONTH(SalesDataTable[[#This Row],[Order Date]])/3,0)</f>
        <v>Q3</v>
      </c>
      <c r="E1694" s="4">
        <f>MONTH(SalesDataTable[[#This Row],[Order Date]])</f>
        <v>8</v>
      </c>
      <c r="F1694" s="4" t="str">
        <f>TEXT(SalesDataTable[[#This Row],[Order Date]],"MMM")</f>
        <v>Aug</v>
      </c>
      <c r="G1694" s="4" t="s">
        <v>6</v>
      </c>
      <c r="H1694" s="4" t="s">
        <v>43</v>
      </c>
      <c r="I1694" s="4" t="s">
        <v>19</v>
      </c>
      <c r="J1694" s="4" t="s">
        <v>13</v>
      </c>
      <c r="K1694" s="4" t="s">
        <v>23</v>
      </c>
      <c r="L1694" s="4" t="s">
        <v>51</v>
      </c>
      <c r="M1694" s="9">
        <v>2</v>
      </c>
      <c r="N1694" s="6">
        <v>124.09</v>
      </c>
      <c r="O1694" s="7">
        <v>0</v>
      </c>
      <c r="P1694" s="6">
        <v>60.39</v>
      </c>
      <c r="Q1694" s="6">
        <f t="shared" si="104"/>
        <v>248.18</v>
      </c>
      <c r="R1694" s="6">
        <f t="shared" si="105"/>
        <v>120.78</v>
      </c>
      <c r="S1694" s="6">
        <f t="shared" si="106"/>
        <v>127.4</v>
      </c>
      <c r="T1694" s="8">
        <f t="shared" si="107"/>
        <v>0.513337094044645</v>
      </c>
      <c r="U1694" s="5">
        <f>YEAR(SalesDataTable[[#This Row],[Order Date]])</f>
        <v>2026</v>
      </c>
      <c r="V1694" s="8" t="str">
        <f>"Q"&amp;ROUNDUP(MONTH(SalesDataTable[[#This Row],[Order Date]])/3,0)</f>
        <v>Q3</v>
      </c>
      <c r="W1694" s="9">
        <f>MONTH(SalesDataTable[[#This Row],[Order Date]])</f>
        <v>8</v>
      </c>
      <c r="X1694" s="8" t="str">
        <f>TEXT(SalesDataTable[[#This Row],[Order Date]],"mmm")</f>
        <v>Aug</v>
      </c>
    </row>
    <row r="1695" spans="1:24" ht="15.75">
      <c r="A1695" s="2">
        <v>3103</v>
      </c>
      <c r="B1695" s="3">
        <v>46254</v>
      </c>
      <c r="C1695" s="4">
        <f>YEAR(SalesDataTable[[#This Row],[Order Date]])</f>
        <v>2026</v>
      </c>
      <c r="D1695" s="12" t="str">
        <f>"Q"&amp;ROUNDUP(MONTH(SalesDataTable[[#This Row],[Order Date]])/3,0)</f>
        <v>Q3</v>
      </c>
      <c r="E1695" s="4">
        <f>MONTH(SalesDataTable[[#This Row],[Order Date]])</f>
        <v>8</v>
      </c>
      <c r="F1695" s="4" t="str">
        <f>TEXT(SalesDataTable[[#This Row],[Order Date]],"MMM")</f>
        <v>Aug</v>
      </c>
      <c r="G1695" s="4" t="s">
        <v>20</v>
      </c>
      <c r="H1695" s="4" t="s">
        <v>33</v>
      </c>
      <c r="I1695" s="4" t="s">
        <v>2</v>
      </c>
      <c r="J1695" s="4" t="s">
        <v>13</v>
      </c>
      <c r="K1695" s="4" t="s">
        <v>9</v>
      </c>
      <c r="L1695" s="4" t="s">
        <v>17</v>
      </c>
      <c r="M1695" s="9">
        <v>1</v>
      </c>
      <c r="N1695" s="6">
        <v>141.97999999999999</v>
      </c>
      <c r="O1695" s="7">
        <v>0.05</v>
      </c>
      <c r="P1695" s="6">
        <v>79.510000000000005</v>
      </c>
      <c r="Q1695" s="6">
        <f t="shared" si="104"/>
        <v>134.88099999999997</v>
      </c>
      <c r="R1695" s="6">
        <f t="shared" si="105"/>
        <v>79.510000000000005</v>
      </c>
      <c r="S1695" s="6">
        <f t="shared" si="106"/>
        <v>55.370999999999967</v>
      </c>
      <c r="T1695" s="8">
        <f t="shared" si="107"/>
        <v>0.41051741905828082</v>
      </c>
      <c r="U1695" s="5">
        <f>YEAR(SalesDataTable[[#This Row],[Order Date]])</f>
        <v>2026</v>
      </c>
      <c r="V1695" s="8" t="str">
        <f>"Q"&amp;ROUNDUP(MONTH(SalesDataTable[[#This Row],[Order Date]])/3,0)</f>
        <v>Q3</v>
      </c>
      <c r="W1695" s="9">
        <f>MONTH(SalesDataTable[[#This Row],[Order Date]])</f>
        <v>8</v>
      </c>
      <c r="X1695" s="8" t="str">
        <f>TEXT(SalesDataTable[[#This Row],[Order Date]],"mmm")</f>
        <v>Aug</v>
      </c>
    </row>
    <row r="1696" spans="1:24" ht="15.75">
      <c r="A1696" s="2">
        <v>3234</v>
      </c>
      <c r="B1696" s="3">
        <v>46254</v>
      </c>
      <c r="C1696" s="4">
        <f>YEAR(SalesDataTable[[#This Row],[Order Date]])</f>
        <v>2026</v>
      </c>
      <c r="D1696" s="12" t="str">
        <f>"Q"&amp;ROUNDUP(MONTH(SalesDataTable[[#This Row],[Order Date]])/3,0)</f>
        <v>Q3</v>
      </c>
      <c r="E1696" s="4">
        <f>MONTH(SalesDataTable[[#This Row],[Order Date]])</f>
        <v>8</v>
      </c>
      <c r="F1696" s="4" t="str">
        <f>TEXT(SalesDataTable[[#This Row],[Order Date]],"MMM")</f>
        <v>Aug</v>
      </c>
      <c r="G1696" s="4" t="s">
        <v>20</v>
      </c>
      <c r="H1696" s="4" t="s">
        <v>47</v>
      </c>
      <c r="I1696" s="4" t="s">
        <v>19</v>
      </c>
      <c r="J1696" s="4" t="s">
        <v>13</v>
      </c>
      <c r="K1696" s="4" t="s">
        <v>23</v>
      </c>
      <c r="L1696" s="4" t="s">
        <v>51</v>
      </c>
      <c r="M1696" s="9">
        <v>5</v>
      </c>
      <c r="N1696" s="6">
        <v>121.93</v>
      </c>
      <c r="O1696" s="7">
        <v>0.15</v>
      </c>
      <c r="P1696" s="6">
        <v>62.28</v>
      </c>
      <c r="Q1696" s="6">
        <f t="shared" si="104"/>
        <v>518.2025000000001</v>
      </c>
      <c r="R1696" s="6">
        <f t="shared" si="105"/>
        <v>311.39999999999998</v>
      </c>
      <c r="S1696" s="6">
        <f t="shared" si="106"/>
        <v>206.80250000000012</v>
      </c>
      <c r="T1696" s="8">
        <f t="shared" si="107"/>
        <v>0.39907661580173792</v>
      </c>
      <c r="U1696" s="5">
        <f>YEAR(SalesDataTable[[#This Row],[Order Date]])</f>
        <v>2026</v>
      </c>
      <c r="V1696" s="8" t="str">
        <f>"Q"&amp;ROUNDUP(MONTH(SalesDataTable[[#This Row],[Order Date]])/3,0)</f>
        <v>Q3</v>
      </c>
      <c r="W1696" s="9">
        <f>MONTH(SalesDataTable[[#This Row],[Order Date]])</f>
        <v>8</v>
      </c>
      <c r="X1696" s="8" t="str">
        <f>TEXT(SalesDataTable[[#This Row],[Order Date]],"mmm")</f>
        <v>Aug</v>
      </c>
    </row>
    <row r="1697" spans="1:24" ht="15.75">
      <c r="A1697" s="2">
        <v>3281</v>
      </c>
      <c r="B1697" s="3">
        <v>46254</v>
      </c>
      <c r="C1697" s="4">
        <f>YEAR(SalesDataTable[[#This Row],[Order Date]])</f>
        <v>2026</v>
      </c>
      <c r="D1697" s="12" t="str">
        <f>"Q"&amp;ROUNDUP(MONTH(SalesDataTable[[#This Row],[Order Date]])/3,0)</f>
        <v>Q3</v>
      </c>
      <c r="E1697" s="4">
        <f>MONTH(SalesDataTable[[#This Row],[Order Date]])</f>
        <v>8</v>
      </c>
      <c r="F1697" s="4" t="str">
        <f>TEXT(SalesDataTable[[#This Row],[Order Date]],"MMM")</f>
        <v>Aug</v>
      </c>
      <c r="G1697" s="4" t="s">
        <v>20</v>
      </c>
      <c r="H1697" s="4" t="s">
        <v>21</v>
      </c>
      <c r="I1697" s="4" t="s">
        <v>2</v>
      </c>
      <c r="J1697" s="4" t="s">
        <v>13</v>
      </c>
      <c r="K1697" s="4" t="s">
        <v>14</v>
      </c>
      <c r="L1697" s="4" t="s">
        <v>15</v>
      </c>
      <c r="M1697" s="9">
        <v>1</v>
      </c>
      <c r="N1697" s="6">
        <v>35.58</v>
      </c>
      <c r="O1697" s="7">
        <v>0.15</v>
      </c>
      <c r="P1697" s="6">
        <v>13.94</v>
      </c>
      <c r="Q1697" s="6">
        <f t="shared" si="104"/>
        <v>30.242999999999999</v>
      </c>
      <c r="R1697" s="6">
        <f t="shared" si="105"/>
        <v>13.94</v>
      </c>
      <c r="S1697" s="6">
        <f t="shared" si="106"/>
        <v>16.302999999999997</v>
      </c>
      <c r="T1697" s="8">
        <f t="shared" si="107"/>
        <v>0.53906689151208542</v>
      </c>
      <c r="U1697" s="5">
        <f>YEAR(SalesDataTable[[#This Row],[Order Date]])</f>
        <v>2026</v>
      </c>
      <c r="V1697" s="8" t="str">
        <f>"Q"&amp;ROUNDUP(MONTH(SalesDataTable[[#This Row],[Order Date]])/3,0)</f>
        <v>Q3</v>
      </c>
      <c r="W1697" s="9">
        <f>MONTH(SalesDataTable[[#This Row],[Order Date]])</f>
        <v>8</v>
      </c>
      <c r="X1697" s="8" t="str">
        <f>TEXT(SalesDataTable[[#This Row],[Order Date]],"mmm")</f>
        <v>Aug</v>
      </c>
    </row>
    <row r="1698" spans="1:24" ht="15.75">
      <c r="A1698" s="2">
        <v>3870</v>
      </c>
      <c r="B1698" s="3">
        <v>46254</v>
      </c>
      <c r="C1698" s="4">
        <f>YEAR(SalesDataTable[[#This Row],[Order Date]])</f>
        <v>2026</v>
      </c>
      <c r="D1698" s="12" t="str">
        <f>"Q"&amp;ROUNDUP(MONTH(SalesDataTable[[#This Row],[Order Date]])/3,0)</f>
        <v>Q3</v>
      </c>
      <c r="E1698" s="4">
        <f>MONTH(SalesDataTable[[#This Row],[Order Date]])</f>
        <v>8</v>
      </c>
      <c r="F1698" s="4" t="str">
        <f>TEXT(SalesDataTable[[#This Row],[Order Date]],"MMM")</f>
        <v>Aug</v>
      </c>
      <c r="G1698" s="4" t="s">
        <v>11</v>
      </c>
      <c r="H1698" s="4" t="s">
        <v>25</v>
      </c>
      <c r="I1698" s="4" t="s">
        <v>28</v>
      </c>
      <c r="J1698" s="4" t="s">
        <v>3</v>
      </c>
      <c r="K1698" s="4" t="s">
        <v>9</v>
      </c>
      <c r="L1698" s="4" t="s">
        <v>37</v>
      </c>
      <c r="M1698" s="9">
        <v>1</v>
      </c>
      <c r="N1698" s="6">
        <v>157.84</v>
      </c>
      <c r="O1698" s="7">
        <v>0</v>
      </c>
      <c r="P1698" s="6">
        <v>77.87</v>
      </c>
      <c r="Q1698" s="6">
        <f t="shared" si="104"/>
        <v>157.84</v>
      </c>
      <c r="R1698" s="6">
        <f t="shared" si="105"/>
        <v>77.87</v>
      </c>
      <c r="S1698" s="6">
        <f t="shared" si="106"/>
        <v>79.97</v>
      </c>
      <c r="T1698" s="8">
        <f t="shared" si="107"/>
        <v>0.50665230613279266</v>
      </c>
      <c r="U1698" s="5">
        <f>YEAR(SalesDataTable[[#This Row],[Order Date]])</f>
        <v>2026</v>
      </c>
      <c r="V1698" s="8" t="str">
        <f>"Q"&amp;ROUNDUP(MONTH(SalesDataTable[[#This Row],[Order Date]])/3,0)</f>
        <v>Q3</v>
      </c>
      <c r="W1698" s="9">
        <f>MONTH(SalesDataTable[[#This Row],[Order Date]])</f>
        <v>8</v>
      </c>
      <c r="X1698" s="8" t="str">
        <f>TEXT(SalesDataTable[[#This Row],[Order Date]],"mmm")</f>
        <v>Aug</v>
      </c>
    </row>
    <row r="1699" spans="1:24" ht="15.75">
      <c r="A1699" s="2">
        <v>3938</v>
      </c>
      <c r="B1699" s="3">
        <v>46254</v>
      </c>
      <c r="C1699" s="4">
        <f>YEAR(SalesDataTable[[#This Row],[Order Date]])</f>
        <v>2026</v>
      </c>
      <c r="D1699" s="12" t="str">
        <f>"Q"&amp;ROUNDUP(MONTH(SalesDataTable[[#This Row],[Order Date]])/3,0)</f>
        <v>Q3</v>
      </c>
      <c r="E1699" s="4">
        <f>MONTH(SalesDataTable[[#This Row],[Order Date]])</f>
        <v>8</v>
      </c>
      <c r="F1699" s="4" t="str">
        <f>TEXT(SalesDataTable[[#This Row],[Order Date]],"MMM")</f>
        <v>Aug</v>
      </c>
      <c r="G1699" s="4" t="s">
        <v>6</v>
      </c>
      <c r="H1699" s="4" t="s">
        <v>43</v>
      </c>
      <c r="I1699" s="4" t="s">
        <v>2</v>
      </c>
      <c r="J1699" s="4" t="s">
        <v>13</v>
      </c>
      <c r="K1699" s="4" t="s">
        <v>23</v>
      </c>
      <c r="L1699" s="4" t="s">
        <v>24</v>
      </c>
      <c r="M1699" s="9">
        <v>1</v>
      </c>
      <c r="N1699" s="6">
        <v>336.35</v>
      </c>
      <c r="O1699" s="7">
        <v>0</v>
      </c>
      <c r="P1699" s="6">
        <v>195.07</v>
      </c>
      <c r="Q1699" s="6">
        <f t="shared" si="104"/>
        <v>336.35</v>
      </c>
      <c r="R1699" s="6">
        <f t="shared" si="105"/>
        <v>195.07</v>
      </c>
      <c r="S1699" s="6">
        <f t="shared" si="106"/>
        <v>141.28000000000003</v>
      </c>
      <c r="T1699" s="8">
        <f t="shared" si="107"/>
        <v>0.42003865021554931</v>
      </c>
      <c r="U1699" s="5">
        <f>YEAR(SalesDataTable[[#This Row],[Order Date]])</f>
        <v>2026</v>
      </c>
      <c r="V1699" s="8" t="str">
        <f>"Q"&amp;ROUNDUP(MONTH(SalesDataTable[[#This Row],[Order Date]])/3,0)</f>
        <v>Q3</v>
      </c>
      <c r="W1699" s="9">
        <f>MONTH(SalesDataTable[[#This Row],[Order Date]])</f>
        <v>8</v>
      </c>
      <c r="X1699" s="8" t="str">
        <f>TEXT(SalesDataTable[[#This Row],[Order Date]],"mmm")</f>
        <v>Aug</v>
      </c>
    </row>
    <row r="1700" spans="1:24" ht="15.75">
      <c r="A1700" s="2">
        <v>4237</v>
      </c>
      <c r="B1700" s="3">
        <v>46254</v>
      </c>
      <c r="C1700" s="4">
        <f>YEAR(SalesDataTable[[#This Row],[Order Date]])</f>
        <v>2026</v>
      </c>
      <c r="D1700" s="12" t="str">
        <f>"Q"&amp;ROUNDUP(MONTH(SalesDataTable[[#This Row],[Order Date]])/3,0)</f>
        <v>Q3</v>
      </c>
      <c r="E1700" s="4">
        <f>MONTH(SalesDataTable[[#This Row],[Order Date]])</f>
        <v>8</v>
      </c>
      <c r="F1700" s="4" t="str">
        <f>TEXT(SalesDataTable[[#This Row],[Order Date]],"MMM")</f>
        <v>Aug</v>
      </c>
      <c r="G1700" s="4" t="s">
        <v>20</v>
      </c>
      <c r="H1700" s="4" t="s">
        <v>47</v>
      </c>
      <c r="I1700" s="4" t="s">
        <v>8</v>
      </c>
      <c r="J1700" s="4" t="s">
        <v>3</v>
      </c>
      <c r="K1700" s="4" t="s">
        <v>9</v>
      </c>
      <c r="L1700" s="4" t="s">
        <v>37</v>
      </c>
      <c r="M1700" s="9">
        <v>3</v>
      </c>
      <c r="N1700" s="6">
        <v>153.03</v>
      </c>
      <c r="O1700" s="7">
        <v>0.15</v>
      </c>
      <c r="P1700" s="6">
        <v>78.239999999999995</v>
      </c>
      <c r="Q1700" s="6">
        <f t="shared" si="104"/>
        <v>390.22650000000004</v>
      </c>
      <c r="R1700" s="6">
        <f t="shared" si="105"/>
        <v>234.71999999999997</v>
      </c>
      <c r="S1700" s="6">
        <f t="shared" si="106"/>
        <v>155.50650000000007</v>
      </c>
      <c r="T1700" s="8">
        <f t="shared" si="107"/>
        <v>0.39850317700104954</v>
      </c>
      <c r="U1700" s="5">
        <f>YEAR(SalesDataTable[[#This Row],[Order Date]])</f>
        <v>2026</v>
      </c>
      <c r="V1700" s="8" t="str">
        <f>"Q"&amp;ROUNDUP(MONTH(SalesDataTable[[#This Row],[Order Date]])/3,0)</f>
        <v>Q3</v>
      </c>
      <c r="W1700" s="9">
        <f>MONTH(SalesDataTable[[#This Row],[Order Date]])</f>
        <v>8</v>
      </c>
      <c r="X1700" s="8" t="str">
        <f>TEXT(SalesDataTable[[#This Row],[Order Date]],"mmm")</f>
        <v>Aug</v>
      </c>
    </row>
    <row r="1701" spans="1:24" ht="15.75">
      <c r="A1701" s="2">
        <v>4970</v>
      </c>
      <c r="B1701" s="3">
        <v>46254</v>
      </c>
      <c r="C1701" s="4">
        <f>YEAR(SalesDataTable[[#This Row],[Order Date]])</f>
        <v>2026</v>
      </c>
      <c r="D1701" s="12" t="str">
        <f>"Q"&amp;ROUNDUP(MONTH(SalesDataTable[[#This Row],[Order Date]])/3,0)</f>
        <v>Q3</v>
      </c>
      <c r="E1701" s="4">
        <f>MONTH(SalesDataTable[[#This Row],[Order Date]])</f>
        <v>8</v>
      </c>
      <c r="F1701" s="4" t="str">
        <f>TEXT(SalesDataTable[[#This Row],[Order Date]],"MMM")</f>
        <v>Aug</v>
      </c>
      <c r="G1701" s="4" t="s">
        <v>6</v>
      </c>
      <c r="H1701" s="4" t="s">
        <v>49</v>
      </c>
      <c r="I1701" s="4" t="s">
        <v>2</v>
      </c>
      <c r="J1701" s="4" t="s">
        <v>3</v>
      </c>
      <c r="K1701" s="4" t="s">
        <v>4</v>
      </c>
      <c r="L1701" s="4" t="s">
        <v>30</v>
      </c>
      <c r="M1701" s="9">
        <v>2</v>
      </c>
      <c r="N1701" s="6">
        <v>105.01</v>
      </c>
      <c r="O1701" s="7">
        <v>0.15</v>
      </c>
      <c r="P1701" s="6">
        <v>50.56</v>
      </c>
      <c r="Q1701" s="6">
        <f t="shared" si="104"/>
        <v>178.517</v>
      </c>
      <c r="R1701" s="6">
        <f t="shared" si="105"/>
        <v>101.12</v>
      </c>
      <c r="S1701" s="6">
        <f t="shared" si="106"/>
        <v>77.396999999999991</v>
      </c>
      <c r="T1701" s="8">
        <f t="shared" si="107"/>
        <v>0.43355534766996978</v>
      </c>
      <c r="U1701" s="5">
        <f>YEAR(SalesDataTable[[#This Row],[Order Date]])</f>
        <v>2026</v>
      </c>
      <c r="V1701" s="8" t="str">
        <f>"Q"&amp;ROUNDUP(MONTH(SalesDataTable[[#This Row],[Order Date]])/3,0)</f>
        <v>Q3</v>
      </c>
      <c r="W1701" s="9">
        <f>MONTH(SalesDataTable[[#This Row],[Order Date]])</f>
        <v>8</v>
      </c>
      <c r="X1701" s="8" t="str">
        <f>TEXT(SalesDataTable[[#This Row],[Order Date]],"mmm")</f>
        <v>Aug</v>
      </c>
    </row>
    <row r="1702" spans="1:24" ht="15.75">
      <c r="A1702" s="2">
        <v>515</v>
      </c>
      <c r="B1702" s="3">
        <v>46255</v>
      </c>
      <c r="C1702" s="4">
        <f>YEAR(SalesDataTable[[#This Row],[Order Date]])</f>
        <v>2026</v>
      </c>
      <c r="D1702" s="12" t="str">
        <f>"Q"&amp;ROUNDUP(MONTH(SalesDataTable[[#This Row],[Order Date]])/3,0)</f>
        <v>Q3</v>
      </c>
      <c r="E1702" s="4">
        <f>MONTH(SalesDataTable[[#This Row],[Order Date]])</f>
        <v>8</v>
      </c>
      <c r="F1702" s="4" t="str">
        <f>TEXT(SalesDataTable[[#This Row],[Order Date]],"MMM")</f>
        <v>Aug</v>
      </c>
      <c r="G1702" s="4" t="s">
        <v>0</v>
      </c>
      <c r="H1702" s="4" t="s">
        <v>1</v>
      </c>
      <c r="I1702" s="4" t="s">
        <v>19</v>
      </c>
      <c r="J1702" s="4" t="s">
        <v>3</v>
      </c>
      <c r="K1702" s="4" t="s">
        <v>14</v>
      </c>
      <c r="L1702" s="4" t="s">
        <v>32</v>
      </c>
      <c r="M1702" s="9">
        <v>2</v>
      </c>
      <c r="N1702" s="6">
        <v>45.47</v>
      </c>
      <c r="O1702" s="7">
        <v>0</v>
      </c>
      <c r="P1702" s="6">
        <v>18.27</v>
      </c>
      <c r="Q1702" s="6">
        <f t="shared" si="104"/>
        <v>90.94</v>
      </c>
      <c r="R1702" s="6">
        <f t="shared" si="105"/>
        <v>36.54</v>
      </c>
      <c r="S1702" s="6">
        <f t="shared" si="106"/>
        <v>54.4</v>
      </c>
      <c r="T1702" s="8">
        <f t="shared" si="107"/>
        <v>0.5981966131515285</v>
      </c>
      <c r="U1702" s="5">
        <f>YEAR(SalesDataTable[[#This Row],[Order Date]])</f>
        <v>2026</v>
      </c>
      <c r="V1702" s="8" t="str">
        <f>"Q"&amp;ROUNDUP(MONTH(SalesDataTable[[#This Row],[Order Date]])/3,0)</f>
        <v>Q3</v>
      </c>
      <c r="W1702" s="9">
        <f>MONTH(SalesDataTable[[#This Row],[Order Date]])</f>
        <v>8</v>
      </c>
      <c r="X1702" s="8" t="str">
        <f>TEXT(SalesDataTable[[#This Row],[Order Date]],"mmm")</f>
        <v>Aug</v>
      </c>
    </row>
    <row r="1703" spans="1:24" ht="15.75">
      <c r="A1703" s="2">
        <v>661</v>
      </c>
      <c r="B1703" s="3">
        <v>46255</v>
      </c>
      <c r="C1703" s="4">
        <f>YEAR(SalesDataTable[[#This Row],[Order Date]])</f>
        <v>2026</v>
      </c>
      <c r="D1703" s="12" t="str">
        <f>"Q"&amp;ROUNDUP(MONTH(SalesDataTable[[#This Row],[Order Date]])/3,0)</f>
        <v>Q3</v>
      </c>
      <c r="E1703" s="4">
        <f>MONTH(SalesDataTable[[#This Row],[Order Date]])</f>
        <v>8</v>
      </c>
      <c r="F1703" s="4" t="str">
        <f>TEXT(SalesDataTable[[#This Row],[Order Date]],"MMM")</f>
        <v>Aug</v>
      </c>
      <c r="G1703" s="4" t="s">
        <v>0</v>
      </c>
      <c r="H1703" s="4" t="s">
        <v>50</v>
      </c>
      <c r="I1703" s="4" t="s">
        <v>19</v>
      </c>
      <c r="J1703" s="4" t="s">
        <v>13</v>
      </c>
      <c r="K1703" s="4" t="s">
        <v>14</v>
      </c>
      <c r="L1703" s="4" t="s">
        <v>32</v>
      </c>
      <c r="M1703" s="9">
        <v>2</v>
      </c>
      <c r="N1703" s="6">
        <v>47.58</v>
      </c>
      <c r="O1703" s="7">
        <v>0.1</v>
      </c>
      <c r="P1703" s="6">
        <v>18.47</v>
      </c>
      <c r="Q1703" s="6">
        <f t="shared" si="104"/>
        <v>85.644000000000005</v>
      </c>
      <c r="R1703" s="6">
        <f t="shared" si="105"/>
        <v>36.94</v>
      </c>
      <c r="S1703" s="6">
        <f t="shared" si="106"/>
        <v>48.704000000000008</v>
      </c>
      <c r="T1703" s="8">
        <f t="shared" si="107"/>
        <v>0.56867965064686377</v>
      </c>
      <c r="U1703" s="5">
        <f>YEAR(SalesDataTable[[#This Row],[Order Date]])</f>
        <v>2026</v>
      </c>
      <c r="V1703" s="8" t="str">
        <f>"Q"&amp;ROUNDUP(MONTH(SalesDataTable[[#This Row],[Order Date]])/3,0)</f>
        <v>Q3</v>
      </c>
      <c r="W1703" s="9">
        <f>MONTH(SalesDataTable[[#This Row],[Order Date]])</f>
        <v>8</v>
      </c>
      <c r="X1703" s="8" t="str">
        <f>TEXT(SalesDataTable[[#This Row],[Order Date]],"mmm")</f>
        <v>Aug</v>
      </c>
    </row>
    <row r="1704" spans="1:24" ht="15.75">
      <c r="A1704" s="2">
        <v>1443</v>
      </c>
      <c r="B1704" s="3">
        <v>46255</v>
      </c>
      <c r="C1704" s="4">
        <f>YEAR(SalesDataTable[[#This Row],[Order Date]])</f>
        <v>2026</v>
      </c>
      <c r="D1704" s="12" t="str">
        <f>"Q"&amp;ROUNDUP(MONTH(SalesDataTable[[#This Row],[Order Date]])/3,0)</f>
        <v>Q3</v>
      </c>
      <c r="E1704" s="4">
        <f>MONTH(SalesDataTable[[#This Row],[Order Date]])</f>
        <v>8</v>
      </c>
      <c r="F1704" s="4" t="str">
        <f>TEXT(SalesDataTable[[#This Row],[Order Date]],"MMM")</f>
        <v>Aug</v>
      </c>
      <c r="G1704" s="4" t="s">
        <v>20</v>
      </c>
      <c r="H1704" s="4" t="s">
        <v>21</v>
      </c>
      <c r="I1704" s="4" t="s">
        <v>2</v>
      </c>
      <c r="J1704" s="4" t="s">
        <v>13</v>
      </c>
      <c r="K1704" s="4" t="s">
        <v>9</v>
      </c>
      <c r="L1704" s="4" t="s">
        <v>37</v>
      </c>
      <c r="M1704" s="9">
        <v>5</v>
      </c>
      <c r="N1704" s="6">
        <v>155.65</v>
      </c>
      <c r="O1704" s="7">
        <v>0</v>
      </c>
      <c r="P1704" s="6">
        <v>79.13</v>
      </c>
      <c r="Q1704" s="6">
        <f t="shared" si="104"/>
        <v>778.25</v>
      </c>
      <c r="R1704" s="6">
        <f t="shared" si="105"/>
        <v>395.65</v>
      </c>
      <c r="S1704" s="6">
        <f t="shared" si="106"/>
        <v>382.6</v>
      </c>
      <c r="T1704" s="8">
        <f t="shared" si="107"/>
        <v>0.49161580469000965</v>
      </c>
      <c r="U1704" s="5">
        <f>YEAR(SalesDataTable[[#This Row],[Order Date]])</f>
        <v>2026</v>
      </c>
      <c r="V1704" s="8" t="str">
        <f>"Q"&amp;ROUNDUP(MONTH(SalesDataTable[[#This Row],[Order Date]])/3,0)</f>
        <v>Q3</v>
      </c>
      <c r="W1704" s="9">
        <f>MONTH(SalesDataTable[[#This Row],[Order Date]])</f>
        <v>8</v>
      </c>
      <c r="X1704" s="8" t="str">
        <f>TEXT(SalesDataTable[[#This Row],[Order Date]],"mmm")</f>
        <v>Aug</v>
      </c>
    </row>
    <row r="1705" spans="1:24" ht="15.75">
      <c r="A1705" s="2">
        <v>1446</v>
      </c>
      <c r="B1705" s="3">
        <v>46255</v>
      </c>
      <c r="C1705" s="4">
        <f>YEAR(SalesDataTable[[#This Row],[Order Date]])</f>
        <v>2026</v>
      </c>
      <c r="D1705" s="12" t="str">
        <f>"Q"&amp;ROUNDUP(MONTH(SalesDataTable[[#This Row],[Order Date]])/3,0)</f>
        <v>Q3</v>
      </c>
      <c r="E1705" s="4">
        <f>MONTH(SalesDataTable[[#This Row],[Order Date]])</f>
        <v>8</v>
      </c>
      <c r="F1705" s="4" t="str">
        <f>TEXT(SalesDataTable[[#This Row],[Order Date]],"MMM")</f>
        <v>Aug</v>
      </c>
      <c r="G1705" s="4" t="s">
        <v>20</v>
      </c>
      <c r="H1705" s="4" t="s">
        <v>47</v>
      </c>
      <c r="I1705" s="4" t="s">
        <v>19</v>
      </c>
      <c r="J1705" s="4" t="s">
        <v>3</v>
      </c>
      <c r="K1705" s="4" t="s">
        <v>23</v>
      </c>
      <c r="L1705" s="4" t="s">
        <v>29</v>
      </c>
      <c r="M1705" s="9">
        <v>1</v>
      </c>
      <c r="N1705" s="6">
        <v>195.15</v>
      </c>
      <c r="O1705" s="7">
        <v>0</v>
      </c>
      <c r="P1705" s="6">
        <v>101.99</v>
      </c>
      <c r="Q1705" s="6">
        <f t="shared" si="104"/>
        <v>195.15</v>
      </c>
      <c r="R1705" s="6">
        <f t="shared" si="105"/>
        <v>101.99</v>
      </c>
      <c r="S1705" s="6">
        <f t="shared" si="106"/>
        <v>93.160000000000011</v>
      </c>
      <c r="T1705" s="8">
        <f t="shared" si="107"/>
        <v>0.47737637714578535</v>
      </c>
      <c r="U1705" s="5">
        <f>YEAR(SalesDataTable[[#This Row],[Order Date]])</f>
        <v>2026</v>
      </c>
      <c r="V1705" s="8" t="str">
        <f>"Q"&amp;ROUNDUP(MONTH(SalesDataTable[[#This Row],[Order Date]])/3,0)</f>
        <v>Q3</v>
      </c>
      <c r="W1705" s="9">
        <f>MONTH(SalesDataTable[[#This Row],[Order Date]])</f>
        <v>8</v>
      </c>
      <c r="X1705" s="8" t="str">
        <f>TEXT(SalesDataTable[[#This Row],[Order Date]],"mmm")</f>
        <v>Aug</v>
      </c>
    </row>
    <row r="1706" spans="1:24" ht="15.75">
      <c r="A1706" s="2">
        <v>1524</v>
      </c>
      <c r="B1706" s="3">
        <v>46255</v>
      </c>
      <c r="C1706" s="4">
        <f>YEAR(SalesDataTable[[#This Row],[Order Date]])</f>
        <v>2026</v>
      </c>
      <c r="D1706" s="12" t="str">
        <f>"Q"&amp;ROUNDUP(MONTH(SalesDataTable[[#This Row],[Order Date]])/3,0)</f>
        <v>Q3</v>
      </c>
      <c r="E1706" s="4">
        <f>MONTH(SalesDataTable[[#This Row],[Order Date]])</f>
        <v>8</v>
      </c>
      <c r="F1706" s="4" t="str">
        <f>TEXT(SalesDataTable[[#This Row],[Order Date]],"MMM")</f>
        <v>Aug</v>
      </c>
      <c r="G1706" s="4" t="s">
        <v>6</v>
      </c>
      <c r="H1706" s="4" t="s">
        <v>27</v>
      </c>
      <c r="I1706" s="4" t="s">
        <v>28</v>
      </c>
      <c r="J1706" s="4" t="s">
        <v>13</v>
      </c>
      <c r="K1706" s="4" t="s">
        <v>4</v>
      </c>
      <c r="L1706" s="4" t="s">
        <v>5</v>
      </c>
      <c r="M1706" s="9">
        <v>1</v>
      </c>
      <c r="N1706" s="6">
        <v>81.569999999999993</v>
      </c>
      <c r="O1706" s="7">
        <v>0</v>
      </c>
      <c r="P1706" s="6">
        <v>43.79</v>
      </c>
      <c r="Q1706" s="6">
        <f t="shared" si="104"/>
        <v>81.569999999999993</v>
      </c>
      <c r="R1706" s="6">
        <f t="shared" si="105"/>
        <v>43.79</v>
      </c>
      <c r="S1706" s="6">
        <f t="shared" si="106"/>
        <v>37.779999999999994</v>
      </c>
      <c r="T1706" s="8">
        <f t="shared" si="107"/>
        <v>0.4631604756650729</v>
      </c>
      <c r="U1706" s="5">
        <f>YEAR(SalesDataTable[[#This Row],[Order Date]])</f>
        <v>2026</v>
      </c>
      <c r="V1706" s="8" t="str">
        <f>"Q"&amp;ROUNDUP(MONTH(SalesDataTable[[#This Row],[Order Date]])/3,0)</f>
        <v>Q3</v>
      </c>
      <c r="W1706" s="9">
        <f>MONTH(SalesDataTable[[#This Row],[Order Date]])</f>
        <v>8</v>
      </c>
      <c r="X1706" s="8" t="str">
        <f>TEXT(SalesDataTable[[#This Row],[Order Date]],"mmm")</f>
        <v>Aug</v>
      </c>
    </row>
    <row r="1707" spans="1:24" ht="15.75">
      <c r="A1707" s="2">
        <v>1946</v>
      </c>
      <c r="B1707" s="3">
        <v>46255</v>
      </c>
      <c r="C1707" s="4">
        <f>YEAR(SalesDataTable[[#This Row],[Order Date]])</f>
        <v>2026</v>
      </c>
      <c r="D1707" s="12" t="str">
        <f>"Q"&amp;ROUNDUP(MONTH(SalesDataTable[[#This Row],[Order Date]])/3,0)</f>
        <v>Q3</v>
      </c>
      <c r="E1707" s="4">
        <f>MONTH(SalesDataTable[[#This Row],[Order Date]])</f>
        <v>8</v>
      </c>
      <c r="F1707" s="4" t="str">
        <f>TEXT(SalesDataTable[[#This Row],[Order Date]],"MMM")</f>
        <v>Aug</v>
      </c>
      <c r="G1707" s="4" t="s">
        <v>0</v>
      </c>
      <c r="H1707" s="4" t="s">
        <v>50</v>
      </c>
      <c r="I1707" s="4" t="s">
        <v>19</v>
      </c>
      <c r="J1707" s="4" t="s">
        <v>13</v>
      </c>
      <c r="K1707" s="4" t="s">
        <v>23</v>
      </c>
      <c r="L1707" s="4" t="s">
        <v>51</v>
      </c>
      <c r="M1707" s="9">
        <v>5</v>
      </c>
      <c r="N1707" s="6">
        <v>125.44</v>
      </c>
      <c r="O1707" s="7">
        <v>0</v>
      </c>
      <c r="P1707" s="6">
        <v>59.58</v>
      </c>
      <c r="Q1707" s="6">
        <f t="shared" si="104"/>
        <v>627.20000000000005</v>
      </c>
      <c r="R1707" s="6">
        <f t="shared" si="105"/>
        <v>297.89999999999998</v>
      </c>
      <c r="S1707" s="6">
        <f t="shared" si="106"/>
        <v>329.30000000000007</v>
      </c>
      <c r="T1707" s="8">
        <f t="shared" si="107"/>
        <v>0.52503188775510212</v>
      </c>
      <c r="U1707" s="5">
        <f>YEAR(SalesDataTable[[#This Row],[Order Date]])</f>
        <v>2026</v>
      </c>
      <c r="V1707" s="8" t="str">
        <f>"Q"&amp;ROUNDUP(MONTH(SalesDataTable[[#This Row],[Order Date]])/3,0)</f>
        <v>Q3</v>
      </c>
      <c r="W1707" s="9">
        <f>MONTH(SalesDataTable[[#This Row],[Order Date]])</f>
        <v>8</v>
      </c>
      <c r="X1707" s="8" t="str">
        <f>TEXT(SalesDataTable[[#This Row],[Order Date]],"mmm")</f>
        <v>Aug</v>
      </c>
    </row>
    <row r="1708" spans="1:24" ht="15.75">
      <c r="A1708" s="2">
        <v>2285</v>
      </c>
      <c r="B1708" s="3">
        <v>46255</v>
      </c>
      <c r="C1708" s="4">
        <f>YEAR(SalesDataTable[[#This Row],[Order Date]])</f>
        <v>2026</v>
      </c>
      <c r="D1708" s="12" t="str">
        <f>"Q"&amp;ROUNDUP(MONTH(SalesDataTable[[#This Row],[Order Date]])/3,0)</f>
        <v>Q3</v>
      </c>
      <c r="E1708" s="4">
        <f>MONTH(SalesDataTable[[#This Row],[Order Date]])</f>
        <v>8</v>
      </c>
      <c r="F1708" s="4" t="str">
        <f>TEXT(SalesDataTable[[#This Row],[Order Date]],"MMM")</f>
        <v>Aug</v>
      </c>
      <c r="G1708" s="4" t="s">
        <v>6</v>
      </c>
      <c r="H1708" s="4" t="s">
        <v>41</v>
      </c>
      <c r="I1708" s="4" t="s">
        <v>2</v>
      </c>
      <c r="J1708" s="4" t="s">
        <v>16</v>
      </c>
      <c r="K1708" s="4" t="s">
        <v>9</v>
      </c>
      <c r="L1708" s="4" t="s">
        <v>37</v>
      </c>
      <c r="M1708" s="9">
        <v>2</v>
      </c>
      <c r="N1708" s="6">
        <v>155.11000000000001</v>
      </c>
      <c r="O1708" s="7">
        <v>0.05</v>
      </c>
      <c r="P1708" s="6">
        <v>80.13</v>
      </c>
      <c r="Q1708" s="6">
        <f t="shared" si="104"/>
        <v>294.709</v>
      </c>
      <c r="R1708" s="6">
        <f t="shared" si="105"/>
        <v>160.26</v>
      </c>
      <c r="S1708" s="6">
        <f t="shared" si="106"/>
        <v>134.44900000000001</v>
      </c>
      <c r="T1708" s="8">
        <f t="shared" si="107"/>
        <v>0.45620934548995795</v>
      </c>
      <c r="U1708" s="5">
        <f>YEAR(SalesDataTable[[#This Row],[Order Date]])</f>
        <v>2026</v>
      </c>
      <c r="V1708" s="8" t="str">
        <f>"Q"&amp;ROUNDUP(MONTH(SalesDataTable[[#This Row],[Order Date]])/3,0)</f>
        <v>Q3</v>
      </c>
      <c r="W1708" s="9">
        <f>MONTH(SalesDataTable[[#This Row],[Order Date]])</f>
        <v>8</v>
      </c>
      <c r="X1708" s="8" t="str">
        <f>TEXT(SalesDataTable[[#This Row],[Order Date]],"mmm")</f>
        <v>Aug</v>
      </c>
    </row>
    <row r="1709" spans="1:24" ht="15.75">
      <c r="A1709" s="2">
        <v>2978</v>
      </c>
      <c r="B1709" s="3">
        <v>46255</v>
      </c>
      <c r="C1709" s="4">
        <f>YEAR(SalesDataTable[[#This Row],[Order Date]])</f>
        <v>2026</v>
      </c>
      <c r="D1709" s="12" t="str">
        <f>"Q"&amp;ROUNDUP(MONTH(SalesDataTable[[#This Row],[Order Date]])/3,0)</f>
        <v>Q3</v>
      </c>
      <c r="E1709" s="4">
        <f>MONTH(SalesDataTable[[#This Row],[Order Date]])</f>
        <v>8</v>
      </c>
      <c r="F1709" s="4" t="str">
        <f>TEXT(SalesDataTable[[#This Row],[Order Date]],"MMM")</f>
        <v>Aug</v>
      </c>
      <c r="G1709" s="4" t="s">
        <v>11</v>
      </c>
      <c r="H1709" s="4" t="s">
        <v>39</v>
      </c>
      <c r="I1709" s="4" t="s">
        <v>19</v>
      </c>
      <c r="J1709" s="4" t="s">
        <v>13</v>
      </c>
      <c r="K1709" s="4" t="s">
        <v>4</v>
      </c>
      <c r="L1709" s="4" t="s">
        <v>5</v>
      </c>
      <c r="M1709" s="9">
        <v>1</v>
      </c>
      <c r="N1709" s="6">
        <v>80.7</v>
      </c>
      <c r="O1709" s="7">
        <v>0</v>
      </c>
      <c r="P1709" s="6">
        <v>41.98</v>
      </c>
      <c r="Q1709" s="6">
        <f t="shared" si="104"/>
        <v>80.7</v>
      </c>
      <c r="R1709" s="6">
        <f t="shared" si="105"/>
        <v>41.98</v>
      </c>
      <c r="S1709" s="6">
        <f t="shared" si="106"/>
        <v>38.720000000000006</v>
      </c>
      <c r="T1709" s="8">
        <f t="shared" si="107"/>
        <v>0.47980173482032223</v>
      </c>
      <c r="U1709" s="5">
        <f>YEAR(SalesDataTable[[#This Row],[Order Date]])</f>
        <v>2026</v>
      </c>
      <c r="V1709" s="8" t="str">
        <f>"Q"&amp;ROUNDUP(MONTH(SalesDataTable[[#This Row],[Order Date]])/3,0)</f>
        <v>Q3</v>
      </c>
      <c r="W1709" s="9">
        <f>MONTH(SalesDataTable[[#This Row],[Order Date]])</f>
        <v>8</v>
      </c>
      <c r="X1709" s="8" t="str">
        <f>TEXT(SalesDataTable[[#This Row],[Order Date]],"mmm")</f>
        <v>Aug</v>
      </c>
    </row>
    <row r="1710" spans="1:24" ht="15.75">
      <c r="A1710" s="2">
        <v>3842</v>
      </c>
      <c r="B1710" s="3">
        <v>46255</v>
      </c>
      <c r="C1710" s="4">
        <f>YEAR(SalesDataTable[[#This Row],[Order Date]])</f>
        <v>2026</v>
      </c>
      <c r="D1710" s="12" t="str">
        <f>"Q"&amp;ROUNDUP(MONTH(SalesDataTable[[#This Row],[Order Date]])/3,0)</f>
        <v>Q3</v>
      </c>
      <c r="E1710" s="4">
        <f>MONTH(SalesDataTable[[#This Row],[Order Date]])</f>
        <v>8</v>
      </c>
      <c r="F1710" s="4" t="str">
        <f>TEXT(SalesDataTable[[#This Row],[Order Date]],"MMM")</f>
        <v>Aug</v>
      </c>
      <c r="G1710" s="4" t="s">
        <v>20</v>
      </c>
      <c r="H1710" s="4" t="s">
        <v>33</v>
      </c>
      <c r="I1710" s="4" t="s">
        <v>8</v>
      </c>
      <c r="J1710" s="4" t="s">
        <v>3</v>
      </c>
      <c r="K1710" s="4" t="s">
        <v>9</v>
      </c>
      <c r="L1710" s="4" t="s">
        <v>37</v>
      </c>
      <c r="M1710" s="9">
        <v>10</v>
      </c>
      <c r="N1710" s="6">
        <v>156.72</v>
      </c>
      <c r="O1710" s="7">
        <v>0.15</v>
      </c>
      <c r="P1710" s="6">
        <v>78.12</v>
      </c>
      <c r="Q1710" s="6">
        <f t="shared" si="104"/>
        <v>1332.12</v>
      </c>
      <c r="R1710" s="6">
        <f t="shared" si="105"/>
        <v>781.2</v>
      </c>
      <c r="S1710" s="6">
        <f t="shared" si="106"/>
        <v>550.91999999999985</v>
      </c>
      <c r="T1710" s="8">
        <f t="shared" si="107"/>
        <v>0.41356634537429054</v>
      </c>
      <c r="U1710" s="5">
        <f>YEAR(SalesDataTable[[#This Row],[Order Date]])</f>
        <v>2026</v>
      </c>
      <c r="V1710" s="8" t="str">
        <f>"Q"&amp;ROUNDUP(MONTH(SalesDataTable[[#This Row],[Order Date]])/3,0)</f>
        <v>Q3</v>
      </c>
      <c r="W1710" s="9">
        <f>MONTH(SalesDataTable[[#This Row],[Order Date]])</f>
        <v>8</v>
      </c>
      <c r="X1710" s="8" t="str">
        <f>TEXT(SalesDataTable[[#This Row],[Order Date]],"mmm")</f>
        <v>Aug</v>
      </c>
    </row>
    <row r="1711" spans="1:24" ht="15.75">
      <c r="A1711" s="2">
        <v>4220</v>
      </c>
      <c r="B1711" s="3">
        <v>46255</v>
      </c>
      <c r="C1711" s="4">
        <f>YEAR(SalesDataTable[[#This Row],[Order Date]])</f>
        <v>2026</v>
      </c>
      <c r="D1711" s="12" t="str">
        <f>"Q"&amp;ROUNDUP(MONTH(SalesDataTable[[#This Row],[Order Date]])/3,0)</f>
        <v>Q3</v>
      </c>
      <c r="E1711" s="4">
        <f>MONTH(SalesDataTable[[#This Row],[Order Date]])</f>
        <v>8</v>
      </c>
      <c r="F1711" s="4" t="str">
        <f>TEXT(SalesDataTable[[#This Row],[Order Date]],"MMM")</f>
        <v>Aug</v>
      </c>
      <c r="G1711" s="4" t="s">
        <v>6</v>
      </c>
      <c r="H1711" s="4" t="s">
        <v>49</v>
      </c>
      <c r="I1711" s="4" t="s">
        <v>8</v>
      </c>
      <c r="J1711" s="4" t="s">
        <v>16</v>
      </c>
      <c r="K1711" s="4" t="s">
        <v>14</v>
      </c>
      <c r="L1711" s="4" t="s">
        <v>48</v>
      </c>
      <c r="M1711" s="9">
        <v>5</v>
      </c>
      <c r="N1711" s="6">
        <v>162.76</v>
      </c>
      <c r="O1711" s="7">
        <v>0.15</v>
      </c>
      <c r="P1711" s="6">
        <v>85.32</v>
      </c>
      <c r="Q1711" s="6">
        <f t="shared" si="104"/>
        <v>691.7299999999999</v>
      </c>
      <c r="R1711" s="6">
        <f t="shared" si="105"/>
        <v>426.59999999999997</v>
      </c>
      <c r="S1711" s="6">
        <f t="shared" si="106"/>
        <v>265.12999999999994</v>
      </c>
      <c r="T1711" s="8">
        <f t="shared" si="107"/>
        <v>0.38328538591647027</v>
      </c>
      <c r="U1711" s="5">
        <f>YEAR(SalesDataTable[[#This Row],[Order Date]])</f>
        <v>2026</v>
      </c>
      <c r="V1711" s="8" t="str">
        <f>"Q"&amp;ROUNDUP(MONTH(SalesDataTable[[#This Row],[Order Date]])/3,0)</f>
        <v>Q3</v>
      </c>
      <c r="W1711" s="9">
        <f>MONTH(SalesDataTable[[#This Row],[Order Date]])</f>
        <v>8</v>
      </c>
      <c r="X1711" s="8" t="str">
        <f>TEXT(SalesDataTable[[#This Row],[Order Date]],"mmm")</f>
        <v>Aug</v>
      </c>
    </row>
    <row r="1712" spans="1:24" ht="15.75">
      <c r="A1712" s="2">
        <v>478</v>
      </c>
      <c r="B1712" s="3">
        <v>46256</v>
      </c>
      <c r="C1712" s="4">
        <f>YEAR(SalesDataTable[[#This Row],[Order Date]])</f>
        <v>2026</v>
      </c>
      <c r="D1712" s="12" t="str">
        <f>"Q"&amp;ROUNDUP(MONTH(SalesDataTable[[#This Row],[Order Date]])/3,0)</f>
        <v>Q3</v>
      </c>
      <c r="E1712" s="4">
        <f>MONTH(SalesDataTable[[#This Row],[Order Date]])</f>
        <v>8</v>
      </c>
      <c r="F1712" s="4" t="str">
        <f>TEXT(SalesDataTable[[#This Row],[Order Date]],"MMM")</f>
        <v>Aug</v>
      </c>
      <c r="G1712" s="4" t="s">
        <v>20</v>
      </c>
      <c r="H1712" s="4" t="s">
        <v>33</v>
      </c>
      <c r="I1712" s="4" t="s">
        <v>19</v>
      </c>
      <c r="J1712" s="4" t="s">
        <v>16</v>
      </c>
      <c r="K1712" s="4" t="s">
        <v>34</v>
      </c>
      <c r="L1712" s="4" t="s">
        <v>35</v>
      </c>
      <c r="M1712" s="9">
        <v>2</v>
      </c>
      <c r="N1712" s="6">
        <v>40.22</v>
      </c>
      <c r="O1712" s="7">
        <v>0</v>
      </c>
      <c r="P1712" s="6">
        <v>14.45</v>
      </c>
      <c r="Q1712" s="6">
        <f t="shared" si="104"/>
        <v>80.44</v>
      </c>
      <c r="R1712" s="6">
        <f t="shared" si="105"/>
        <v>28.9</v>
      </c>
      <c r="S1712" s="6">
        <f t="shared" si="106"/>
        <v>51.54</v>
      </c>
      <c r="T1712" s="8">
        <f t="shared" si="107"/>
        <v>0.64072600696171056</v>
      </c>
      <c r="U1712" s="5">
        <f>YEAR(SalesDataTable[[#This Row],[Order Date]])</f>
        <v>2026</v>
      </c>
      <c r="V1712" s="8" t="str">
        <f>"Q"&amp;ROUNDUP(MONTH(SalesDataTable[[#This Row],[Order Date]])/3,0)</f>
        <v>Q3</v>
      </c>
      <c r="W1712" s="9">
        <f>MONTH(SalesDataTable[[#This Row],[Order Date]])</f>
        <v>8</v>
      </c>
      <c r="X1712" s="8" t="str">
        <f>TEXT(SalesDataTable[[#This Row],[Order Date]],"mmm")</f>
        <v>Aug</v>
      </c>
    </row>
    <row r="1713" spans="1:24" ht="15.75">
      <c r="A1713" s="2">
        <v>491</v>
      </c>
      <c r="B1713" s="3">
        <v>46256</v>
      </c>
      <c r="C1713" s="4">
        <f>YEAR(SalesDataTable[[#This Row],[Order Date]])</f>
        <v>2026</v>
      </c>
      <c r="D1713" s="12" t="str">
        <f>"Q"&amp;ROUNDUP(MONTH(SalesDataTable[[#This Row],[Order Date]])/3,0)</f>
        <v>Q3</v>
      </c>
      <c r="E1713" s="4">
        <f>MONTH(SalesDataTable[[#This Row],[Order Date]])</f>
        <v>8</v>
      </c>
      <c r="F1713" s="4" t="str">
        <f>TEXT(SalesDataTable[[#This Row],[Order Date]],"MMM")</f>
        <v>Aug</v>
      </c>
      <c r="G1713" s="4" t="s">
        <v>0</v>
      </c>
      <c r="H1713" s="4" t="s">
        <v>36</v>
      </c>
      <c r="I1713" s="4" t="s">
        <v>28</v>
      </c>
      <c r="J1713" s="4" t="s">
        <v>13</v>
      </c>
      <c r="K1713" s="4" t="s">
        <v>14</v>
      </c>
      <c r="L1713" s="4" t="s">
        <v>32</v>
      </c>
      <c r="M1713" s="9">
        <v>1</v>
      </c>
      <c r="N1713" s="6">
        <v>45.42</v>
      </c>
      <c r="O1713" s="7">
        <v>0.15</v>
      </c>
      <c r="P1713" s="6">
        <v>18.079999999999998</v>
      </c>
      <c r="Q1713" s="6">
        <f t="shared" si="104"/>
        <v>38.606999999999999</v>
      </c>
      <c r="R1713" s="6">
        <f t="shared" si="105"/>
        <v>18.079999999999998</v>
      </c>
      <c r="S1713" s="6">
        <f t="shared" si="106"/>
        <v>20.527000000000001</v>
      </c>
      <c r="T1713" s="8">
        <f t="shared" si="107"/>
        <v>0.53169114409304019</v>
      </c>
      <c r="U1713" s="5">
        <f>YEAR(SalesDataTable[[#This Row],[Order Date]])</f>
        <v>2026</v>
      </c>
      <c r="V1713" s="8" t="str">
        <f>"Q"&amp;ROUNDUP(MONTH(SalesDataTable[[#This Row],[Order Date]])/3,0)</f>
        <v>Q3</v>
      </c>
      <c r="W1713" s="9">
        <f>MONTH(SalesDataTable[[#This Row],[Order Date]])</f>
        <v>8</v>
      </c>
      <c r="X1713" s="8" t="str">
        <f>TEXT(SalesDataTable[[#This Row],[Order Date]],"mmm")</f>
        <v>Aug</v>
      </c>
    </row>
    <row r="1714" spans="1:24" ht="15.75">
      <c r="A1714" s="2">
        <v>862</v>
      </c>
      <c r="B1714" s="3">
        <v>46256</v>
      </c>
      <c r="C1714" s="4">
        <f>YEAR(SalesDataTable[[#This Row],[Order Date]])</f>
        <v>2026</v>
      </c>
      <c r="D1714" s="12" t="str">
        <f>"Q"&amp;ROUNDUP(MONTH(SalesDataTable[[#This Row],[Order Date]])/3,0)</f>
        <v>Q3</v>
      </c>
      <c r="E1714" s="4">
        <f>MONTH(SalesDataTable[[#This Row],[Order Date]])</f>
        <v>8</v>
      </c>
      <c r="F1714" s="4" t="str">
        <f>TEXT(SalesDataTable[[#This Row],[Order Date]],"MMM")</f>
        <v>Aug</v>
      </c>
      <c r="G1714" s="4" t="s">
        <v>0</v>
      </c>
      <c r="H1714" s="4" t="s">
        <v>36</v>
      </c>
      <c r="I1714" s="4" t="s">
        <v>2</v>
      </c>
      <c r="J1714" s="4" t="s">
        <v>3</v>
      </c>
      <c r="K1714" s="4" t="s">
        <v>9</v>
      </c>
      <c r="L1714" s="4" t="s">
        <v>10</v>
      </c>
      <c r="M1714" s="9">
        <v>1</v>
      </c>
      <c r="N1714" s="6">
        <v>93.55</v>
      </c>
      <c r="O1714" s="7">
        <v>0</v>
      </c>
      <c r="P1714" s="6">
        <v>44.89</v>
      </c>
      <c r="Q1714" s="6">
        <f t="shared" si="104"/>
        <v>93.55</v>
      </c>
      <c r="R1714" s="6">
        <f t="shared" si="105"/>
        <v>44.89</v>
      </c>
      <c r="S1714" s="6">
        <f t="shared" si="106"/>
        <v>48.66</v>
      </c>
      <c r="T1714" s="8">
        <f t="shared" si="107"/>
        <v>0.5201496525921967</v>
      </c>
      <c r="U1714" s="5">
        <f>YEAR(SalesDataTable[[#This Row],[Order Date]])</f>
        <v>2026</v>
      </c>
      <c r="V1714" s="8" t="str">
        <f>"Q"&amp;ROUNDUP(MONTH(SalesDataTable[[#This Row],[Order Date]])/3,0)</f>
        <v>Q3</v>
      </c>
      <c r="W1714" s="9">
        <f>MONTH(SalesDataTable[[#This Row],[Order Date]])</f>
        <v>8</v>
      </c>
      <c r="X1714" s="8" t="str">
        <f>TEXT(SalesDataTable[[#This Row],[Order Date]],"mmm")</f>
        <v>Aug</v>
      </c>
    </row>
    <row r="1715" spans="1:24" ht="15.75">
      <c r="A1715" s="2">
        <v>957</v>
      </c>
      <c r="B1715" s="3">
        <v>46256</v>
      </c>
      <c r="C1715" s="4">
        <f>YEAR(SalesDataTable[[#This Row],[Order Date]])</f>
        <v>2026</v>
      </c>
      <c r="D1715" s="12" t="str">
        <f>"Q"&amp;ROUNDUP(MONTH(SalesDataTable[[#This Row],[Order Date]])/3,0)</f>
        <v>Q3</v>
      </c>
      <c r="E1715" s="4">
        <f>MONTH(SalesDataTable[[#This Row],[Order Date]])</f>
        <v>8</v>
      </c>
      <c r="F1715" s="4" t="str">
        <f>TEXT(SalesDataTable[[#This Row],[Order Date]],"MMM")</f>
        <v>Aug</v>
      </c>
      <c r="G1715" s="4" t="s">
        <v>11</v>
      </c>
      <c r="H1715" s="4" t="s">
        <v>12</v>
      </c>
      <c r="I1715" s="4" t="s">
        <v>2</v>
      </c>
      <c r="J1715" s="4" t="s">
        <v>3</v>
      </c>
      <c r="K1715" s="4" t="s">
        <v>9</v>
      </c>
      <c r="L1715" s="4" t="s">
        <v>17</v>
      </c>
      <c r="M1715" s="9">
        <v>2</v>
      </c>
      <c r="N1715" s="6">
        <v>146.85</v>
      </c>
      <c r="O1715" s="7">
        <v>0</v>
      </c>
      <c r="P1715" s="6">
        <v>81.010000000000005</v>
      </c>
      <c r="Q1715" s="6">
        <f t="shared" si="104"/>
        <v>293.7</v>
      </c>
      <c r="R1715" s="6">
        <f t="shared" si="105"/>
        <v>162.02000000000001</v>
      </c>
      <c r="S1715" s="6">
        <f t="shared" si="106"/>
        <v>131.67999999999998</v>
      </c>
      <c r="T1715" s="8">
        <f t="shared" si="107"/>
        <v>0.44834865509022809</v>
      </c>
      <c r="U1715" s="5">
        <f>YEAR(SalesDataTable[[#This Row],[Order Date]])</f>
        <v>2026</v>
      </c>
      <c r="V1715" s="8" t="str">
        <f>"Q"&amp;ROUNDUP(MONTH(SalesDataTable[[#This Row],[Order Date]])/3,0)</f>
        <v>Q3</v>
      </c>
      <c r="W1715" s="9">
        <f>MONTH(SalesDataTable[[#This Row],[Order Date]])</f>
        <v>8</v>
      </c>
      <c r="X1715" s="8" t="str">
        <f>TEXT(SalesDataTable[[#This Row],[Order Date]],"mmm")</f>
        <v>Aug</v>
      </c>
    </row>
    <row r="1716" spans="1:24" ht="15.75">
      <c r="A1716" s="2">
        <v>1728</v>
      </c>
      <c r="B1716" s="3">
        <v>46256</v>
      </c>
      <c r="C1716" s="4">
        <f>YEAR(SalesDataTable[[#This Row],[Order Date]])</f>
        <v>2026</v>
      </c>
      <c r="D1716" s="12" t="str">
        <f>"Q"&amp;ROUNDUP(MONTH(SalesDataTable[[#This Row],[Order Date]])/3,0)</f>
        <v>Q3</v>
      </c>
      <c r="E1716" s="4">
        <f>MONTH(SalesDataTable[[#This Row],[Order Date]])</f>
        <v>8</v>
      </c>
      <c r="F1716" s="4" t="str">
        <f>TEXT(SalesDataTable[[#This Row],[Order Date]],"MMM")</f>
        <v>Aug</v>
      </c>
      <c r="G1716" s="4" t="s">
        <v>0</v>
      </c>
      <c r="H1716" s="4" t="s">
        <v>36</v>
      </c>
      <c r="I1716" s="4" t="s">
        <v>8</v>
      </c>
      <c r="J1716" s="4" t="s">
        <v>16</v>
      </c>
      <c r="K1716" s="4" t="s">
        <v>4</v>
      </c>
      <c r="L1716" s="4" t="s">
        <v>30</v>
      </c>
      <c r="M1716" s="9">
        <v>6</v>
      </c>
      <c r="N1716" s="6">
        <v>101.54</v>
      </c>
      <c r="O1716" s="7">
        <v>0.1</v>
      </c>
      <c r="P1716" s="6">
        <v>50</v>
      </c>
      <c r="Q1716" s="6">
        <f t="shared" si="104"/>
        <v>548.31600000000003</v>
      </c>
      <c r="R1716" s="6">
        <f t="shared" si="105"/>
        <v>300</v>
      </c>
      <c r="S1716" s="6">
        <f t="shared" si="106"/>
        <v>248.31600000000003</v>
      </c>
      <c r="T1716" s="8">
        <f t="shared" si="107"/>
        <v>0.45287024270676035</v>
      </c>
      <c r="U1716" s="5">
        <f>YEAR(SalesDataTable[[#This Row],[Order Date]])</f>
        <v>2026</v>
      </c>
      <c r="V1716" s="8" t="str">
        <f>"Q"&amp;ROUNDUP(MONTH(SalesDataTable[[#This Row],[Order Date]])/3,0)</f>
        <v>Q3</v>
      </c>
      <c r="W1716" s="9">
        <f>MONTH(SalesDataTable[[#This Row],[Order Date]])</f>
        <v>8</v>
      </c>
      <c r="X1716" s="8" t="str">
        <f>TEXT(SalesDataTable[[#This Row],[Order Date]],"mmm")</f>
        <v>Aug</v>
      </c>
    </row>
    <row r="1717" spans="1:24" ht="15.75">
      <c r="A1717" s="2">
        <v>2743</v>
      </c>
      <c r="B1717" s="3">
        <v>46256</v>
      </c>
      <c r="C1717" s="4">
        <f>YEAR(SalesDataTable[[#This Row],[Order Date]])</f>
        <v>2026</v>
      </c>
      <c r="D1717" s="12" t="str">
        <f>"Q"&amp;ROUNDUP(MONTH(SalesDataTable[[#This Row],[Order Date]])/3,0)</f>
        <v>Q3</v>
      </c>
      <c r="E1717" s="4">
        <f>MONTH(SalesDataTable[[#This Row],[Order Date]])</f>
        <v>8</v>
      </c>
      <c r="F1717" s="4" t="str">
        <f>TEXT(SalesDataTable[[#This Row],[Order Date]],"MMM")</f>
        <v>Aug</v>
      </c>
      <c r="G1717" s="4" t="s">
        <v>20</v>
      </c>
      <c r="H1717" s="4" t="s">
        <v>31</v>
      </c>
      <c r="I1717" s="4" t="s">
        <v>2</v>
      </c>
      <c r="J1717" s="4" t="s">
        <v>16</v>
      </c>
      <c r="K1717" s="4" t="s">
        <v>34</v>
      </c>
      <c r="L1717" s="4" t="s">
        <v>38</v>
      </c>
      <c r="M1717" s="9">
        <v>1</v>
      </c>
      <c r="N1717" s="6">
        <v>125.14</v>
      </c>
      <c r="O1717" s="7">
        <v>0</v>
      </c>
      <c r="P1717" s="6">
        <v>69.44</v>
      </c>
      <c r="Q1717" s="6">
        <f t="shared" si="104"/>
        <v>125.14</v>
      </c>
      <c r="R1717" s="6">
        <f t="shared" si="105"/>
        <v>69.44</v>
      </c>
      <c r="S1717" s="6">
        <f t="shared" si="106"/>
        <v>55.7</v>
      </c>
      <c r="T1717" s="8">
        <f t="shared" si="107"/>
        <v>0.4451014863353045</v>
      </c>
      <c r="U1717" s="5">
        <f>YEAR(SalesDataTable[[#This Row],[Order Date]])</f>
        <v>2026</v>
      </c>
      <c r="V1717" s="8" t="str">
        <f>"Q"&amp;ROUNDUP(MONTH(SalesDataTable[[#This Row],[Order Date]])/3,0)</f>
        <v>Q3</v>
      </c>
      <c r="W1717" s="9">
        <f>MONTH(SalesDataTable[[#This Row],[Order Date]])</f>
        <v>8</v>
      </c>
      <c r="X1717" s="8" t="str">
        <f>TEXT(SalesDataTable[[#This Row],[Order Date]],"mmm")</f>
        <v>Aug</v>
      </c>
    </row>
    <row r="1718" spans="1:24" ht="15.75">
      <c r="A1718" s="2">
        <v>3098</v>
      </c>
      <c r="B1718" s="3">
        <v>46256</v>
      </c>
      <c r="C1718" s="4">
        <f>YEAR(SalesDataTable[[#This Row],[Order Date]])</f>
        <v>2026</v>
      </c>
      <c r="D1718" s="12" t="str">
        <f>"Q"&amp;ROUNDUP(MONTH(SalesDataTable[[#This Row],[Order Date]])/3,0)</f>
        <v>Q3</v>
      </c>
      <c r="E1718" s="4">
        <f>MONTH(SalesDataTable[[#This Row],[Order Date]])</f>
        <v>8</v>
      </c>
      <c r="F1718" s="4" t="str">
        <f>TEXT(SalesDataTable[[#This Row],[Order Date]],"MMM")</f>
        <v>Aug</v>
      </c>
      <c r="G1718" s="4" t="s">
        <v>6</v>
      </c>
      <c r="H1718" s="4" t="s">
        <v>27</v>
      </c>
      <c r="I1718" s="4" t="s">
        <v>2</v>
      </c>
      <c r="J1718" s="4" t="s">
        <v>13</v>
      </c>
      <c r="K1718" s="4" t="s">
        <v>4</v>
      </c>
      <c r="L1718" s="4" t="s">
        <v>5</v>
      </c>
      <c r="M1718" s="9">
        <v>2</v>
      </c>
      <c r="N1718" s="6">
        <v>80.239999999999995</v>
      </c>
      <c r="O1718" s="7">
        <v>0.1</v>
      </c>
      <c r="P1718" s="6">
        <v>42.09</v>
      </c>
      <c r="Q1718" s="6">
        <f t="shared" si="104"/>
        <v>144.43199999999999</v>
      </c>
      <c r="R1718" s="6">
        <f t="shared" si="105"/>
        <v>84.18</v>
      </c>
      <c r="S1718" s="6">
        <f t="shared" si="106"/>
        <v>60.251999999999981</v>
      </c>
      <c r="T1718" s="8">
        <f t="shared" si="107"/>
        <v>0.41716517115320695</v>
      </c>
      <c r="U1718" s="5">
        <f>YEAR(SalesDataTable[[#This Row],[Order Date]])</f>
        <v>2026</v>
      </c>
      <c r="V1718" s="8" t="str">
        <f>"Q"&amp;ROUNDUP(MONTH(SalesDataTable[[#This Row],[Order Date]])/3,0)</f>
        <v>Q3</v>
      </c>
      <c r="W1718" s="9">
        <f>MONTH(SalesDataTable[[#This Row],[Order Date]])</f>
        <v>8</v>
      </c>
      <c r="X1718" s="8" t="str">
        <f>TEXT(SalesDataTable[[#This Row],[Order Date]],"mmm")</f>
        <v>Aug</v>
      </c>
    </row>
    <row r="1719" spans="1:24" ht="15.75">
      <c r="A1719" s="2">
        <v>3606</v>
      </c>
      <c r="B1719" s="3">
        <v>46256</v>
      </c>
      <c r="C1719" s="4">
        <f>YEAR(SalesDataTable[[#This Row],[Order Date]])</f>
        <v>2026</v>
      </c>
      <c r="D1719" s="12" t="str">
        <f>"Q"&amp;ROUNDUP(MONTH(SalesDataTable[[#This Row],[Order Date]])/3,0)</f>
        <v>Q3</v>
      </c>
      <c r="E1719" s="4">
        <f>MONTH(SalesDataTable[[#This Row],[Order Date]])</f>
        <v>8</v>
      </c>
      <c r="F1719" s="4" t="str">
        <f>TEXT(SalesDataTable[[#This Row],[Order Date]],"MMM")</f>
        <v>Aug</v>
      </c>
      <c r="G1719" s="4" t="s">
        <v>20</v>
      </c>
      <c r="H1719" s="4" t="s">
        <v>21</v>
      </c>
      <c r="I1719" s="4" t="s">
        <v>2</v>
      </c>
      <c r="J1719" s="4" t="s">
        <v>16</v>
      </c>
      <c r="K1719" s="4" t="s">
        <v>9</v>
      </c>
      <c r="L1719" s="4" t="s">
        <v>17</v>
      </c>
      <c r="M1719" s="9">
        <v>1</v>
      </c>
      <c r="N1719" s="6">
        <v>147.24</v>
      </c>
      <c r="O1719" s="7">
        <v>0</v>
      </c>
      <c r="P1719" s="6">
        <v>79.11</v>
      </c>
      <c r="Q1719" s="6">
        <f t="shared" si="104"/>
        <v>147.24</v>
      </c>
      <c r="R1719" s="6">
        <f t="shared" si="105"/>
        <v>79.11</v>
      </c>
      <c r="S1719" s="6">
        <f t="shared" si="106"/>
        <v>68.13000000000001</v>
      </c>
      <c r="T1719" s="8">
        <f t="shared" si="107"/>
        <v>0.46271393643031788</v>
      </c>
      <c r="U1719" s="5">
        <f>YEAR(SalesDataTable[[#This Row],[Order Date]])</f>
        <v>2026</v>
      </c>
      <c r="V1719" s="8" t="str">
        <f>"Q"&amp;ROUNDUP(MONTH(SalesDataTable[[#This Row],[Order Date]])/3,0)</f>
        <v>Q3</v>
      </c>
      <c r="W1719" s="9">
        <f>MONTH(SalesDataTable[[#This Row],[Order Date]])</f>
        <v>8</v>
      </c>
      <c r="X1719" s="8" t="str">
        <f>TEXT(SalesDataTable[[#This Row],[Order Date]],"mmm")</f>
        <v>Aug</v>
      </c>
    </row>
    <row r="1720" spans="1:24" ht="15.75">
      <c r="A1720" s="2">
        <v>3815</v>
      </c>
      <c r="B1720" s="3">
        <v>46256</v>
      </c>
      <c r="C1720" s="4">
        <f>YEAR(SalesDataTable[[#This Row],[Order Date]])</f>
        <v>2026</v>
      </c>
      <c r="D1720" s="12" t="str">
        <f>"Q"&amp;ROUNDUP(MONTH(SalesDataTable[[#This Row],[Order Date]])/3,0)</f>
        <v>Q3</v>
      </c>
      <c r="E1720" s="4">
        <f>MONTH(SalesDataTable[[#This Row],[Order Date]])</f>
        <v>8</v>
      </c>
      <c r="F1720" s="4" t="str">
        <f>TEXT(SalesDataTable[[#This Row],[Order Date]],"MMM")</f>
        <v>Aug</v>
      </c>
      <c r="G1720" s="4" t="s">
        <v>11</v>
      </c>
      <c r="H1720" s="4" t="s">
        <v>12</v>
      </c>
      <c r="I1720" s="4" t="s">
        <v>2</v>
      </c>
      <c r="J1720" s="4" t="s">
        <v>3</v>
      </c>
      <c r="K1720" s="4" t="s">
        <v>23</v>
      </c>
      <c r="L1720" s="4" t="s">
        <v>29</v>
      </c>
      <c r="M1720" s="9">
        <v>2</v>
      </c>
      <c r="N1720" s="6">
        <v>199.53</v>
      </c>
      <c r="O1720" s="7">
        <v>0.05</v>
      </c>
      <c r="P1720" s="6">
        <v>105.87</v>
      </c>
      <c r="Q1720" s="6">
        <f t="shared" si="104"/>
        <v>379.10699999999997</v>
      </c>
      <c r="R1720" s="6">
        <f t="shared" si="105"/>
        <v>211.74</v>
      </c>
      <c r="S1720" s="6">
        <f t="shared" si="106"/>
        <v>167.36699999999996</v>
      </c>
      <c r="T1720" s="8">
        <f t="shared" si="107"/>
        <v>0.44147694450379438</v>
      </c>
      <c r="U1720" s="5">
        <f>YEAR(SalesDataTable[[#This Row],[Order Date]])</f>
        <v>2026</v>
      </c>
      <c r="V1720" s="8" t="str">
        <f>"Q"&amp;ROUNDUP(MONTH(SalesDataTable[[#This Row],[Order Date]])/3,0)</f>
        <v>Q3</v>
      </c>
      <c r="W1720" s="9">
        <f>MONTH(SalesDataTable[[#This Row],[Order Date]])</f>
        <v>8</v>
      </c>
      <c r="X1720" s="8" t="str">
        <f>TEXT(SalesDataTable[[#This Row],[Order Date]],"mmm")</f>
        <v>Aug</v>
      </c>
    </row>
    <row r="1721" spans="1:24" ht="15.75">
      <c r="A1721" s="2">
        <v>3979</v>
      </c>
      <c r="B1721" s="3">
        <v>46256</v>
      </c>
      <c r="C1721" s="4">
        <f>YEAR(SalesDataTable[[#This Row],[Order Date]])</f>
        <v>2026</v>
      </c>
      <c r="D1721" s="12" t="str">
        <f>"Q"&amp;ROUNDUP(MONTH(SalesDataTable[[#This Row],[Order Date]])/3,0)</f>
        <v>Q3</v>
      </c>
      <c r="E1721" s="4">
        <f>MONTH(SalesDataTable[[#This Row],[Order Date]])</f>
        <v>8</v>
      </c>
      <c r="F1721" s="4" t="str">
        <f>TEXT(SalesDataTable[[#This Row],[Order Date]],"MMM")</f>
        <v>Aug</v>
      </c>
      <c r="G1721" s="4" t="s">
        <v>11</v>
      </c>
      <c r="H1721" s="4" t="s">
        <v>25</v>
      </c>
      <c r="I1721" s="4" t="s">
        <v>2</v>
      </c>
      <c r="J1721" s="4" t="s">
        <v>16</v>
      </c>
      <c r="K1721" s="4" t="s">
        <v>34</v>
      </c>
      <c r="L1721" s="4" t="s">
        <v>35</v>
      </c>
      <c r="M1721" s="9">
        <v>1</v>
      </c>
      <c r="N1721" s="6">
        <v>40.19</v>
      </c>
      <c r="O1721" s="7">
        <v>0.05</v>
      </c>
      <c r="P1721" s="6">
        <v>14.73</v>
      </c>
      <c r="Q1721" s="6">
        <f t="shared" si="104"/>
        <v>38.180499999999995</v>
      </c>
      <c r="R1721" s="6">
        <f t="shared" si="105"/>
        <v>14.73</v>
      </c>
      <c r="S1721" s="6">
        <f t="shared" si="106"/>
        <v>23.450499999999995</v>
      </c>
      <c r="T1721" s="8">
        <f t="shared" si="107"/>
        <v>0.61420096646193734</v>
      </c>
      <c r="U1721" s="5">
        <f>YEAR(SalesDataTable[[#This Row],[Order Date]])</f>
        <v>2026</v>
      </c>
      <c r="V1721" s="8" t="str">
        <f>"Q"&amp;ROUNDUP(MONTH(SalesDataTable[[#This Row],[Order Date]])/3,0)</f>
        <v>Q3</v>
      </c>
      <c r="W1721" s="9">
        <f>MONTH(SalesDataTable[[#This Row],[Order Date]])</f>
        <v>8</v>
      </c>
      <c r="X1721" s="8" t="str">
        <f>TEXT(SalesDataTable[[#This Row],[Order Date]],"mmm")</f>
        <v>Aug</v>
      </c>
    </row>
    <row r="1722" spans="1:24" ht="15.75">
      <c r="A1722" s="2">
        <v>4160</v>
      </c>
      <c r="B1722" s="3">
        <v>46256</v>
      </c>
      <c r="C1722" s="4">
        <f>YEAR(SalesDataTable[[#This Row],[Order Date]])</f>
        <v>2026</v>
      </c>
      <c r="D1722" s="12" t="str">
        <f>"Q"&amp;ROUNDUP(MONTH(SalesDataTable[[#This Row],[Order Date]])/3,0)</f>
        <v>Q3</v>
      </c>
      <c r="E1722" s="4">
        <f>MONTH(SalesDataTable[[#This Row],[Order Date]])</f>
        <v>8</v>
      </c>
      <c r="F1722" s="4" t="str">
        <f>TEXT(SalesDataTable[[#This Row],[Order Date]],"MMM")</f>
        <v>Aug</v>
      </c>
      <c r="G1722" s="4" t="s">
        <v>20</v>
      </c>
      <c r="H1722" s="4" t="s">
        <v>31</v>
      </c>
      <c r="I1722" s="4" t="s">
        <v>28</v>
      </c>
      <c r="J1722" s="4" t="s">
        <v>16</v>
      </c>
      <c r="K1722" s="4" t="s">
        <v>34</v>
      </c>
      <c r="L1722" s="4" t="s">
        <v>38</v>
      </c>
      <c r="M1722" s="9">
        <v>4</v>
      </c>
      <c r="N1722" s="6">
        <v>123.31</v>
      </c>
      <c r="O1722" s="7">
        <v>0</v>
      </c>
      <c r="P1722" s="6">
        <v>69.02</v>
      </c>
      <c r="Q1722" s="6">
        <f t="shared" si="104"/>
        <v>493.24</v>
      </c>
      <c r="R1722" s="6">
        <f t="shared" si="105"/>
        <v>276.08</v>
      </c>
      <c r="S1722" s="6">
        <f t="shared" si="106"/>
        <v>217.16000000000003</v>
      </c>
      <c r="T1722" s="8">
        <f t="shared" si="107"/>
        <v>0.44027248398345636</v>
      </c>
      <c r="U1722" s="5">
        <f>YEAR(SalesDataTable[[#This Row],[Order Date]])</f>
        <v>2026</v>
      </c>
      <c r="V1722" s="8" t="str">
        <f>"Q"&amp;ROUNDUP(MONTH(SalesDataTable[[#This Row],[Order Date]])/3,0)</f>
        <v>Q3</v>
      </c>
      <c r="W1722" s="9">
        <f>MONTH(SalesDataTable[[#This Row],[Order Date]])</f>
        <v>8</v>
      </c>
      <c r="X1722" s="8" t="str">
        <f>TEXT(SalesDataTable[[#This Row],[Order Date]],"mmm")</f>
        <v>Aug</v>
      </c>
    </row>
    <row r="1723" spans="1:24" ht="15.75">
      <c r="A1723" s="2">
        <v>4172</v>
      </c>
      <c r="B1723" s="3">
        <v>46256</v>
      </c>
      <c r="C1723" s="4">
        <f>YEAR(SalesDataTable[[#This Row],[Order Date]])</f>
        <v>2026</v>
      </c>
      <c r="D1723" s="12" t="str">
        <f>"Q"&amp;ROUNDUP(MONTH(SalesDataTable[[#This Row],[Order Date]])/3,0)</f>
        <v>Q3</v>
      </c>
      <c r="E1723" s="4">
        <f>MONTH(SalesDataTable[[#This Row],[Order Date]])</f>
        <v>8</v>
      </c>
      <c r="F1723" s="4" t="str">
        <f>TEXT(SalesDataTable[[#This Row],[Order Date]],"MMM")</f>
        <v>Aug</v>
      </c>
      <c r="G1723" s="4" t="s">
        <v>20</v>
      </c>
      <c r="H1723" s="4" t="s">
        <v>33</v>
      </c>
      <c r="I1723" s="4" t="s">
        <v>28</v>
      </c>
      <c r="J1723" s="4" t="s">
        <v>13</v>
      </c>
      <c r="K1723" s="4" t="s">
        <v>4</v>
      </c>
      <c r="L1723" s="4" t="s">
        <v>26</v>
      </c>
      <c r="M1723" s="9">
        <v>1</v>
      </c>
      <c r="N1723" s="6">
        <v>40.19</v>
      </c>
      <c r="O1723" s="7">
        <v>0.05</v>
      </c>
      <c r="P1723" s="6">
        <v>16.78</v>
      </c>
      <c r="Q1723" s="6">
        <f t="shared" si="104"/>
        <v>38.180499999999995</v>
      </c>
      <c r="R1723" s="6">
        <f t="shared" si="105"/>
        <v>16.78</v>
      </c>
      <c r="S1723" s="6">
        <f t="shared" si="106"/>
        <v>21.400499999999994</v>
      </c>
      <c r="T1723" s="8">
        <f t="shared" si="107"/>
        <v>0.56050863660769235</v>
      </c>
      <c r="U1723" s="5">
        <f>YEAR(SalesDataTable[[#This Row],[Order Date]])</f>
        <v>2026</v>
      </c>
      <c r="V1723" s="8" t="str">
        <f>"Q"&amp;ROUNDUP(MONTH(SalesDataTable[[#This Row],[Order Date]])/3,0)</f>
        <v>Q3</v>
      </c>
      <c r="W1723" s="9">
        <f>MONTH(SalesDataTable[[#This Row],[Order Date]])</f>
        <v>8</v>
      </c>
      <c r="X1723" s="8" t="str">
        <f>TEXT(SalesDataTable[[#This Row],[Order Date]],"mmm")</f>
        <v>Aug</v>
      </c>
    </row>
    <row r="1724" spans="1:24" ht="15.75">
      <c r="A1724" s="2">
        <v>4265</v>
      </c>
      <c r="B1724" s="3">
        <v>46256</v>
      </c>
      <c r="C1724" s="4">
        <f>YEAR(SalesDataTable[[#This Row],[Order Date]])</f>
        <v>2026</v>
      </c>
      <c r="D1724" s="12" t="str">
        <f>"Q"&amp;ROUNDUP(MONTH(SalesDataTable[[#This Row],[Order Date]])/3,0)</f>
        <v>Q3</v>
      </c>
      <c r="E1724" s="4">
        <f>MONTH(SalesDataTable[[#This Row],[Order Date]])</f>
        <v>8</v>
      </c>
      <c r="F1724" s="4" t="str">
        <f>TEXT(SalesDataTable[[#This Row],[Order Date]],"MMM")</f>
        <v>Aug</v>
      </c>
      <c r="G1724" s="4" t="s">
        <v>11</v>
      </c>
      <c r="H1724" s="4" t="s">
        <v>52</v>
      </c>
      <c r="I1724" s="4" t="s">
        <v>2</v>
      </c>
      <c r="J1724" s="4" t="s">
        <v>3</v>
      </c>
      <c r="K1724" s="4" t="s">
        <v>4</v>
      </c>
      <c r="L1724" s="4" t="s">
        <v>26</v>
      </c>
      <c r="M1724" s="9">
        <v>1</v>
      </c>
      <c r="N1724" s="6">
        <v>40.98</v>
      </c>
      <c r="O1724" s="7">
        <v>0.05</v>
      </c>
      <c r="P1724" s="6">
        <v>16.600000000000001</v>
      </c>
      <c r="Q1724" s="6">
        <f t="shared" si="104"/>
        <v>38.930999999999997</v>
      </c>
      <c r="R1724" s="6">
        <f t="shared" si="105"/>
        <v>16.600000000000001</v>
      </c>
      <c r="S1724" s="6">
        <f t="shared" si="106"/>
        <v>22.330999999999996</v>
      </c>
      <c r="T1724" s="8">
        <f t="shared" si="107"/>
        <v>0.57360458246641488</v>
      </c>
      <c r="U1724" s="5">
        <f>YEAR(SalesDataTable[[#This Row],[Order Date]])</f>
        <v>2026</v>
      </c>
      <c r="V1724" s="8" t="str">
        <f>"Q"&amp;ROUNDUP(MONTH(SalesDataTable[[#This Row],[Order Date]])/3,0)</f>
        <v>Q3</v>
      </c>
      <c r="W1724" s="9">
        <f>MONTH(SalesDataTable[[#This Row],[Order Date]])</f>
        <v>8</v>
      </c>
      <c r="X1724" s="8" t="str">
        <f>TEXT(SalesDataTable[[#This Row],[Order Date]],"mmm")</f>
        <v>Aug</v>
      </c>
    </row>
    <row r="1725" spans="1:24" ht="15.75">
      <c r="A1725" s="2">
        <v>4321</v>
      </c>
      <c r="B1725" s="3">
        <v>46256</v>
      </c>
      <c r="C1725" s="4">
        <f>YEAR(SalesDataTable[[#This Row],[Order Date]])</f>
        <v>2026</v>
      </c>
      <c r="D1725" s="12" t="str">
        <f>"Q"&amp;ROUNDUP(MONTH(SalesDataTable[[#This Row],[Order Date]])/3,0)</f>
        <v>Q3</v>
      </c>
      <c r="E1725" s="4">
        <f>MONTH(SalesDataTable[[#This Row],[Order Date]])</f>
        <v>8</v>
      </c>
      <c r="F1725" s="4" t="str">
        <f>TEXT(SalesDataTable[[#This Row],[Order Date]],"MMM")</f>
        <v>Aug</v>
      </c>
      <c r="G1725" s="4" t="s">
        <v>20</v>
      </c>
      <c r="H1725" s="4" t="s">
        <v>47</v>
      </c>
      <c r="I1725" s="4" t="s">
        <v>2</v>
      </c>
      <c r="J1725" s="4" t="s">
        <v>13</v>
      </c>
      <c r="K1725" s="4" t="s">
        <v>14</v>
      </c>
      <c r="L1725" s="4" t="s">
        <v>15</v>
      </c>
      <c r="M1725" s="9">
        <v>3</v>
      </c>
      <c r="N1725" s="6">
        <v>35.380000000000003</v>
      </c>
      <c r="O1725" s="7">
        <v>0</v>
      </c>
      <c r="P1725" s="6">
        <v>13.91</v>
      </c>
      <c r="Q1725" s="6">
        <f t="shared" si="104"/>
        <v>106.14000000000001</v>
      </c>
      <c r="R1725" s="6">
        <f t="shared" si="105"/>
        <v>41.730000000000004</v>
      </c>
      <c r="S1725" s="6">
        <f t="shared" si="106"/>
        <v>64.410000000000011</v>
      </c>
      <c r="T1725" s="8">
        <f t="shared" si="107"/>
        <v>0.60684002261164505</v>
      </c>
      <c r="U1725" s="5">
        <f>YEAR(SalesDataTable[[#This Row],[Order Date]])</f>
        <v>2026</v>
      </c>
      <c r="V1725" s="8" t="str">
        <f>"Q"&amp;ROUNDUP(MONTH(SalesDataTable[[#This Row],[Order Date]])/3,0)</f>
        <v>Q3</v>
      </c>
      <c r="W1725" s="9">
        <f>MONTH(SalesDataTable[[#This Row],[Order Date]])</f>
        <v>8</v>
      </c>
      <c r="X1725" s="8" t="str">
        <f>TEXT(SalesDataTable[[#This Row],[Order Date]],"mmm")</f>
        <v>Aug</v>
      </c>
    </row>
    <row r="1726" spans="1:24" ht="15.75">
      <c r="A1726" s="2">
        <v>4975</v>
      </c>
      <c r="B1726" s="3">
        <v>46256</v>
      </c>
      <c r="C1726" s="4">
        <f>YEAR(SalesDataTable[[#This Row],[Order Date]])</f>
        <v>2026</v>
      </c>
      <c r="D1726" s="12" t="str">
        <f>"Q"&amp;ROUNDUP(MONTH(SalesDataTable[[#This Row],[Order Date]])/3,0)</f>
        <v>Q3</v>
      </c>
      <c r="E1726" s="4">
        <f>MONTH(SalesDataTable[[#This Row],[Order Date]])</f>
        <v>8</v>
      </c>
      <c r="F1726" s="4" t="str">
        <f>TEXT(SalesDataTable[[#This Row],[Order Date]],"MMM")</f>
        <v>Aug</v>
      </c>
      <c r="G1726" s="4" t="s">
        <v>11</v>
      </c>
      <c r="H1726" s="4" t="s">
        <v>39</v>
      </c>
      <c r="I1726" s="4" t="s">
        <v>19</v>
      </c>
      <c r="J1726" s="4" t="s">
        <v>13</v>
      </c>
      <c r="K1726" s="4" t="s">
        <v>14</v>
      </c>
      <c r="L1726" s="4" t="s">
        <v>44</v>
      </c>
      <c r="M1726" s="9">
        <v>4</v>
      </c>
      <c r="N1726" s="6">
        <v>134.49</v>
      </c>
      <c r="O1726" s="7">
        <v>0</v>
      </c>
      <c r="P1726" s="6">
        <v>68.17</v>
      </c>
      <c r="Q1726" s="6">
        <f t="shared" si="104"/>
        <v>537.96</v>
      </c>
      <c r="R1726" s="6">
        <f t="shared" si="105"/>
        <v>272.68</v>
      </c>
      <c r="S1726" s="6">
        <f t="shared" si="106"/>
        <v>265.28000000000003</v>
      </c>
      <c r="T1726" s="8">
        <f t="shared" si="107"/>
        <v>0.49312216521674473</v>
      </c>
      <c r="U1726" s="5">
        <f>YEAR(SalesDataTable[[#This Row],[Order Date]])</f>
        <v>2026</v>
      </c>
      <c r="V1726" s="8" t="str">
        <f>"Q"&amp;ROUNDUP(MONTH(SalesDataTable[[#This Row],[Order Date]])/3,0)</f>
        <v>Q3</v>
      </c>
      <c r="W1726" s="9">
        <f>MONTH(SalesDataTable[[#This Row],[Order Date]])</f>
        <v>8</v>
      </c>
      <c r="X1726" s="8" t="str">
        <f>TEXT(SalesDataTable[[#This Row],[Order Date]],"mmm")</f>
        <v>Aug</v>
      </c>
    </row>
    <row r="1727" spans="1:24" ht="15.75">
      <c r="A1727" s="2">
        <v>991</v>
      </c>
      <c r="B1727" s="3">
        <v>46257</v>
      </c>
      <c r="C1727" s="4">
        <f>YEAR(SalesDataTable[[#This Row],[Order Date]])</f>
        <v>2026</v>
      </c>
      <c r="D1727" s="12" t="str">
        <f>"Q"&amp;ROUNDUP(MONTH(SalesDataTable[[#This Row],[Order Date]])/3,0)</f>
        <v>Q3</v>
      </c>
      <c r="E1727" s="4">
        <f>MONTH(SalesDataTable[[#This Row],[Order Date]])</f>
        <v>8</v>
      </c>
      <c r="F1727" s="4" t="str">
        <f>TEXT(SalesDataTable[[#This Row],[Order Date]],"MMM")</f>
        <v>Aug</v>
      </c>
      <c r="G1727" s="4" t="s">
        <v>11</v>
      </c>
      <c r="H1727" s="4" t="s">
        <v>18</v>
      </c>
      <c r="I1727" s="4" t="s">
        <v>8</v>
      </c>
      <c r="J1727" s="4" t="s">
        <v>16</v>
      </c>
      <c r="K1727" s="4" t="s">
        <v>9</v>
      </c>
      <c r="L1727" s="4" t="s">
        <v>17</v>
      </c>
      <c r="M1727" s="9">
        <v>4</v>
      </c>
      <c r="N1727" s="6">
        <v>145.30000000000001</v>
      </c>
      <c r="O1727" s="7">
        <v>0.15</v>
      </c>
      <c r="P1727" s="6">
        <v>77.040000000000006</v>
      </c>
      <c r="Q1727" s="6">
        <f t="shared" si="104"/>
        <v>494.02000000000004</v>
      </c>
      <c r="R1727" s="6">
        <f t="shared" si="105"/>
        <v>308.16000000000003</v>
      </c>
      <c r="S1727" s="6">
        <f t="shared" si="106"/>
        <v>185.86</v>
      </c>
      <c r="T1727" s="8">
        <f t="shared" si="107"/>
        <v>0.37621958625156876</v>
      </c>
      <c r="U1727" s="5">
        <f>YEAR(SalesDataTable[[#This Row],[Order Date]])</f>
        <v>2026</v>
      </c>
      <c r="V1727" s="8" t="str">
        <f>"Q"&amp;ROUNDUP(MONTH(SalesDataTable[[#This Row],[Order Date]])/3,0)</f>
        <v>Q3</v>
      </c>
      <c r="W1727" s="9">
        <f>MONTH(SalesDataTable[[#This Row],[Order Date]])</f>
        <v>8</v>
      </c>
      <c r="X1727" s="8" t="str">
        <f>TEXT(SalesDataTable[[#This Row],[Order Date]],"mmm")</f>
        <v>Aug</v>
      </c>
    </row>
    <row r="1728" spans="1:24" ht="15.75">
      <c r="A1728" s="2">
        <v>1008</v>
      </c>
      <c r="B1728" s="3">
        <v>46257</v>
      </c>
      <c r="C1728" s="4">
        <f>YEAR(SalesDataTable[[#This Row],[Order Date]])</f>
        <v>2026</v>
      </c>
      <c r="D1728" s="12" t="str">
        <f>"Q"&amp;ROUNDUP(MONTH(SalesDataTable[[#This Row],[Order Date]])/3,0)</f>
        <v>Q3</v>
      </c>
      <c r="E1728" s="4">
        <f>MONTH(SalesDataTable[[#This Row],[Order Date]])</f>
        <v>8</v>
      </c>
      <c r="F1728" s="4" t="str">
        <f>TEXT(SalesDataTable[[#This Row],[Order Date]],"MMM")</f>
        <v>Aug</v>
      </c>
      <c r="G1728" s="4" t="s">
        <v>20</v>
      </c>
      <c r="H1728" s="4" t="s">
        <v>21</v>
      </c>
      <c r="I1728" s="4" t="s">
        <v>8</v>
      </c>
      <c r="J1728" s="4" t="s">
        <v>16</v>
      </c>
      <c r="K1728" s="4" t="s">
        <v>14</v>
      </c>
      <c r="L1728" s="4" t="s">
        <v>48</v>
      </c>
      <c r="M1728" s="9">
        <v>10</v>
      </c>
      <c r="N1728" s="6">
        <v>164.55</v>
      </c>
      <c r="O1728" s="7">
        <v>0.1</v>
      </c>
      <c r="P1728" s="6">
        <v>88.23</v>
      </c>
      <c r="Q1728" s="6">
        <f t="shared" si="104"/>
        <v>1480.95</v>
      </c>
      <c r="R1728" s="6">
        <f t="shared" si="105"/>
        <v>882.30000000000007</v>
      </c>
      <c r="S1728" s="6">
        <f t="shared" si="106"/>
        <v>598.65</v>
      </c>
      <c r="T1728" s="8">
        <f t="shared" si="107"/>
        <v>0.40423376886458012</v>
      </c>
      <c r="U1728" s="5">
        <f>YEAR(SalesDataTable[[#This Row],[Order Date]])</f>
        <v>2026</v>
      </c>
      <c r="V1728" s="8" t="str">
        <f>"Q"&amp;ROUNDUP(MONTH(SalesDataTable[[#This Row],[Order Date]])/3,0)</f>
        <v>Q3</v>
      </c>
      <c r="W1728" s="9">
        <f>MONTH(SalesDataTable[[#This Row],[Order Date]])</f>
        <v>8</v>
      </c>
      <c r="X1728" s="8" t="str">
        <f>TEXT(SalesDataTable[[#This Row],[Order Date]],"mmm")</f>
        <v>Aug</v>
      </c>
    </row>
    <row r="1729" spans="1:24" ht="15.75">
      <c r="A1729" s="2">
        <v>1083</v>
      </c>
      <c r="B1729" s="3">
        <v>46257</v>
      </c>
      <c r="C1729" s="4">
        <f>YEAR(SalesDataTable[[#This Row],[Order Date]])</f>
        <v>2026</v>
      </c>
      <c r="D1729" s="12" t="str">
        <f>"Q"&amp;ROUNDUP(MONTH(SalesDataTable[[#This Row],[Order Date]])/3,0)</f>
        <v>Q3</v>
      </c>
      <c r="E1729" s="4">
        <f>MONTH(SalesDataTable[[#This Row],[Order Date]])</f>
        <v>8</v>
      </c>
      <c r="F1729" s="4" t="str">
        <f>TEXT(SalesDataTable[[#This Row],[Order Date]],"MMM")</f>
        <v>Aug</v>
      </c>
      <c r="G1729" s="4" t="s">
        <v>0</v>
      </c>
      <c r="H1729" s="4" t="s">
        <v>50</v>
      </c>
      <c r="I1729" s="4" t="s">
        <v>19</v>
      </c>
      <c r="J1729" s="4" t="s">
        <v>13</v>
      </c>
      <c r="K1729" s="4" t="s">
        <v>4</v>
      </c>
      <c r="L1729" s="4" t="s">
        <v>26</v>
      </c>
      <c r="M1729" s="9">
        <v>1</v>
      </c>
      <c r="N1729" s="6">
        <v>39.590000000000003</v>
      </c>
      <c r="O1729" s="7">
        <v>0</v>
      </c>
      <c r="P1729" s="6">
        <v>16.899999999999999</v>
      </c>
      <c r="Q1729" s="6">
        <f t="shared" si="104"/>
        <v>39.590000000000003</v>
      </c>
      <c r="R1729" s="6">
        <f t="shared" si="105"/>
        <v>16.899999999999999</v>
      </c>
      <c r="S1729" s="6">
        <f t="shared" si="106"/>
        <v>22.690000000000005</v>
      </c>
      <c r="T1729" s="8">
        <f t="shared" si="107"/>
        <v>0.57312452639555456</v>
      </c>
      <c r="U1729" s="5">
        <f>YEAR(SalesDataTable[[#This Row],[Order Date]])</f>
        <v>2026</v>
      </c>
      <c r="V1729" s="8" t="str">
        <f>"Q"&amp;ROUNDUP(MONTH(SalesDataTable[[#This Row],[Order Date]])/3,0)</f>
        <v>Q3</v>
      </c>
      <c r="W1729" s="9">
        <f>MONTH(SalesDataTable[[#This Row],[Order Date]])</f>
        <v>8</v>
      </c>
      <c r="X1729" s="8" t="str">
        <f>TEXT(SalesDataTable[[#This Row],[Order Date]],"mmm")</f>
        <v>Aug</v>
      </c>
    </row>
    <row r="1730" spans="1:24" ht="15.75">
      <c r="A1730" s="2">
        <v>1553</v>
      </c>
      <c r="B1730" s="3">
        <v>46257</v>
      </c>
      <c r="C1730" s="4">
        <f>YEAR(SalesDataTable[[#This Row],[Order Date]])</f>
        <v>2026</v>
      </c>
      <c r="D1730" s="12" t="str">
        <f>"Q"&amp;ROUNDUP(MONTH(SalesDataTable[[#This Row],[Order Date]])/3,0)</f>
        <v>Q3</v>
      </c>
      <c r="E1730" s="4">
        <f>MONTH(SalesDataTable[[#This Row],[Order Date]])</f>
        <v>8</v>
      </c>
      <c r="F1730" s="4" t="str">
        <f>TEXT(SalesDataTable[[#This Row],[Order Date]],"MMM")</f>
        <v>Aug</v>
      </c>
      <c r="G1730" s="4" t="s">
        <v>11</v>
      </c>
      <c r="H1730" s="4" t="s">
        <v>12</v>
      </c>
      <c r="I1730" s="4" t="s">
        <v>8</v>
      </c>
      <c r="J1730" s="4" t="s">
        <v>16</v>
      </c>
      <c r="K1730" s="4" t="s">
        <v>34</v>
      </c>
      <c r="L1730" s="4" t="s">
        <v>45</v>
      </c>
      <c r="M1730" s="9">
        <v>5</v>
      </c>
      <c r="N1730" s="6">
        <v>51.62</v>
      </c>
      <c r="O1730" s="7">
        <v>0.15</v>
      </c>
      <c r="P1730" s="6">
        <v>22.6</v>
      </c>
      <c r="Q1730" s="6">
        <f t="shared" ref="Q1730:Q1793" si="108">M1730*N1730*(1-O1730)</f>
        <v>219.38499999999996</v>
      </c>
      <c r="R1730" s="6">
        <f t="shared" ref="R1730:R1793" si="109">M1730*P1730</f>
        <v>113</v>
      </c>
      <c r="S1730" s="6">
        <f t="shared" ref="S1730:S1793" si="110">Q1730-R1730</f>
        <v>106.38499999999996</v>
      </c>
      <c r="T1730" s="8">
        <f t="shared" ref="T1730:T1793" si="111">IFERROR(S1730/Q1730,0)</f>
        <v>0.48492376415889865</v>
      </c>
      <c r="U1730" s="5">
        <f>YEAR(SalesDataTable[[#This Row],[Order Date]])</f>
        <v>2026</v>
      </c>
      <c r="V1730" s="8" t="str">
        <f>"Q"&amp;ROUNDUP(MONTH(SalesDataTable[[#This Row],[Order Date]])/3,0)</f>
        <v>Q3</v>
      </c>
      <c r="W1730" s="9">
        <f>MONTH(SalesDataTable[[#This Row],[Order Date]])</f>
        <v>8</v>
      </c>
      <c r="X1730" s="8" t="str">
        <f>TEXT(SalesDataTable[[#This Row],[Order Date]],"mmm")</f>
        <v>Aug</v>
      </c>
    </row>
    <row r="1731" spans="1:24" ht="15.75">
      <c r="A1731" s="2">
        <v>1579</v>
      </c>
      <c r="B1731" s="3">
        <v>46257</v>
      </c>
      <c r="C1731" s="4">
        <f>YEAR(SalesDataTable[[#This Row],[Order Date]])</f>
        <v>2026</v>
      </c>
      <c r="D1731" s="12" t="str">
        <f>"Q"&amp;ROUNDUP(MONTH(SalesDataTable[[#This Row],[Order Date]])/3,0)</f>
        <v>Q3</v>
      </c>
      <c r="E1731" s="4">
        <f>MONTH(SalesDataTable[[#This Row],[Order Date]])</f>
        <v>8</v>
      </c>
      <c r="F1731" s="4" t="str">
        <f>TEXT(SalesDataTable[[#This Row],[Order Date]],"MMM")</f>
        <v>Aug</v>
      </c>
      <c r="G1731" s="4" t="s">
        <v>20</v>
      </c>
      <c r="H1731" s="4" t="s">
        <v>31</v>
      </c>
      <c r="I1731" s="4" t="s">
        <v>19</v>
      </c>
      <c r="J1731" s="4" t="s">
        <v>3</v>
      </c>
      <c r="K1731" s="4" t="s">
        <v>9</v>
      </c>
      <c r="L1731" s="4" t="s">
        <v>10</v>
      </c>
      <c r="M1731" s="9">
        <v>3</v>
      </c>
      <c r="N1731" s="6">
        <v>90.71</v>
      </c>
      <c r="O1731" s="7">
        <v>0</v>
      </c>
      <c r="P1731" s="6">
        <v>45.57</v>
      </c>
      <c r="Q1731" s="6">
        <f t="shared" si="108"/>
        <v>272.13</v>
      </c>
      <c r="R1731" s="6">
        <f t="shared" si="109"/>
        <v>136.71</v>
      </c>
      <c r="S1731" s="6">
        <f t="shared" si="110"/>
        <v>135.41999999999999</v>
      </c>
      <c r="T1731" s="8">
        <f t="shared" si="111"/>
        <v>0.49762980928232825</v>
      </c>
      <c r="U1731" s="5">
        <f>YEAR(SalesDataTable[[#This Row],[Order Date]])</f>
        <v>2026</v>
      </c>
      <c r="V1731" s="8" t="str">
        <f>"Q"&amp;ROUNDUP(MONTH(SalesDataTable[[#This Row],[Order Date]])/3,0)</f>
        <v>Q3</v>
      </c>
      <c r="W1731" s="9">
        <f>MONTH(SalesDataTable[[#This Row],[Order Date]])</f>
        <v>8</v>
      </c>
      <c r="X1731" s="8" t="str">
        <f>TEXT(SalesDataTable[[#This Row],[Order Date]],"mmm")</f>
        <v>Aug</v>
      </c>
    </row>
    <row r="1732" spans="1:24" ht="15.75">
      <c r="A1732" s="2">
        <v>1732</v>
      </c>
      <c r="B1732" s="3">
        <v>46257</v>
      </c>
      <c r="C1732" s="4">
        <f>YEAR(SalesDataTable[[#This Row],[Order Date]])</f>
        <v>2026</v>
      </c>
      <c r="D1732" s="12" t="str">
        <f>"Q"&amp;ROUNDUP(MONTH(SalesDataTable[[#This Row],[Order Date]])/3,0)</f>
        <v>Q3</v>
      </c>
      <c r="E1732" s="4">
        <f>MONTH(SalesDataTable[[#This Row],[Order Date]])</f>
        <v>8</v>
      </c>
      <c r="F1732" s="4" t="str">
        <f>TEXT(SalesDataTable[[#This Row],[Order Date]],"MMM")</f>
        <v>Aug</v>
      </c>
      <c r="G1732" s="4" t="s">
        <v>6</v>
      </c>
      <c r="H1732" s="4" t="s">
        <v>7</v>
      </c>
      <c r="I1732" s="4" t="s">
        <v>19</v>
      </c>
      <c r="J1732" s="4" t="s">
        <v>13</v>
      </c>
      <c r="K1732" s="4" t="s">
        <v>4</v>
      </c>
      <c r="L1732" s="4" t="s">
        <v>26</v>
      </c>
      <c r="M1732" s="9">
        <v>4</v>
      </c>
      <c r="N1732" s="6">
        <v>41.09</v>
      </c>
      <c r="O1732" s="7">
        <v>0</v>
      </c>
      <c r="P1732" s="6">
        <v>17</v>
      </c>
      <c r="Q1732" s="6">
        <f t="shared" si="108"/>
        <v>164.36</v>
      </c>
      <c r="R1732" s="6">
        <f t="shared" si="109"/>
        <v>68</v>
      </c>
      <c r="S1732" s="6">
        <f t="shared" si="110"/>
        <v>96.360000000000014</v>
      </c>
      <c r="T1732" s="8">
        <f t="shared" si="111"/>
        <v>0.58627403261134103</v>
      </c>
      <c r="U1732" s="5">
        <f>YEAR(SalesDataTable[[#This Row],[Order Date]])</f>
        <v>2026</v>
      </c>
      <c r="V1732" s="8" t="str">
        <f>"Q"&amp;ROUNDUP(MONTH(SalesDataTable[[#This Row],[Order Date]])/3,0)</f>
        <v>Q3</v>
      </c>
      <c r="W1732" s="9">
        <f>MONTH(SalesDataTable[[#This Row],[Order Date]])</f>
        <v>8</v>
      </c>
      <c r="X1732" s="8" t="str">
        <f>TEXT(SalesDataTable[[#This Row],[Order Date]],"mmm")</f>
        <v>Aug</v>
      </c>
    </row>
    <row r="1733" spans="1:24" ht="15.75">
      <c r="A1733" s="2">
        <v>2083</v>
      </c>
      <c r="B1733" s="3">
        <v>46257</v>
      </c>
      <c r="C1733" s="4">
        <f>YEAR(SalesDataTable[[#This Row],[Order Date]])</f>
        <v>2026</v>
      </c>
      <c r="D1733" s="12" t="str">
        <f>"Q"&amp;ROUNDUP(MONTH(SalesDataTable[[#This Row],[Order Date]])/3,0)</f>
        <v>Q3</v>
      </c>
      <c r="E1733" s="4">
        <f>MONTH(SalesDataTable[[#This Row],[Order Date]])</f>
        <v>8</v>
      </c>
      <c r="F1733" s="4" t="str">
        <f>TEXT(SalesDataTable[[#This Row],[Order Date]],"MMM")</f>
        <v>Aug</v>
      </c>
      <c r="G1733" s="4" t="s">
        <v>6</v>
      </c>
      <c r="H1733" s="4" t="s">
        <v>49</v>
      </c>
      <c r="I1733" s="4" t="s">
        <v>2</v>
      </c>
      <c r="J1733" s="4" t="s">
        <v>13</v>
      </c>
      <c r="K1733" s="4" t="s">
        <v>9</v>
      </c>
      <c r="L1733" s="4" t="s">
        <v>10</v>
      </c>
      <c r="M1733" s="9">
        <v>1</v>
      </c>
      <c r="N1733" s="6">
        <v>91.37</v>
      </c>
      <c r="O1733" s="7">
        <v>0</v>
      </c>
      <c r="P1733" s="6">
        <v>46.73</v>
      </c>
      <c r="Q1733" s="6">
        <f t="shared" si="108"/>
        <v>91.37</v>
      </c>
      <c r="R1733" s="6">
        <f t="shared" si="109"/>
        <v>46.73</v>
      </c>
      <c r="S1733" s="6">
        <f t="shared" si="110"/>
        <v>44.640000000000008</v>
      </c>
      <c r="T1733" s="8">
        <f t="shared" si="111"/>
        <v>0.48856298566269024</v>
      </c>
      <c r="U1733" s="5">
        <f>YEAR(SalesDataTable[[#This Row],[Order Date]])</f>
        <v>2026</v>
      </c>
      <c r="V1733" s="8" t="str">
        <f>"Q"&amp;ROUNDUP(MONTH(SalesDataTable[[#This Row],[Order Date]])/3,0)</f>
        <v>Q3</v>
      </c>
      <c r="W1733" s="9">
        <f>MONTH(SalesDataTable[[#This Row],[Order Date]])</f>
        <v>8</v>
      </c>
      <c r="X1733" s="8" t="str">
        <f>TEXT(SalesDataTable[[#This Row],[Order Date]],"mmm")</f>
        <v>Aug</v>
      </c>
    </row>
    <row r="1734" spans="1:24" ht="15.75">
      <c r="A1734" s="2">
        <v>2176</v>
      </c>
      <c r="B1734" s="3">
        <v>46257</v>
      </c>
      <c r="C1734" s="4">
        <f>YEAR(SalesDataTable[[#This Row],[Order Date]])</f>
        <v>2026</v>
      </c>
      <c r="D1734" s="12" t="str">
        <f>"Q"&amp;ROUNDUP(MONTH(SalesDataTable[[#This Row],[Order Date]])/3,0)</f>
        <v>Q3</v>
      </c>
      <c r="E1734" s="4">
        <f>MONTH(SalesDataTable[[#This Row],[Order Date]])</f>
        <v>8</v>
      </c>
      <c r="F1734" s="4" t="str">
        <f>TEXT(SalesDataTable[[#This Row],[Order Date]],"MMM")</f>
        <v>Aug</v>
      </c>
      <c r="G1734" s="4" t="s">
        <v>6</v>
      </c>
      <c r="H1734" s="4" t="s">
        <v>41</v>
      </c>
      <c r="I1734" s="4" t="s">
        <v>2</v>
      </c>
      <c r="J1734" s="4" t="s">
        <v>13</v>
      </c>
      <c r="K1734" s="4" t="s">
        <v>14</v>
      </c>
      <c r="L1734" s="4" t="s">
        <v>32</v>
      </c>
      <c r="M1734" s="9">
        <v>1</v>
      </c>
      <c r="N1734" s="6">
        <v>46.92</v>
      </c>
      <c r="O1734" s="7">
        <v>0</v>
      </c>
      <c r="P1734" s="6">
        <v>18.3</v>
      </c>
      <c r="Q1734" s="6">
        <f t="shared" si="108"/>
        <v>46.92</v>
      </c>
      <c r="R1734" s="6">
        <f t="shared" si="109"/>
        <v>18.3</v>
      </c>
      <c r="S1734" s="6">
        <f t="shared" si="110"/>
        <v>28.62</v>
      </c>
      <c r="T1734" s="8">
        <f t="shared" si="111"/>
        <v>0.60997442455242967</v>
      </c>
      <c r="U1734" s="5">
        <f>YEAR(SalesDataTable[[#This Row],[Order Date]])</f>
        <v>2026</v>
      </c>
      <c r="V1734" s="8" t="str">
        <f>"Q"&amp;ROUNDUP(MONTH(SalesDataTable[[#This Row],[Order Date]])/3,0)</f>
        <v>Q3</v>
      </c>
      <c r="W1734" s="9">
        <f>MONTH(SalesDataTable[[#This Row],[Order Date]])</f>
        <v>8</v>
      </c>
      <c r="X1734" s="8" t="str">
        <f>TEXT(SalesDataTable[[#This Row],[Order Date]],"mmm")</f>
        <v>Aug</v>
      </c>
    </row>
    <row r="1735" spans="1:24" ht="15.75">
      <c r="A1735" s="2">
        <v>2723</v>
      </c>
      <c r="B1735" s="3">
        <v>46257</v>
      </c>
      <c r="C1735" s="4">
        <f>YEAR(SalesDataTable[[#This Row],[Order Date]])</f>
        <v>2026</v>
      </c>
      <c r="D1735" s="12" t="str">
        <f>"Q"&amp;ROUNDUP(MONTH(SalesDataTable[[#This Row],[Order Date]])/3,0)</f>
        <v>Q3</v>
      </c>
      <c r="E1735" s="4">
        <f>MONTH(SalesDataTable[[#This Row],[Order Date]])</f>
        <v>8</v>
      </c>
      <c r="F1735" s="4" t="str">
        <f>TEXT(SalesDataTable[[#This Row],[Order Date]],"MMM")</f>
        <v>Aug</v>
      </c>
      <c r="G1735" s="4" t="s">
        <v>0</v>
      </c>
      <c r="H1735" s="4" t="s">
        <v>1</v>
      </c>
      <c r="I1735" s="4" t="s">
        <v>2</v>
      </c>
      <c r="J1735" s="4" t="s">
        <v>13</v>
      </c>
      <c r="K1735" s="4" t="s">
        <v>4</v>
      </c>
      <c r="L1735" s="4" t="s">
        <v>30</v>
      </c>
      <c r="M1735" s="9">
        <v>1</v>
      </c>
      <c r="N1735" s="6">
        <v>100.29</v>
      </c>
      <c r="O1735" s="7">
        <v>0.05</v>
      </c>
      <c r="P1735" s="6">
        <v>49.82</v>
      </c>
      <c r="Q1735" s="6">
        <f t="shared" si="108"/>
        <v>95.275500000000008</v>
      </c>
      <c r="R1735" s="6">
        <f t="shared" si="109"/>
        <v>49.82</v>
      </c>
      <c r="S1735" s="6">
        <f t="shared" si="110"/>
        <v>45.455500000000008</v>
      </c>
      <c r="T1735" s="8">
        <f t="shared" si="111"/>
        <v>0.47709537079312103</v>
      </c>
      <c r="U1735" s="5">
        <f>YEAR(SalesDataTable[[#This Row],[Order Date]])</f>
        <v>2026</v>
      </c>
      <c r="V1735" s="8" t="str">
        <f>"Q"&amp;ROUNDUP(MONTH(SalesDataTable[[#This Row],[Order Date]])/3,0)</f>
        <v>Q3</v>
      </c>
      <c r="W1735" s="9">
        <f>MONTH(SalesDataTable[[#This Row],[Order Date]])</f>
        <v>8</v>
      </c>
      <c r="X1735" s="8" t="str">
        <f>TEXT(SalesDataTable[[#This Row],[Order Date]],"mmm")</f>
        <v>Aug</v>
      </c>
    </row>
    <row r="1736" spans="1:24" ht="15.75">
      <c r="A1736" s="2">
        <v>3299</v>
      </c>
      <c r="B1736" s="3">
        <v>46257</v>
      </c>
      <c r="C1736" s="4">
        <f>YEAR(SalesDataTable[[#This Row],[Order Date]])</f>
        <v>2026</v>
      </c>
      <c r="D1736" s="12" t="str">
        <f>"Q"&amp;ROUNDUP(MONTH(SalesDataTable[[#This Row],[Order Date]])/3,0)</f>
        <v>Q3</v>
      </c>
      <c r="E1736" s="4">
        <f>MONTH(SalesDataTable[[#This Row],[Order Date]])</f>
        <v>8</v>
      </c>
      <c r="F1736" s="4" t="str">
        <f>TEXT(SalesDataTable[[#This Row],[Order Date]],"MMM")</f>
        <v>Aug</v>
      </c>
      <c r="G1736" s="4" t="s">
        <v>0</v>
      </c>
      <c r="H1736" s="4" t="s">
        <v>36</v>
      </c>
      <c r="I1736" s="4" t="s">
        <v>2</v>
      </c>
      <c r="J1736" s="4" t="s">
        <v>13</v>
      </c>
      <c r="K1736" s="4" t="s">
        <v>9</v>
      </c>
      <c r="L1736" s="4" t="s">
        <v>17</v>
      </c>
      <c r="M1736" s="9">
        <v>1</v>
      </c>
      <c r="N1736" s="6">
        <v>147.11000000000001</v>
      </c>
      <c r="O1736" s="7">
        <v>0.15</v>
      </c>
      <c r="P1736" s="6">
        <v>79.599999999999994</v>
      </c>
      <c r="Q1736" s="6">
        <f t="shared" si="108"/>
        <v>125.04350000000001</v>
      </c>
      <c r="R1736" s="6">
        <f t="shared" si="109"/>
        <v>79.599999999999994</v>
      </c>
      <c r="S1736" s="6">
        <f t="shared" si="110"/>
        <v>45.443500000000014</v>
      </c>
      <c r="T1736" s="8">
        <f t="shared" si="111"/>
        <v>0.36342152930780097</v>
      </c>
      <c r="U1736" s="5">
        <f>YEAR(SalesDataTable[[#This Row],[Order Date]])</f>
        <v>2026</v>
      </c>
      <c r="V1736" s="8" t="str">
        <f>"Q"&amp;ROUNDUP(MONTH(SalesDataTable[[#This Row],[Order Date]])/3,0)</f>
        <v>Q3</v>
      </c>
      <c r="W1736" s="9">
        <f>MONTH(SalesDataTable[[#This Row],[Order Date]])</f>
        <v>8</v>
      </c>
      <c r="X1736" s="8" t="str">
        <f>TEXT(SalesDataTable[[#This Row],[Order Date]],"mmm")</f>
        <v>Aug</v>
      </c>
    </row>
    <row r="1737" spans="1:24" ht="15.75">
      <c r="A1737" s="2">
        <v>3398</v>
      </c>
      <c r="B1737" s="3">
        <v>46257</v>
      </c>
      <c r="C1737" s="4">
        <f>YEAR(SalesDataTable[[#This Row],[Order Date]])</f>
        <v>2026</v>
      </c>
      <c r="D1737" s="12" t="str">
        <f>"Q"&amp;ROUNDUP(MONTH(SalesDataTable[[#This Row],[Order Date]])/3,0)</f>
        <v>Q3</v>
      </c>
      <c r="E1737" s="4">
        <f>MONTH(SalesDataTable[[#This Row],[Order Date]])</f>
        <v>8</v>
      </c>
      <c r="F1737" s="4" t="str">
        <f>TEXT(SalesDataTable[[#This Row],[Order Date]],"MMM")</f>
        <v>Aug</v>
      </c>
      <c r="G1737" s="4" t="s">
        <v>6</v>
      </c>
      <c r="H1737" s="4" t="s">
        <v>43</v>
      </c>
      <c r="I1737" s="4" t="s">
        <v>2</v>
      </c>
      <c r="J1737" s="4" t="s">
        <v>13</v>
      </c>
      <c r="K1737" s="4" t="s">
        <v>9</v>
      </c>
      <c r="L1737" s="4" t="s">
        <v>37</v>
      </c>
      <c r="M1737" s="9">
        <v>2</v>
      </c>
      <c r="N1737" s="6">
        <v>156.44999999999999</v>
      </c>
      <c r="O1737" s="7">
        <v>0</v>
      </c>
      <c r="P1737" s="6">
        <v>80.13</v>
      </c>
      <c r="Q1737" s="6">
        <f t="shared" si="108"/>
        <v>312.89999999999998</v>
      </c>
      <c r="R1737" s="6">
        <f t="shared" si="109"/>
        <v>160.26</v>
      </c>
      <c r="S1737" s="6">
        <f t="shared" si="110"/>
        <v>152.63999999999999</v>
      </c>
      <c r="T1737" s="8">
        <f t="shared" si="111"/>
        <v>0.487823585810163</v>
      </c>
      <c r="U1737" s="5">
        <f>YEAR(SalesDataTable[[#This Row],[Order Date]])</f>
        <v>2026</v>
      </c>
      <c r="V1737" s="8" t="str">
        <f>"Q"&amp;ROUNDUP(MONTH(SalesDataTable[[#This Row],[Order Date]])/3,0)</f>
        <v>Q3</v>
      </c>
      <c r="W1737" s="9">
        <f>MONTH(SalesDataTable[[#This Row],[Order Date]])</f>
        <v>8</v>
      </c>
      <c r="X1737" s="8" t="str">
        <f>TEXT(SalesDataTable[[#This Row],[Order Date]],"mmm")</f>
        <v>Aug</v>
      </c>
    </row>
    <row r="1738" spans="1:24" ht="15.75">
      <c r="A1738" s="2">
        <v>4012</v>
      </c>
      <c r="B1738" s="3">
        <v>46257</v>
      </c>
      <c r="C1738" s="4">
        <f>YEAR(SalesDataTable[[#This Row],[Order Date]])</f>
        <v>2026</v>
      </c>
      <c r="D1738" s="12" t="str">
        <f>"Q"&amp;ROUNDUP(MONTH(SalesDataTable[[#This Row],[Order Date]])/3,0)</f>
        <v>Q3</v>
      </c>
      <c r="E1738" s="4">
        <f>MONTH(SalesDataTable[[#This Row],[Order Date]])</f>
        <v>8</v>
      </c>
      <c r="F1738" s="4" t="str">
        <f>TEXT(SalesDataTable[[#This Row],[Order Date]],"MMM")</f>
        <v>Aug</v>
      </c>
      <c r="G1738" s="4" t="s">
        <v>6</v>
      </c>
      <c r="H1738" s="4" t="s">
        <v>49</v>
      </c>
      <c r="I1738" s="4" t="s">
        <v>2</v>
      </c>
      <c r="J1738" s="4" t="s">
        <v>13</v>
      </c>
      <c r="K1738" s="4" t="s">
        <v>9</v>
      </c>
      <c r="L1738" s="4" t="s">
        <v>46</v>
      </c>
      <c r="M1738" s="9">
        <v>2</v>
      </c>
      <c r="N1738" s="6">
        <v>72.97</v>
      </c>
      <c r="O1738" s="7">
        <v>0</v>
      </c>
      <c r="P1738" s="6">
        <v>33.25</v>
      </c>
      <c r="Q1738" s="6">
        <f t="shared" si="108"/>
        <v>145.94</v>
      </c>
      <c r="R1738" s="6">
        <f t="shared" si="109"/>
        <v>66.5</v>
      </c>
      <c r="S1738" s="6">
        <f t="shared" si="110"/>
        <v>79.44</v>
      </c>
      <c r="T1738" s="8">
        <f t="shared" si="111"/>
        <v>0.54433328765245992</v>
      </c>
      <c r="U1738" s="5">
        <f>YEAR(SalesDataTable[[#This Row],[Order Date]])</f>
        <v>2026</v>
      </c>
      <c r="V1738" s="8" t="str">
        <f>"Q"&amp;ROUNDUP(MONTH(SalesDataTable[[#This Row],[Order Date]])/3,0)</f>
        <v>Q3</v>
      </c>
      <c r="W1738" s="9">
        <f>MONTH(SalesDataTable[[#This Row],[Order Date]])</f>
        <v>8</v>
      </c>
      <c r="X1738" s="8" t="str">
        <f>TEXT(SalesDataTable[[#This Row],[Order Date]],"mmm")</f>
        <v>Aug</v>
      </c>
    </row>
    <row r="1739" spans="1:24" ht="15.75">
      <c r="A1739" s="2">
        <v>4064</v>
      </c>
      <c r="B1739" s="3">
        <v>46257</v>
      </c>
      <c r="C1739" s="4">
        <f>YEAR(SalesDataTable[[#This Row],[Order Date]])</f>
        <v>2026</v>
      </c>
      <c r="D1739" s="12" t="str">
        <f>"Q"&amp;ROUNDUP(MONTH(SalesDataTable[[#This Row],[Order Date]])/3,0)</f>
        <v>Q3</v>
      </c>
      <c r="E1739" s="4">
        <f>MONTH(SalesDataTable[[#This Row],[Order Date]])</f>
        <v>8</v>
      </c>
      <c r="F1739" s="4" t="str">
        <f>TEXT(SalesDataTable[[#This Row],[Order Date]],"MMM")</f>
        <v>Aug</v>
      </c>
      <c r="G1739" s="4" t="s">
        <v>20</v>
      </c>
      <c r="H1739" s="4" t="s">
        <v>31</v>
      </c>
      <c r="I1739" s="4" t="s">
        <v>28</v>
      </c>
      <c r="J1739" s="4" t="s">
        <v>3</v>
      </c>
      <c r="K1739" s="4" t="s">
        <v>34</v>
      </c>
      <c r="L1739" s="4" t="s">
        <v>45</v>
      </c>
      <c r="M1739" s="9">
        <v>2</v>
      </c>
      <c r="N1739" s="6">
        <v>51.63</v>
      </c>
      <c r="O1739" s="7">
        <v>0</v>
      </c>
      <c r="P1739" s="6">
        <v>21.39</v>
      </c>
      <c r="Q1739" s="6">
        <f t="shared" si="108"/>
        <v>103.26</v>
      </c>
      <c r="R1739" s="6">
        <f t="shared" si="109"/>
        <v>42.78</v>
      </c>
      <c r="S1739" s="6">
        <f t="shared" si="110"/>
        <v>60.480000000000004</v>
      </c>
      <c r="T1739" s="8">
        <f t="shared" si="111"/>
        <v>0.58570598489250436</v>
      </c>
      <c r="U1739" s="5">
        <f>YEAR(SalesDataTable[[#This Row],[Order Date]])</f>
        <v>2026</v>
      </c>
      <c r="V1739" s="8" t="str">
        <f>"Q"&amp;ROUNDUP(MONTH(SalesDataTable[[#This Row],[Order Date]])/3,0)</f>
        <v>Q3</v>
      </c>
      <c r="W1739" s="9">
        <f>MONTH(SalesDataTable[[#This Row],[Order Date]])</f>
        <v>8</v>
      </c>
      <c r="X1739" s="8" t="str">
        <f>TEXT(SalesDataTable[[#This Row],[Order Date]],"mmm")</f>
        <v>Aug</v>
      </c>
    </row>
    <row r="1740" spans="1:24" ht="15.75">
      <c r="A1740" s="2">
        <v>4671</v>
      </c>
      <c r="B1740" s="3">
        <v>46257</v>
      </c>
      <c r="C1740" s="4">
        <f>YEAR(SalesDataTable[[#This Row],[Order Date]])</f>
        <v>2026</v>
      </c>
      <c r="D1740" s="12" t="str">
        <f>"Q"&amp;ROUNDUP(MONTH(SalesDataTable[[#This Row],[Order Date]])/3,0)</f>
        <v>Q3</v>
      </c>
      <c r="E1740" s="4">
        <f>MONTH(SalesDataTable[[#This Row],[Order Date]])</f>
        <v>8</v>
      </c>
      <c r="F1740" s="4" t="str">
        <f>TEXT(SalesDataTable[[#This Row],[Order Date]],"MMM")</f>
        <v>Aug</v>
      </c>
      <c r="G1740" s="4" t="s">
        <v>6</v>
      </c>
      <c r="H1740" s="4" t="s">
        <v>43</v>
      </c>
      <c r="I1740" s="4" t="s">
        <v>8</v>
      </c>
      <c r="J1740" s="4" t="s">
        <v>3</v>
      </c>
      <c r="K1740" s="4" t="s">
        <v>4</v>
      </c>
      <c r="L1740" s="4" t="s">
        <v>30</v>
      </c>
      <c r="M1740" s="9">
        <v>8</v>
      </c>
      <c r="N1740" s="6">
        <v>100.06</v>
      </c>
      <c r="O1740" s="7">
        <v>0.05</v>
      </c>
      <c r="P1740" s="6">
        <v>49.39</v>
      </c>
      <c r="Q1740" s="6">
        <f t="shared" si="108"/>
        <v>760.45600000000002</v>
      </c>
      <c r="R1740" s="6">
        <f t="shared" si="109"/>
        <v>395.12</v>
      </c>
      <c r="S1740" s="6">
        <f t="shared" si="110"/>
        <v>365.33600000000001</v>
      </c>
      <c r="T1740" s="8">
        <f t="shared" si="111"/>
        <v>0.48041701295012468</v>
      </c>
      <c r="U1740" s="5">
        <f>YEAR(SalesDataTable[[#This Row],[Order Date]])</f>
        <v>2026</v>
      </c>
      <c r="V1740" s="8" t="str">
        <f>"Q"&amp;ROUNDUP(MONTH(SalesDataTable[[#This Row],[Order Date]])/3,0)</f>
        <v>Q3</v>
      </c>
      <c r="W1740" s="9">
        <f>MONTH(SalesDataTable[[#This Row],[Order Date]])</f>
        <v>8</v>
      </c>
      <c r="X1740" s="8" t="str">
        <f>TEXT(SalesDataTable[[#This Row],[Order Date]],"mmm")</f>
        <v>Aug</v>
      </c>
    </row>
    <row r="1741" spans="1:24" ht="15.75">
      <c r="A1741" s="2">
        <v>1914</v>
      </c>
      <c r="B1741" s="3">
        <v>46258</v>
      </c>
      <c r="C1741" s="4">
        <f>YEAR(SalesDataTable[[#This Row],[Order Date]])</f>
        <v>2026</v>
      </c>
      <c r="D1741" s="12" t="str">
        <f>"Q"&amp;ROUNDUP(MONTH(SalesDataTable[[#This Row],[Order Date]])/3,0)</f>
        <v>Q3</v>
      </c>
      <c r="E1741" s="4">
        <f>MONTH(SalesDataTable[[#This Row],[Order Date]])</f>
        <v>8</v>
      </c>
      <c r="F1741" s="4" t="str">
        <f>TEXT(SalesDataTable[[#This Row],[Order Date]],"MMM")</f>
        <v>Aug</v>
      </c>
      <c r="G1741" s="4" t="s">
        <v>20</v>
      </c>
      <c r="H1741" s="4" t="s">
        <v>33</v>
      </c>
      <c r="I1741" s="4" t="s">
        <v>19</v>
      </c>
      <c r="J1741" s="4" t="s">
        <v>3</v>
      </c>
      <c r="K1741" s="4" t="s">
        <v>23</v>
      </c>
      <c r="L1741" s="4" t="s">
        <v>40</v>
      </c>
      <c r="M1741" s="9">
        <v>4</v>
      </c>
      <c r="N1741" s="6">
        <v>83.2</v>
      </c>
      <c r="O1741" s="7">
        <v>0</v>
      </c>
      <c r="P1741" s="6">
        <v>39.99</v>
      </c>
      <c r="Q1741" s="6">
        <f t="shared" si="108"/>
        <v>332.8</v>
      </c>
      <c r="R1741" s="6">
        <f t="shared" si="109"/>
        <v>159.96</v>
      </c>
      <c r="S1741" s="6">
        <f t="shared" si="110"/>
        <v>172.84</v>
      </c>
      <c r="T1741" s="8">
        <f t="shared" si="111"/>
        <v>0.5193509615384615</v>
      </c>
      <c r="U1741" s="5">
        <f>YEAR(SalesDataTable[[#This Row],[Order Date]])</f>
        <v>2026</v>
      </c>
      <c r="V1741" s="8" t="str">
        <f>"Q"&amp;ROUNDUP(MONTH(SalesDataTable[[#This Row],[Order Date]])/3,0)</f>
        <v>Q3</v>
      </c>
      <c r="W1741" s="9">
        <f>MONTH(SalesDataTable[[#This Row],[Order Date]])</f>
        <v>8</v>
      </c>
      <c r="X1741" s="8" t="str">
        <f>TEXT(SalesDataTable[[#This Row],[Order Date]],"mmm")</f>
        <v>Aug</v>
      </c>
    </row>
    <row r="1742" spans="1:24" ht="15.75">
      <c r="A1742" s="2">
        <v>1973</v>
      </c>
      <c r="B1742" s="3">
        <v>46258</v>
      </c>
      <c r="C1742" s="4">
        <f>YEAR(SalesDataTable[[#This Row],[Order Date]])</f>
        <v>2026</v>
      </c>
      <c r="D1742" s="12" t="str">
        <f>"Q"&amp;ROUNDUP(MONTH(SalesDataTable[[#This Row],[Order Date]])/3,0)</f>
        <v>Q3</v>
      </c>
      <c r="E1742" s="4">
        <f>MONTH(SalesDataTable[[#This Row],[Order Date]])</f>
        <v>8</v>
      </c>
      <c r="F1742" s="4" t="str">
        <f>TEXT(SalesDataTable[[#This Row],[Order Date]],"MMM")</f>
        <v>Aug</v>
      </c>
      <c r="G1742" s="4" t="s">
        <v>0</v>
      </c>
      <c r="H1742" s="4" t="s">
        <v>1</v>
      </c>
      <c r="I1742" s="4" t="s">
        <v>2</v>
      </c>
      <c r="J1742" s="4" t="s">
        <v>13</v>
      </c>
      <c r="K1742" s="4" t="s">
        <v>34</v>
      </c>
      <c r="L1742" s="4" t="s">
        <v>45</v>
      </c>
      <c r="M1742" s="9">
        <v>3</v>
      </c>
      <c r="N1742" s="6">
        <v>51.29</v>
      </c>
      <c r="O1742" s="7">
        <v>0</v>
      </c>
      <c r="P1742" s="6">
        <v>22.08</v>
      </c>
      <c r="Q1742" s="6">
        <f t="shared" si="108"/>
        <v>153.87</v>
      </c>
      <c r="R1742" s="6">
        <f t="shared" si="109"/>
        <v>66.239999999999995</v>
      </c>
      <c r="S1742" s="6">
        <f t="shared" si="110"/>
        <v>87.63000000000001</v>
      </c>
      <c r="T1742" s="8">
        <f t="shared" si="111"/>
        <v>0.56950672645739919</v>
      </c>
      <c r="U1742" s="5">
        <f>YEAR(SalesDataTable[[#This Row],[Order Date]])</f>
        <v>2026</v>
      </c>
      <c r="V1742" s="8" t="str">
        <f>"Q"&amp;ROUNDUP(MONTH(SalesDataTable[[#This Row],[Order Date]])/3,0)</f>
        <v>Q3</v>
      </c>
      <c r="W1742" s="9">
        <f>MONTH(SalesDataTable[[#This Row],[Order Date]])</f>
        <v>8</v>
      </c>
      <c r="X1742" s="8" t="str">
        <f>TEXT(SalesDataTable[[#This Row],[Order Date]],"mmm")</f>
        <v>Aug</v>
      </c>
    </row>
    <row r="1743" spans="1:24" ht="15.75">
      <c r="A1743" s="2">
        <v>2564</v>
      </c>
      <c r="B1743" s="3">
        <v>46258</v>
      </c>
      <c r="C1743" s="4">
        <f>YEAR(SalesDataTable[[#This Row],[Order Date]])</f>
        <v>2026</v>
      </c>
      <c r="D1743" s="12" t="str">
        <f>"Q"&amp;ROUNDUP(MONTH(SalesDataTable[[#This Row],[Order Date]])/3,0)</f>
        <v>Q3</v>
      </c>
      <c r="E1743" s="4">
        <f>MONTH(SalesDataTable[[#This Row],[Order Date]])</f>
        <v>8</v>
      </c>
      <c r="F1743" s="4" t="str">
        <f>TEXT(SalesDataTable[[#This Row],[Order Date]],"MMM")</f>
        <v>Aug</v>
      </c>
      <c r="G1743" s="4" t="s">
        <v>11</v>
      </c>
      <c r="H1743" s="4" t="s">
        <v>18</v>
      </c>
      <c r="I1743" s="4" t="s">
        <v>2</v>
      </c>
      <c r="J1743" s="4" t="s">
        <v>3</v>
      </c>
      <c r="K1743" s="4" t="s">
        <v>23</v>
      </c>
      <c r="L1743" s="4" t="s">
        <v>29</v>
      </c>
      <c r="M1743" s="9">
        <v>1</v>
      </c>
      <c r="N1743" s="6">
        <v>200.2</v>
      </c>
      <c r="O1743" s="7">
        <v>0</v>
      </c>
      <c r="P1743" s="6">
        <v>103.38</v>
      </c>
      <c r="Q1743" s="6">
        <f t="shared" si="108"/>
        <v>200.2</v>
      </c>
      <c r="R1743" s="6">
        <f t="shared" si="109"/>
        <v>103.38</v>
      </c>
      <c r="S1743" s="6">
        <f t="shared" si="110"/>
        <v>96.82</v>
      </c>
      <c r="T1743" s="8">
        <f t="shared" si="111"/>
        <v>0.48361638361638359</v>
      </c>
      <c r="U1743" s="5">
        <f>YEAR(SalesDataTable[[#This Row],[Order Date]])</f>
        <v>2026</v>
      </c>
      <c r="V1743" s="8" t="str">
        <f>"Q"&amp;ROUNDUP(MONTH(SalesDataTable[[#This Row],[Order Date]])/3,0)</f>
        <v>Q3</v>
      </c>
      <c r="W1743" s="9">
        <f>MONTH(SalesDataTable[[#This Row],[Order Date]])</f>
        <v>8</v>
      </c>
      <c r="X1743" s="8" t="str">
        <f>TEXT(SalesDataTable[[#This Row],[Order Date]],"mmm")</f>
        <v>Aug</v>
      </c>
    </row>
    <row r="1744" spans="1:24" ht="15.75">
      <c r="A1744" s="2">
        <v>2791</v>
      </c>
      <c r="B1744" s="3">
        <v>46258</v>
      </c>
      <c r="C1744" s="4">
        <f>YEAR(SalesDataTable[[#This Row],[Order Date]])</f>
        <v>2026</v>
      </c>
      <c r="D1744" s="12" t="str">
        <f>"Q"&amp;ROUNDUP(MONTH(SalesDataTable[[#This Row],[Order Date]])/3,0)</f>
        <v>Q3</v>
      </c>
      <c r="E1744" s="4">
        <f>MONTH(SalesDataTable[[#This Row],[Order Date]])</f>
        <v>8</v>
      </c>
      <c r="F1744" s="4" t="str">
        <f>TEXT(SalesDataTable[[#This Row],[Order Date]],"MMM")</f>
        <v>Aug</v>
      </c>
      <c r="G1744" s="4" t="s">
        <v>0</v>
      </c>
      <c r="H1744" s="4" t="s">
        <v>50</v>
      </c>
      <c r="I1744" s="4" t="s">
        <v>19</v>
      </c>
      <c r="J1744" s="4" t="s">
        <v>16</v>
      </c>
      <c r="K1744" s="4" t="s">
        <v>34</v>
      </c>
      <c r="L1744" s="4" t="s">
        <v>42</v>
      </c>
      <c r="M1744" s="9">
        <v>2</v>
      </c>
      <c r="N1744" s="6">
        <v>36.869999999999997</v>
      </c>
      <c r="O1744" s="7">
        <v>0</v>
      </c>
      <c r="P1744" s="6">
        <v>13.71</v>
      </c>
      <c r="Q1744" s="6">
        <f t="shared" si="108"/>
        <v>73.739999999999995</v>
      </c>
      <c r="R1744" s="6">
        <f t="shared" si="109"/>
        <v>27.42</v>
      </c>
      <c r="S1744" s="6">
        <f t="shared" si="110"/>
        <v>46.319999999999993</v>
      </c>
      <c r="T1744" s="8">
        <f t="shared" si="111"/>
        <v>0.62815296989422287</v>
      </c>
      <c r="U1744" s="5">
        <f>YEAR(SalesDataTable[[#This Row],[Order Date]])</f>
        <v>2026</v>
      </c>
      <c r="V1744" s="8" t="str">
        <f>"Q"&amp;ROUNDUP(MONTH(SalesDataTable[[#This Row],[Order Date]])/3,0)</f>
        <v>Q3</v>
      </c>
      <c r="W1744" s="9">
        <f>MONTH(SalesDataTable[[#This Row],[Order Date]])</f>
        <v>8</v>
      </c>
      <c r="X1744" s="8" t="str">
        <f>TEXT(SalesDataTable[[#This Row],[Order Date]],"mmm")</f>
        <v>Aug</v>
      </c>
    </row>
    <row r="1745" spans="1:24" ht="15.75">
      <c r="A1745" s="2">
        <v>3559</v>
      </c>
      <c r="B1745" s="3">
        <v>46258</v>
      </c>
      <c r="C1745" s="4">
        <f>YEAR(SalesDataTable[[#This Row],[Order Date]])</f>
        <v>2026</v>
      </c>
      <c r="D1745" s="12" t="str">
        <f>"Q"&amp;ROUNDUP(MONTH(SalesDataTable[[#This Row],[Order Date]])/3,0)</f>
        <v>Q3</v>
      </c>
      <c r="E1745" s="4">
        <f>MONTH(SalesDataTable[[#This Row],[Order Date]])</f>
        <v>8</v>
      </c>
      <c r="F1745" s="4" t="str">
        <f>TEXT(SalesDataTable[[#This Row],[Order Date]],"MMM")</f>
        <v>Aug</v>
      </c>
      <c r="G1745" s="4" t="s">
        <v>20</v>
      </c>
      <c r="H1745" s="4" t="s">
        <v>33</v>
      </c>
      <c r="I1745" s="4" t="s">
        <v>2</v>
      </c>
      <c r="J1745" s="4" t="s">
        <v>3</v>
      </c>
      <c r="K1745" s="4" t="s">
        <v>34</v>
      </c>
      <c r="L1745" s="4" t="s">
        <v>42</v>
      </c>
      <c r="M1745" s="9">
        <v>1</v>
      </c>
      <c r="N1745" s="6">
        <v>36.28</v>
      </c>
      <c r="O1745" s="7">
        <v>0.1</v>
      </c>
      <c r="P1745" s="6">
        <v>14.16</v>
      </c>
      <c r="Q1745" s="6">
        <f t="shared" si="108"/>
        <v>32.652000000000001</v>
      </c>
      <c r="R1745" s="6">
        <f t="shared" si="109"/>
        <v>14.16</v>
      </c>
      <c r="S1745" s="6">
        <f t="shared" si="110"/>
        <v>18.492000000000001</v>
      </c>
      <c r="T1745" s="8">
        <f t="shared" si="111"/>
        <v>0.56633590591694227</v>
      </c>
      <c r="U1745" s="5">
        <f>YEAR(SalesDataTable[[#This Row],[Order Date]])</f>
        <v>2026</v>
      </c>
      <c r="V1745" s="8" t="str">
        <f>"Q"&amp;ROUNDUP(MONTH(SalesDataTable[[#This Row],[Order Date]])/3,0)</f>
        <v>Q3</v>
      </c>
      <c r="W1745" s="9">
        <f>MONTH(SalesDataTable[[#This Row],[Order Date]])</f>
        <v>8</v>
      </c>
      <c r="X1745" s="8" t="str">
        <f>TEXT(SalesDataTable[[#This Row],[Order Date]],"mmm")</f>
        <v>Aug</v>
      </c>
    </row>
    <row r="1746" spans="1:24" ht="15.75">
      <c r="A1746" s="2">
        <v>3839</v>
      </c>
      <c r="B1746" s="3">
        <v>46258</v>
      </c>
      <c r="C1746" s="4">
        <f>YEAR(SalesDataTable[[#This Row],[Order Date]])</f>
        <v>2026</v>
      </c>
      <c r="D1746" s="12" t="str">
        <f>"Q"&amp;ROUNDUP(MONTH(SalesDataTable[[#This Row],[Order Date]])/3,0)</f>
        <v>Q3</v>
      </c>
      <c r="E1746" s="4">
        <f>MONTH(SalesDataTable[[#This Row],[Order Date]])</f>
        <v>8</v>
      </c>
      <c r="F1746" s="4" t="str">
        <f>TEXT(SalesDataTable[[#This Row],[Order Date]],"MMM")</f>
        <v>Aug</v>
      </c>
      <c r="G1746" s="4" t="s">
        <v>0</v>
      </c>
      <c r="H1746" s="4" t="s">
        <v>50</v>
      </c>
      <c r="I1746" s="4" t="s">
        <v>28</v>
      </c>
      <c r="J1746" s="4" t="s">
        <v>3</v>
      </c>
      <c r="K1746" s="4" t="s">
        <v>9</v>
      </c>
      <c r="L1746" s="4" t="s">
        <v>10</v>
      </c>
      <c r="M1746" s="9">
        <v>2</v>
      </c>
      <c r="N1746" s="6">
        <v>93.88</v>
      </c>
      <c r="O1746" s="7">
        <v>0.05</v>
      </c>
      <c r="P1746" s="6">
        <v>46.57</v>
      </c>
      <c r="Q1746" s="6">
        <f t="shared" si="108"/>
        <v>178.37199999999999</v>
      </c>
      <c r="R1746" s="6">
        <f t="shared" si="109"/>
        <v>93.14</v>
      </c>
      <c r="S1746" s="6">
        <f t="shared" si="110"/>
        <v>85.231999999999985</v>
      </c>
      <c r="T1746" s="8">
        <f t="shared" si="111"/>
        <v>0.47783284371986628</v>
      </c>
      <c r="U1746" s="5">
        <f>YEAR(SalesDataTable[[#This Row],[Order Date]])</f>
        <v>2026</v>
      </c>
      <c r="V1746" s="8" t="str">
        <f>"Q"&amp;ROUNDUP(MONTH(SalesDataTable[[#This Row],[Order Date]])/3,0)</f>
        <v>Q3</v>
      </c>
      <c r="W1746" s="9">
        <f>MONTH(SalesDataTable[[#This Row],[Order Date]])</f>
        <v>8</v>
      </c>
      <c r="X1746" s="8" t="str">
        <f>TEXT(SalesDataTable[[#This Row],[Order Date]],"mmm")</f>
        <v>Aug</v>
      </c>
    </row>
    <row r="1747" spans="1:24" ht="15.75">
      <c r="A1747" s="2">
        <v>4133</v>
      </c>
      <c r="B1747" s="3">
        <v>46258</v>
      </c>
      <c r="C1747" s="4">
        <f>YEAR(SalesDataTable[[#This Row],[Order Date]])</f>
        <v>2026</v>
      </c>
      <c r="D1747" s="12" t="str">
        <f>"Q"&amp;ROUNDUP(MONTH(SalesDataTable[[#This Row],[Order Date]])/3,0)</f>
        <v>Q3</v>
      </c>
      <c r="E1747" s="4">
        <f>MONTH(SalesDataTable[[#This Row],[Order Date]])</f>
        <v>8</v>
      </c>
      <c r="F1747" s="4" t="str">
        <f>TEXT(SalesDataTable[[#This Row],[Order Date]],"MMM")</f>
        <v>Aug</v>
      </c>
      <c r="G1747" s="4" t="s">
        <v>20</v>
      </c>
      <c r="H1747" s="4" t="s">
        <v>21</v>
      </c>
      <c r="I1747" s="4" t="s">
        <v>2</v>
      </c>
      <c r="J1747" s="4" t="s">
        <v>13</v>
      </c>
      <c r="K1747" s="4" t="s">
        <v>23</v>
      </c>
      <c r="L1747" s="4" t="s">
        <v>29</v>
      </c>
      <c r="M1747" s="9">
        <v>1</v>
      </c>
      <c r="N1747" s="6">
        <v>192.67</v>
      </c>
      <c r="O1747" s="7">
        <v>0.05</v>
      </c>
      <c r="P1747" s="6">
        <v>101.04</v>
      </c>
      <c r="Q1747" s="6">
        <f t="shared" si="108"/>
        <v>183.03649999999999</v>
      </c>
      <c r="R1747" s="6">
        <f t="shared" si="109"/>
        <v>101.04</v>
      </c>
      <c r="S1747" s="6">
        <f t="shared" si="110"/>
        <v>81.996499999999983</v>
      </c>
      <c r="T1747" s="8">
        <f t="shared" si="111"/>
        <v>0.44797895501716867</v>
      </c>
      <c r="U1747" s="5">
        <f>YEAR(SalesDataTable[[#This Row],[Order Date]])</f>
        <v>2026</v>
      </c>
      <c r="V1747" s="8" t="str">
        <f>"Q"&amp;ROUNDUP(MONTH(SalesDataTable[[#This Row],[Order Date]])/3,0)</f>
        <v>Q3</v>
      </c>
      <c r="W1747" s="9">
        <f>MONTH(SalesDataTable[[#This Row],[Order Date]])</f>
        <v>8</v>
      </c>
      <c r="X1747" s="8" t="str">
        <f>TEXT(SalesDataTable[[#This Row],[Order Date]],"mmm")</f>
        <v>Aug</v>
      </c>
    </row>
    <row r="1748" spans="1:24" ht="15.75">
      <c r="A1748" s="2">
        <v>4765</v>
      </c>
      <c r="B1748" s="3">
        <v>46258</v>
      </c>
      <c r="C1748" s="4">
        <f>YEAR(SalesDataTable[[#This Row],[Order Date]])</f>
        <v>2026</v>
      </c>
      <c r="D1748" s="12" t="str">
        <f>"Q"&amp;ROUNDUP(MONTH(SalesDataTable[[#This Row],[Order Date]])/3,0)</f>
        <v>Q3</v>
      </c>
      <c r="E1748" s="4">
        <f>MONTH(SalesDataTable[[#This Row],[Order Date]])</f>
        <v>8</v>
      </c>
      <c r="F1748" s="4" t="str">
        <f>TEXT(SalesDataTable[[#This Row],[Order Date]],"MMM")</f>
        <v>Aug</v>
      </c>
      <c r="G1748" s="4" t="s">
        <v>0</v>
      </c>
      <c r="H1748" s="4" t="s">
        <v>50</v>
      </c>
      <c r="I1748" s="4" t="s">
        <v>2</v>
      </c>
      <c r="J1748" s="4" t="s">
        <v>13</v>
      </c>
      <c r="K1748" s="4" t="s">
        <v>4</v>
      </c>
      <c r="L1748" s="4" t="s">
        <v>5</v>
      </c>
      <c r="M1748" s="9">
        <v>1</v>
      </c>
      <c r="N1748" s="6">
        <v>80.099999999999994</v>
      </c>
      <c r="O1748" s="7">
        <v>0.05</v>
      </c>
      <c r="P1748" s="6">
        <v>43.49</v>
      </c>
      <c r="Q1748" s="6">
        <f t="shared" si="108"/>
        <v>76.094999999999985</v>
      </c>
      <c r="R1748" s="6">
        <f t="shared" si="109"/>
        <v>43.49</v>
      </c>
      <c r="S1748" s="6">
        <f t="shared" si="110"/>
        <v>32.604999999999983</v>
      </c>
      <c r="T1748" s="8">
        <f t="shared" si="111"/>
        <v>0.42847756094355727</v>
      </c>
      <c r="U1748" s="5">
        <f>YEAR(SalesDataTable[[#This Row],[Order Date]])</f>
        <v>2026</v>
      </c>
      <c r="V1748" s="8" t="str">
        <f>"Q"&amp;ROUNDUP(MONTH(SalesDataTable[[#This Row],[Order Date]])/3,0)</f>
        <v>Q3</v>
      </c>
      <c r="W1748" s="9">
        <f>MONTH(SalesDataTable[[#This Row],[Order Date]])</f>
        <v>8</v>
      </c>
      <c r="X1748" s="8" t="str">
        <f>TEXT(SalesDataTable[[#This Row],[Order Date]],"mmm")</f>
        <v>Aug</v>
      </c>
    </row>
    <row r="1749" spans="1:24" ht="15.75">
      <c r="A1749" s="2">
        <v>1868</v>
      </c>
      <c r="B1749" s="3">
        <v>46259</v>
      </c>
      <c r="C1749" s="4">
        <f>YEAR(SalesDataTable[[#This Row],[Order Date]])</f>
        <v>2026</v>
      </c>
      <c r="D1749" s="12" t="str">
        <f>"Q"&amp;ROUNDUP(MONTH(SalesDataTable[[#This Row],[Order Date]])/3,0)</f>
        <v>Q3</v>
      </c>
      <c r="E1749" s="4">
        <f>MONTH(SalesDataTable[[#This Row],[Order Date]])</f>
        <v>8</v>
      </c>
      <c r="F1749" s="4" t="str">
        <f>TEXT(SalesDataTable[[#This Row],[Order Date]],"MMM")</f>
        <v>Aug</v>
      </c>
      <c r="G1749" s="4" t="s">
        <v>20</v>
      </c>
      <c r="H1749" s="4" t="s">
        <v>33</v>
      </c>
      <c r="I1749" s="4" t="s">
        <v>28</v>
      </c>
      <c r="J1749" s="4" t="s">
        <v>3</v>
      </c>
      <c r="K1749" s="4" t="s">
        <v>9</v>
      </c>
      <c r="L1749" s="4" t="s">
        <v>17</v>
      </c>
      <c r="M1749" s="9">
        <v>1</v>
      </c>
      <c r="N1749" s="6">
        <v>145.02000000000001</v>
      </c>
      <c r="O1749" s="7">
        <v>0</v>
      </c>
      <c r="P1749" s="6">
        <v>78.959999999999994</v>
      </c>
      <c r="Q1749" s="6">
        <f t="shared" si="108"/>
        <v>145.02000000000001</v>
      </c>
      <c r="R1749" s="6">
        <f t="shared" si="109"/>
        <v>78.959999999999994</v>
      </c>
      <c r="S1749" s="6">
        <f t="shared" si="110"/>
        <v>66.060000000000016</v>
      </c>
      <c r="T1749" s="8">
        <f t="shared" si="111"/>
        <v>0.4555233760860572</v>
      </c>
      <c r="U1749" s="5">
        <f>YEAR(SalesDataTable[[#This Row],[Order Date]])</f>
        <v>2026</v>
      </c>
      <c r="V1749" s="8" t="str">
        <f>"Q"&amp;ROUNDUP(MONTH(SalesDataTable[[#This Row],[Order Date]])/3,0)</f>
        <v>Q3</v>
      </c>
      <c r="W1749" s="9">
        <f>MONTH(SalesDataTable[[#This Row],[Order Date]])</f>
        <v>8</v>
      </c>
      <c r="X1749" s="8" t="str">
        <f>TEXT(SalesDataTable[[#This Row],[Order Date]],"mmm")</f>
        <v>Aug</v>
      </c>
    </row>
    <row r="1750" spans="1:24" ht="15.75">
      <c r="A1750" s="2">
        <v>987</v>
      </c>
      <c r="B1750" s="3">
        <v>46260</v>
      </c>
      <c r="C1750" s="4">
        <f>YEAR(SalesDataTable[[#This Row],[Order Date]])</f>
        <v>2026</v>
      </c>
      <c r="D1750" s="12" t="str">
        <f>"Q"&amp;ROUNDUP(MONTH(SalesDataTable[[#This Row],[Order Date]])/3,0)</f>
        <v>Q3</v>
      </c>
      <c r="E1750" s="4">
        <f>MONTH(SalesDataTable[[#This Row],[Order Date]])</f>
        <v>8</v>
      </c>
      <c r="F1750" s="4" t="str">
        <f>TEXT(SalesDataTable[[#This Row],[Order Date]],"MMM")</f>
        <v>Aug</v>
      </c>
      <c r="G1750" s="4" t="s">
        <v>6</v>
      </c>
      <c r="H1750" s="4" t="s">
        <v>41</v>
      </c>
      <c r="I1750" s="4" t="s">
        <v>28</v>
      </c>
      <c r="J1750" s="4" t="s">
        <v>3</v>
      </c>
      <c r="K1750" s="4" t="s">
        <v>14</v>
      </c>
      <c r="L1750" s="4" t="s">
        <v>15</v>
      </c>
      <c r="M1750" s="9">
        <v>1</v>
      </c>
      <c r="N1750" s="6">
        <v>37</v>
      </c>
      <c r="O1750" s="7">
        <v>0.15</v>
      </c>
      <c r="P1750" s="6">
        <v>13.68</v>
      </c>
      <c r="Q1750" s="6">
        <f t="shared" si="108"/>
        <v>31.45</v>
      </c>
      <c r="R1750" s="6">
        <f t="shared" si="109"/>
        <v>13.68</v>
      </c>
      <c r="S1750" s="6">
        <f t="shared" si="110"/>
        <v>17.77</v>
      </c>
      <c r="T1750" s="8">
        <f t="shared" si="111"/>
        <v>0.56502384737678857</v>
      </c>
      <c r="U1750" s="5">
        <f>YEAR(SalesDataTable[[#This Row],[Order Date]])</f>
        <v>2026</v>
      </c>
      <c r="V1750" s="8" t="str">
        <f>"Q"&amp;ROUNDUP(MONTH(SalesDataTable[[#This Row],[Order Date]])/3,0)</f>
        <v>Q3</v>
      </c>
      <c r="W1750" s="9">
        <f>MONTH(SalesDataTable[[#This Row],[Order Date]])</f>
        <v>8</v>
      </c>
      <c r="X1750" s="8" t="str">
        <f>TEXT(SalesDataTable[[#This Row],[Order Date]],"mmm")</f>
        <v>Aug</v>
      </c>
    </row>
    <row r="1751" spans="1:24" ht="15.75">
      <c r="A1751" s="2">
        <v>2503</v>
      </c>
      <c r="B1751" s="3">
        <v>46260</v>
      </c>
      <c r="C1751" s="4">
        <f>YEAR(SalesDataTable[[#This Row],[Order Date]])</f>
        <v>2026</v>
      </c>
      <c r="D1751" s="12" t="str">
        <f>"Q"&amp;ROUNDUP(MONTH(SalesDataTable[[#This Row],[Order Date]])/3,0)</f>
        <v>Q3</v>
      </c>
      <c r="E1751" s="4">
        <f>MONTH(SalesDataTable[[#This Row],[Order Date]])</f>
        <v>8</v>
      </c>
      <c r="F1751" s="4" t="str">
        <f>TEXT(SalesDataTable[[#This Row],[Order Date]],"MMM")</f>
        <v>Aug</v>
      </c>
      <c r="G1751" s="4" t="s">
        <v>6</v>
      </c>
      <c r="H1751" s="4" t="s">
        <v>27</v>
      </c>
      <c r="I1751" s="4" t="s">
        <v>2</v>
      </c>
      <c r="J1751" s="4" t="s">
        <v>3</v>
      </c>
      <c r="K1751" s="4" t="s">
        <v>4</v>
      </c>
      <c r="L1751" s="4" t="s">
        <v>22</v>
      </c>
      <c r="M1751" s="9">
        <v>2</v>
      </c>
      <c r="N1751" s="6">
        <v>50.02</v>
      </c>
      <c r="O1751" s="7">
        <v>0</v>
      </c>
      <c r="P1751" s="6">
        <v>21.99</v>
      </c>
      <c r="Q1751" s="6">
        <f t="shared" si="108"/>
        <v>100.04</v>
      </c>
      <c r="R1751" s="6">
        <f t="shared" si="109"/>
        <v>43.98</v>
      </c>
      <c r="S1751" s="6">
        <f t="shared" si="110"/>
        <v>56.060000000000009</v>
      </c>
      <c r="T1751" s="8">
        <f t="shared" si="111"/>
        <v>0.56037584966013598</v>
      </c>
      <c r="U1751" s="5">
        <f>YEAR(SalesDataTable[[#This Row],[Order Date]])</f>
        <v>2026</v>
      </c>
      <c r="V1751" s="8" t="str">
        <f>"Q"&amp;ROUNDUP(MONTH(SalesDataTable[[#This Row],[Order Date]])/3,0)</f>
        <v>Q3</v>
      </c>
      <c r="W1751" s="9">
        <f>MONTH(SalesDataTable[[#This Row],[Order Date]])</f>
        <v>8</v>
      </c>
      <c r="X1751" s="8" t="str">
        <f>TEXT(SalesDataTable[[#This Row],[Order Date]],"mmm")</f>
        <v>Aug</v>
      </c>
    </row>
    <row r="1752" spans="1:24" ht="15.75">
      <c r="A1752" s="2">
        <v>4928</v>
      </c>
      <c r="B1752" s="3">
        <v>46260</v>
      </c>
      <c r="C1752" s="4">
        <f>YEAR(SalesDataTable[[#This Row],[Order Date]])</f>
        <v>2026</v>
      </c>
      <c r="D1752" s="12" t="str">
        <f>"Q"&amp;ROUNDUP(MONTH(SalesDataTable[[#This Row],[Order Date]])/3,0)</f>
        <v>Q3</v>
      </c>
      <c r="E1752" s="4">
        <f>MONTH(SalesDataTable[[#This Row],[Order Date]])</f>
        <v>8</v>
      </c>
      <c r="F1752" s="4" t="str">
        <f>TEXT(SalesDataTable[[#This Row],[Order Date]],"MMM")</f>
        <v>Aug</v>
      </c>
      <c r="G1752" s="4" t="s">
        <v>6</v>
      </c>
      <c r="H1752" s="4" t="s">
        <v>41</v>
      </c>
      <c r="I1752" s="4" t="s">
        <v>19</v>
      </c>
      <c r="J1752" s="4" t="s">
        <v>3</v>
      </c>
      <c r="K1752" s="4" t="s">
        <v>34</v>
      </c>
      <c r="L1752" s="4" t="s">
        <v>42</v>
      </c>
      <c r="M1752" s="9">
        <v>2</v>
      </c>
      <c r="N1752" s="6">
        <v>35.950000000000003</v>
      </c>
      <c r="O1752" s="7">
        <v>0.05</v>
      </c>
      <c r="P1752" s="6">
        <v>13.93</v>
      </c>
      <c r="Q1752" s="6">
        <f t="shared" si="108"/>
        <v>68.305000000000007</v>
      </c>
      <c r="R1752" s="6">
        <f t="shared" si="109"/>
        <v>27.86</v>
      </c>
      <c r="S1752" s="6">
        <f t="shared" si="110"/>
        <v>40.445000000000007</v>
      </c>
      <c r="T1752" s="8">
        <f t="shared" si="111"/>
        <v>0.59212356342873884</v>
      </c>
      <c r="U1752" s="5">
        <f>YEAR(SalesDataTable[[#This Row],[Order Date]])</f>
        <v>2026</v>
      </c>
      <c r="V1752" s="8" t="str">
        <f>"Q"&amp;ROUNDUP(MONTH(SalesDataTable[[#This Row],[Order Date]])/3,0)</f>
        <v>Q3</v>
      </c>
      <c r="W1752" s="9">
        <f>MONTH(SalesDataTable[[#This Row],[Order Date]])</f>
        <v>8</v>
      </c>
      <c r="X1752" s="8" t="str">
        <f>TEXT(SalesDataTable[[#This Row],[Order Date]],"mmm")</f>
        <v>Aug</v>
      </c>
    </row>
    <row r="1753" spans="1:24" ht="15.75">
      <c r="A1753" s="2">
        <v>852</v>
      </c>
      <c r="B1753" s="3">
        <v>46261</v>
      </c>
      <c r="C1753" s="4">
        <f>YEAR(SalesDataTable[[#This Row],[Order Date]])</f>
        <v>2026</v>
      </c>
      <c r="D1753" s="12" t="str">
        <f>"Q"&amp;ROUNDUP(MONTH(SalesDataTable[[#This Row],[Order Date]])/3,0)</f>
        <v>Q3</v>
      </c>
      <c r="E1753" s="4">
        <f>MONTH(SalesDataTable[[#This Row],[Order Date]])</f>
        <v>8</v>
      </c>
      <c r="F1753" s="4" t="str">
        <f>TEXT(SalesDataTable[[#This Row],[Order Date]],"MMM")</f>
        <v>Aug</v>
      </c>
      <c r="G1753" s="4" t="s">
        <v>0</v>
      </c>
      <c r="H1753" s="4" t="s">
        <v>36</v>
      </c>
      <c r="I1753" s="4" t="s">
        <v>2</v>
      </c>
      <c r="J1753" s="4" t="s">
        <v>13</v>
      </c>
      <c r="K1753" s="4" t="s">
        <v>14</v>
      </c>
      <c r="L1753" s="4" t="s">
        <v>32</v>
      </c>
      <c r="M1753" s="9">
        <v>3</v>
      </c>
      <c r="N1753" s="6">
        <v>45.84</v>
      </c>
      <c r="O1753" s="7">
        <v>0.15</v>
      </c>
      <c r="P1753" s="6">
        <v>17.899999999999999</v>
      </c>
      <c r="Q1753" s="6">
        <f t="shared" si="108"/>
        <v>116.89200000000001</v>
      </c>
      <c r="R1753" s="6">
        <f t="shared" si="109"/>
        <v>53.699999999999996</v>
      </c>
      <c r="S1753" s="6">
        <f t="shared" si="110"/>
        <v>63.192000000000014</v>
      </c>
      <c r="T1753" s="8">
        <f t="shared" si="111"/>
        <v>0.54060158094651478</v>
      </c>
      <c r="U1753" s="5">
        <f>YEAR(SalesDataTable[[#This Row],[Order Date]])</f>
        <v>2026</v>
      </c>
      <c r="V1753" s="8" t="str">
        <f>"Q"&amp;ROUNDUP(MONTH(SalesDataTable[[#This Row],[Order Date]])/3,0)</f>
        <v>Q3</v>
      </c>
      <c r="W1753" s="9">
        <f>MONTH(SalesDataTable[[#This Row],[Order Date]])</f>
        <v>8</v>
      </c>
      <c r="X1753" s="8" t="str">
        <f>TEXT(SalesDataTable[[#This Row],[Order Date]],"mmm")</f>
        <v>Aug</v>
      </c>
    </row>
    <row r="1754" spans="1:24" ht="15.75">
      <c r="A1754" s="2">
        <v>2188</v>
      </c>
      <c r="B1754" s="3">
        <v>46261</v>
      </c>
      <c r="C1754" s="4">
        <f>YEAR(SalesDataTable[[#This Row],[Order Date]])</f>
        <v>2026</v>
      </c>
      <c r="D1754" s="12" t="str">
        <f>"Q"&amp;ROUNDUP(MONTH(SalesDataTable[[#This Row],[Order Date]])/3,0)</f>
        <v>Q3</v>
      </c>
      <c r="E1754" s="4">
        <f>MONTH(SalesDataTable[[#This Row],[Order Date]])</f>
        <v>8</v>
      </c>
      <c r="F1754" s="4" t="str">
        <f>TEXT(SalesDataTable[[#This Row],[Order Date]],"MMM")</f>
        <v>Aug</v>
      </c>
      <c r="G1754" s="4" t="s">
        <v>6</v>
      </c>
      <c r="H1754" s="4" t="s">
        <v>27</v>
      </c>
      <c r="I1754" s="4" t="s">
        <v>2</v>
      </c>
      <c r="J1754" s="4" t="s">
        <v>13</v>
      </c>
      <c r="K1754" s="4" t="s">
        <v>23</v>
      </c>
      <c r="L1754" s="4" t="s">
        <v>40</v>
      </c>
      <c r="M1754" s="9">
        <v>1</v>
      </c>
      <c r="N1754" s="6">
        <v>83.23</v>
      </c>
      <c r="O1754" s="7">
        <v>0.1</v>
      </c>
      <c r="P1754" s="6">
        <v>40.229999999999997</v>
      </c>
      <c r="Q1754" s="6">
        <f t="shared" si="108"/>
        <v>74.907000000000011</v>
      </c>
      <c r="R1754" s="6">
        <f t="shared" si="109"/>
        <v>40.229999999999997</v>
      </c>
      <c r="S1754" s="6">
        <f t="shared" si="110"/>
        <v>34.677000000000014</v>
      </c>
      <c r="T1754" s="8">
        <f t="shared" si="111"/>
        <v>0.46293403820737727</v>
      </c>
      <c r="U1754" s="5">
        <f>YEAR(SalesDataTable[[#This Row],[Order Date]])</f>
        <v>2026</v>
      </c>
      <c r="V1754" s="8" t="str">
        <f>"Q"&amp;ROUNDUP(MONTH(SalesDataTable[[#This Row],[Order Date]])/3,0)</f>
        <v>Q3</v>
      </c>
      <c r="W1754" s="9">
        <f>MONTH(SalesDataTable[[#This Row],[Order Date]])</f>
        <v>8</v>
      </c>
      <c r="X1754" s="8" t="str">
        <f>TEXT(SalesDataTable[[#This Row],[Order Date]],"mmm")</f>
        <v>Aug</v>
      </c>
    </row>
    <row r="1755" spans="1:24" ht="15.75">
      <c r="A1755" s="2">
        <v>2574</v>
      </c>
      <c r="B1755" s="3">
        <v>46261</v>
      </c>
      <c r="C1755" s="4">
        <f>YEAR(SalesDataTable[[#This Row],[Order Date]])</f>
        <v>2026</v>
      </c>
      <c r="D1755" s="12" t="str">
        <f>"Q"&amp;ROUNDUP(MONTH(SalesDataTable[[#This Row],[Order Date]])/3,0)</f>
        <v>Q3</v>
      </c>
      <c r="E1755" s="4">
        <f>MONTH(SalesDataTable[[#This Row],[Order Date]])</f>
        <v>8</v>
      </c>
      <c r="F1755" s="4" t="str">
        <f>TEXT(SalesDataTable[[#This Row],[Order Date]],"MMM")</f>
        <v>Aug</v>
      </c>
      <c r="G1755" s="4" t="s">
        <v>0</v>
      </c>
      <c r="H1755" s="4" t="s">
        <v>36</v>
      </c>
      <c r="I1755" s="4" t="s">
        <v>19</v>
      </c>
      <c r="J1755" s="4" t="s">
        <v>13</v>
      </c>
      <c r="K1755" s="4" t="s">
        <v>4</v>
      </c>
      <c r="L1755" s="4" t="s">
        <v>30</v>
      </c>
      <c r="M1755" s="9">
        <v>1</v>
      </c>
      <c r="N1755" s="6">
        <v>104.33</v>
      </c>
      <c r="O1755" s="7">
        <v>0.1</v>
      </c>
      <c r="P1755" s="6">
        <v>49.86</v>
      </c>
      <c r="Q1755" s="6">
        <f t="shared" si="108"/>
        <v>93.897000000000006</v>
      </c>
      <c r="R1755" s="6">
        <f t="shared" si="109"/>
        <v>49.86</v>
      </c>
      <c r="S1755" s="6">
        <f t="shared" si="110"/>
        <v>44.037000000000006</v>
      </c>
      <c r="T1755" s="8">
        <f t="shared" si="111"/>
        <v>0.46899261957251032</v>
      </c>
      <c r="U1755" s="5">
        <f>YEAR(SalesDataTable[[#This Row],[Order Date]])</f>
        <v>2026</v>
      </c>
      <c r="V1755" s="8" t="str">
        <f>"Q"&amp;ROUNDUP(MONTH(SalesDataTable[[#This Row],[Order Date]])/3,0)</f>
        <v>Q3</v>
      </c>
      <c r="W1755" s="9">
        <f>MONTH(SalesDataTable[[#This Row],[Order Date]])</f>
        <v>8</v>
      </c>
      <c r="X1755" s="8" t="str">
        <f>TEXT(SalesDataTable[[#This Row],[Order Date]],"mmm")</f>
        <v>Aug</v>
      </c>
    </row>
    <row r="1756" spans="1:24" ht="15.75">
      <c r="A1756" s="2">
        <v>2942</v>
      </c>
      <c r="B1756" s="3">
        <v>46261</v>
      </c>
      <c r="C1756" s="4">
        <f>YEAR(SalesDataTable[[#This Row],[Order Date]])</f>
        <v>2026</v>
      </c>
      <c r="D1756" s="12" t="str">
        <f>"Q"&amp;ROUNDUP(MONTH(SalesDataTable[[#This Row],[Order Date]])/3,0)</f>
        <v>Q3</v>
      </c>
      <c r="E1756" s="4">
        <f>MONTH(SalesDataTable[[#This Row],[Order Date]])</f>
        <v>8</v>
      </c>
      <c r="F1756" s="4" t="str">
        <f>TEXT(SalesDataTable[[#This Row],[Order Date]],"MMM")</f>
        <v>Aug</v>
      </c>
      <c r="G1756" s="4" t="s">
        <v>6</v>
      </c>
      <c r="H1756" s="4" t="s">
        <v>27</v>
      </c>
      <c r="I1756" s="4" t="s">
        <v>2</v>
      </c>
      <c r="J1756" s="4" t="s">
        <v>13</v>
      </c>
      <c r="K1756" s="4" t="s">
        <v>9</v>
      </c>
      <c r="L1756" s="4" t="s">
        <v>37</v>
      </c>
      <c r="M1756" s="9">
        <v>1</v>
      </c>
      <c r="N1756" s="6">
        <v>156.94999999999999</v>
      </c>
      <c r="O1756" s="7">
        <v>0</v>
      </c>
      <c r="P1756" s="6">
        <v>80.41</v>
      </c>
      <c r="Q1756" s="6">
        <f t="shared" si="108"/>
        <v>156.94999999999999</v>
      </c>
      <c r="R1756" s="6">
        <f t="shared" si="109"/>
        <v>80.41</v>
      </c>
      <c r="S1756" s="6">
        <f t="shared" si="110"/>
        <v>76.539999999999992</v>
      </c>
      <c r="T1756" s="8">
        <f t="shared" si="111"/>
        <v>0.48767123287671232</v>
      </c>
      <c r="U1756" s="5">
        <f>YEAR(SalesDataTable[[#This Row],[Order Date]])</f>
        <v>2026</v>
      </c>
      <c r="V1756" s="8" t="str">
        <f>"Q"&amp;ROUNDUP(MONTH(SalesDataTable[[#This Row],[Order Date]])/3,0)</f>
        <v>Q3</v>
      </c>
      <c r="W1756" s="9">
        <f>MONTH(SalesDataTable[[#This Row],[Order Date]])</f>
        <v>8</v>
      </c>
      <c r="X1756" s="8" t="str">
        <f>TEXT(SalesDataTable[[#This Row],[Order Date]],"mmm")</f>
        <v>Aug</v>
      </c>
    </row>
    <row r="1757" spans="1:24" ht="15.75">
      <c r="A1757" s="2">
        <v>3211</v>
      </c>
      <c r="B1757" s="3">
        <v>46261</v>
      </c>
      <c r="C1757" s="4">
        <f>YEAR(SalesDataTable[[#This Row],[Order Date]])</f>
        <v>2026</v>
      </c>
      <c r="D1757" s="12" t="str">
        <f>"Q"&amp;ROUNDUP(MONTH(SalesDataTable[[#This Row],[Order Date]])/3,0)</f>
        <v>Q3</v>
      </c>
      <c r="E1757" s="4">
        <f>MONTH(SalesDataTable[[#This Row],[Order Date]])</f>
        <v>8</v>
      </c>
      <c r="F1757" s="4" t="str">
        <f>TEXT(SalesDataTable[[#This Row],[Order Date]],"MMM")</f>
        <v>Aug</v>
      </c>
      <c r="G1757" s="4" t="s">
        <v>6</v>
      </c>
      <c r="H1757" s="4" t="s">
        <v>49</v>
      </c>
      <c r="I1757" s="4" t="s">
        <v>19</v>
      </c>
      <c r="J1757" s="4" t="s">
        <v>16</v>
      </c>
      <c r="K1757" s="4" t="s">
        <v>4</v>
      </c>
      <c r="L1757" s="4" t="s">
        <v>26</v>
      </c>
      <c r="M1757" s="9">
        <v>3</v>
      </c>
      <c r="N1757" s="6">
        <v>41.33</v>
      </c>
      <c r="O1757" s="7">
        <v>0.05</v>
      </c>
      <c r="P1757" s="6">
        <v>17</v>
      </c>
      <c r="Q1757" s="6">
        <f t="shared" si="108"/>
        <v>117.79049999999999</v>
      </c>
      <c r="R1757" s="6">
        <f t="shared" si="109"/>
        <v>51</v>
      </c>
      <c r="S1757" s="6">
        <f t="shared" si="110"/>
        <v>66.790499999999994</v>
      </c>
      <c r="T1757" s="8">
        <f t="shared" si="111"/>
        <v>0.56702790123142355</v>
      </c>
      <c r="U1757" s="5">
        <f>YEAR(SalesDataTable[[#This Row],[Order Date]])</f>
        <v>2026</v>
      </c>
      <c r="V1757" s="8" t="str">
        <f>"Q"&amp;ROUNDUP(MONTH(SalesDataTable[[#This Row],[Order Date]])/3,0)</f>
        <v>Q3</v>
      </c>
      <c r="W1757" s="9">
        <f>MONTH(SalesDataTable[[#This Row],[Order Date]])</f>
        <v>8</v>
      </c>
      <c r="X1757" s="8" t="str">
        <f>TEXT(SalesDataTable[[#This Row],[Order Date]],"mmm")</f>
        <v>Aug</v>
      </c>
    </row>
    <row r="1758" spans="1:24" ht="15.75">
      <c r="A1758" s="2">
        <v>3306</v>
      </c>
      <c r="B1758" s="3">
        <v>46261</v>
      </c>
      <c r="C1758" s="4">
        <f>YEAR(SalesDataTable[[#This Row],[Order Date]])</f>
        <v>2026</v>
      </c>
      <c r="D1758" s="12" t="str">
        <f>"Q"&amp;ROUNDUP(MONTH(SalesDataTable[[#This Row],[Order Date]])/3,0)</f>
        <v>Q3</v>
      </c>
      <c r="E1758" s="4">
        <f>MONTH(SalesDataTable[[#This Row],[Order Date]])</f>
        <v>8</v>
      </c>
      <c r="F1758" s="4" t="str">
        <f>TEXT(SalesDataTable[[#This Row],[Order Date]],"MMM")</f>
        <v>Aug</v>
      </c>
      <c r="G1758" s="4" t="s">
        <v>0</v>
      </c>
      <c r="H1758" s="4" t="s">
        <v>50</v>
      </c>
      <c r="I1758" s="4" t="s">
        <v>2</v>
      </c>
      <c r="J1758" s="4" t="s">
        <v>16</v>
      </c>
      <c r="K1758" s="4" t="s">
        <v>14</v>
      </c>
      <c r="L1758" s="4" t="s">
        <v>15</v>
      </c>
      <c r="M1758" s="9">
        <v>1</v>
      </c>
      <c r="N1758" s="6">
        <v>35.590000000000003</v>
      </c>
      <c r="O1758" s="7">
        <v>0</v>
      </c>
      <c r="P1758" s="6">
        <v>13.66</v>
      </c>
      <c r="Q1758" s="6">
        <f t="shared" si="108"/>
        <v>35.590000000000003</v>
      </c>
      <c r="R1758" s="6">
        <f t="shared" si="109"/>
        <v>13.66</v>
      </c>
      <c r="S1758" s="6">
        <f t="shared" si="110"/>
        <v>21.930000000000003</v>
      </c>
      <c r="T1758" s="8">
        <f t="shared" si="111"/>
        <v>0.61618432143860635</v>
      </c>
      <c r="U1758" s="5">
        <f>YEAR(SalesDataTable[[#This Row],[Order Date]])</f>
        <v>2026</v>
      </c>
      <c r="V1758" s="8" t="str">
        <f>"Q"&amp;ROUNDUP(MONTH(SalesDataTable[[#This Row],[Order Date]])/3,0)</f>
        <v>Q3</v>
      </c>
      <c r="W1758" s="9">
        <f>MONTH(SalesDataTable[[#This Row],[Order Date]])</f>
        <v>8</v>
      </c>
      <c r="X1758" s="8" t="str">
        <f>TEXT(SalesDataTable[[#This Row],[Order Date]],"mmm")</f>
        <v>Aug</v>
      </c>
    </row>
    <row r="1759" spans="1:24" ht="15.75">
      <c r="A1759" s="2">
        <v>3837</v>
      </c>
      <c r="B1759" s="3">
        <v>46261</v>
      </c>
      <c r="C1759" s="4">
        <f>YEAR(SalesDataTable[[#This Row],[Order Date]])</f>
        <v>2026</v>
      </c>
      <c r="D1759" s="12" t="str">
        <f>"Q"&amp;ROUNDUP(MONTH(SalesDataTable[[#This Row],[Order Date]])/3,0)</f>
        <v>Q3</v>
      </c>
      <c r="E1759" s="4">
        <f>MONTH(SalesDataTable[[#This Row],[Order Date]])</f>
        <v>8</v>
      </c>
      <c r="F1759" s="4" t="str">
        <f>TEXT(SalesDataTable[[#This Row],[Order Date]],"MMM")</f>
        <v>Aug</v>
      </c>
      <c r="G1759" s="4" t="s">
        <v>20</v>
      </c>
      <c r="H1759" s="4" t="s">
        <v>33</v>
      </c>
      <c r="I1759" s="4" t="s">
        <v>2</v>
      </c>
      <c r="J1759" s="4" t="s">
        <v>3</v>
      </c>
      <c r="K1759" s="4" t="s">
        <v>23</v>
      </c>
      <c r="L1759" s="4" t="s">
        <v>24</v>
      </c>
      <c r="M1759" s="9">
        <v>2</v>
      </c>
      <c r="N1759" s="6">
        <v>335.87</v>
      </c>
      <c r="O1759" s="7">
        <v>0.1</v>
      </c>
      <c r="P1759" s="6">
        <v>196.54</v>
      </c>
      <c r="Q1759" s="6">
        <f t="shared" si="108"/>
        <v>604.56600000000003</v>
      </c>
      <c r="R1759" s="6">
        <f t="shared" si="109"/>
        <v>393.08</v>
      </c>
      <c r="S1759" s="6">
        <f t="shared" si="110"/>
        <v>211.48600000000005</v>
      </c>
      <c r="T1759" s="8">
        <f t="shared" si="111"/>
        <v>0.34981457773014035</v>
      </c>
      <c r="U1759" s="5">
        <f>YEAR(SalesDataTable[[#This Row],[Order Date]])</f>
        <v>2026</v>
      </c>
      <c r="V1759" s="8" t="str">
        <f>"Q"&amp;ROUNDUP(MONTH(SalesDataTable[[#This Row],[Order Date]])/3,0)</f>
        <v>Q3</v>
      </c>
      <c r="W1759" s="9">
        <f>MONTH(SalesDataTable[[#This Row],[Order Date]])</f>
        <v>8</v>
      </c>
      <c r="X1759" s="8" t="str">
        <f>TEXT(SalesDataTable[[#This Row],[Order Date]],"mmm")</f>
        <v>Aug</v>
      </c>
    </row>
    <row r="1760" spans="1:24" ht="15.75">
      <c r="A1760" s="2">
        <v>4169</v>
      </c>
      <c r="B1760" s="3">
        <v>46261</v>
      </c>
      <c r="C1760" s="4">
        <f>YEAR(SalesDataTable[[#This Row],[Order Date]])</f>
        <v>2026</v>
      </c>
      <c r="D1760" s="12" t="str">
        <f>"Q"&amp;ROUNDUP(MONTH(SalesDataTable[[#This Row],[Order Date]])/3,0)</f>
        <v>Q3</v>
      </c>
      <c r="E1760" s="4">
        <f>MONTH(SalesDataTable[[#This Row],[Order Date]])</f>
        <v>8</v>
      </c>
      <c r="F1760" s="4" t="str">
        <f>TEXT(SalesDataTable[[#This Row],[Order Date]],"MMM")</f>
        <v>Aug</v>
      </c>
      <c r="G1760" s="4" t="s">
        <v>20</v>
      </c>
      <c r="H1760" s="4" t="s">
        <v>47</v>
      </c>
      <c r="I1760" s="4" t="s">
        <v>2</v>
      </c>
      <c r="J1760" s="4" t="s">
        <v>13</v>
      </c>
      <c r="K1760" s="4" t="s">
        <v>34</v>
      </c>
      <c r="L1760" s="4" t="s">
        <v>45</v>
      </c>
      <c r="M1760" s="9">
        <v>1</v>
      </c>
      <c r="N1760" s="6">
        <v>50.7</v>
      </c>
      <c r="O1760" s="7">
        <v>0.05</v>
      </c>
      <c r="P1760" s="6">
        <v>21.65</v>
      </c>
      <c r="Q1760" s="6">
        <f t="shared" si="108"/>
        <v>48.164999999999999</v>
      </c>
      <c r="R1760" s="6">
        <f t="shared" si="109"/>
        <v>21.65</v>
      </c>
      <c r="S1760" s="6">
        <f t="shared" si="110"/>
        <v>26.515000000000001</v>
      </c>
      <c r="T1760" s="8">
        <f t="shared" si="111"/>
        <v>0.55050347762898377</v>
      </c>
      <c r="U1760" s="5">
        <f>YEAR(SalesDataTable[[#This Row],[Order Date]])</f>
        <v>2026</v>
      </c>
      <c r="V1760" s="8" t="str">
        <f>"Q"&amp;ROUNDUP(MONTH(SalesDataTable[[#This Row],[Order Date]])/3,0)</f>
        <v>Q3</v>
      </c>
      <c r="W1760" s="9">
        <f>MONTH(SalesDataTable[[#This Row],[Order Date]])</f>
        <v>8</v>
      </c>
      <c r="X1760" s="8" t="str">
        <f>TEXT(SalesDataTable[[#This Row],[Order Date]],"mmm")</f>
        <v>Aug</v>
      </c>
    </row>
    <row r="1761" spans="1:24" ht="15.75">
      <c r="A1761" s="2">
        <v>4452</v>
      </c>
      <c r="B1761" s="3">
        <v>46261</v>
      </c>
      <c r="C1761" s="4">
        <f>YEAR(SalesDataTable[[#This Row],[Order Date]])</f>
        <v>2026</v>
      </c>
      <c r="D1761" s="12" t="str">
        <f>"Q"&amp;ROUNDUP(MONTH(SalesDataTable[[#This Row],[Order Date]])/3,0)</f>
        <v>Q3</v>
      </c>
      <c r="E1761" s="4">
        <f>MONTH(SalesDataTable[[#This Row],[Order Date]])</f>
        <v>8</v>
      </c>
      <c r="F1761" s="4" t="str">
        <f>TEXT(SalesDataTable[[#This Row],[Order Date]],"MMM")</f>
        <v>Aug</v>
      </c>
      <c r="G1761" s="4" t="s">
        <v>11</v>
      </c>
      <c r="H1761" s="4" t="s">
        <v>12</v>
      </c>
      <c r="I1761" s="4" t="s">
        <v>28</v>
      </c>
      <c r="J1761" s="4" t="s">
        <v>13</v>
      </c>
      <c r="K1761" s="4" t="s">
        <v>9</v>
      </c>
      <c r="L1761" s="4" t="s">
        <v>37</v>
      </c>
      <c r="M1761" s="9">
        <v>3</v>
      </c>
      <c r="N1761" s="6">
        <v>152.76</v>
      </c>
      <c r="O1761" s="7">
        <v>0.1</v>
      </c>
      <c r="P1761" s="6">
        <v>77.36</v>
      </c>
      <c r="Q1761" s="6">
        <f t="shared" si="108"/>
        <v>412.452</v>
      </c>
      <c r="R1761" s="6">
        <f t="shared" si="109"/>
        <v>232.07999999999998</v>
      </c>
      <c r="S1761" s="6">
        <f t="shared" si="110"/>
        <v>180.37200000000001</v>
      </c>
      <c r="T1761" s="8">
        <f t="shared" si="111"/>
        <v>0.43731634226528182</v>
      </c>
      <c r="U1761" s="5">
        <f>YEAR(SalesDataTable[[#This Row],[Order Date]])</f>
        <v>2026</v>
      </c>
      <c r="V1761" s="8" t="str">
        <f>"Q"&amp;ROUNDUP(MONTH(SalesDataTable[[#This Row],[Order Date]])/3,0)</f>
        <v>Q3</v>
      </c>
      <c r="W1761" s="9">
        <f>MONTH(SalesDataTable[[#This Row],[Order Date]])</f>
        <v>8</v>
      </c>
      <c r="X1761" s="8" t="str">
        <f>TEXT(SalesDataTable[[#This Row],[Order Date]],"mmm")</f>
        <v>Aug</v>
      </c>
    </row>
    <row r="1762" spans="1:24" ht="15.75">
      <c r="A1762" s="2">
        <v>4740</v>
      </c>
      <c r="B1762" s="3">
        <v>46261</v>
      </c>
      <c r="C1762" s="4">
        <f>YEAR(SalesDataTable[[#This Row],[Order Date]])</f>
        <v>2026</v>
      </c>
      <c r="D1762" s="12" t="str">
        <f>"Q"&amp;ROUNDUP(MONTH(SalesDataTable[[#This Row],[Order Date]])/3,0)</f>
        <v>Q3</v>
      </c>
      <c r="E1762" s="4">
        <f>MONTH(SalesDataTable[[#This Row],[Order Date]])</f>
        <v>8</v>
      </c>
      <c r="F1762" s="4" t="str">
        <f>TEXT(SalesDataTable[[#This Row],[Order Date]],"MMM")</f>
        <v>Aug</v>
      </c>
      <c r="G1762" s="4" t="s">
        <v>0</v>
      </c>
      <c r="H1762" s="4" t="s">
        <v>50</v>
      </c>
      <c r="I1762" s="4" t="s">
        <v>8</v>
      </c>
      <c r="J1762" s="4" t="s">
        <v>3</v>
      </c>
      <c r="K1762" s="4" t="s">
        <v>9</v>
      </c>
      <c r="L1762" s="4" t="s">
        <v>46</v>
      </c>
      <c r="M1762" s="9">
        <v>5</v>
      </c>
      <c r="N1762" s="6">
        <v>72.78</v>
      </c>
      <c r="O1762" s="7">
        <v>0.1</v>
      </c>
      <c r="P1762" s="6">
        <v>33.25</v>
      </c>
      <c r="Q1762" s="6">
        <f t="shared" si="108"/>
        <v>327.51</v>
      </c>
      <c r="R1762" s="6">
        <f t="shared" si="109"/>
        <v>166.25</v>
      </c>
      <c r="S1762" s="6">
        <f t="shared" si="110"/>
        <v>161.26</v>
      </c>
      <c r="T1762" s="8">
        <f t="shared" si="111"/>
        <v>0.49238191200268694</v>
      </c>
      <c r="U1762" s="5">
        <f>YEAR(SalesDataTable[[#This Row],[Order Date]])</f>
        <v>2026</v>
      </c>
      <c r="V1762" s="8" t="str">
        <f>"Q"&amp;ROUNDUP(MONTH(SalesDataTable[[#This Row],[Order Date]])/3,0)</f>
        <v>Q3</v>
      </c>
      <c r="W1762" s="9">
        <f>MONTH(SalesDataTable[[#This Row],[Order Date]])</f>
        <v>8</v>
      </c>
      <c r="X1762" s="8" t="str">
        <f>TEXT(SalesDataTable[[#This Row],[Order Date]],"mmm")</f>
        <v>Aug</v>
      </c>
    </row>
    <row r="1763" spans="1:24" ht="15.75">
      <c r="A1763" s="2">
        <v>5000</v>
      </c>
      <c r="B1763" s="3">
        <v>46261</v>
      </c>
      <c r="C1763" s="4">
        <f>YEAR(SalesDataTable[[#This Row],[Order Date]])</f>
        <v>2026</v>
      </c>
      <c r="D1763" s="12" t="str">
        <f>"Q"&amp;ROUNDUP(MONTH(SalesDataTable[[#This Row],[Order Date]])/3,0)</f>
        <v>Q3</v>
      </c>
      <c r="E1763" s="4">
        <f>MONTH(SalesDataTable[[#This Row],[Order Date]])</f>
        <v>8</v>
      </c>
      <c r="F1763" s="4" t="str">
        <f>TEXT(SalesDataTable[[#This Row],[Order Date]],"MMM")</f>
        <v>Aug</v>
      </c>
      <c r="G1763" s="4" t="s">
        <v>6</v>
      </c>
      <c r="H1763" s="4" t="s">
        <v>43</v>
      </c>
      <c r="I1763" s="4" t="s">
        <v>28</v>
      </c>
      <c r="J1763" s="4" t="s">
        <v>13</v>
      </c>
      <c r="K1763" s="4" t="s">
        <v>14</v>
      </c>
      <c r="L1763" s="4" t="s">
        <v>15</v>
      </c>
      <c r="M1763" s="9">
        <v>2</v>
      </c>
      <c r="N1763" s="6">
        <v>37</v>
      </c>
      <c r="O1763" s="7">
        <v>0</v>
      </c>
      <c r="P1763" s="6">
        <v>13.83</v>
      </c>
      <c r="Q1763" s="6">
        <f t="shared" si="108"/>
        <v>74</v>
      </c>
      <c r="R1763" s="6">
        <f t="shared" si="109"/>
        <v>27.66</v>
      </c>
      <c r="S1763" s="6">
        <f t="shared" si="110"/>
        <v>46.34</v>
      </c>
      <c r="T1763" s="8">
        <f t="shared" si="111"/>
        <v>0.62621621621621626</v>
      </c>
      <c r="U1763" s="5">
        <f>YEAR(SalesDataTable[[#This Row],[Order Date]])</f>
        <v>2026</v>
      </c>
      <c r="V1763" s="8" t="str">
        <f>"Q"&amp;ROUNDUP(MONTH(SalesDataTable[[#This Row],[Order Date]])/3,0)</f>
        <v>Q3</v>
      </c>
      <c r="W1763" s="9">
        <f>MONTH(SalesDataTable[[#This Row],[Order Date]])</f>
        <v>8</v>
      </c>
      <c r="X1763" s="8" t="str">
        <f>TEXT(SalesDataTable[[#This Row],[Order Date]],"mmm")</f>
        <v>Aug</v>
      </c>
    </row>
    <row r="1764" spans="1:24" ht="15.75">
      <c r="A1764" s="2">
        <v>5058</v>
      </c>
      <c r="B1764" s="3">
        <v>46261</v>
      </c>
      <c r="C1764" s="4">
        <f>YEAR(SalesDataTable[[#This Row],[Order Date]])</f>
        <v>2026</v>
      </c>
      <c r="D1764" s="12" t="str">
        <f>"Q"&amp;ROUNDUP(MONTH(SalesDataTable[[#This Row],[Order Date]])/3,0)</f>
        <v>Q3</v>
      </c>
      <c r="E1764" s="4">
        <f>MONTH(SalesDataTable[[#This Row],[Order Date]])</f>
        <v>8</v>
      </c>
      <c r="F1764" s="4" t="str">
        <f>TEXT(SalesDataTable[[#This Row],[Order Date]],"MMM")</f>
        <v>Aug</v>
      </c>
      <c r="G1764" s="4" t="s">
        <v>6</v>
      </c>
      <c r="H1764" s="4" t="s">
        <v>41</v>
      </c>
      <c r="I1764" s="4" t="s">
        <v>8</v>
      </c>
      <c r="J1764" s="4" t="s">
        <v>16</v>
      </c>
      <c r="K1764" s="4" t="s">
        <v>4</v>
      </c>
      <c r="L1764" s="4" t="s">
        <v>26</v>
      </c>
      <c r="M1764" s="9">
        <v>6</v>
      </c>
      <c r="N1764" s="6">
        <v>41.33</v>
      </c>
      <c r="O1764" s="7">
        <v>0.2</v>
      </c>
      <c r="P1764" s="6">
        <v>17.02</v>
      </c>
      <c r="Q1764" s="6">
        <f t="shared" si="108"/>
        <v>198.38400000000001</v>
      </c>
      <c r="R1764" s="6">
        <f t="shared" si="109"/>
        <v>102.12</v>
      </c>
      <c r="S1764" s="6">
        <f t="shared" si="110"/>
        <v>96.26400000000001</v>
      </c>
      <c r="T1764" s="8">
        <f t="shared" si="111"/>
        <v>0.48524074522138883</v>
      </c>
      <c r="U1764" s="5">
        <f>YEAR(SalesDataTable[[#This Row],[Order Date]])</f>
        <v>2026</v>
      </c>
      <c r="V1764" s="8" t="str">
        <f>"Q"&amp;ROUNDUP(MONTH(SalesDataTable[[#This Row],[Order Date]])/3,0)</f>
        <v>Q3</v>
      </c>
      <c r="W1764" s="9">
        <f>MONTH(SalesDataTable[[#This Row],[Order Date]])</f>
        <v>8</v>
      </c>
      <c r="X1764" s="8" t="str">
        <f>TEXT(SalesDataTable[[#This Row],[Order Date]],"mmm")</f>
        <v>Aug</v>
      </c>
    </row>
    <row r="1765" spans="1:24" ht="15.75">
      <c r="A1765" s="2">
        <v>496</v>
      </c>
      <c r="B1765" s="3">
        <v>46262</v>
      </c>
      <c r="C1765" s="4">
        <f>YEAR(SalesDataTable[[#This Row],[Order Date]])</f>
        <v>2026</v>
      </c>
      <c r="D1765" s="12" t="str">
        <f>"Q"&amp;ROUNDUP(MONTH(SalesDataTable[[#This Row],[Order Date]])/3,0)</f>
        <v>Q3</v>
      </c>
      <c r="E1765" s="4">
        <f>MONTH(SalesDataTable[[#This Row],[Order Date]])</f>
        <v>8</v>
      </c>
      <c r="F1765" s="4" t="str">
        <f>TEXT(SalesDataTable[[#This Row],[Order Date]],"MMM")</f>
        <v>Aug</v>
      </c>
      <c r="G1765" s="4" t="s">
        <v>0</v>
      </c>
      <c r="H1765" s="4" t="s">
        <v>50</v>
      </c>
      <c r="I1765" s="4" t="s">
        <v>19</v>
      </c>
      <c r="J1765" s="4" t="s">
        <v>3</v>
      </c>
      <c r="K1765" s="4" t="s">
        <v>34</v>
      </c>
      <c r="L1765" s="4" t="s">
        <v>42</v>
      </c>
      <c r="M1765" s="9">
        <v>1</v>
      </c>
      <c r="N1765" s="6">
        <v>37.020000000000003</v>
      </c>
      <c r="O1765" s="7">
        <v>0</v>
      </c>
      <c r="P1765" s="6">
        <v>13.64</v>
      </c>
      <c r="Q1765" s="6">
        <f t="shared" si="108"/>
        <v>37.020000000000003</v>
      </c>
      <c r="R1765" s="6">
        <f t="shared" si="109"/>
        <v>13.64</v>
      </c>
      <c r="S1765" s="6">
        <f t="shared" si="110"/>
        <v>23.380000000000003</v>
      </c>
      <c r="T1765" s="8">
        <f t="shared" si="111"/>
        <v>0.63155051323608857</v>
      </c>
      <c r="U1765" s="5">
        <f>YEAR(SalesDataTable[[#This Row],[Order Date]])</f>
        <v>2026</v>
      </c>
      <c r="V1765" s="8" t="str">
        <f>"Q"&amp;ROUNDUP(MONTH(SalesDataTable[[#This Row],[Order Date]])/3,0)</f>
        <v>Q3</v>
      </c>
      <c r="W1765" s="9">
        <f>MONTH(SalesDataTable[[#This Row],[Order Date]])</f>
        <v>8</v>
      </c>
      <c r="X1765" s="8" t="str">
        <f>TEXT(SalesDataTable[[#This Row],[Order Date]],"mmm")</f>
        <v>Aug</v>
      </c>
    </row>
    <row r="1766" spans="1:24" ht="15.75">
      <c r="A1766" s="2">
        <v>1343</v>
      </c>
      <c r="B1766" s="3">
        <v>46262</v>
      </c>
      <c r="C1766" s="4">
        <f>YEAR(SalesDataTable[[#This Row],[Order Date]])</f>
        <v>2026</v>
      </c>
      <c r="D1766" s="12" t="str">
        <f>"Q"&amp;ROUNDUP(MONTH(SalesDataTable[[#This Row],[Order Date]])/3,0)</f>
        <v>Q3</v>
      </c>
      <c r="E1766" s="4">
        <f>MONTH(SalesDataTable[[#This Row],[Order Date]])</f>
        <v>8</v>
      </c>
      <c r="F1766" s="4" t="str">
        <f>TEXT(SalesDataTable[[#This Row],[Order Date]],"MMM")</f>
        <v>Aug</v>
      </c>
      <c r="G1766" s="4" t="s">
        <v>20</v>
      </c>
      <c r="H1766" s="4" t="s">
        <v>33</v>
      </c>
      <c r="I1766" s="4" t="s">
        <v>2</v>
      </c>
      <c r="J1766" s="4" t="s">
        <v>13</v>
      </c>
      <c r="K1766" s="4" t="s">
        <v>23</v>
      </c>
      <c r="L1766" s="4" t="s">
        <v>40</v>
      </c>
      <c r="M1766" s="9">
        <v>1</v>
      </c>
      <c r="N1766" s="6">
        <v>81.06</v>
      </c>
      <c r="O1766" s="7">
        <v>0</v>
      </c>
      <c r="P1766" s="6">
        <v>38.43</v>
      </c>
      <c r="Q1766" s="6">
        <f t="shared" si="108"/>
        <v>81.06</v>
      </c>
      <c r="R1766" s="6">
        <f t="shared" si="109"/>
        <v>38.43</v>
      </c>
      <c r="S1766" s="6">
        <f t="shared" si="110"/>
        <v>42.63</v>
      </c>
      <c r="T1766" s="8">
        <f t="shared" si="111"/>
        <v>0.52590673575129532</v>
      </c>
      <c r="U1766" s="5">
        <f>YEAR(SalesDataTable[[#This Row],[Order Date]])</f>
        <v>2026</v>
      </c>
      <c r="V1766" s="8" t="str">
        <f>"Q"&amp;ROUNDUP(MONTH(SalesDataTable[[#This Row],[Order Date]])/3,0)</f>
        <v>Q3</v>
      </c>
      <c r="W1766" s="9">
        <f>MONTH(SalesDataTable[[#This Row],[Order Date]])</f>
        <v>8</v>
      </c>
      <c r="X1766" s="8" t="str">
        <f>TEXT(SalesDataTable[[#This Row],[Order Date]],"mmm")</f>
        <v>Aug</v>
      </c>
    </row>
    <row r="1767" spans="1:24" ht="15.75">
      <c r="A1767" s="2">
        <v>1455</v>
      </c>
      <c r="B1767" s="3">
        <v>46262</v>
      </c>
      <c r="C1767" s="4">
        <f>YEAR(SalesDataTable[[#This Row],[Order Date]])</f>
        <v>2026</v>
      </c>
      <c r="D1767" s="12" t="str">
        <f>"Q"&amp;ROUNDUP(MONTH(SalesDataTable[[#This Row],[Order Date]])/3,0)</f>
        <v>Q3</v>
      </c>
      <c r="E1767" s="4">
        <f>MONTH(SalesDataTable[[#This Row],[Order Date]])</f>
        <v>8</v>
      </c>
      <c r="F1767" s="4" t="str">
        <f>TEXT(SalesDataTable[[#This Row],[Order Date]],"MMM")</f>
        <v>Aug</v>
      </c>
      <c r="G1767" s="4" t="s">
        <v>11</v>
      </c>
      <c r="H1767" s="4" t="s">
        <v>12</v>
      </c>
      <c r="I1767" s="4" t="s">
        <v>2</v>
      </c>
      <c r="J1767" s="4" t="s">
        <v>13</v>
      </c>
      <c r="K1767" s="4" t="s">
        <v>4</v>
      </c>
      <c r="L1767" s="4" t="s">
        <v>22</v>
      </c>
      <c r="M1767" s="9">
        <v>2</v>
      </c>
      <c r="N1767" s="6">
        <v>51.91</v>
      </c>
      <c r="O1767" s="7">
        <v>0</v>
      </c>
      <c r="P1767" s="6">
        <v>21.94</v>
      </c>
      <c r="Q1767" s="6">
        <f t="shared" si="108"/>
        <v>103.82</v>
      </c>
      <c r="R1767" s="6">
        <f t="shared" si="109"/>
        <v>43.88</v>
      </c>
      <c r="S1767" s="6">
        <f t="shared" si="110"/>
        <v>59.939999999999991</v>
      </c>
      <c r="T1767" s="8">
        <f t="shared" si="111"/>
        <v>0.57734540550953573</v>
      </c>
      <c r="U1767" s="5">
        <f>YEAR(SalesDataTable[[#This Row],[Order Date]])</f>
        <v>2026</v>
      </c>
      <c r="V1767" s="8" t="str">
        <f>"Q"&amp;ROUNDUP(MONTH(SalesDataTable[[#This Row],[Order Date]])/3,0)</f>
        <v>Q3</v>
      </c>
      <c r="W1767" s="9">
        <f>MONTH(SalesDataTable[[#This Row],[Order Date]])</f>
        <v>8</v>
      </c>
      <c r="X1767" s="8" t="str">
        <f>TEXT(SalesDataTable[[#This Row],[Order Date]],"mmm")</f>
        <v>Aug</v>
      </c>
    </row>
    <row r="1768" spans="1:24" ht="15.75">
      <c r="A1768" s="2">
        <v>1632</v>
      </c>
      <c r="B1768" s="3">
        <v>46262</v>
      </c>
      <c r="C1768" s="4">
        <f>YEAR(SalesDataTable[[#This Row],[Order Date]])</f>
        <v>2026</v>
      </c>
      <c r="D1768" s="12" t="str">
        <f>"Q"&amp;ROUNDUP(MONTH(SalesDataTable[[#This Row],[Order Date]])/3,0)</f>
        <v>Q3</v>
      </c>
      <c r="E1768" s="4">
        <f>MONTH(SalesDataTable[[#This Row],[Order Date]])</f>
        <v>8</v>
      </c>
      <c r="F1768" s="4" t="str">
        <f>TEXT(SalesDataTable[[#This Row],[Order Date]],"MMM")</f>
        <v>Aug</v>
      </c>
      <c r="G1768" s="4" t="s">
        <v>20</v>
      </c>
      <c r="H1768" s="4" t="s">
        <v>31</v>
      </c>
      <c r="I1768" s="4" t="s">
        <v>28</v>
      </c>
      <c r="J1768" s="4" t="s">
        <v>13</v>
      </c>
      <c r="K1768" s="4" t="s">
        <v>14</v>
      </c>
      <c r="L1768" s="4" t="s">
        <v>15</v>
      </c>
      <c r="M1768" s="9">
        <v>1</v>
      </c>
      <c r="N1768" s="6">
        <v>35.700000000000003</v>
      </c>
      <c r="O1768" s="7">
        <v>0.05</v>
      </c>
      <c r="P1768" s="6">
        <v>13.45</v>
      </c>
      <c r="Q1768" s="6">
        <f t="shared" si="108"/>
        <v>33.914999999999999</v>
      </c>
      <c r="R1768" s="6">
        <f t="shared" si="109"/>
        <v>13.45</v>
      </c>
      <c r="S1768" s="6">
        <f t="shared" si="110"/>
        <v>20.465</v>
      </c>
      <c r="T1768" s="8">
        <f t="shared" si="111"/>
        <v>0.60342031549461894</v>
      </c>
      <c r="U1768" s="5">
        <f>YEAR(SalesDataTable[[#This Row],[Order Date]])</f>
        <v>2026</v>
      </c>
      <c r="V1768" s="8" t="str">
        <f>"Q"&amp;ROUNDUP(MONTH(SalesDataTable[[#This Row],[Order Date]])/3,0)</f>
        <v>Q3</v>
      </c>
      <c r="W1768" s="9">
        <f>MONTH(SalesDataTable[[#This Row],[Order Date]])</f>
        <v>8</v>
      </c>
      <c r="X1768" s="8" t="str">
        <f>TEXT(SalesDataTable[[#This Row],[Order Date]],"mmm")</f>
        <v>Aug</v>
      </c>
    </row>
    <row r="1769" spans="1:24" ht="15.75">
      <c r="A1769" s="2">
        <v>1817</v>
      </c>
      <c r="B1769" s="3">
        <v>46262</v>
      </c>
      <c r="C1769" s="4">
        <f>YEAR(SalesDataTable[[#This Row],[Order Date]])</f>
        <v>2026</v>
      </c>
      <c r="D1769" s="12" t="str">
        <f>"Q"&amp;ROUNDUP(MONTH(SalesDataTable[[#This Row],[Order Date]])/3,0)</f>
        <v>Q3</v>
      </c>
      <c r="E1769" s="4">
        <f>MONTH(SalesDataTable[[#This Row],[Order Date]])</f>
        <v>8</v>
      </c>
      <c r="F1769" s="4" t="str">
        <f>TEXT(SalesDataTable[[#This Row],[Order Date]],"MMM")</f>
        <v>Aug</v>
      </c>
      <c r="G1769" s="4" t="s">
        <v>0</v>
      </c>
      <c r="H1769" s="4" t="s">
        <v>36</v>
      </c>
      <c r="I1769" s="4" t="s">
        <v>19</v>
      </c>
      <c r="J1769" s="4" t="s">
        <v>13</v>
      </c>
      <c r="K1769" s="4" t="s">
        <v>34</v>
      </c>
      <c r="L1769" s="4" t="s">
        <v>42</v>
      </c>
      <c r="M1769" s="9">
        <v>1</v>
      </c>
      <c r="N1769" s="6">
        <v>36.590000000000003</v>
      </c>
      <c r="O1769" s="7">
        <v>0.05</v>
      </c>
      <c r="P1769" s="6">
        <v>14.15</v>
      </c>
      <c r="Q1769" s="6">
        <f t="shared" si="108"/>
        <v>34.7605</v>
      </c>
      <c r="R1769" s="6">
        <f t="shared" si="109"/>
        <v>14.15</v>
      </c>
      <c r="S1769" s="6">
        <f t="shared" si="110"/>
        <v>20.610500000000002</v>
      </c>
      <c r="T1769" s="8">
        <f t="shared" si="111"/>
        <v>0.59292875534011313</v>
      </c>
      <c r="U1769" s="5">
        <f>YEAR(SalesDataTable[[#This Row],[Order Date]])</f>
        <v>2026</v>
      </c>
      <c r="V1769" s="8" t="str">
        <f>"Q"&amp;ROUNDUP(MONTH(SalesDataTable[[#This Row],[Order Date]])/3,0)</f>
        <v>Q3</v>
      </c>
      <c r="W1769" s="9">
        <f>MONTH(SalesDataTable[[#This Row],[Order Date]])</f>
        <v>8</v>
      </c>
      <c r="X1769" s="8" t="str">
        <f>TEXT(SalesDataTable[[#This Row],[Order Date]],"mmm")</f>
        <v>Aug</v>
      </c>
    </row>
    <row r="1770" spans="1:24" ht="15.75">
      <c r="A1770" s="2">
        <v>2993</v>
      </c>
      <c r="B1770" s="3">
        <v>46262</v>
      </c>
      <c r="C1770" s="4">
        <f>YEAR(SalesDataTable[[#This Row],[Order Date]])</f>
        <v>2026</v>
      </c>
      <c r="D1770" s="12" t="str">
        <f>"Q"&amp;ROUNDUP(MONTH(SalesDataTable[[#This Row],[Order Date]])/3,0)</f>
        <v>Q3</v>
      </c>
      <c r="E1770" s="4">
        <f>MONTH(SalesDataTable[[#This Row],[Order Date]])</f>
        <v>8</v>
      </c>
      <c r="F1770" s="4" t="str">
        <f>TEXT(SalesDataTable[[#This Row],[Order Date]],"MMM")</f>
        <v>Aug</v>
      </c>
      <c r="G1770" s="4" t="s">
        <v>6</v>
      </c>
      <c r="H1770" s="4" t="s">
        <v>43</v>
      </c>
      <c r="I1770" s="4" t="s">
        <v>8</v>
      </c>
      <c r="J1770" s="4" t="s">
        <v>16</v>
      </c>
      <c r="K1770" s="4" t="s">
        <v>14</v>
      </c>
      <c r="L1770" s="4" t="s">
        <v>15</v>
      </c>
      <c r="M1770" s="9">
        <v>3</v>
      </c>
      <c r="N1770" s="6">
        <v>35.520000000000003</v>
      </c>
      <c r="O1770" s="7">
        <v>0.1</v>
      </c>
      <c r="P1770" s="6">
        <v>13.78</v>
      </c>
      <c r="Q1770" s="6">
        <f t="shared" si="108"/>
        <v>95.904000000000011</v>
      </c>
      <c r="R1770" s="6">
        <f t="shared" si="109"/>
        <v>41.339999999999996</v>
      </c>
      <c r="S1770" s="6">
        <f t="shared" si="110"/>
        <v>54.564000000000014</v>
      </c>
      <c r="T1770" s="8">
        <f t="shared" si="111"/>
        <v>0.56894394394394399</v>
      </c>
      <c r="U1770" s="5">
        <f>YEAR(SalesDataTable[[#This Row],[Order Date]])</f>
        <v>2026</v>
      </c>
      <c r="V1770" s="8" t="str">
        <f>"Q"&amp;ROUNDUP(MONTH(SalesDataTable[[#This Row],[Order Date]])/3,0)</f>
        <v>Q3</v>
      </c>
      <c r="W1770" s="9">
        <f>MONTH(SalesDataTable[[#This Row],[Order Date]])</f>
        <v>8</v>
      </c>
      <c r="X1770" s="8" t="str">
        <f>TEXT(SalesDataTable[[#This Row],[Order Date]],"mmm")</f>
        <v>Aug</v>
      </c>
    </row>
    <row r="1771" spans="1:24" ht="15.75">
      <c r="A1771" s="2">
        <v>4676</v>
      </c>
      <c r="B1771" s="3">
        <v>46262</v>
      </c>
      <c r="C1771" s="4">
        <f>YEAR(SalesDataTable[[#This Row],[Order Date]])</f>
        <v>2026</v>
      </c>
      <c r="D1771" s="12" t="str">
        <f>"Q"&amp;ROUNDUP(MONTH(SalesDataTable[[#This Row],[Order Date]])/3,0)</f>
        <v>Q3</v>
      </c>
      <c r="E1771" s="4">
        <f>MONTH(SalesDataTable[[#This Row],[Order Date]])</f>
        <v>8</v>
      </c>
      <c r="F1771" s="4" t="str">
        <f>TEXT(SalesDataTable[[#This Row],[Order Date]],"MMM")</f>
        <v>Aug</v>
      </c>
      <c r="G1771" s="4" t="s">
        <v>20</v>
      </c>
      <c r="H1771" s="4" t="s">
        <v>47</v>
      </c>
      <c r="I1771" s="4" t="s">
        <v>19</v>
      </c>
      <c r="J1771" s="4" t="s">
        <v>13</v>
      </c>
      <c r="K1771" s="4" t="s">
        <v>4</v>
      </c>
      <c r="L1771" s="4" t="s">
        <v>5</v>
      </c>
      <c r="M1771" s="9">
        <v>2</v>
      </c>
      <c r="N1771" s="6">
        <v>81.88</v>
      </c>
      <c r="O1771" s="7">
        <v>0.1</v>
      </c>
      <c r="P1771" s="6">
        <v>42.87</v>
      </c>
      <c r="Q1771" s="6">
        <f t="shared" si="108"/>
        <v>147.38399999999999</v>
      </c>
      <c r="R1771" s="6">
        <f t="shared" si="109"/>
        <v>85.74</v>
      </c>
      <c r="S1771" s="6">
        <f t="shared" si="110"/>
        <v>61.643999999999991</v>
      </c>
      <c r="T1771" s="8">
        <f t="shared" si="111"/>
        <v>0.41825435596808336</v>
      </c>
      <c r="U1771" s="5">
        <f>YEAR(SalesDataTable[[#This Row],[Order Date]])</f>
        <v>2026</v>
      </c>
      <c r="V1771" s="8" t="str">
        <f>"Q"&amp;ROUNDUP(MONTH(SalesDataTable[[#This Row],[Order Date]])/3,0)</f>
        <v>Q3</v>
      </c>
      <c r="W1771" s="9">
        <f>MONTH(SalesDataTable[[#This Row],[Order Date]])</f>
        <v>8</v>
      </c>
      <c r="X1771" s="8" t="str">
        <f>TEXT(SalesDataTable[[#This Row],[Order Date]],"mmm")</f>
        <v>Aug</v>
      </c>
    </row>
    <row r="1772" spans="1:24" ht="15.75">
      <c r="A1772" s="2">
        <v>5105</v>
      </c>
      <c r="B1772" s="3">
        <v>46262</v>
      </c>
      <c r="C1772" s="4">
        <f>YEAR(SalesDataTable[[#This Row],[Order Date]])</f>
        <v>2026</v>
      </c>
      <c r="D1772" s="12" t="str">
        <f>"Q"&amp;ROUNDUP(MONTH(SalesDataTable[[#This Row],[Order Date]])/3,0)</f>
        <v>Q3</v>
      </c>
      <c r="E1772" s="4">
        <f>MONTH(SalesDataTable[[#This Row],[Order Date]])</f>
        <v>8</v>
      </c>
      <c r="F1772" s="4" t="str">
        <f>TEXT(SalesDataTable[[#This Row],[Order Date]],"MMM")</f>
        <v>Aug</v>
      </c>
      <c r="G1772" s="4" t="s">
        <v>20</v>
      </c>
      <c r="H1772" s="4" t="s">
        <v>31</v>
      </c>
      <c r="I1772" s="4" t="s">
        <v>2</v>
      </c>
      <c r="J1772" s="4" t="s">
        <v>16</v>
      </c>
      <c r="K1772" s="4" t="s">
        <v>14</v>
      </c>
      <c r="L1772" s="4" t="s">
        <v>32</v>
      </c>
      <c r="M1772" s="9">
        <v>4</v>
      </c>
      <c r="N1772" s="6">
        <v>46.54</v>
      </c>
      <c r="O1772" s="7">
        <v>0</v>
      </c>
      <c r="P1772" s="6">
        <v>18.86</v>
      </c>
      <c r="Q1772" s="6">
        <f t="shared" si="108"/>
        <v>186.16</v>
      </c>
      <c r="R1772" s="6">
        <f t="shared" si="109"/>
        <v>75.44</v>
      </c>
      <c r="S1772" s="6">
        <f t="shared" si="110"/>
        <v>110.72</v>
      </c>
      <c r="T1772" s="8">
        <f t="shared" si="111"/>
        <v>0.5947571981091534</v>
      </c>
      <c r="U1772" s="5">
        <f>YEAR(SalesDataTable[[#This Row],[Order Date]])</f>
        <v>2026</v>
      </c>
      <c r="V1772" s="8" t="str">
        <f>"Q"&amp;ROUNDUP(MONTH(SalesDataTable[[#This Row],[Order Date]])/3,0)</f>
        <v>Q3</v>
      </c>
      <c r="W1772" s="9">
        <f>MONTH(SalesDataTable[[#This Row],[Order Date]])</f>
        <v>8</v>
      </c>
      <c r="X1772" s="8" t="str">
        <f>TEXT(SalesDataTable[[#This Row],[Order Date]],"mmm")</f>
        <v>Aug</v>
      </c>
    </row>
    <row r="1773" spans="1:24" ht="15.75">
      <c r="A1773" s="2">
        <v>223</v>
      </c>
      <c r="B1773" s="3">
        <v>46263</v>
      </c>
      <c r="C1773" s="4">
        <f>YEAR(SalesDataTable[[#This Row],[Order Date]])</f>
        <v>2026</v>
      </c>
      <c r="D1773" s="12" t="str">
        <f>"Q"&amp;ROUNDUP(MONTH(SalesDataTable[[#This Row],[Order Date]])/3,0)</f>
        <v>Q3</v>
      </c>
      <c r="E1773" s="4">
        <f>MONTH(SalesDataTable[[#This Row],[Order Date]])</f>
        <v>8</v>
      </c>
      <c r="F1773" s="4" t="str">
        <f>TEXT(SalesDataTable[[#This Row],[Order Date]],"MMM")</f>
        <v>Aug</v>
      </c>
      <c r="G1773" s="4" t="s">
        <v>11</v>
      </c>
      <c r="H1773" s="4" t="s">
        <v>12</v>
      </c>
      <c r="I1773" s="4" t="s">
        <v>19</v>
      </c>
      <c r="J1773" s="4" t="s">
        <v>3</v>
      </c>
      <c r="K1773" s="4" t="s">
        <v>34</v>
      </c>
      <c r="L1773" s="4" t="s">
        <v>45</v>
      </c>
      <c r="M1773" s="9">
        <v>1</v>
      </c>
      <c r="N1773" s="6">
        <v>49.79</v>
      </c>
      <c r="O1773" s="7">
        <v>0</v>
      </c>
      <c r="P1773" s="6">
        <v>21.43</v>
      </c>
      <c r="Q1773" s="6">
        <f t="shared" si="108"/>
        <v>49.79</v>
      </c>
      <c r="R1773" s="6">
        <f t="shared" si="109"/>
        <v>21.43</v>
      </c>
      <c r="S1773" s="6">
        <f t="shared" si="110"/>
        <v>28.36</v>
      </c>
      <c r="T1773" s="8">
        <f t="shared" si="111"/>
        <v>0.56959228760795344</v>
      </c>
      <c r="U1773" s="5">
        <f>YEAR(SalesDataTable[[#This Row],[Order Date]])</f>
        <v>2026</v>
      </c>
      <c r="V1773" s="8" t="str">
        <f>"Q"&amp;ROUNDUP(MONTH(SalesDataTable[[#This Row],[Order Date]])/3,0)</f>
        <v>Q3</v>
      </c>
      <c r="W1773" s="9">
        <f>MONTH(SalesDataTable[[#This Row],[Order Date]])</f>
        <v>8</v>
      </c>
      <c r="X1773" s="8" t="str">
        <f>TEXT(SalesDataTable[[#This Row],[Order Date]],"mmm")</f>
        <v>Aug</v>
      </c>
    </row>
    <row r="1774" spans="1:24" ht="15.75">
      <c r="A1774" s="2">
        <v>1023</v>
      </c>
      <c r="B1774" s="3">
        <v>46263</v>
      </c>
      <c r="C1774" s="4">
        <f>YEAR(SalesDataTable[[#This Row],[Order Date]])</f>
        <v>2026</v>
      </c>
      <c r="D1774" s="12" t="str">
        <f>"Q"&amp;ROUNDUP(MONTH(SalesDataTable[[#This Row],[Order Date]])/3,0)</f>
        <v>Q3</v>
      </c>
      <c r="E1774" s="4">
        <f>MONTH(SalesDataTable[[#This Row],[Order Date]])</f>
        <v>8</v>
      </c>
      <c r="F1774" s="4" t="str">
        <f>TEXT(SalesDataTable[[#This Row],[Order Date]],"MMM")</f>
        <v>Aug</v>
      </c>
      <c r="G1774" s="4" t="s">
        <v>11</v>
      </c>
      <c r="H1774" s="4" t="s">
        <v>18</v>
      </c>
      <c r="I1774" s="4" t="s">
        <v>2</v>
      </c>
      <c r="J1774" s="4" t="s">
        <v>13</v>
      </c>
      <c r="K1774" s="4" t="s">
        <v>9</v>
      </c>
      <c r="L1774" s="4" t="s">
        <v>10</v>
      </c>
      <c r="M1774" s="9">
        <v>6</v>
      </c>
      <c r="N1774" s="6">
        <v>90.19</v>
      </c>
      <c r="O1774" s="7">
        <v>0</v>
      </c>
      <c r="P1774" s="6">
        <v>45.61</v>
      </c>
      <c r="Q1774" s="6">
        <f t="shared" si="108"/>
        <v>541.14</v>
      </c>
      <c r="R1774" s="6">
        <f t="shared" si="109"/>
        <v>273.65999999999997</v>
      </c>
      <c r="S1774" s="6">
        <f t="shared" si="110"/>
        <v>267.48</v>
      </c>
      <c r="T1774" s="8">
        <f t="shared" si="111"/>
        <v>0.4942898325756736</v>
      </c>
      <c r="U1774" s="5">
        <f>YEAR(SalesDataTable[[#This Row],[Order Date]])</f>
        <v>2026</v>
      </c>
      <c r="V1774" s="8" t="str">
        <f>"Q"&amp;ROUNDUP(MONTH(SalesDataTable[[#This Row],[Order Date]])/3,0)</f>
        <v>Q3</v>
      </c>
      <c r="W1774" s="9">
        <f>MONTH(SalesDataTable[[#This Row],[Order Date]])</f>
        <v>8</v>
      </c>
      <c r="X1774" s="8" t="str">
        <f>TEXT(SalesDataTable[[#This Row],[Order Date]],"mmm")</f>
        <v>Aug</v>
      </c>
    </row>
    <row r="1775" spans="1:24" ht="15.75">
      <c r="A1775" s="2">
        <v>1694</v>
      </c>
      <c r="B1775" s="3">
        <v>46263</v>
      </c>
      <c r="C1775" s="4">
        <f>YEAR(SalesDataTable[[#This Row],[Order Date]])</f>
        <v>2026</v>
      </c>
      <c r="D1775" s="12" t="str">
        <f>"Q"&amp;ROUNDUP(MONTH(SalesDataTable[[#This Row],[Order Date]])/3,0)</f>
        <v>Q3</v>
      </c>
      <c r="E1775" s="4">
        <f>MONTH(SalesDataTable[[#This Row],[Order Date]])</f>
        <v>8</v>
      </c>
      <c r="F1775" s="4" t="str">
        <f>TEXT(SalesDataTable[[#This Row],[Order Date]],"MMM")</f>
        <v>Aug</v>
      </c>
      <c r="G1775" s="4" t="s">
        <v>6</v>
      </c>
      <c r="H1775" s="4" t="s">
        <v>43</v>
      </c>
      <c r="I1775" s="4" t="s">
        <v>2</v>
      </c>
      <c r="J1775" s="4" t="s">
        <v>13</v>
      </c>
      <c r="K1775" s="4" t="s">
        <v>9</v>
      </c>
      <c r="L1775" s="4" t="s">
        <v>46</v>
      </c>
      <c r="M1775" s="9">
        <v>1</v>
      </c>
      <c r="N1775" s="6">
        <v>70.38</v>
      </c>
      <c r="O1775" s="7">
        <v>0.15</v>
      </c>
      <c r="P1775" s="6">
        <v>32.64</v>
      </c>
      <c r="Q1775" s="6">
        <f t="shared" si="108"/>
        <v>59.822999999999993</v>
      </c>
      <c r="R1775" s="6">
        <f t="shared" si="109"/>
        <v>32.64</v>
      </c>
      <c r="S1775" s="6">
        <f t="shared" si="110"/>
        <v>27.182999999999993</v>
      </c>
      <c r="T1775" s="8">
        <f t="shared" si="111"/>
        <v>0.45439045183290699</v>
      </c>
      <c r="U1775" s="5">
        <f>YEAR(SalesDataTable[[#This Row],[Order Date]])</f>
        <v>2026</v>
      </c>
      <c r="V1775" s="8" t="str">
        <f>"Q"&amp;ROUNDUP(MONTH(SalesDataTable[[#This Row],[Order Date]])/3,0)</f>
        <v>Q3</v>
      </c>
      <c r="W1775" s="9">
        <f>MONTH(SalesDataTable[[#This Row],[Order Date]])</f>
        <v>8</v>
      </c>
      <c r="X1775" s="8" t="str">
        <f>TEXT(SalesDataTable[[#This Row],[Order Date]],"mmm")</f>
        <v>Aug</v>
      </c>
    </row>
    <row r="1776" spans="1:24" ht="15.75">
      <c r="A1776" s="2">
        <v>2006</v>
      </c>
      <c r="B1776" s="3">
        <v>46263</v>
      </c>
      <c r="C1776" s="4">
        <f>YEAR(SalesDataTable[[#This Row],[Order Date]])</f>
        <v>2026</v>
      </c>
      <c r="D1776" s="12" t="str">
        <f>"Q"&amp;ROUNDUP(MONTH(SalesDataTable[[#This Row],[Order Date]])/3,0)</f>
        <v>Q3</v>
      </c>
      <c r="E1776" s="4">
        <f>MONTH(SalesDataTable[[#This Row],[Order Date]])</f>
        <v>8</v>
      </c>
      <c r="F1776" s="4" t="str">
        <f>TEXT(SalesDataTable[[#This Row],[Order Date]],"MMM")</f>
        <v>Aug</v>
      </c>
      <c r="G1776" s="4" t="s">
        <v>20</v>
      </c>
      <c r="H1776" s="4" t="s">
        <v>47</v>
      </c>
      <c r="I1776" s="4" t="s">
        <v>2</v>
      </c>
      <c r="J1776" s="4" t="s">
        <v>13</v>
      </c>
      <c r="K1776" s="4" t="s">
        <v>14</v>
      </c>
      <c r="L1776" s="4" t="s">
        <v>32</v>
      </c>
      <c r="M1776" s="9">
        <v>1</v>
      </c>
      <c r="N1776" s="6">
        <v>46.43</v>
      </c>
      <c r="O1776" s="7">
        <v>0</v>
      </c>
      <c r="P1776" s="6">
        <v>18.2</v>
      </c>
      <c r="Q1776" s="6">
        <f t="shared" si="108"/>
        <v>46.43</v>
      </c>
      <c r="R1776" s="6">
        <f t="shared" si="109"/>
        <v>18.2</v>
      </c>
      <c r="S1776" s="6">
        <f t="shared" si="110"/>
        <v>28.23</v>
      </c>
      <c r="T1776" s="8">
        <f t="shared" si="111"/>
        <v>0.60801206116734874</v>
      </c>
      <c r="U1776" s="5">
        <f>YEAR(SalesDataTable[[#This Row],[Order Date]])</f>
        <v>2026</v>
      </c>
      <c r="V1776" s="8" t="str">
        <f>"Q"&amp;ROUNDUP(MONTH(SalesDataTable[[#This Row],[Order Date]])/3,0)</f>
        <v>Q3</v>
      </c>
      <c r="W1776" s="9">
        <f>MONTH(SalesDataTable[[#This Row],[Order Date]])</f>
        <v>8</v>
      </c>
      <c r="X1776" s="8" t="str">
        <f>TEXT(SalesDataTable[[#This Row],[Order Date]],"mmm")</f>
        <v>Aug</v>
      </c>
    </row>
    <row r="1777" spans="1:24" ht="15.75">
      <c r="A1777" s="2">
        <v>3026</v>
      </c>
      <c r="B1777" s="3">
        <v>46263</v>
      </c>
      <c r="C1777" s="4">
        <f>YEAR(SalesDataTable[[#This Row],[Order Date]])</f>
        <v>2026</v>
      </c>
      <c r="D1777" s="12" t="str">
        <f>"Q"&amp;ROUNDUP(MONTH(SalesDataTable[[#This Row],[Order Date]])/3,0)</f>
        <v>Q3</v>
      </c>
      <c r="E1777" s="4">
        <f>MONTH(SalesDataTable[[#This Row],[Order Date]])</f>
        <v>8</v>
      </c>
      <c r="F1777" s="4" t="str">
        <f>TEXT(SalesDataTable[[#This Row],[Order Date]],"MMM")</f>
        <v>Aug</v>
      </c>
      <c r="G1777" s="4" t="s">
        <v>0</v>
      </c>
      <c r="H1777" s="4" t="s">
        <v>1</v>
      </c>
      <c r="I1777" s="4" t="s">
        <v>2</v>
      </c>
      <c r="J1777" s="4" t="s">
        <v>13</v>
      </c>
      <c r="K1777" s="4" t="s">
        <v>23</v>
      </c>
      <c r="L1777" s="4" t="s">
        <v>29</v>
      </c>
      <c r="M1777" s="9">
        <v>1</v>
      </c>
      <c r="N1777" s="6">
        <v>194.75</v>
      </c>
      <c r="O1777" s="7">
        <v>0.05</v>
      </c>
      <c r="P1777" s="6">
        <v>105.94</v>
      </c>
      <c r="Q1777" s="6">
        <f t="shared" si="108"/>
        <v>185.01249999999999</v>
      </c>
      <c r="R1777" s="6">
        <f t="shared" si="109"/>
        <v>105.94</v>
      </c>
      <c r="S1777" s="6">
        <f t="shared" si="110"/>
        <v>79.072499999999991</v>
      </c>
      <c r="T1777" s="8">
        <f t="shared" si="111"/>
        <v>0.42739004121343149</v>
      </c>
      <c r="U1777" s="5">
        <f>YEAR(SalesDataTable[[#This Row],[Order Date]])</f>
        <v>2026</v>
      </c>
      <c r="V1777" s="8" t="str">
        <f>"Q"&amp;ROUNDUP(MONTH(SalesDataTable[[#This Row],[Order Date]])/3,0)</f>
        <v>Q3</v>
      </c>
      <c r="W1777" s="9">
        <f>MONTH(SalesDataTable[[#This Row],[Order Date]])</f>
        <v>8</v>
      </c>
      <c r="X1777" s="8" t="str">
        <f>TEXT(SalesDataTable[[#This Row],[Order Date]],"mmm")</f>
        <v>Aug</v>
      </c>
    </row>
    <row r="1778" spans="1:24" ht="15.75">
      <c r="A1778" s="2">
        <v>3057</v>
      </c>
      <c r="B1778" s="3">
        <v>46263</v>
      </c>
      <c r="C1778" s="4">
        <f>YEAR(SalesDataTable[[#This Row],[Order Date]])</f>
        <v>2026</v>
      </c>
      <c r="D1778" s="12" t="str">
        <f>"Q"&amp;ROUNDUP(MONTH(SalesDataTable[[#This Row],[Order Date]])/3,0)</f>
        <v>Q3</v>
      </c>
      <c r="E1778" s="4">
        <f>MONTH(SalesDataTable[[#This Row],[Order Date]])</f>
        <v>8</v>
      </c>
      <c r="F1778" s="4" t="str">
        <f>TEXT(SalesDataTable[[#This Row],[Order Date]],"MMM")</f>
        <v>Aug</v>
      </c>
      <c r="G1778" s="4" t="s">
        <v>6</v>
      </c>
      <c r="H1778" s="4" t="s">
        <v>49</v>
      </c>
      <c r="I1778" s="4" t="s">
        <v>19</v>
      </c>
      <c r="J1778" s="4" t="s">
        <v>3</v>
      </c>
      <c r="K1778" s="4" t="s">
        <v>9</v>
      </c>
      <c r="L1778" s="4" t="s">
        <v>17</v>
      </c>
      <c r="M1778" s="9">
        <v>2</v>
      </c>
      <c r="N1778" s="6">
        <v>142.16</v>
      </c>
      <c r="O1778" s="7">
        <v>0</v>
      </c>
      <c r="P1778" s="6">
        <v>79.36</v>
      </c>
      <c r="Q1778" s="6">
        <f t="shared" si="108"/>
        <v>284.32</v>
      </c>
      <c r="R1778" s="6">
        <f t="shared" si="109"/>
        <v>158.72</v>
      </c>
      <c r="S1778" s="6">
        <f t="shared" si="110"/>
        <v>125.6</v>
      </c>
      <c r="T1778" s="8">
        <f t="shared" si="111"/>
        <v>0.44175576814856499</v>
      </c>
      <c r="U1778" s="5">
        <f>YEAR(SalesDataTable[[#This Row],[Order Date]])</f>
        <v>2026</v>
      </c>
      <c r="V1778" s="8" t="str">
        <f>"Q"&amp;ROUNDUP(MONTH(SalesDataTable[[#This Row],[Order Date]])/3,0)</f>
        <v>Q3</v>
      </c>
      <c r="W1778" s="9">
        <f>MONTH(SalesDataTable[[#This Row],[Order Date]])</f>
        <v>8</v>
      </c>
      <c r="X1778" s="8" t="str">
        <f>TEXT(SalesDataTable[[#This Row],[Order Date]],"mmm")</f>
        <v>Aug</v>
      </c>
    </row>
    <row r="1779" spans="1:24" ht="15.75">
      <c r="A1779" s="2">
        <v>3112</v>
      </c>
      <c r="B1779" s="3">
        <v>46263</v>
      </c>
      <c r="C1779" s="4">
        <f>YEAR(SalesDataTable[[#This Row],[Order Date]])</f>
        <v>2026</v>
      </c>
      <c r="D1779" s="12" t="str">
        <f>"Q"&amp;ROUNDUP(MONTH(SalesDataTable[[#This Row],[Order Date]])/3,0)</f>
        <v>Q3</v>
      </c>
      <c r="E1779" s="4">
        <f>MONTH(SalesDataTable[[#This Row],[Order Date]])</f>
        <v>8</v>
      </c>
      <c r="F1779" s="4" t="str">
        <f>TEXT(SalesDataTable[[#This Row],[Order Date]],"MMM")</f>
        <v>Aug</v>
      </c>
      <c r="G1779" s="4" t="s">
        <v>20</v>
      </c>
      <c r="H1779" s="4" t="s">
        <v>33</v>
      </c>
      <c r="I1779" s="4" t="s">
        <v>2</v>
      </c>
      <c r="J1779" s="4" t="s">
        <v>16</v>
      </c>
      <c r="K1779" s="4" t="s">
        <v>14</v>
      </c>
      <c r="L1779" s="4" t="s">
        <v>32</v>
      </c>
      <c r="M1779" s="9">
        <v>2</v>
      </c>
      <c r="N1779" s="6">
        <v>47.69</v>
      </c>
      <c r="O1779" s="7">
        <v>0.05</v>
      </c>
      <c r="P1779" s="6">
        <v>18.8</v>
      </c>
      <c r="Q1779" s="6">
        <f t="shared" si="108"/>
        <v>90.61099999999999</v>
      </c>
      <c r="R1779" s="6">
        <f t="shared" si="109"/>
        <v>37.6</v>
      </c>
      <c r="S1779" s="6">
        <f t="shared" si="110"/>
        <v>53.010999999999989</v>
      </c>
      <c r="T1779" s="8">
        <f t="shared" si="111"/>
        <v>0.58503934400900548</v>
      </c>
      <c r="U1779" s="5">
        <f>YEAR(SalesDataTable[[#This Row],[Order Date]])</f>
        <v>2026</v>
      </c>
      <c r="V1779" s="8" t="str">
        <f>"Q"&amp;ROUNDUP(MONTH(SalesDataTable[[#This Row],[Order Date]])/3,0)</f>
        <v>Q3</v>
      </c>
      <c r="W1779" s="9">
        <f>MONTH(SalesDataTable[[#This Row],[Order Date]])</f>
        <v>8</v>
      </c>
      <c r="X1779" s="8" t="str">
        <f>TEXT(SalesDataTable[[#This Row],[Order Date]],"mmm")</f>
        <v>Aug</v>
      </c>
    </row>
    <row r="1780" spans="1:24" ht="15.75">
      <c r="A1780" s="2">
        <v>3137</v>
      </c>
      <c r="B1780" s="3">
        <v>46263</v>
      </c>
      <c r="C1780" s="4">
        <f>YEAR(SalesDataTable[[#This Row],[Order Date]])</f>
        <v>2026</v>
      </c>
      <c r="D1780" s="12" t="str">
        <f>"Q"&amp;ROUNDUP(MONTH(SalesDataTable[[#This Row],[Order Date]])/3,0)</f>
        <v>Q3</v>
      </c>
      <c r="E1780" s="4">
        <f>MONTH(SalesDataTable[[#This Row],[Order Date]])</f>
        <v>8</v>
      </c>
      <c r="F1780" s="4" t="str">
        <f>TEXT(SalesDataTable[[#This Row],[Order Date]],"MMM")</f>
        <v>Aug</v>
      </c>
      <c r="G1780" s="4" t="s">
        <v>11</v>
      </c>
      <c r="H1780" s="4" t="s">
        <v>25</v>
      </c>
      <c r="I1780" s="4" t="s">
        <v>19</v>
      </c>
      <c r="J1780" s="4" t="s">
        <v>13</v>
      </c>
      <c r="K1780" s="4" t="s">
        <v>14</v>
      </c>
      <c r="L1780" s="4" t="s">
        <v>48</v>
      </c>
      <c r="M1780" s="9">
        <v>3</v>
      </c>
      <c r="N1780" s="6">
        <v>164.51</v>
      </c>
      <c r="O1780" s="7">
        <v>0</v>
      </c>
      <c r="P1780" s="6">
        <v>86.76</v>
      </c>
      <c r="Q1780" s="6">
        <f t="shared" si="108"/>
        <v>493.53</v>
      </c>
      <c r="R1780" s="6">
        <f t="shared" si="109"/>
        <v>260.28000000000003</v>
      </c>
      <c r="S1780" s="6">
        <f t="shared" si="110"/>
        <v>233.24999999999994</v>
      </c>
      <c r="T1780" s="8">
        <f t="shared" si="111"/>
        <v>0.47261564646526039</v>
      </c>
      <c r="U1780" s="5">
        <f>YEAR(SalesDataTable[[#This Row],[Order Date]])</f>
        <v>2026</v>
      </c>
      <c r="V1780" s="8" t="str">
        <f>"Q"&amp;ROUNDUP(MONTH(SalesDataTable[[#This Row],[Order Date]])/3,0)</f>
        <v>Q3</v>
      </c>
      <c r="W1780" s="9">
        <f>MONTH(SalesDataTable[[#This Row],[Order Date]])</f>
        <v>8</v>
      </c>
      <c r="X1780" s="8" t="str">
        <f>TEXT(SalesDataTable[[#This Row],[Order Date]],"mmm")</f>
        <v>Aug</v>
      </c>
    </row>
    <row r="1781" spans="1:24" ht="15.75">
      <c r="A1781" s="2">
        <v>3983</v>
      </c>
      <c r="B1781" s="3">
        <v>46263</v>
      </c>
      <c r="C1781" s="4">
        <f>YEAR(SalesDataTable[[#This Row],[Order Date]])</f>
        <v>2026</v>
      </c>
      <c r="D1781" s="12" t="str">
        <f>"Q"&amp;ROUNDUP(MONTH(SalesDataTable[[#This Row],[Order Date]])/3,0)</f>
        <v>Q3</v>
      </c>
      <c r="E1781" s="4">
        <f>MONTH(SalesDataTable[[#This Row],[Order Date]])</f>
        <v>8</v>
      </c>
      <c r="F1781" s="4" t="str">
        <f>TEXT(SalesDataTable[[#This Row],[Order Date]],"MMM")</f>
        <v>Aug</v>
      </c>
      <c r="G1781" s="4" t="s">
        <v>11</v>
      </c>
      <c r="H1781" s="4" t="s">
        <v>12</v>
      </c>
      <c r="I1781" s="4" t="s">
        <v>28</v>
      </c>
      <c r="J1781" s="4" t="s">
        <v>16</v>
      </c>
      <c r="K1781" s="4" t="s">
        <v>23</v>
      </c>
      <c r="L1781" s="4" t="s">
        <v>29</v>
      </c>
      <c r="M1781" s="9">
        <v>2</v>
      </c>
      <c r="N1781" s="6">
        <v>194.71</v>
      </c>
      <c r="O1781" s="7">
        <v>0.1</v>
      </c>
      <c r="P1781" s="6">
        <v>105.57</v>
      </c>
      <c r="Q1781" s="6">
        <f t="shared" si="108"/>
        <v>350.47800000000001</v>
      </c>
      <c r="R1781" s="6">
        <f t="shared" si="109"/>
        <v>211.14</v>
      </c>
      <c r="S1781" s="6">
        <f t="shared" si="110"/>
        <v>139.33800000000002</v>
      </c>
      <c r="T1781" s="8">
        <f t="shared" si="111"/>
        <v>0.39756561039494637</v>
      </c>
      <c r="U1781" s="5">
        <f>YEAR(SalesDataTable[[#This Row],[Order Date]])</f>
        <v>2026</v>
      </c>
      <c r="V1781" s="8" t="str">
        <f>"Q"&amp;ROUNDUP(MONTH(SalesDataTable[[#This Row],[Order Date]])/3,0)</f>
        <v>Q3</v>
      </c>
      <c r="W1781" s="9">
        <f>MONTH(SalesDataTable[[#This Row],[Order Date]])</f>
        <v>8</v>
      </c>
      <c r="X1781" s="8" t="str">
        <f>TEXT(SalesDataTable[[#This Row],[Order Date]],"mmm")</f>
        <v>Aug</v>
      </c>
    </row>
    <row r="1782" spans="1:24" ht="15.75">
      <c r="A1782" s="2">
        <v>4016</v>
      </c>
      <c r="B1782" s="3">
        <v>46263</v>
      </c>
      <c r="C1782" s="4">
        <f>YEAR(SalesDataTable[[#This Row],[Order Date]])</f>
        <v>2026</v>
      </c>
      <c r="D1782" s="12" t="str">
        <f>"Q"&amp;ROUNDUP(MONTH(SalesDataTable[[#This Row],[Order Date]])/3,0)</f>
        <v>Q3</v>
      </c>
      <c r="E1782" s="4">
        <f>MONTH(SalesDataTable[[#This Row],[Order Date]])</f>
        <v>8</v>
      </c>
      <c r="F1782" s="4" t="str">
        <f>TEXT(SalesDataTable[[#This Row],[Order Date]],"MMM")</f>
        <v>Aug</v>
      </c>
      <c r="G1782" s="4" t="s">
        <v>20</v>
      </c>
      <c r="H1782" s="4" t="s">
        <v>47</v>
      </c>
      <c r="I1782" s="4" t="s">
        <v>8</v>
      </c>
      <c r="J1782" s="4" t="s">
        <v>16</v>
      </c>
      <c r="K1782" s="4" t="s">
        <v>9</v>
      </c>
      <c r="L1782" s="4" t="s">
        <v>17</v>
      </c>
      <c r="M1782" s="9">
        <v>5</v>
      </c>
      <c r="N1782" s="6">
        <v>145.24</v>
      </c>
      <c r="O1782" s="7">
        <v>0.15</v>
      </c>
      <c r="P1782" s="6">
        <v>77.69</v>
      </c>
      <c r="Q1782" s="6">
        <f t="shared" si="108"/>
        <v>617.27</v>
      </c>
      <c r="R1782" s="6">
        <f t="shared" si="109"/>
        <v>388.45</v>
      </c>
      <c r="S1782" s="6">
        <f t="shared" si="110"/>
        <v>228.82</v>
      </c>
      <c r="T1782" s="8">
        <f t="shared" si="111"/>
        <v>0.37069677774717708</v>
      </c>
      <c r="U1782" s="5">
        <f>YEAR(SalesDataTable[[#This Row],[Order Date]])</f>
        <v>2026</v>
      </c>
      <c r="V1782" s="8" t="str">
        <f>"Q"&amp;ROUNDUP(MONTH(SalesDataTable[[#This Row],[Order Date]])/3,0)</f>
        <v>Q3</v>
      </c>
      <c r="W1782" s="9">
        <f>MONTH(SalesDataTable[[#This Row],[Order Date]])</f>
        <v>8</v>
      </c>
      <c r="X1782" s="8" t="str">
        <f>TEXT(SalesDataTable[[#This Row],[Order Date]],"mmm")</f>
        <v>Aug</v>
      </c>
    </row>
    <row r="1783" spans="1:24" ht="15.75">
      <c r="A1783" s="2">
        <v>4340</v>
      </c>
      <c r="B1783" s="3">
        <v>46263</v>
      </c>
      <c r="C1783" s="4">
        <f>YEAR(SalesDataTable[[#This Row],[Order Date]])</f>
        <v>2026</v>
      </c>
      <c r="D1783" s="12" t="str">
        <f>"Q"&amp;ROUNDUP(MONTH(SalesDataTable[[#This Row],[Order Date]])/3,0)</f>
        <v>Q3</v>
      </c>
      <c r="E1783" s="4">
        <f>MONTH(SalesDataTable[[#This Row],[Order Date]])</f>
        <v>8</v>
      </c>
      <c r="F1783" s="4" t="str">
        <f>TEXT(SalesDataTable[[#This Row],[Order Date]],"MMM")</f>
        <v>Aug</v>
      </c>
      <c r="G1783" s="4" t="s">
        <v>20</v>
      </c>
      <c r="H1783" s="4" t="s">
        <v>33</v>
      </c>
      <c r="I1783" s="4" t="s">
        <v>2</v>
      </c>
      <c r="J1783" s="4" t="s">
        <v>13</v>
      </c>
      <c r="K1783" s="4" t="s">
        <v>14</v>
      </c>
      <c r="L1783" s="4" t="s">
        <v>15</v>
      </c>
      <c r="M1783" s="9">
        <v>2</v>
      </c>
      <c r="N1783" s="6">
        <v>35.6</v>
      </c>
      <c r="O1783" s="7">
        <v>0.15</v>
      </c>
      <c r="P1783" s="6">
        <v>13.67</v>
      </c>
      <c r="Q1783" s="6">
        <f t="shared" si="108"/>
        <v>60.52</v>
      </c>
      <c r="R1783" s="6">
        <f t="shared" si="109"/>
        <v>27.34</v>
      </c>
      <c r="S1783" s="6">
        <f t="shared" si="110"/>
        <v>33.180000000000007</v>
      </c>
      <c r="T1783" s="8">
        <f t="shared" si="111"/>
        <v>0.54824851288830145</v>
      </c>
      <c r="U1783" s="5">
        <f>YEAR(SalesDataTable[[#This Row],[Order Date]])</f>
        <v>2026</v>
      </c>
      <c r="V1783" s="8" t="str">
        <f>"Q"&amp;ROUNDUP(MONTH(SalesDataTable[[#This Row],[Order Date]])/3,0)</f>
        <v>Q3</v>
      </c>
      <c r="W1783" s="9">
        <f>MONTH(SalesDataTable[[#This Row],[Order Date]])</f>
        <v>8</v>
      </c>
      <c r="X1783" s="8" t="str">
        <f>TEXT(SalesDataTable[[#This Row],[Order Date]],"mmm")</f>
        <v>Aug</v>
      </c>
    </row>
    <row r="1784" spans="1:24" ht="15.75">
      <c r="A1784" s="2">
        <v>4640</v>
      </c>
      <c r="B1784" s="3">
        <v>46263</v>
      </c>
      <c r="C1784" s="4">
        <f>YEAR(SalesDataTable[[#This Row],[Order Date]])</f>
        <v>2026</v>
      </c>
      <c r="D1784" s="12" t="str">
        <f>"Q"&amp;ROUNDUP(MONTH(SalesDataTable[[#This Row],[Order Date]])/3,0)</f>
        <v>Q3</v>
      </c>
      <c r="E1784" s="4">
        <f>MONTH(SalesDataTable[[#This Row],[Order Date]])</f>
        <v>8</v>
      </c>
      <c r="F1784" s="4" t="str">
        <f>TEXT(SalesDataTable[[#This Row],[Order Date]],"MMM")</f>
        <v>Aug</v>
      </c>
      <c r="G1784" s="4" t="s">
        <v>0</v>
      </c>
      <c r="H1784" s="4" t="s">
        <v>50</v>
      </c>
      <c r="I1784" s="4" t="s">
        <v>2</v>
      </c>
      <c r="J1784" s="4" t="s">
        <v>13</v>
      </c>
      <c r="K1784" s="4" t="s">
        <v>34</v>
      </c>
      <c r="L1784" s="4" t="s">
        <v>35</v>
      </c>
      <c r="M1784" s="9">
        <v>2</v>
      </c>
      <c r="N1784" s="6">
        <v>41.05</v>
      </c>
      <c r="O1784" s="7">
        <v>0.05</v>
      </c>
      <c r="P1784" s="6">
        <v>14.47</v>
      </c>
      <c r="Q1784" s="6">
        <f t="shared" si="108"/>
        <v>77.99499999999999</v>
      </c>
      <c r="R1784" s="6">
        <f t="shared" si="109"/>
        <v>28.94</v>
      </c>
      <c r="S1784" s="6">
        <f t="shared" si="110"/>
        <v>49.054999999999993</v>
      </c>
      <c r="T1784" s="8">
        <f t="shared" si="111"/>
        <v>0.62895057375472785</v>
      </c>
      <c r="U1784" s="5">
        <f>YEAR(SalesDataTable[[#This Row],[Order Date]])</f>
        <v>2026</v>
      </c>
      <c r="V1784" s="8" t="str">
        <f>"Q"&amp;ROUNDUP(MONTH(SalesDataTable[[#This Row],[Order Date]])/3,0)</f>
        <v>Q3</v>
      </c>
      <c r="W1784" s="9">
        <f>MONTH(SalesDataTable[[#This Row],[Order Date]])</f>
        <v>8</v>
      </c>
      <c r="X1784" s="8" t="str">
        <f>TEXT(SalesDataTable[[#This Row],[Order Date]],"mmm")</f>
        <v>Aug</v>
      </c>
    </row>
    <row r="1785" spans="1:24" ht="15.75">
      <c r="A1785" s="2">
        <v>4733</v>
      </c>
      <c r="B1785" s="3">
        <v>46263</v>
      </c>
      <c r="C1785" s="4">
        <f>YEAR(SalesDataTable[[#This Row],[Order Date]])</f>
        <v>2026</v>
      </c>
      <c r="D1785" s="12" t="str">
        <f>"Q"&amp;ROUNDUP(MONTH(SalesDataTable[[#This Row],[Order Date]])/3,0)</f>
        <v>Q3</v>
      </c>
      <c r="E1785" s="4">
        <f>MONTH(SalesDataTable[[#This Row],[Order Date]])</f>
        <v>8</v>
      </c>
      <c r="F1785" s="4" t="str">
        <f>TEXT(SalesDataTable[[#This Row],[Order Date]],"MMM")</f>
        <v>Aug</v>
      </c>
      <c r="G1785" s="4" t="s">
        <v>11</v>
      </c>
      <c r="H1785" s="4" t="s">
        <v>12</v>
      </c>
      <c r="I1785" s="4" t="s">
        <v>2</v>
      </c>
      <c r="J1785" s="4" t="s">
        <v>13</v>
      </c>
      <c r="K1785" s="4" t="s">
        <v>9</v>
      </c>
      <c r="L1785" s="4" t="s">
        <v>37</v>
      </c>
      <c r="M1785" s="9">
        <v>2</v>
      </c>
      <c r="N1785" s="6">
        <v>153.63999999999999</v>
      </c>
      <c r="O1785" s="7">
        <v>0.05</v>
      </c>
      <c r="P1785" s="6">
        <v>77.709999999999994</v>
      </c>
      <c r="Q1785" s="6">
        <f t="shared" si="108"/>
        <v>291.91599999999994</v>
      </c>
      <c r="R1785" s="6">
        <f t="shared" si="109"/>
        <v>155.41999999999999</v>
      </c>
      <c r="S1785" s="6">
        <f t="shared" si="110"/>
        <v>136.49599999999995</v>
      </c>
      <c r="T1785" s="8">
        <f t="shared" si="111"/>
        <v>0.46758656599843784</v>
      </c>
      <c r="U1785" s="5">
        <f>YEAR(SalesDataTable[[#This Row],[Order Date]])</f>
        <v>2026</v>
      </c>
      <c r="V1785" s="8" t="str">
        <f>"Q"&amp;ROUNDUP(MONTH(SalesDataTable[[#This Row],[Order Date]])/3,0)</f>
        <v>Q3</v>
      </c>
      <c r="W1785" s="9">
        <f>MONTH(SalesDataTable[[#This Row],[Order Date]])</f>
        <v>8</v>
      </c>
      <c r="X1785" s="8" t="str">
        <f>TEXT(SalesDataTable[[#This Row],[Order Date]],"mmm")</f>
        <v>Aug</v>
      </c>
    </row>
    <row r="1786" spans="1:24" ht="15.75">
      <c r="A1786" s="2">
        <v>4827</v>
      </c>
      <c r="B1786" s="3">
        <v>46263</v>
      </c>
      <c r="C1786" s="4">
        <f>YEAR(SalesDataTable[[#This Row],[Order Date]])</f>
        <v>2026</v>
      </c>
      <c r="D1786" s="12" t="str">
        <f>"Q"&amp;ROUNDUP(MONTH(SalesDataTable[[#This Row],[Order Date]])/3,0)</f>
        <v>Q3</v>
      </c>
      <c r="E1786" s="4">
        <f>MONTH(SalesDataTable[[#This Row],[Order Date]])</f>
        <v>8</v>
      </c>
      <c r="F1786" s="4" t="str">
        <f>TEXT(SalesDataTable[[#This Row],[Order Date]],"MMM")</f>
        <v>Aug</v>
      </c>
      <c r="G1786" s="4" t="s">
        <v>11</v>
      </c>
      <c r="H1786" s="4" t="s">
        <v>12</v>
      </c>
      <c r="I1786" s="4" t="s">
        <v>2</v>
      </c>
      <c r="J1786" s="4" t="s">
        <v>3</v>
      </c>
      <c r="K1786" s="4" t="s">
        <v>14</v>
      </c>
      <c r="L1786" s="4" t="s">
        <v>15</v>
      </c>
      <c r="M1786" s="9">
        <v>5</v>
      </c>
      <c r="N1786" s="6">
        <v>36.700000000000003</v>
      </c>
      <c r="O1786" s="7">
        <v>0</v>
      </c>
      <c r="P1786" s="6">
        <v>13.45</v>
      </c>
      <c r="Q1786" s="6">
        <f t="shared" si="108"/>
        <v>183.5</v>
      </c>
      <c r="R1786" s="6">
        <f t="shared" si="109"/>
        <v>67.25</v>
      </c>
      <c r="S1786" s="6">
        <f t="shared" si="110"/>
        <v>116.25</v>
      </c>
      <c r="T1786" s="8">
        <f t="shared" si="111"/>
        <v>0.63351498637602177</v>
      </c>
      <c r="U1786" s="5">
        <f>YEAR(SalesDataTable[[#This Row],[Order Date]])</f>
        <v>2026</v>
      </c>
      <c r="V1786" s="8" t="str">
        <f>"Q"&amp;ROUNDUP(MONTH(SalesDataTable[[#This Row],[Order Date]])/3,0)</f>
        <v>Q3</v>
      </c>
      <c r="W1786" s="9">
        <f>MONTH(SalesDataTable[[#This Row],[Order Date]])</f>
        <v>8</v>
      </c>
      <c r="X1786" s="8" t="str">
        <f>TEXT(SalesDataTable[[#This Row],[Order Date]],"mmm")</f>
        <v>Aug</v>
      </c>
    </row>
    <row r="1787" spans="1:24" ht="15.75">
      <c r="A1787" s="2">
        <v>5180</v>
      </c>
      <c r="B1787" s="3">
        <v>46263</v>
      </c>
      <c r="C1787" s="4">
        <f>YEAR(SalesDataTable[[#This Row],[Order Date]])</f>
        <v>2026</v>
      </c>
      <c r="D1787" s="12" t="str">
        <f>"Q"&amp;ROUNDUP(MONTH(SalesDataTable[[#This Row],[Order Date]])/3,0)</f>
        <v>Q3</v>
      </c>
      <c r="E1787" s="4">
        <f>MONTH(SalesDataTable[[#This Row],[Order Date]])</f>
        <v>8</v>
      </c>
      <c r="F1787" s="4" t="str">
        <f>TEXT(SalesDataTable[[#This Row],[Order Date]],"MMM")</f>
        <v>Aug</v>
      </c>
      <c r="G1787" s="4" t="s">
        <v>0</v>
      </c>
      <c r="H1787" s="4" t="s">
        <v>50</v>
      </c>
      <c r="I1787" s="4" t="s">
        <v>8</v>
      </c>
      <c r="J1787" s="4" t="s">
        <v>16</v>
      </c>
      <c r="K1787" s="4" t="s">
        <v>23</v>
      </c>
      <c r="L1787" s="4" t="s">
        <v>51</v>
      </c>
      <c r="M1787" s="9">
        <v>8</v>
      </c>
      <c r="N1787" s="6">
        <v>124</v>
      </c>
      <c r="O1787" s="7">
        <v>0.1</v>
      </c>
      <c r="P1787" s="6">
        <v>61.85</v>
      </c>
      <c r="Q1787" s="6">
        <f t="shared" si="108"/>
        <v>892.80000000000007</v>
      </c>
      <c r="R1787" s="6">
        <f t="shared" si="109"/>
        <v>494.8</v>
      </c>
      <c r="S1787" s="6">
        <f t="shared" si="110"/>
        <v>398.00000000000006</v>
      </c>
      <c r="T1787" s="8">
        <f t="shared" si="111"/>
        <v>0.44578853046594985</v>
      </c>
      <c r="U1787" s="5">
        <f>YEAR(SalesDataTable[[#This Row],[Order Date]])</f>
        <v>2026</v>
      </c>
      <c r="V1787" s="8" t="str">
        <f>"Q"&amp;ROUNDUP(MONTH(SalesDataTable[[#This Row],[Order Date]])/3,0)</f>
        <v>Q3</v>
      </c>
      <c r="W1787" s="9">
        <f>MONTH(SalesDataTable[[#This Row],[Order Date]])</f>
        <v>8</v>
      </c>
      <c r="X1787" s="8" t="str">
        <f>TEXT(SalesDataTable[[#This Row],[Order Date]],"mmm")</f>
        <v>Aug</v>
      </c>
    </row>
    <row r="1788" spans="1:24" ht="15.75">
      <c r="A1788" s="2">
        <v>121</v>
      </c>
      <c r="B1788" s="3">
        <v>46264</v>
      </c>
      <c r="C1788" s="4">
        <f>YEAR(SalesDataTable[[#This Row],[Order Date]])</f>
        <v>2026</v>
      </c>
      <c r="D1788" s="12" t="str">
        <f>"Q"&amp;ROUNDUP(MONTH(SalesDataTable[[#This Row],[Order Date]])/3,0)</f>
        <v>Q3</v>
      </c>
      <c r="E1788" s="4">
        <f>MONTH(SalesDataTable[[#This Row],[Order Date]])</f>
        <v>8</v>
      </c>
      <c r="F1788" s="4" t="str">
        <f>TEXT(SalesDataTable[[#This Row],[Order Date]],"MMM")</f>
        <v>Aug</v>
      </c>
      <c r="G1788" s="4" t="s">
        <v>6</v>
      </c>
      <c r="H1788" s="4" t="s">
        <v>7</v>
      </c>
      <c r="I1788" s="4" t="s">
        <v>28</v>
      </c>
      <c r="J1788" s="4" t="s">
        <v>13</v>
      </c>
      <c r="K1788" s="4" t="s">
        <v>4</v>
      </c>
      <c r="L1788" s="4" t="s">
        <v>5</v>
      </c>
      <c r="M1788" s="9">
        <v>1</v>
      </c>
      <c r="N1788" s="6">
        <v>81.23</v>
      </c>
      <c r="O1788" s="7">
        <v>0.1</v>
      </c>
      <c r="P1788" s="6">
        <v>42.65</v>
      </c>
      <c r="Q1788" s="6">
        <f t="shared" si="108"/>
        <v>73.106999999999999</v>
      </c>
      <c r="R1788" s="6">
        <f t="shared" si="109"/>
        <v>42.65</v>
      </c>
      <c r="S1788" s="6">
        <f t="shared" si="110"/>
        <v>30.457000000000001</v>
      </c>
      <c r="T1788" s="8">
        <f t="shared" si="111"/>
        <v>0.41660853269864723</v>
      </c>
      <c r="U1788" s="5">
        <f>YEAR(SalesDataTable[[#This Row],[Order Date]])</f>
        <v>2026</v>
      </c>
      <c r="V1788" s="8" t="str">
        <f>"Q"&amp;ROUNDUP(MONTH(SalesDataTable[[#This Row],[Order Date]])/3,0)</f>
        <v>Q3</v>
      </c>
      <c r="W1788" s="9">
        <f>MONTH(SalesDataTable[[#This Row],[Order Date]])</f>
        <v>8</v>
      </c>
      <c r="X1788" s="8" t="str">
        <f>TEXT(SalesDataTable[[#This Row],[Order Date]],"mmm")</f>
        <v>Aug</v>
      </c>
    </row>
    <row r="1789" spans="1:24" ht="15.75">
      <c r="A1789" s="2">
        <v>618</v>
      </c>
      <c r="B1789" s="3">
        <v>46264</v>
      </c>
      <c r="C1789" s="4">
        <f>YEAR(SalesDataTable[[#This Row],[Order Date]])</f>
        <v>2026</v>
      </c>
      <c r="D1789" s="12" t="str">
        <f>"Q"&amp;ROUNDUP(MONTH(SalesDataTable[[#This Row],[Order Date]])/3,0)</f>
        <v>Q3</v>
      </c>
      <c r="E1789" s="4">
        <f>MONTH(SalesDataTable[[#This Row],[Order Date]])</f>
        <v>8</v>
      </c>
      <c r="F1789" s="4" t="str">
        <f>TEXT(SalesDataTable[[#This Row],[Order Date]],"MMM")</f>
        <v>Aug</v>
      </c>
      <c r="G1789" s="4" t="s">
        <v>6</v>
      </c>
      <c r="H1789" s="4" t="s">
        <v>43</v>
      </c>
      <c r="I1789" s="4" t="s">
        <v>2</v>
      </c>
      <c r="J1789" s="4" t="s">
        <v>16</v>
      </c>
      <c r="K1789" s="4" t="s">
        <v>4</v>
      </c>
      <c r="L1789" s="4" t="s">
        <v>26</v>
      </c>
      <c r="M1789" s="9">
        <v>2</v>
      </c>
      <c r="N1789" s="6">
        <v>41.06</v>
      </c>
      <c r="O1789" s="7">
        <v>0.05</v>
      </c>
      <c r="P1789" s="6">
        <v>16.559999999999999</v>
      </c>
      <c r="Q1789" s="6">
        <f t="shared" si="108"/>
        <v>78.013999999999996</v>
      </c>
      <c r="R1789" s="6">
        <f t="shared" si="109"/>
        <v>33.119999999999997</v>
      </c>
      <c r="S1789" s="6">
        <f t="shared" si="110"/>
        <v>44.893999999999998</v>
      </c>
      <c r="T1789" s="8">
        <f t="shared" si="111"/>
        <v>0.5754608147255621</v>
      </c>
      <c r="U1789" s="5">
        <f>YEAR(SalesDataTable[[#This Row],[Order Date]])</f>
        <v>2026</v>
      </c>
      <c r="V1789" s="8" t="str">
        <f>"Q"&amp;ROUNDUP(MONTH(SalesDataTable[[#This Row],[Order Date]])/3,0)</f>
        <v>Q3</v>
      </c>
      <c r="W1789" s="9">
        <f>MONTH(SalesDataTable[[#This Row],[Order Date]])</f>
        <v>8</v>
      </c>
      <c r="X1789" s="8" t="str">
        <f>TEXT(SalesDataTable[[#This Row],[Order Date]],"mmm")</f>
        <v>Aug</v>
      </c>
    </row>
    <row r="1790" spans="1:24" ht="15.75">
      <c r="A1790" s="2">
        <v>2860</v>
      </c>
      <c r="B1790" s="3">
        <v>46264</v>
      </c>
      <c r="C1790" s="4">
        <f>YEAR(SalesDataTable[[#This Row],[Order Date]])</f>
        <v>2026</v>
      </c>
      <c r="D1790" s="12" t="str">
        <f>"Q"&amp;ROUNDUP(MONTH(SalesDataTable[[#This Row],[Order Date]])/3,0)</f>
        <v>Q3</v>
      </c>
      <c r="E1790" s="4">
        <f>MONTH(SalesDataTable[[#This Row],[Order Date]])</f>
        <v>8</v>
      </c>
      <c r="F1790" s="4" t="str">
        <f>TEXT(SalesDataTable[[#This Row],[Order Date]],"MMM")</f>
        <v>Aug</v>
      </c>
      <c r="G1790" s="4" t="s">
        <v>20</v>
      </c>
      <c r="H1790" s="4" t="s">
        <v>31</v>
      </c>
      <c r="I1790" s="4" t="s">
        <v>28</v>
      </c>
      <c r="J1790" s="4" t="s">
        <v>3</v>
      </c>
      <c r="K1790" s="4" t="s">
        <v>9</v>
      </c>
      <c r="L1790" s="4" t="s">
        <v>17</v>
      </c>
      <c r="M1790" s="9">
        <v>1</v>
      </c>
      <c r="N1790" s="6">
        <v>143.49</v>
      </c>
      <c r="O1790" s="7">
        <v>0.1</v>
      </c>
      <c r="P1790" s="6">
        <v>80.72</v>
      </c>
      <c r="Q1790" s="6">
        <f t="shared" si="108"/>
        <v>129.14100000000002</v>
      </c>
      <c r="R1790" s="6">
        <f t="shared" si="109"/>
        <v>80.72</v>
      </c>
      <c r="S1790" s="6">
        <f t="shared" si="110"/>
        <v>48.421000000000021</v>
      </c>
      <c r="T1790" s="8">
        <f t="shared" si="111"/>
        <v>0.3749467636149636</v>
      </c>
      <c r="U1790" s="5">
        <f>YEAR(SalesDataTable[[#This Row],[Order Date]])</f>
        <v>2026</v>
      </c>
      <c r="V1790" s="8" t="str">
        <f>"Q"&amp;ROUNDUP(MONTH(SalesDataTable[[#This Row],[Order Date]])/3,0)</f>
        <v>Q3</v>
      </c>
      <c r="W1790" s="9">
        <f>MONTH(SalesDataTable[[#This Row],[Order Date]])</f>
        <v>8</v>
      </c>
      <c r="X1790" s="8" t="str">
        <f>TEXT(SalesDataTable[[#This Row],[Order Date]],"mmm")</f>
        <v>Aug</v>
      </c>
    </row>
    <row r="1791" spans="1:24" ht="15.75">
      <c r="A1791" s="2">
        <v>3768</v>
      </c>
      <c r="B1791" s="3">
        <v>46264</v>
      </c>
      <c r="C1791" s="4">
        <f>YEAR(SalesDataTable[[#This Row],[Order Date]])</f>
        <v>2026</v>
      </c>
      <c r="D1791" s="12" t="str">
        <f>"Q"&amp;ROUNDUP(MONTH(SalesDataTable[[#This Row],[Order Date]])/3,0)</f>
        <v>Q3</v>
      </c>
      <c r="E1791" s="4">
        <f>MONTH(SalesDataTable[[#This Row],[Order Date]])</f>
        <v>8</v>
      </c>
      <c r="F1791" s="4" t="str">
        <f>TEXT(SalesDataTable[[#This Row],[Order Date]],"MMM")</f>
        <v>Aug</v>
      </c>
      <c r="G1791" s="4" t="s">
        <v>11</v>
      </c>
      <c r="H1791" s="4" t="s">
        <v>18</v>
      </c>
      <c r="I1791" s="4" t="s">
        <v>19</v>
      </c>
      <c r="J1791" s="4" t="s">
        <v>13</v>
      </c>
      <c r="K1791" s="4" t="s">
        <v>9</v>
      </c>
      <c r="L1791" s="4" t="s">
        <v>17</v>
      </c>
      <c r="M1791" s="9">
        <v>1</v>
      </c>
      <c r="N1791" s="6">
        <v>143.38</v>
      </c>
      <c r="O1791" s="7">
        <v>0</v>
      </c>
      <c r="P1791" s="6">
        <v>78.37</v>
      </c>
      <c r="Q1791" s="6">
        <f t="shared" si="108"/>
        <v>143.38</v>
      </c>
      <c r="R1791" s="6">
        <f t="shared" si="109"/>
        <v>78.37</v>
      </c>
      <c r="S1791" s="6">
        <f t="shared" si="110"/>
        <v>65.009999999999991</v>
      </c>
      <c r="T1791" s="8">
        <f t="shared" si="111"/>
        <v>0.45341051750592826</v>
      </c>
      <c r="U1791" s="5">
        <f>YEAR(SalesDataTable[[#This Row],[Order Date]])</f>
        <v>2026</v>
      </c>
      <c r="V1791" s="8" t="str">
        <f>"Q"&amp;ROUNDUP(MONTH(SalesDataTable[[#This Row],[Order Date]])/3,0)</f>
        <v>Q3</v>
      </c>
      <c r="W1791" s="9">
        <f>MONTH(SalesDataTable[[#This Row],[Order Date]])</f>
        <v>8</v>
      </c>
      <c r="X1791" s="8" t="str">
        <f>TEXT(SalesDataTable[[#This Row],[Order Date]],"mmm")</f>
        <v>Aug</v>
      </c>
    </row>
    <row r="1792" spans="1:24" ht="15.75">
      <c r="A1792" s="2">
        <v>3987</v>
      </c>
      <c r="B1792" s="3">
        <v>46264</v>
      </c>
      <c r="C1792" s="4">
        <f>YEAR(SalesDataTable[[#This Row],[Order Date]])</f>
        <v>2026</v>
      </c>
      <c r="D1792" s="12" t="str">
        <f>"Q"&amp;ROUNDUP(MONTH(SalesDataTable[[#This Row],[Order Date]])/3,0)</f>
        <v>Q3</v>
      </c>
      <c r="E1792" s="4">
        <f>MONTH(SalesDataTable[[#This Row],[Order Date]])</f>
        <v>8</v>
      </c>
      <c r="F1792" s="4" t="str">
        <f>TEXT(SalesDataTable[[#This Row],[Order Date]],"MMM")</f>
        <v>Aug</v>
      </c>
      <c r="G1792" s="4" t="s">
        <v>6</v>
      </c>
      <c r="H1792" s="4" t="s">
        <v>43</v>
      </c>
      <c r="I1792" s="4" t="s">
        <v>28</v>
      </c>
      <c r="J1792" s="4" t="s">
        <v>16</v>
      </c>
      <c r="K1792" s="4" t="s">
        <v>9</v>
      </c>
      <c r="L1792" s="4" t="s">
        <v>17</v>
      </c>
      <c r="M1792" s="9">
        <v>1</v>
      </c>
      <c r="N1792" s="6">
        <v>144.54</v>
      </c>
      <c r="O1792" s="7">
        <v>0</v>
      </c>
      <c r="P1792" s="6">
        <v>78.77</v>
      </c>
      <c r="Q1792" s="6">
        <f t="shared" si="108"/>
        <v>144.54</v>
      </c>
      <c r="R1792" s="6">
        <f t="shared" si="109"/>
        <v>78.77</v>
      </c>
      <c r="S1792" s="6">
        <f t="shared" si="110"/>
        <v>65.77</v>
      </c>
      <c r="T1792" s="8">
        <f t="shared" si="111"/>
        <v>0.45502974955029751</v>
      </c>
      <c r="U1792" s="5">
        <f>YEAR(SalesDataTable[[#This Row],[Order Date]])</f>
        <v>2026</v>
      </c>
      <c r="V1792" s="8" t="str">
        <f>"Q"&amp;ROUNDUP(MONTH(SalesDataTable[[#This Row],[Order Date]])/3,0)</f>
        <v>Q3</v>
      </c>
      <c r="W1792" s="9">
        <f>MONTH(SalesDataTable[[#This Row],[Order Date]])</f>
        <v>8</v>
      </c>
      <c r="X1792" s="8" t="str">
        <f>TEXT(SalesDataTable[[#This Row],[Order Date]],"mmm")</f>
        <v>Aug</v>
      </c>
    </row>
    <row r="1793" spans="1:24" ht="15.75">
      <c r="A1793" s="2">
        <v>4990</v>
      </c>
      <c r="B1793" s="3">
        <v>46264</v>
      </c>
      <c r="C1793" s="4">
        <f>YEAR(SalesDataTable[[#This Row],[Order Date]])</f>
        <v>2026</v>
      </c>
      <c r="D1793" s="12" t="str">
        <f>"Q"&amp;ROUNDUP(MONTH(SalesDataTable[[#This Row],[Order Date]])/3,0)</f>
        <v>Q3</v>
      </c>
      <c r="E1793" s="4">
        <f>MONTH(SalesDataTable[[#This Row],[Order Date]])</f>
        <v>8</v>
      </c>
      <c r="F1793" s="4" t="str">
        <f>TEXT(SalesDataTable[[#This Row],[Order Date]],"MMM")</f>
        <v>Aug</v>
      </c>
      <c r="G1793" s="4" t="s">
        <v>20</v>
      </c>
      <c r="H1793" s="4" t="s">
        <v>33</v>
      </c>
      <c r="I1793" s="4" t="s">
        <v>28</v>
      </c>
      <c r="J1793" s="4" t="s">
        <v>3</v>
      </c>
      <c r="K1793" s="4" t="s">
        <v>34</v>
      </c>
      <c r="L1793" s="4" t="s">
        <v>35</v>
      </c>
      <c r="M1793" s="9">
        <v>1</v>
      </c>
      <c r="N1793" s="6">
        <v>40.92</v>
      </c>
      <c r="O1793" s="7">
        <v>0.1</v>
      </c>
      <c r="P1793" s="6">
        <v>14.94</v>
      </c>
      <c r="Q1793" s="6">
        <f t="shared" si="108"/>
        <v>36.828000000000003</v>
      </c>
      <c r="R1793" s="6">
        <f t="shared" si="109"/>
        <v>14.94</v>
      </c>
      <c r="S1793" s="6">
        <f t="shared" si="110"/>
        <v>21.888000000000005</v>
      </c>
      <c r="T1793" s="8">
        <f t="shared" si="111"/>
        <v>0.59433040078201382</v>
      </c>
      <c r="U1793" s="5">
        <f>YEAR(SalesDataTable[[#This Row],[Order Date]])</f>
        <v>2026</v>
      </c>
      <c r="V1793" s="8" t="str">
        <f>"Q"&amp;ROUNDUP(MONTH(SalesDataTable[[#This Row],[Order Date]])/3,0)</f>
        <v>Q3</v>
      </c>
      <c r="W1793" s="9">
        <f>MONTH(SalesDataTable[[#This Row],[Order Date]])</f>
        <v>8</v>
      </c>
      <c r="X1793" s="8" t="str">
        <f>TEXT(SalesDataTable[[#This Row],[Order Date]],"mmm")</f>
        <v>Aug</v>
      </c>
    </row>
    <row r="1794" spans="1:24" ht="15.75">
      <c r="A1794" s="2">
        <v>348</v>
      </c>
      <c r="B1794" s="3">
        <v>46265</v>
      </c>
      <c r="C1794" s="4">
        <f>YEAR(SalesDataTable[[#This Row],[Order Date]])</f>
        <v>2026</v>
      </c>
      <c r="D1794" s="12" t="str">
        <f>"Q"&amp;ROUNDUP(MONTH(SalesDataTable[[#This Row],[Order Date]])/3,0)</f>
        <v>Q3</v>
      </c>
      <c r="E1794" s="4">
        <f>MONTH(SalesDataTable[[#This Row],[Order Date]])</f>
        <v>8</v>
      </c>
      <c r="F1794" s="4" t="str">
        <f>TEXT(SalesDataTable[[#This Row],[Order Date]],"MMM")</f>
        <v>Aug</v>
      </c>
      <c r="G1794" s="4" t="s">
        <v>6</v>
      </c>
      <c r="H1794" s="4" t="s">
        <v>43</v>
      </c>
      <c r="I1794" s="4" t="s">
        <v>8</v>
      </c>
      <c r="J1794" s="4" t="s">
        <v>16</v>
      </c>
      <c r="K1794" s="4" t="s">
        <v>9</v>
      </c>
      <c r="L1794" s="4" t="s">
        <v>37</v>
      </c>
      <c r="M1794" s="9">
        <v>5</v>
      </c>
      <c r="N1794" s="6">
        <v>151.21</v>
      </c>
      <c r="O1794" s="7">
        <v>0.15</v>
      </c>
      <c r="P1794" s="6">
        <v>77.12</v>
      </c>
      <c r="Q1794" s="6">
        <f t="shared" ref="Q1794:Q1857" si="112">M1794*N1794*(1-O1794)</f>
        <v>642.64250000000004</v>
      </c>
      <c r="R1794" s="6">
        <f t="shared" ref="R1794:R1857" si="113">M1794*P1794</f>
        <v>385.6</v>
      </c>
      <c r="S1794" s="6">
        <f t="shared" ref="S1794:S1857" si="114">Q1794-R1794</f>
        <v>257.04250000000002</v>
      </c>
      <c r="T1794" s="8">
        <f t="shared" ref="T1794:T1857" si="115">IFERROR(S1794/Q1794,0)</f>
        <v>0.39997743691087967</v>
      </c>
      <c r="U1794" s="5">
        <f>YEAR(SalesDataTable[[#This Row],[Order Date]])</f>
        <v>2026</v>
      </c>
      <c r="V1794" s="8" t="str">
        <f>"Q"&amp;ROUNDUP(MONTH(SalesDataTable[[#This Row],[Order Date]])/3,0)</f>
        <v>Q3</v>
      </c>
      <c r="W1794" s="9">
        <f>MONTH(SalesDataTable[[#This Row],[Order Date]])</f>
        <v>8</v>
      </c>
      <c r="X1794" s="8" t="str">
        <f>TEXT(SalesDataTable[[#This Row],[Order Date]],"mmm")</f>
        <v>Aug</v>
      </c>
    </row>
    <row r="1795" spans="1:24" ht="15.75">
      <c r="A1795" s="2">
        <v>1642</v>
      </c>
      <c r="B1795" s="3">
        <v>46265</v>
      </c>
      <c r="C1795" s="4">
        <f>YEAR(SalesDataTable[[#This Row],[Order Date]])</f>
        <v>2026</v>
      </c>
      <c r="D1795" s="12" t="str">
        <f>"Q"&amp;ROUNDUP(MONTH(SalesDataTable[[#This Row],[Order Date]])/3,0)</f>
        <v>Q3</v>
      </c>
      <c r="E1795" s="4">
        <f>MONTH(SalesDataTable[[#This Row],[Order Date]])</f>
        <v>8</v>
      </c>
      <c r="F1795" s="4" t="str">
        <f>TEXT(SalesDataTable[[#This Row],[Order Date]],"MMM")</f>
        <v>Aug</v>
      </c>
      <c r="G1795" s="4" t="s">
        <v>20</v>
      </c>
      <c r="H1795" s="4" t="s">
        <v>33</v>
      </c>
      <c r="I1795" s="4" t="s">
        <v>28</v>
      </c>
      <c r="J1795" s="4" t="s">
        <v>13</v>
      </c>
      <c r="K1795" s="4" t="s">
        <v>34</v>
      </c>
      <c r="L1795" s="4" t="s">
        <v>35</v>
      </c>
      <c r="M1795" s="9">
        <v>1</v>
      </c>
      <c r="N1795" s="6">
        <v>40.770000000000003</v>
      </c>
      <c r="O1795" s="7">
        <v>0</v>
      </c>
      <c r="P1795" s="6">
        <v>15.13</v>
      </c>
      <c r="Q1795" s="6">
        <f t="shared" si="112"/>
        <v>40.770000000000003</v>
      </c>
      <c r="R1795" s="6">
        <f t="shared" si="113"/>
        <v>15.13</v>
      </c>
      <c r="S1795" s="6">
        <f t="shared" si="114"/>
        <v>25.64</v>
      </c>
      <c r="T1795" s="8">
        <f t="shared" si="115"/>
        <v>0.62889379445670834</v>
      </c>
      <c r="U1795" s="5">
        <f>YEAR(SalesDataTable[[#This Row],[Order Date]])</f>
        <v>2026</v>
      </c>
      <c r="V1795" s="8" t="str">
        <f>"Q"&amp;ROUNDUP(MONTH(SalesDataTable[[#This Row],[Order Date]])/3,0)</f>
        <v>Q3</v>
      </c>
      <c r="W1795" s="9">
        <f>MONTH(SalesDataTable[[#This Row],[Order Date]])</f>
        <v>8</v>
      </c>
      <c r="X1795" s="8" t="str">
        <f>TEXT(SalesDataTable[[#This Row],[Order Date]],"mmm")</f>
        <v>Aug</v>
      </c>
    </row>
    <row r="1796" spans="1:24" ht="15.75">
      <c r="A1796" s="2">
        <v>2146</v>
      </c>
      <c r="B1796" s="3">
        <v>46265</v>
      </c>
      <c r="C1796" s="4">
        <f>YEAR(SalesDataTable[[#This Row],[Order Date]])</f>
        <v>2026</v>
      </c>
      <c r="D1796" s="12" t="str">
        <f>"Q"&amp;ROUNDUP(MONTH(SalesDataTable[[#This Row],[Order Date]])/3,0)</f>
        <v>Q3</v>
      </c>
      <c r="E1796" s="4">
        <f>MONTH(SalesDataTable[[#This Row],[Order Date]])</f>
        <v>8</v>
      </c>
      <c r="F1796" s="4" t="str">
        <f>TEXT(SalesDataTable[[#This Row],[Order Date]],"MMM")</f>
        <v>Aug</v>
      </c>
      <c r="G1796" s="4" t="s">
        <v>0</v>
      </c>
      <c r="H1796" s="4" t="s">
        <v>1</v>
      </c>
      <c r="I1796" s="4" t="s">
        <v>28</v>
      </c>
      <c r="J1796" s="4" t="s">
        <v>13</v>
      </c>
      <c r="K1796" s="4" t="s">
        <v>34</v>
      </c>
      <c r="L1796" s="4" t="s">
        <v>42</v>
      </c>
      <c r="M1796" s="9">
        <v>1</v>
      </c>
      <c r="N1796" s="6">
        <v>35.47</v>
      </c>
      <c r="O1796" s="7">
        <v>0.05</v>
      </c>
      <c r="P1796" s="6">
        <v>14.1</v>
      </c>
      <c r="Q1796" s="6">
        <f t="shared" si="112"/>
        <v>33.6965</v>
      </c>
      <c r="R1796" s="6">
        <f t="shared" si="113"/>
        <v>14.1</v>
      </c>
      <c r="S1796" s="6">
        <f t="shared" si="114"/>
        <v>19.596499999999999</v>
      </c>
      <c r="T1796" s="8">
        <f t="shared" si="115"/>
        <v>0.58155891561438122</v>
      </c>
      <c r="U1796" s="5">
        <f>YEAR(SalesDataTable[[#This Row],[Order Date]])</f>
        <v>2026</v>
      </c>
      <c r="V1796" s="8" t="str">
        <f>"Q"&amp;ROUNDUP(MONTH(SalesDataTable[[#This Row],[Order Date]])/3,0)</f>
        <v>Q3</v>
      </c>
      <c r="W1796" s="9">
        <f>MONTH(SalesDataTable[[#This Row],[Order Date]])</f>
        <v>8</v>
      </c>
      <c r="X1796" s="8" t="str">
        <f>TEXT(SalesDataTable[[#This Row],[Order Date]],"mmm")</f>
        <v>Aug</v>
      </c>
    </row>
    <row r="1797" spans="1:24" ht="15.75">
      <c r="A1797" s="2">
        <v>2629</v>
      </c>
      <c r="B1797" s="3">
        <v>46265</v>
      </c>
      <c r="C1797" s="4">
        <f>YEAR(SalesDataTable[[#This Row],[Order Date]])</f>
        <v>2026</v>
      </c>
      <c r="D1797" s="12" t="str">
        <f>"Q"&amp;ROUNDUP(MONTH(SalesDataTable[[#This Row],[Order Date]])/3,0)</f>
        <v>Q3</v>
      </c>
      <c r="E1797" s="4">
        <f>MONTH(SalesDataTable[[#This Row],[Order Date]])</f>
        <v>8</v>
      </c>
      <c r="F1797" s="4" t="str">
        <f>TEXT(SalesDataTable[[#This Row],[Order Date]],"MMM")</f>
        <v>Aug</v>
      </c>
      <c r="G1797" s="4" t="s">
        <v>20</v>
      </c>
      <c r="H1797" s="4" t="s">
        <v>33</v>
      </c>
      <c r="I1797" s="4" t="s">
        <v>2</v>
      </c>
      <c r="J1797" s="4" t="s">
        <v>3</v>
      </c>
      <c r="K1797" s="4" t="s">
        <v>4</v>
      </c>
      <c r="L1797" s="4" t="s">
        <v>5</v>
      </c>
      <c r="M1797" s="9">
        <v>1</v>
      </c>
      <c r="N1797" s="6">
        <v>81.72</v>
      </c>
      <c r="O1797" s="7">
        <v>0</v>
      </c>
      <c r="P1797" s="6">
        <v>42.38</v>
      </c>
      <c r="Q1797" s="6">
        <f t="shared" si="112"/>
        <v>81.72</v>
      </c>
      <c r="R1797" s="6">
        <f t="shared" si="113"/>
        <v>42.38</v>
      </c>
      <c r="S1797" s="6">
        <f t="shared" si="114"/>
        <v>39.339999999999996</v>
      </c>
      <c r="T1797" s="8">
        <f t="shared" si="115"/>
        <v>0.48139990210474787</v>
      </c>
      <c r="U1797" s="5">
        <f>YEAR(SalesDataTable[[#This Row],[Order Date]])</f>
        <v>2026</v>
      </c>
      <c r="V1797" s="8" t="str">
        <f>"Q"&amp;ROUNDUP(MONTH(SalesDataTable[[#This Row],[Order Date]])/3,0)</f>
        <v>Q3</v>
      </c>
      <c r="W1797" s="9">
        <f>MONTH(SalesDataTable[[#This Row],[Order Date]])</f>
        <v>8</v>
      </c>
      <c r="X1797" s="8" t="str">
        <f>TEXT(SalesDataTable[[#This Row],[Order Date]],"mmm")</f>
        <v>Aug</v>
      </c>
    </row>
    <row r="1798" spans="1:24" ht="15.75">
      <c r="A1798" s="2">
        <v>2870</v>
      </c>
      <c r="B1798" s="3">
        <v>46265</v>
      </c>
      <c r="C1798" s="4">
        <f>YEAR(SalesDataTable[[#This Row],[Order Date]])</f>
        <v>2026</v>
      </c>
      <c r="D1798" s="12" t="str">
        <f>"Q"&amp;ROUNDUP(MONTH(SalesDataTable[[#This Row],[Order Date]])/3,0)</f>
        <v>Q3</v>
      </c>
      <c r="E1798" s="4">
        <f>MONTH(SalesDataTable[[#This Row],[Order Date]])</f>
        <v>8</v>
      </c>
      <c r="F1798" s="4" t="str">
        <f>TEXT(SalesDataTable[[#This Row],[Order Date]],"MMM")</f>
        <v>Aug</v>
      </c>
      <c r="G1798" s="4" t="s">
        <v>20</v>
      </c>
      <c r="H1798" s="4" t="s">
        <v>31</v>
      </c>
      <c r="I1798" s="4" t="s">
        <v>2</v>
      </c>
      <c r="J1798" s="4" t="s">
        <v>13</v>
      </c>
      <c r="K1798" s="4" t="s">
        <v>14</v>
      </c>
      <c r="L1798" s="4" t="s">
        <v>32</v>
      </c>
      <c r="M1798" s="9">
        <v>1</v>
      </c>
      <c r="N1798" s="6">
        <v>45.84</v>
      </c>
      <c r="O1798" s="7">
        <v>0</v>
      </c>
      <c r="P1798" s="6">
        <v>17.84</v>
      </c>
      <c r="Q1798" s="6">
        <f t="shared" si="112"/>
        <v>45.84</v>
      </c>
      <c r="R1798" s="6">
        <f t="shared" si="113"/>
        <v>17.84</v>
      </c>
      <c r="S1798" s="6">
        <f t="shared" si="114"/>
        <v>28.000000000000004</v>
      </c>
      <c r="T1798" s="8">
        <f t="shared" si="115"/>
        <v>0.61082024432809778</v>
      </c>
      <c r="U1798" s="5">
        <f>YEAR(SalesDataTable[[#This Row],[Order Date]])</f>
        <v>2026</v>
      </c>
      <c r="V1798" s="8" t="str">
        <f>"Q"&amp;ROUNDUP(MONTH(SalesDataTable[[#This Row],[Order Date]])/3,0)</f>
        <v>Q3</v>
      </c>
      <c r="W1798" s="9">
        <f>MONTH(SalesDataTable[[#This Row],[Order Date]])</f>
        <v>8</v>
      </c>
      <c r="X1798" s="8" t="str">
        <f>TEXT(SalesDataTable[[#This Row],[Order Date]],"mmm")</f>
        <v>Aug</v>
      </c>
    </row>
    <row r="1799" spans="1:24" ht="15.75">
      <c r="A1799" s="2">
        <v>2975</v>
      </c>
      <c r="B1799" s="3">
        <v>46265</v>
      </c>
      <c r="C1799" s="4">
        <f>YEAR(SalesDataTable[[#This Row],[Order Date]])</f>
        <v>2026</v>
      </c>
      <c r="D1799" s="12" t="str">
        <f>"Q"&amp;ROUNDUP(MONTH(SalesDataTable[[#This Row],[Order Date]])/3,0)</f>
        <v>Q3</v>
      </c>
      <c r="E1799" s="4">
        <f>MONTH(SalesDataTable[[#This Row],[Order Date]])</f>
        <v>8</v>
      </c>
      <c r="F1799" s="4" t="str">
        <f>TEXT(SalesDataTable[[#This Row],[Order Date]],"MMM")</f>
        <v>Aug</v>
      </c>
      <c r="G1799" s="4" t="s">
        <v>6</v>
      </c>
      <c r="H1799" s="4" t="s">
        <v>43</v>
      </c>
      <c r="I1799" s="4" t="s">
        <v>2</v>
      </c>
      <c r="J1799" s="4" t="s">
        <v>13</v>
      </c>
      <c r="K1799" s="4" t="s">
        <v>14</v>
      </c>
      <c r="L1799" s="4" t="s">
        <v>32</v>
      </c>
      <c r="M1799" s="9">
        <v>1</v>
      </c>
      <c r="N1799" s="6">
        <v>46.59</v>
      </c>
      <c r="O1799" s="7">
        <v>0</v>
      </c>
      <c r="P1799" s="6">
        <v>18.47</v>
      </c>
      <c r="Q1799" s="6">
        <f t="shared" si="112"/>
        <v>46.59</v>
      </c>
      <c r="R1799" s="6">
        <f t="shared" si="113"/>
        <v>18.47</v>
      </c>
      <c r="S1799" s="6">
        <f t="shared" si="114"/>
        <v>28.120000000000005</v>
      </c>
      <c r="T1799" s="8">
        <f t="shared" si="115"/>
        <v>0.60356299635114841</v>
      </c>
      <c r="U1799" s="5">
        <f>YEAR(SalesDataTable[[#This Row],[Order Date]])</f>
        <v>2026</v>
      </c>
      <c r="V1799" s="8" t="str">
        <f>"Q"&amp;ROUNDUP(MONTH(SalesDataTable[[#This Row],[Order Date]])/3,0)</f>
        <v>Q3</v>
      </c>
      <c r="W1799" s="9">
        <f>MONTH(SalesDataTable[[#This Row],[Order Date]])</f>
        <v>8</v>
      </c>
      <c r="X1799" s="8" t="str">
        <f>TEXT(SalesDataTable[[#This Row],[Order Date]],"mmm")</f>
        <v>Aug</v>
      </c>
    </row>
    <row r="1800" spans="1:24" ht="15.75">
      <c r="A1800" s="2">
        <v>3163</v>
      </c>
      <c r="B1800" s="3">
        <v>46265</v>
      </c>
      <c r="C1800" s="4">
        <f>YEAR(SalesDataTable[[#This Row],[Order Date]])</f>
        <v>2026</v>
      </c>
      <c r="D1800" s="12" t="str">
        <f>"Q"&amp;ROUNDUP(MONTH(SalesDataTable[[#This Row],[Order Date]])/3,0)</f>
        <v>Q3</v>
      </c>
      <c r="E1800" s="4">
        <f>MONTH(SalesDataTable[[#This Row],[Order Date]])</f>
        <v>8</v>
      </c>
      <c r="F1800" s="4" t="str">
        <f>TEXT(SalesDataTable[[#This Row],[Order Date]],"MMM")</f>
        <v>Aug</v>
      </c>
      <c r="G1800" s="4" t="s">
        <v>0</v>
      </c>
      <c r="H1800" s="4" t="s">
        <v>50</v>
      </c>
      <c r="I1800" s="4" t="s">
        <v>19</v>
      </c>
      <c r="J1800" s="4" t="s">
        <v>16</v>
      </c>
      <c r="K1800" s="4" t="s">
        <v>9</v>
      </c>
      <c r="L1800" s="4" t="s">
        <v>46</v>
      </c>
      <c r="M1800" s="9">
        <v>1</v>
      </c>
      <c r="N1800" s="6">
        <v>69.959999999999994</v>
      </c>
      <c r="O1800" s="7">
        <v>0</v>
      </c>
      <c r="P1800" s="6">
        <v>32.340000000000003</v>
      </c>
      <c r="Q1800" s="6">
        <f t="shared" si="112"/>
        <v>69.959999999999994</v>
      </c>
      <c r="R1800" s="6">
        <f t="shared" si="113"/>
        <v>32.340000000000003</v>
      </c>
      <c r="S1800" s="6">
        <f t="shared" si="114"/>
        <v>37.61999999999999</v>
      </c>
      <c r="T1800" s="8">
        <f t="shared" si="115"/>
        <v>0.53773584905660365</v>
      </c>
      <c r="U1800" s="5">
        <f>YEAR(SalesDataTable[[#This Row],[Order Date]])</f>
        <v>2026</v>
      </c>
      <c r="V1800" s="8" t="str">
        <f>"Q"&amp;ROUNDUP(MONTH(SalesDataTable[[#This Row],[Order Date]])/3,0)</f>
        <v>Q3</v>
      </c>
      <c r="W1800" s="9">
        <f>MONTH(SalesDataTable[[#This Row],[Order Date]])</f>
        <v>8</v>
      </c>
      <c r="X1800" s="8" t="str">
        <f>TEXT(SalesDataTable[[#This Row],[Order Date]],"mmm")</f>
        <v>Aug</v>
      </c>
    </row>
    <row r="1801" spans="1:24" ht="15.75">
      <c r="A1801" s="2">
        <v>94</v>
      </c>
      <c r="B1801" s="3">
        <v>46266</v>
      </c>
      <c r="C1801" s="4">
        <f>YEAR(SalesDataTable[[#This Row],[Order Date]])</f>
        <v>2026</v>
      </c>
      <c r="D1801" s="12" t="str">
        <f>"Q"&amp;ROUNDUP(MONTH(SalesDataTable[[#This Row],[Order Date]])/3,0)</f>
        <v>Q3</v>
      </c>
      <c r="E1801" s="4">
        <f>MONTH(SalesDataTable[[#This Row],[Order Date]])</f>
        <v>9</v>
      </c>
      <c r="F1801" s="4" t="str">
        <f>TEXT(SalesDataTable[[#This Row],[Order Date]],"MMM")</f>
        <v>Sep</v>
      </c>
      <c r="G1801" s="4" t="s">
        <v>6</v>
      </c>
      <c r="H1801" s="4" t="s">
        <v>27</v>
      </c>
      <c r="I1801" s="4" t="s">
        <v>19</v>
      </c>
      <c r="J1801" s="4" t="s">
        <v>3</v>
      </c>
      <c r="K1801" s="4" t="s">
        <v>4</v>
      </c>
      <c r="L1801" s="4" t="s">
        <v>22</v>
      </c>
      <c r="M1801" s="9">
        <v>5</v>
      </c>
      <c r="N1801" s="6">
        <v>50.76</v>
      </c>
      <c r="O1801" s="7">
        <v>0</v>
      </c>
      <c r="P1801" s="6">
        <v>22.89</v>
      </c>
      <c r="Q1801" s="6">
        <f t="shared" si="112"/>
        <v>253.79999999999998</v>
      </c>
      <c r="R1801" s="6">
        <f t="shared" si="113"/>
        <v>114.45</v>
      </c>
      <c r="S1801" s="6">
        <f t="shared" si="114"/>
        <v>139.34999999999997</v>
      </c>
      <c r="T1801" s="8">
        <f t="shared" si="115"/>
        <v>0.54905437352245856</v>
      </c>
      <c r="U1801" s="5">
        <f>YEAR(SalesDataTable[[#This Row],[Order Date]])</f>
        <v>2026</v>
      </c>
      <c r="V1801" s="8" t="str">
        <f>"Q"&amp;ROUNDUP(MONTH(SalesDataTable[[#This Row],[Order Date]])/3,0)</f>
        <v>Q3</v>
      </c>
      <c r="W1801" s="9">
        <f>MONTH(SalesDataTable[[#This Row],[Order Date]])</f>
        <v>9</v>
      </c>
      <c r="X1801" s="8" t="str">
        <f>TEXT(SalesDataTable[[#This Row],[Order Date]],"mmm")</f>
        <v>Sep</v>
      </c>
    </row>
    <row r="1802" spans="1:24" ht="15.75">
      <c r="A1802" s="2">
        <v>271</v>
      </c>
      <c r="B1802" s="3">
        <v>46266</v>
      </c>
      <c r="C1802" s="4">
        <f>YEAR(SalesDataTable[[#This Row],[Order Date]])</f>
        <v>2026</v>
      </c>
      <c r="D1802" s="12" t="str">
        <f>"Q"&amp;ROUNDUP(MONTH(SalesDataTable[[#This Row],[Order Date]])/3,0)</f>
        <v>Q3</v>
      </c>
      <c r="E1802" s="4">
        <f>MONTH(SalesDataTable[[#This Row],[Order Date]])</f>
        <v>9</v>
      </c>
      <c r="F1802" s="4" t="str">
        <f>TEXT(SalesDataTable[[#This Row],[Order Date]],"MMM")</f>
        <v>Sep</v>
      </c>
      <c r="G1802" s="4" t="s">
        <v>6</v>
      </c>
      <c r="H1802" s="4" t="s">
        <v>43</v>
      </c>
      <c r="I1802" s="4" t="s">
        <v>28</v>
      </c>
      <c r="J1802" s="4" t="s">
        <v>3</v>
      </c>
      <c r="K1802" s="4" t="s">
        <v>9</v>
      </c>
      <c r="L1802" s="4" t="s">
        <v>10</v>
      </c>
      <c r="M1802" s="9">
        <v>1</v>
      </c>
      <c r="N1802" s="6">
        <v>94.29</v>
      </c>
      <c r="O1802" s="7">
        <v>0.1</v>
      </c>
      <c r="P1802" s="6">
        <v>45.12</v>
      </c>
      <c r="Q1802" s="6">
        <f t="shared" si="112"/>
        <v>84.861000000000004</v>
      </c>
      <c r="R1802" s="6">
        <f t="shared" si="113"/>
        <v>45.12</v>
      </c>
      <c r="S1802" s="6">
        <f t="shared" si="114"/>
        <v>39.741000000000007</v>
      </c>
      <c r="T1802" s="8">
        <f t="shared" si="115"/>
        <v>0.46830699614663984</v>
      </c>
      <c r="U1802" s="5">
        <f>YEAR(SalesDataTable[[#This Row],[Order Date]])</f>
        <v>2026</v>
      </c>
      <c r="V1802" s="8" t="str">
        <f>"Q"&amp;ROUNDUP(MONTH(SalesDataTable[[#This Row],[Order Date]])/3,0)</f>
        <v>Q3</v>
      </c>
      <c r="W1802" s="9">
        <f>MONTH(SalesDataTable[[#This Row],[Order Date]])</f>
        <v>9</v>
      </c>
      <c r="X1802" s="8" t="str">
        <f>TEXT(SalesDataTable[[#This Row],[Order Date]],"mmm")</f>
        <v>Sep</v>
      </c>
    </row>
    <row r="1803" spans="1:24" ht="15.75">
      <c r="A1803" s="2">
        <v>1481</v>
      </c>
      <c r="B1803" s="3">
        <v>46266</v>
      </c>
      <c r="C1803" s="4">
        <f>YEAR(SalesDataTable[[#This Row],[Order Date]])</f>
        <v>2026</v>
      </c>
      <c r="D1803" s="12" t="str">
        <f>"Q"&amp;ROUNDUP(MONTH(SalesDataTable[[#This Row],[Order Date]])/3,0)</f>
        <v>Q3</v>
      </c>
      <c r="E1803" s="4">
        <f>MONTH(SalesDataTable[[#This Row],[Order Date]])</f>
        <v>9</v>
      </c>
      <c r="F1803" s="4" t="str">
        <f>TEXT(SalesDataTable[[#This Row],[Order Date]],"MMM")</f>
        <v>Sep</v>
      </c>
      <c r="G1803" s="4" t="s">
        <v>6</v>
      </c>
      <c r="H1803" s="4" t="s">
        <v>43</v>
      </c>
      <c r="I1803" s="4" t="s">
        <v>8</v>
      </c>
      <c r="J1803" s="4" t="s">
        <v>16</v>
      </c>
      <c r="K1803" s="4" t="s">
        <v>4</v>
      </c>
      <c r="L1803" s="4" t="s">
        <v>5</v>
      </c>
      <c r="M1803" s="9">
        <v>6</v>
      </c>
      <c r="N1803" s="6">
        <v>81.430000000000007</v>
      </c>
      <c r="O1803" s="7">
        <v>0.05</v>
      </c>
      <c r="P1803" s="6">
        <v>42.24</v>
      </c>
      <c r="Q1803" s="6">
        <f t="shared" si="112"/>
        <v>464.15100000000001</v>
      </c>
      <c r="R1803" s="6">
        <f t="shared" si="113"/>
        <v>253.44</v>
      </c>
      <c r="S1803" s="6">
        <f t="shared" si="114"/>
        <v>210.71100000000001</v>
      </c>
      <c r="T1803" s="8">
        <f t="shared" si="115"/>
        <v>0.45397079829624415</v>
      </c>
      <c r="U1803" s="5">
        <f>YEAR(SalesDataTable[[#This Row],[Order Date]])</f>
        <v>2026</v>
      </c>
      <c r="V1803" s="8" t="str">
        <f>"Q"&amp;ROUNDUP(MONTH(SalesDataTable[[#This Row],[Order Date]])/3,0)</f>
        <v>Q3</v>
      </c>
      <c r="W1803" s="9">
        <f>MONTH(SalesDataTable[[#This Row],[Order Date]])</f>
        <v>9</v>
      </c>
      <c r="X1803" s="8" t="str">
        <f>TEXT(SalesDataTable[[#This Row],[Order Date]],"mmm")</f>
        <v>Sep</v>
      </c>
    </row>
    <row r="1804" spans="1:24" ht="15.75">
      <c r="A1804" s="2">
        <v>1663</v>
      </c>
      <c r="B1804" s="3">
        <v>46266</v>
      </c>
      <c r="C1804" s="4">
        <f>YEAR(SalesDataTable[[#This Row],[Order Date]])</f>
        <v>2026</v>
      </c>
      <c r="D1804" s="12" t="str">
        <f>"Q"&amp;ROUNDUP(MONTH(SalesDataTable[[#This Row],[Order Date]])/3,0)</f>
        <v>Q3</v>
      </c>
      <c r="E1804" s="4">
        <f>MONTH(SalesDataTable[[#This Row],[Order Date]])</f>
        <v>9</v>
      </c>
      <c r="F1804" s="4" t="str">
        <f>TEXT(SalesDataTable[[#This Row],[Order Date]],"MMM")</f>
        <v>Sep</v>
      </c>
      <c r="G1804" s="4" t="s">
        <v>11</v>
      </c>
      <c r="H1804" s="4" t="s">
        <v>25</v>
      </c>
      <c r="I1804" s="4" t="s">
        <v>2</v>
      </c>
      <c r="J1804" s="4" t="s">
        <v>3</v>
      </c>
      <c r="K1804" s="4" t="s">
        <v>14</v>
      </c>
      <c r="L1804" s="4" t="s">
        <v>32</v>
      </c>
      <c r="M1804" s="9">
        <v>1</v>
      </c>
      <c r="N1804" s="6">
        <v>45.54</v>
      </c>
      <c r="O1804" s="7">
        <v>0.1</v>
      </c>
      <c r="P1804" s="6">
        <v>18.440000000000001</v>
      </c>
      <c r="Q1804" s="6">
        <f t="shared" si="112"/>
        <v>40.985999999999997</v>
      </c>
      <c r="R1804" s="6">
        <f t="shared" si="113"/>
        <v>18.440000000000001</v>
      </c>
      <c r="S1804" s="6">
        <f t="shared" si="114"/>
        <v>22.545999999999996</v>
      </c>
      <c r="T1804" s="8">
        <f t="shared" si="115"/>
        <v>0.5500902747279558</v>
      </c>
      <c r="U1804" s="5">
        <f>YEAR(SalesDataTable[[#This Row],[Order Date]])</f>
        <v>2026</v>
      </c>
      <c r="V1804" s="8" t="str">
        <f>"Q"&amp;ROUNDUP(MONTH(SalesDataTable[[#This Row],[Order Date]])/3,0)</f>
        <v>Q3</v>
      </c>
      <c r="W1804" s="9">
        <f>MONTH(SalesDataTable[[#This Row],[Order Date]])</f>
        <v>9</v>
      </c>
      <c r="X1804" s="8" t="str">
        <f>TEXT(SalesDataTable[[#This Row],[Order Date]],"mmm")</f>
        <v>Sep</v>
      </c>
    </row>
    <row r="1805" spans="1:24" ht="15.75">
      <c r="A1805" s="2">
        <v>2866</v>
      </c>
      <c r="B1805" s="3">
        <v>46266</v>
      </c>
      <c r="C1805" s="4">
        <f>YEAR(SalesDataTable[[#This Row],[Order Date]])</f>
        <v>2026</v>
      </c>
      <c r="D1805" s="12" t="str">
        <f>"Q"&amp;ROUNDUP(MONTH(SalesDataTable[[#This Row],[Order Date]])/3,0)</f>
        <v>Q3</v>
      </c>
      <c r="E1805" s="4">
        <f>MONTH(SalesDataTable[[#This Row],[Order Date]])</f>
        <v>9</v>
      </c>
      <c r="F1805" s="4" t="str">
        <f>TEXT(SalesDataTable[[#This Row],[Order Date]],"MMM")</f>
        <v>Sep</v>
      </c>
      <c r="G1805" s="4" t="s">
        <v>0</v>
      </c>
      <c r="H1805" s="4" t="s">
        <v>50</v>
      </c>
      <c r="I1805" s="4" t="s">
        <v>28</v>
      </c>
      <c r="J1805" s="4" t="s">
        <v>3</v>
      </c>
      <c r="K1805" s="4" t="s">
        <v>9</v>
      </c>
      <c r="L1805" s="4" t="s">
        <v>37</v>
      </c>
      <c r="M1805" s="9">
        <v>2</v>
      </c>
      <c r="N1805" s="6">
        <v>156.63999999999999</v>
      </c>
      <c r="O1805" s="7">
        <v>0.1</v>
      </c>
      <c r="P1805" s="6">
        <v>80.09</v>
      </c>
      <c r="Q1805" s="6">
        <f t="shared" si="112"/>
        <v>281.952</v>
      </c>
      <c r="R1805" s="6">
        <f t="shared" si="113"/>
        <v>160.18</v>
      </c>
      <c r="S1805" s="6">
        <f t="shared" si="114"/>
        <v>121.77199999999999</v>
      </c>
      <c r="T1805" s="8">
        <f t="shared" si="115"/>
        <v>0.43188911587787987</v>
      </c>
      <c r="U1805" s="5">
        <f>YEAR(SalesDataTable[[#This Row],[Order Date]])</f>
        <v>2026</v>
      </c>
      <c r="V1805" s="8" t="str">
        <f>"Q"&amp;ROUNDUP(MONTH(SalesDataTable[[#This Row],[Order Date]])/3,0)</f>
        <v>Q3</v>
      </c>
      <c r="W1805" s="9">
        <f>MONTH(SalesDataTable[[#This Row],[Order Date]])</f>
        <v>9</v>
      </c>
      <c r="X1805" s="8" t="str">
        <f>TEXT(SalesDataTable[[#This Row],[Order Date]],"mmm")</f>
        <v>Sep</v>
      </c>
    </row>
    <row r="1806" spans="1:24" ht="15.75">
      <c r="A1806" s="2">
        <v>3288</v>
      </c>
      <c r="B1806" s="3">
        <v>46266</v>
      </c>
      <c r="C1806" s="4">
        <f>YEAR(SalesDataTable[[#This Row],[Order Date]])</f>
        <v>2026</v>
      </c>
      <c r="D1806" s="12" t="str">
        <f>"Q"&amp;ROUNDUP(MONTH(SalesDataTable[[#This Row],[Order Date]])/3,0)</f>
        <v>Q3</v>
      </c>
      <c r="E1806" s="4">
        <f>MONTH(SalesDataTable[[#This Row],[Order Date]])</f>
        <v>9</v>
      </c>
      <c r="F1806" s="4" t="str">
        <f>TEXT(SalesDataTable[[#This Row],[Order Date]],"MMM")</f>
        <v>Sep</v>
      </c>
      <c r="G1806" s="4" t="s">
        <v>20</v>
      </c>
      <c r="H1806" s="4" t="s">
        <v>31</v>
      </c>
      <c r="I1806" s="4" t="s">
        <v>28</v>
      </c>
      <c r="J1806" s="4" t="s">
        <v>16</v>
      </c>
      <c r="K1806" s="4" t="s">
        <v>9</v>
      </c>
      <c r="L1806" s="4" t="s">
        <v>46</v>
      </c>
      <c r="M1806" s="9">
        <v>1</v>
      </c>
      <c r="N1806" s="6">
        <v>72.81</v>
      </c>
      <c r="O1806" s="7">
        <v>0</v>
      </c>
      <c r="P1806" s="6">
        <v>32.299999999999997</v>
      </c>
      <c r="Q1806" s="6">
        <f t="shared" si="112"/>
        <v>72.81</v>
      </c>
      <c r="R1806" s="6">
        <f t="shared" si="113"/>
        <v>32.299999999999997</v>
      </c>
      <c r="S1806" s="6">
        <f t="shared" si="114"/>
        <v>40.510000000000005</v>
      </c>
      <c r="T1806" s="8">
        <f t="shared" si="115"/>
        <v>0.55637961818431536</v>
      </c>
      <c r="U1806" s="5">
        <f>YEAR(SalesDataTable[[#This Row],[Order Date]])</f>
        <v>2026</v>
      </c>
      <c r="V1806" s="8" t="str">
        <f>"Q"&amp;ROUNDUP(MONTH(SalesDataTable[[#This Row],[Order Date]])/3,0)</f>
        <v>Q3</v>
      </c>
      <c r="W1806" s="9">
        <f>MONTH(SalesDataTable[[#This Row],[Order Date]])</f>
        <v>9</v>
      </c>
      <c r="X1806" s="8" t="str">
        <f>TEXT(SalesDataTable[[#This Row],[Order Date]],"mmm")</f>
        <v>Sep</v>
      </c>
    </row>
    <row r="1807" spans="1:24" ht="15.75">
      <c r="A1807" s="2">
        <v>3426</v>
      </c>
      <c r="B1807" s="3">
        <v>46266</v>
      </c>
      <c r="C1807" s="4">
        <f>YEAR(SalesDataTable[[#This Row],[Order Date]])</f>
        <v>2026</v>
      </c>
      <c r="D1807" s="12" t="str">
        <f>"Q"&amp;ROUNDUP(MONTH(SalesDataTable[[#This Row],[Order Date]])/3,0)</f>
        <v>Q3</v>
      </c>
      <c r="E1807" s="4">
        <f>MONTH(SalesDataTable[[#This Row],[Order Date]])</f>
        <v>9</v>
      </c>
      <c r="F1807" s="4" t="str">
        <f>TEXT(SalesDataTable[[#This Row],[Order Date]],"MMM")</f>
        <v>Sep</v>
      </c>
      <c r="G1807" s="4" t="s">
        <v>6</v>
      </c>
      <c r="H1807" s="4" t="s">
        <v>41</v>
      </c>
      <c r="I1807" s="4" t="s">
        <v>19</v>
      </c>
      <c r="J1807" s="4" t="s">
        <v>13</v>
      </c>
      <c r="K1807" s="4" t="s">
        <v>23</v>
      </c>
      <c r="L1807" s="4" t="s">
        <v>40</v>
      </c>
      <c r="M1807" s="9">
        <v>6</v>
      </c>
      <c r="N1807" s="6">
        <v>80.319999999999993</v>
      </c>
      <c r="O1807" s="7">
        <v>0</v>
      </c>
      <c r="P1807" s="6">
        <v>38.42</v>
      </c>
      <c r="Q1807" s="6">
        <f t="shared" si="112"/>
        <v>481.91999999999996</v>
      </c>
      <c r="R1807" s="6">
        <f t="shared" si="113"/>
        <v>230.52</v>
      </c>
      <c r="S1807" s="6">
        <f t="shared" si="114"/>
        <v>251.39999999999995</v>
      </c>
      <c r="T1807" s="8">
        <f t="shared" si="115"/>
        <v>0.52166334661354574</v>
      </c>
      <c r="U1807" s="5">
        <f>YEAR(SalesDataTable[[#This Row],[Order Date]])</f>
        <v>2026</v>
      </c>
      <c r="V1807" s="8" t="str">
        <f>"Q"&amp;ROUNDUP(MONTH(SalesDataTable[[#This Row],[Order Date]])/3,0)</f>
        <v>Q3</v>
      </c>
      <c r="W1807" s="9">
        <f>MONTH(SalesDataTable[[#This Row],[Order Date]])</f>
        <v>9</v>
      </c>
      <c r="X1807" s="8" t="str">
        <f>TEXT(SalesDataTable[[#This Row],[Order Date]],"mmm")</f>
        <v>Sep</v>
      </c>
    </row>
    <row r="1808" spans="1:24" ht="15.75">
      <c r="A1808" s="2">
        <v>4826</v>
      </c>
      <c r="B1808" s="3">
        <v>46266</v>
      </c>
      <c r="C1808" s="4">
        <f>YEAR(SalesDataTable[[#This Row],[Order Date]])</f>
        <v>2026</v>
      </c>
      <c r="D1808" s="12" t="str">
        <f>"Q"&amp;ROUNDUP(MONTH(SalesDataTable[[#This Row],[Order Date]])/3,0)</f>
        <v>Q3</v>
      </c>
      <c r="E1808" s="4">
        <f>MONTH(SalesDataTable[[#This Row],[Order Date]])</f>
        <v>9</v>
      </c>
      <c r="F1808" s="4" t="str">
        <f>TEXT(SalesDataTable[[#This Row],[Order Date]],"MMM")</f>
        <v>Sep</v>
      </c>
      <c r="G1808" s="4" t="s">
        <v>20</v>
      </c>
      <c r="H1808" s="4" t="s">
        <v>47</v>
      </c>
      <c r="I1808" s="4" t="s">
        <v>19</v>
      </c>
      <c r="J1808" s="4" t="s">
        <v>3</v>
      </c>
      <c r="K1808" s="4" t="s">
        <v>14</v>
      </c>
      <c r="L1808" s="4" t="s">
        <v>48</v>
      </c>
      <c r="M1808" s="9">
        <v>5</v>
      </c>
      <c r="N1808" s="6">
        <v>166.81</v>
      </c>
      <c r="O1808" s="7">
        <v>0.05</v>
      </c>
      <c r="P1808" s="6">
        <v>89.24</v>
      </c>
      <c r="Q1808" s="6">
        <f t="shared" si="112"/>
        <v>792.34749999999997</v>
      </c>
      <c r="R1808" s="6">
        <f t="shared" si="113"/>
        <v>446.2</v>
      </c>
      <c r="S1808" s="6">
        <f t="shared" si="114"/>
        <v>346.14749999999998</v>
      </c>
      <c r="T1808" s="8">
        <f t="shared" si="115"/>
        <v>0.43686324497774021</v>
      </c>
      <c r="U1808" s="5">
        <f>YEAR(SalesDataTable[[#This Row],[Order Date]])</f>
        <v>2026</v>
      </c>
      <c r="V1808" s="8" t="str">
        <f>"Q"&amp;ROUNDUP(MONTH(SalesDataTable[[#This Row],[Order Date]])/3,0)</f>
        <v>Q3</v>
      </c>
      <c r="W1808" s="9">
        <f>MONTH(SalesDataTable[[#This Row],[Order Date]])</f>
        <v>9</v>
      </c>
      <c r="X1808" s="8" t="str">
        <f>TEXT(SalesDataTable[[#This Row],[Order Date]],"mmm")</f>
        <v>Sep</v>
      </c>
    </row>
    <row r="1809" spans="1:24" ht="15.75">
      <c r="A1809" s="2">
        <v>662</v>
      </c>
      <c r="B1809" s="3">
        <v>46267</v>
      </c>
      <c r="C1809" s="4">
        <f>YEAR(SalesDataTable[[#This Row],[Order Date]])</f>
        <v>2026</v>
      </c>
      <c r="D1809" s="12" t="str">
        <f>"Q"&amp;ROUNDUP(MONTH(SalesDataTable[[#This Row],[Order Date]])/3,0)</f>
        <v>Q3</v>
      </c>
      <c r="E1809" s="4">
        <f>MONTH(SalesDataTable[[#This Row],[Order Date]])</f>
        <v>9</v>
      </c>
      <c r="F1809" s="4" t="str">
        <f>TEXT(SalesDataTable[[#This Row],[Order Date]],"MMM")</f>
        <v>Sep</v>
      </c>
      <c r="G1809" s="4" t="s">
        <v>20</v>
      </c>
      <c r="H1809" s="4" t="s">
        <v>47</v>
      </c>
      <c r="I1809" s="4" t="s">
        <v>2</v>
      </c>
      <c r="J1809" s="4" t="s">
        <v>13</v>
      </c>
      <c r="K1809" s="4" t="s">
        <v>34</v>
      </c>
      <c r="L1809" s="4" t="s">
        <v>35</v>
      </c>
      <c r="M1809" s="9">
        <v>1</v>
      </c>
      <c r="N1809" s="6">
        <v>40.56</v>
      </c>
      <c r="O1809" s="7">
        <v>0.15</v>
      </c>
      <c r="P1809" s="6">
        <v>14.28</v>
      </c>
      <c r="Q1809" s="6">
        <f t="shared" si="112"/>
        <v>34.475999999999999</v>
      </c>
      <c r="R1809" s="6">
        <f t="shared" si="113"/>
        <v>14.28</v>
      </c>
      <c r="S1809" s="6">
        <f t="shared" si="114"/>
        <v>20.195999999999998</v>
      </c>
      <c r="T1809" s="8">
        <f t="shared" si="115"/>
        <v>0.58579881656804733</v>
      </c>
      <c r="U1809" s="5">
        <f>YEAR(SalesDataTable[[#This Row],[Order Date]])</f>
        <v>2026</v>
      </c>
      <c r="V1809" s="8" t="str">
        <f>"Q"&amp;ROUNDUP(MONTH(SalesDataTable[[#This Row],[Order Date]])/3,0)</f>
        <v>Q3</v>
      </c>
      <c r="W1809" s="9">
        <f>MONTH(SalesDataTable[[#This Row],[Order Date]])</f>
        <v>9</v>
      </c>
      <c r="X1809" s="8" t="str">
        <f>TEXT(SalesDataTable[[#This Row],[Order Date]],"mmm")</f>
        <v>Sep</v>
      </c>
    </row>
    <row r="1810" spans="1:24" ht="15.75">
      <c r="A1810" s="2">
        <v>1393</v>
      </c>
      <c r="B1810" s="3">
        <v>46267</v>
      </c>
      <c r="C1810" s="4">
        <f>YEAR(SalesDataTable[[#This Row],[Order Date]])</f>
        <v>2026</v>
      </c>
      <c r="D1810" s="12" t="str">
        <f>"Q"&amp;ROUNDUP(MONTH(SalesDataTable[[#This Row],[Order Date]])/3,0)</f>
        <v>Q3</v>
      </c>
      <c r="E1810" s="4">
        <f>MONTH(SalesDataTable[[#This Row],[Order Date]])</f>
        <v>9</v>
      </c>
      <c r="F1810" s="4" t="str">
        <f>TEXT(SalesDataTable[[#This Row],[Order Date]],"MMM")</f>
        <v>Sep</v>
      </c>
      <c r="G1810" s="4" t="s">
        <v>11</v>
      </c>
      <c r="H1810" s="4" t="s">
        <v>52</v>
      </c>
      <c r="I1810" s="4" t="s">
        <v>2</v>
      </c>
      <c r="J1810" s="4" t="s">
        <v>3</v>
      </c>
      <c r="K1810" s="4" t="s">
        <v>14</v>
      </c>
      <c r="L1810" s="4" t="s">
        <v>48</v>
      </c>
      <c r="M1810" s="9">
        <v>2</v>
      </c>
      <c r="N1810" s="6">
        <v>162.4</v>
      </c>
      <c r="O1810" s="7">
        <v>0.1</v>
      </c>
      <c r="P1810" s="6">
        <v>88.04</v>
      </c>
      <c r="Q1810" s="6">
        <f t="shared" si="112"/>
        <v>292.32</v>
      </c>
      <c r="R1810" s="6">
        <f t="shared" si="113"/>
        <v>176.08</v>
      </c>
      <c r="S1810" s="6">
        <f t="shared" si="114"/>
        <v>116.23999999999998</v>
      </c>
      <c r="T1810" s="8">
        <f t="shared" si="115"/>
        <v>0.39764641488779412</v>
      </c>
      <c r="U1810" s="5">
        <f>YEAR(SalesDataTable[[#This Row],[Order Date]])</f>
        <v>2026</v>
      </c>
      <c r="V1810" s="8" t="str">
        <f>"Q"&amp;ROUNDUP(MONTH(SalesDataTable[[#This Row],[Order Date]])/3,0)</f>
        <v>Q3</v>
      </c>
      <c r="W1810" s="9">
        <f>MONTH(SalesDataTable[[#This Row],[Order Date]])</f>
        <v>9</v>
      </c>
      <c r="X1810" s="8" t="str">
        <f>TEXT(SalesDataTable[[#This Row],[Order Date]],"mmm")</f>
        <v>Sep</v>
      </c>
    </row>
    <row r="1811" spans="1:24" ht="15.75">
      <c r="A1811" s="2">
        <v>1568</v>
      </c>
      <c r="B1811" s="3">
        <v>46267</v>
      </c>
      <c r="C1811" s="4">
        <f>YEAR(SalesDataTable[[#This Row],[Order Date]])</f>
        <v>2026</v>
      </c>
      <c r="D1811" s="12" t="str">
        <f>"Q"&amp;ROUNDUP(MONTH(SalesDataTable[[#This Row],[Order Date]])/3,0)</f>
        <v>Q3</v>
      </c>
      <c r="E1811" s="4">
        <f>MONTH(SalesDataTable[[#This Row],[Order Date]])</f>
        <v>9</v>
      </c>
      <c r="F1811" s="4" t="str">
        <f>TEXT(SalesDataTable[[#This Row],[Order Date]],"MMM")</f>
        <v>Sep</v>
      </c>
      <c r="G1811" s="4" t="s">
        <v>0</v>
      </c>
      <c r="H1811" s="4" t="s">
        <v>50</v>
      </c>
      <c r="I1811" s="4" t="s">
        <v>19</v>
      </c>
      <c r="J1811" s="4" t="s">
        <v>3</v>
      </c>
      <c r="K1811" s="4" t="s">
        <v>34</v>
      </c>
      <c r="L1811" s="4" t="s">
        <v>38</v>
      </c>
      <c r="M1811" s="9">
        <v>5</v>
      </c>
      <c r="N1811" s="6">
        <v>123.09</v>
      </c>
      <c r="O1811" s="7">
        <v>0</v>
      </c>
      <c r="P1811" s="6">
        <v>70.3</v>
      </c>
      <c r="Q1811" s="6">
        <f t="shared" si="112"/>
        <v>615.45000000000005</v>
      </c>
      <c r="R1811" s="6">
        <f t="shared" si="113"/>
        <v>351.5</v>
      </c>
      <c r="S1811" s="6">
        <f t="shared" si="114"/>
        <v>263.95000000000005</v>
      </c>
      <c r="T1811" s="8">
        <f t="shared" si="115"/>
        <v>0.42887318222438869</v>
      </c>
      <c r="U1811" s="5">
        <f>YEAR(SalesDataTable[[#This Row],[Order Date]])</f>
        <v>2026</v>
      </c>
      <c r="V1811" s="8" t="str">
        <f>"Q"&amp;ROUNDUP(MONTH(SalesDataTable[[#This Row],[Order Date]])/3,0)</f>
        <v>Q3</v>
      </c>
      <c r="W1811" s="9">
        <f>MONTH(SalesDataTable[[#This Row],[Order Date]])</f>
        <v>9</v>
      </c>
      <c r="X1811" s="8" t="str">
        <f>TEXT(SalesDataTable[[#This Row],[Order Date]],"mmm")</f>
        <v>Sep</v>
      </c>
    </row>
    <row r="1812" spans="1:24" ht="15.75">
      <c r="A1812" s="2">
        <v>2428</v>
      </c>
      <c r="B1812" s="3">
        <v>46267</v>
      </c>
      <c r="C1812" s="4">
        <f>YEAR(SalesDataTable[[#This Row],[Order Date]])</f>
        <v>2026</v>
      </c>
      <c r="D1812" s="12" t="str">
        <f>"Q"&amp;ROUNDUP(MONTH(SalesDataTable[[#This Row],[Order Date]])/3,0)</f>
        <v>Q3</v>
      </c>
      <c r="E1812" s="4">
        <f>MONTH(SalesDataTable[[#This Row],[Order Date]])</f>
        <v>9</v>
      </c>
      <c r="F1812" s="4" t="str">
        <f>TEXT(SalesDataTable[[#This Row],[Order Date]],"MMM")</f>
        <v>Sep</v>
      </c>
      <c r="G1812" s="4" t="s">
        <v>6</v>
      </c>
      <c r="H1812" s="4" t="s">
        <v>27</v>
      </c>
      <c r="I1812" s="4" t="s">
        <v>28</v>
      </c>
      <c r="J1812" s="4" t="s">
        <v>13</v>
      </c>
      <c r="K1812" s="4" t="s">
        <v>14</v>
      </c>
      <c r="L1812" s="4" t="s">
        <v>15</v>
      </c>
      <c r="M1812" s="9">
        <v>1</v>
      </c>
      <c r="N1812" s="6">
        <v>36.69</v>
      </c>
      <c r="O1812" s="7">
        <v>0</v>
      </c>
      <c r="P1812" s="6">
        <v>13.92</v>
      </c>
      <c r="Q1812" s="6">
        <f t="shared" si="112"/>
        <v>36.69</v>
      </c>
      <c r="R1812" s="6">
        <f t="shared" si="113"/>
        <v>13.92</v>
      </c>
      <c r="S1812" s="6">
        <f t="shared" si="114"/>
        <v>22.769999999999996</v>
      </c>
      <c r="T1812" s="8">
        <f t="shared" si="115"/>
        <v>0.6206050695012264</v>
      </c>
      <c r="U1812" s="5">
        <f>YEAR(SalesDataTable[[#This Row],[Order Date]])</f>
        <v>2026</v>
      </c>
      <c r="V1812" s="8" t="str">
        <f>"Q"&amp;ROUNDUP(MONTH(SalesDataTable[[#This Row],[Order Date]])/3,0)</f>
        <v>Q3</v>
      </c>
      <c r="W1812" s="9">
        <f>MONTH(SalesDataTable[[#This Row],[Order Date]])</f>
        <v>9</v>
      </c>
      <c r="X1812" s="8" t="str">
        <f>TEXT(SalesDataTable[[#This Row],[Order Date]],"mmm")</f>
        <v>Sep</v>
      </c>
    </row>
    <row r="1813" spans="1:24" ht="15.75">
      <c r="A1813" s="2">
        <v>2890</v>
      </c>
      <c r="B1813" s="3">
        <v>46267</v>
      </c>
      <c r="C1813" s="4">
        <f>YEAR(SalesDataTable[[#This Row],[Order Date]])</f>
        <v>2026</v>
      </c>
      <c r="D1813" s="12" t="str">
        <f>"Q"&amp;ROUNDUP(MONTH(SalesDataTable[[#This Row],[Order Date]])/3,0)</f>
        <v>Q3</v>
      </c>
      <c r="E1813" s="4">
        <f>MONTH(SalesDataTable[[#This Row],[Order Date]])</f>
        <v>9</v>
      </c>
      <c r="F1813" s="4" t="str">
        <f>TEXT(SalesDataTable[[#This Row],[Order Date]],"MMM")</f>
        <v>Sep</v>
      </c>
      <c r="G1813" s="4" t="s">
        <v>11</v>
      </c>
      <c r="H1813" s="4" t="s">
        <v>18</v>
      </c>
      <c r="I1813" s="4" t="s">
        <v>2</v>
      </c>
      <c r="J1813" s="4" t="s">
        <v>16</v>
      </c>
      <c r="K1813" s="4" t="s">
        <v>14</v>
      </c>
      <c r="L1813" s="4" t="s">
        <v>44</v>
      </c>
      <c r="M1813" s="9">
        <v>4</v>
      </c>
      <c r="N1813" s="6">
        <v>130.43</v>
      </c>
      <c r="O1813" s="7">
        <v>0</v>
      </c>
      <c r="P1813" s="6">
        <v>66.849999999999994</v>
      </c>
      <c r="Q1813" s="6">
        <f t="shared" si="112"/>
        <v>521.72</v>
      </c>
      <c r="R1813" s="6">
        <f t="shared" si="113"/>
        <v>267.39999999999998</v>
      </c>
      <c r="S1813" s="6">
        <f t="shared" si="114"/>
        <v>254.32000000000005</v>
      </c>
      <c r="T1813" s="8">
        <f t="shared" si="115"/>
        <v>0.48746454036648018</v>
      </c>
      <c r="U1813" s="5">
        <f>YEAR(SalesDataTable[[#This Row],[Order Date]])</f>
        <v>2026</v>
      </c>
      <c r="V1813" s="8" t="str">
        <f>"Q"&amp;ROUNDUP(MONTH(SalesDataTable[[#This Row],[Order Date]])/3,0)</f>
        <v>Q3</v>
      </c>
      <c r="W1813" s="9">
        <f>MONTH(SalesDataTable[[#This Row],[Order Date]])</f>
        <v>9</v>
      </c>
      <c r="X1813" s="8" t="str">
        <f>TEXT(SalesDataTable[[#This Row],[Order Date]],"mmm")</f>
        <v>Sep</v>
      </c>
    </row>
    <row r="1814" spans="1:24" ht="15.75">
      <c r="A1814" s="2">
        <v>2108</v>
      </c>
      <c r="B1814" s="3">
        <v>46268</v>
      </c>
      <c r="C1814" s="4">
        <f>YEAR(SalesDataTable[[#This Row],[Order Date]])</f>
        <v>2026</v>
      </c>
      <c r="D1814" s="12" t="str">
        <f>"Q"&amp;ROUNDUP(MONTH(SalesDataTable[[#This Row],[Order Date]])/3,0)</f>
        <v>Q3</v>
      </c>
      <c r="E1814" s="4">
        <f>MONTH(SalesDataTable[[#This Row],[Order Date]])</f>
        <v>9</v>
      </c>
      <c r="F1814" s="4" t="str">
        <f>TEXT(SalesDataTable[[#This Row],[Order Date]],"MMM")</f>
        <v>Sep</v>
      </c>
      <c r="G1814" s="4" t="s">
        <v>6</v>
      </c>
      <c r="H1814" s="4" t="s">
        <v>41</v>
      </c>
      <c r="I1814" s="4" t="s">
        <v>2</v>
      </c>
      <c r="J1814" s="4" t="s">
        <v>3</v>
      </c>
      <c r="K1814" s="4" t="s">
        <v>9</v>
      </c>
      <c r="L1814" s="4" t="s">
        <v>17</v>
      </c>
      <c r="M1814" s="9">
        <v>1</v>
      </c>
      <c r="N1814" s="6">
        <v>146.13999999999999</v>
      </c>
      <c r="O1814" s="7">
        <v>0</v>
      </c>
      <c r="P1814" s="6">
        <v>81.040000000000006</v>
      </c>
      <c r="Q1814" s="6">
        <f t="shared" si="112"/>
        <v>146.13999999999999</v>
      </c>
      <c r="R1814" s="6">
        <f t="shared" si="113"/>
        <v>81.040000000000006</v>
      </c>
      <c r="S1814" s="6">
        <f t="shared" si="114"/>
        <v>65.09999999999998</v>
      </c>
      <c r="T1814" s="8">
        <f t="shared" si="115"/>
        <v>0.44546325441357593</v>
      </c>
      <c r="U1814" s="5">
        <f>YEAR(SalesDataTable[[#This Row],[Order Date]])</f>
        <v>2026</v>
      </c>
      <c r="V1814" s="8" t="str">
        <f>"Q"&amp;ROUNDUP(MONTH(SalesDataTable[[#This Row],[Order Date]])/3,0)</f>
        <v>Q3</v>
      </c>
      <c r="W1814" s="9">
        <f>MONTH(SalesDataTable[[#This Row],[Order Date]])</f>
        <v>9</v>
      </c>
      <c r="X1814" s="8" t="str">
        <f>TEXT(SalesDataTable[[#This Row],[Order Date]],"mmm")</f>
        <v>Sep</v>
      </c>
    </row>
    <row r="1815" spans="1:24" ht="15.75">
      <c r="A1815" s="2">
        <v>2340</v>
      </c>
      <c r="B1815" s="3">
        <v>46268</v>
      </c>
      <c r="C1815" s="4">
        <f>YEAR(SalesDataTable[[#This Row],[Order Date]])</f>
        <v>2026</v>
      </c>
      <c r="D1815" s="12" t="str">
        <f>"Q"&amp;ROUNDUP(MONTH(SalesDataTable[[#This Row],[Order Date]])/3,0)</f>
        <v>Q3</v>
      </c>
      <c r="E1815" s="4">
        <f>MONTH(SalesDataTable[[#This Row],[Order Date]])</f>
        <v>9</v>
      </c>
      <c r="F1815" s="4" t="str">
        <f>TEXT(SalesDataTable[[#This Row],[Order Date]],"MMM")</f>
        <v>Sep</v>
      </c>
      <c r="G1815" s="4" t="s">
        <v>6</v>
      </c>
      <c r="H1815" s="4" t="s">
        <v>49</v>
      </c>
      <c r="I1815" s="4" t="s">
        <v>19</v>
      </c>
      <c r="J1815" s="4" t="s">
        <v>13</v>
      </c>
      <c r="K1815" s="4" t="s">
        <v>23</v>
      </c>
      <c r="L1815" s="4" t="s">
        <v>24</v>
      </c>
      <c r="M1815" s="9">
        <v>4</v>
      </c>
      <c r="N1815" s="6">
        <v>332.93</v>
      </c>
      <c r="O1815" s="7">
        <v>0</v>
      </c>
      <c r="P1815" s="6">
        <v>193.56</v>
      </c>
      <c r="Q1815" s="6">
        <f t="shared" si="112"/>
        <v>1331.72</v>
      </c>
      <c r="R1815" s="6">
        <f t="shared" si="113"/>
        <v>774.24</v>
      </c>
      <c r="S1815" s="6">
        <f t="shared" si="114"/>
        <v>557.48</v>
      </c>
      <c r="T1815" s="8">
        <f t="shared" si="115"/>
        <v>0.41861652599645571</v>
      </c>
      <c r="U1815" s="5">
        <f>YEAR(SalesDataTable[[#This Row],[Order Date]])</f>
        <v>2026</v>
      </c>
      <c r="V1815" s="8" t="str">
        <f>"Q"&amp;ROUNDUP(MONTH(SalesDataTable[[#This Row],[Order Date]])/3,0)</f>
        <v>Q3</v>
      </c>
      <c r="W1815" s="9">
        <f>MONTH(SalesDataTable[[#This Row],[Order Date]])</f>
        <v>9</v>
      </c>
      <c r="X1815" s="8" t="str">
        <f>TEXT(SalesDataTable[[#This Row],[Order Date]],"mmm")</f>
        <v>Sep</v>
      </c>
    </row>
    <row r="1816" spans="1:24" ht="15.75">
      <c r="A1816" s="2">
        <v>3078</v>
      </c>
      <c r="B1816" s="3">
        <v>46268</v>
      </c>
      <c r="C1816" s="4">
        <f>YEAR(SalesDataTable[[#This Row],[Order Date]])</f>
        <v>2026</v>
      </c>
      <c r="D1816" s="12" t="str">
        <f>"Q"&amp;ROUNDUP(MONTH(SalesDataTable[[#This Row],[Order Date]])/3,0)</f>
        <v>Q3</v>
      </c>
      <c r="E1816" s="4">
        <f>MONTH(SalesDataTable[[#This Row],[Order Date]])</f>
        <v>9</v>
      </c>
      <c r="F1816" s="4" t="str">
        <f>TEXT(SalesDataTable[[#This Row],[Order Date]],"MMM")</f>
        <v>Sep</v>
      </c>
      <c r="G1816" s="4" t="s">
        <v>6</v>
      </c>
      <c r="H1816" s="4" t="s">
        <v>49</v>
      </c>
      <c r="I1816" s="4" t="s">
        <v>19</v>
      </c>
      <c r="J1816" s="4" t="s">
        <v>16</v>
      </c>
      <c r="K1816" s="4" t="s">
        <v>23</v>
      </c>
      <c r="L1816" s="4" t="s">
        <v>51</v>
      </c>
      <c r="M1816" s="9">
        <v>4</v>
      </c>
      <c r="N1816" s="6">
        <v>122.43</v>
      </c>
      <c r="O1816" s="7">
        <v>0</v>
      </c>
      <c r="P1816" s="6">
        <v>61.5</v>
      </c>
      <c r="Q1816" s="6">
        <f t="shared" si="112"/>
        <v>489.72</v>
      </c>
      <c r="R1816" s="6">
        <f t="shared" si="113"/>
        <v>246</v>
      </c>
      <c r="S1816" s="6">
        <f t="shared" si="114"/>
        <v>243.72000000000003</v>
      </c>
      <c r="T1816" s="8">
        <f t="shared" si="115"/>
        <v>0.49767213918157316</v>
      </c>
      <c r="U1816" s="5">
        <f>YEAR(SalesDataTable[[#This Row],[Order Date]])</f>
        <v>2026</v>
      </c>
      <c r="V1816" s="8" t="str">
        <f>"Q"&amp;ROUNDUP(MONTH(SalesDataTable[[#This Row],[Order Date]])/3,0)</f>
        <v>Q3</v>
      </c>
      <c r="W1816" s="9">
        <f>MONTH(SalesDataTable[[#This Row],[Order Date]])</f>
        <v>9</v>
      </c>
      <c r="X1816" s="8" t="str">
        <f>TEXT(SalesDataTable[[#This Row],[Order Date]],"mmm")</f>
        <v>Sep</v>
      </c>
    </row>
    <row r="1817" spans="1:24" ht="15.75">
      <c r="A1817" s="2">
        <v>3575</v>
      </c>
      <c r="B1817" s="3">
        <v>46268</v>
      </c>
      <c r="C1817" s="4">
        <f>YEAR(SalesDataTable[[#This Row],[Order Date]])</f>
        <v>2026</v>
      </c>
      <c r="D1817" s="12" t="str">
        <f>"Q"&amp;ROUNDUP(MONTH(SalesDataTable[[#This Row],[Order Date]])/3,0)</f>
        <v>Q3</v>
      </c>
      <c r="E1817" s="4">
        <f>MONTH(SalesDataTable[[#This Row],[Order Date]])</f>
        <v>9</v>
      </c>
      <c r="F1817" s="4" t="str">
        <f>TEXT(SalesDataTable[[#This Row],[Order Date]],"MMM")</f>
        <v>Sep</v>
      </c>
      <c r="G1817" s="4" t="s">
        <v>11</v>
      </c>
      <c r="H1817" s="4" t="s">
        <v>12</v>
      </c>
      <c r="I1817" s="4" t="s">
        <v>28</v>
      </c>
      <c r="J1817" s="4" t="s">
        <v>3</v>
      </c>
      <c r="K1817" s="4" t="s">
        <v>4</v>
      </c>
      <c r="L1817" s="4" t="s">
        <v>5</v>
      </c>
      <c r="M1817" s="9">
        <v>3</v>
      </c>
      <c r="N1817" s="6">
        <v>81.12</v>
      </c>
      <c r="O1817" s="7">
        <v>0.1</v>
      </c>
      <c r="P1817" s="6">
        <v>41.78</v>
      </c>
      <c r="Q1817" s="6">
        <f t="shared" si="112"/>
        <v>219.02400000000003</v>
      </c>
      <c r="R1817" s="6">
        <f t="shared" si="113"/>
        <v>125.34</v>
      </c>
      <c r="S1817" s="6">
        <f t="shared" si="114"/>
        <v>93.684000000000026</v>
      </c>
      <c r="T1817" s="8">
        <f t="shared" si="115"/>
        <v>0.42773394696471628</v>
      </c>
      <c r="U1817" s="5">
        <f>YEAR(SalesDataTable[[#This Row],[Order Date]])</f>
        <v>2026</v>
      </c>
      <c r="V1817" s="8" t="str">
        <f>"Q"&amp;ROUNDUP(MONTH(SalesDataTable[[#This Row],[Order Date]])/3,0)</f>
        <v>Q3</v>
      </c>
      <c r="W1817" s="9">
        <f>MONTH(SalesDataTable[[#This Row],[Order Date]])</f>
        <v>9</v>
      </c>
      <c r="X1817" s="8" t="str">
        <f>TEXT(SalesDataTable[[#This Row],[Order Date]],"mmm")</f>
        <v>Sep</v>
      </c>
    </row>
    <row r="1818" spans="1:24" ht="15.75">
      <c r="A1818" s="2">
        <v>3700</v>
      </c>
      <c r="B1818" s="3">
        <v>46268</v>
      </c>
      <c r="C1818" s="4">
        <f>YEAR(SalesDataTable[[#This Row],[Order Date]])</f>
        <v>2026</v>
      </c>
      <c r="D1818" s="12" t="str">
        <f>"Q"&amp;ROUNDUP(MONTH(SalesDataTable[[#This Row],[Order Date]])/3,0)</f>
        <v>Q3</v>
      </c>
      <c r="E1818" s="4">
        <f>MONTH(SalesDataTable[[#This Row],[Order Date]])</f>
        <v>9</v>
      </c>
      <c r="F1818" s="4" t="str">
        <f>TEXT(SalesDataTable[[#This Row],[Order Date]],"MMM")</f>
        <v>Sep</v>
      </c>
      <c r="G1818" s="4" t="s">
        <v>6</v>
      </c>
      <c r="H1818" s="4" t="s">
        <v>49</v>
      </c>
      <c r="I1818" s="4" t="s">
        <v>2</v>
      </c>
      <c r="J1818" s="4" t="s">
        <v>3</v>
      </c>
      <c r="K1818" s="4" t="s">
        <v>14</v>
      </c>
      <c r="L1818" s="4" t="s">
        <v>48</v>
      </c>
      <c r="M1818" s="9">
        <v>1</v>
      </c>
      <c r="N1818" s="6">
        <v>168.54</v>
      </c>
      <c r="O1818" s="7">
        <v>0.05</v>
      </c>
      <c r="P1818" s="6">
        <v>87.82</v>
      </c>
      <c r="Q1818" s="6">
        <f t="shared" si="112"/>
        <v>160.11299999999997</v>
      </c>
      <c r="R1818" s="6">
        <f t="shared" si="113"/>
        <v>87.82</v>
      </c>
      <c r="S1818" s="6">
        <f t="shared" si="114"/>
        <v>72.292999999999978</v>
      </c>
      <c r="T1818" s="8">
        <f t="shared" si="115"/>
        <v>0.45151236938911887</v>
      </c>
      <c r="U1818" s="5">
        <f>YEAR(SalesDataTable[[#This Row],[Order Date]])</f>
        <v>2026</v>
      </c>
      <c r="V1818" s="8" t="str">
        <f>"Q"&amp;ROUNDUP(MONTH(SalesDataTable[[#This Row],[Order Date]])/3,0)</f>
        <v>Q3</v>
      </c>
      <c r="W1818" s="9">
        <f>MONTH(SalesDataTable[[#This Row],[Order Date]])</f>
        <v>9</v>
      </c>
      <c r="X1818" s="8" t="str">
        <f>TEXT(SalesDataTable[[#This Row],[Order Date]],"mmm")</f>
        <v>Sep</v>
      </c>
    </row>
    <row r="1819" spans="1:24" ht="15.75">
      <c r="A1819" s="2">
        <v>3762</v>
      </c>
      <c r="B1819" s="3">
        <v>46268</v>
      </c>
      <c r="C1819" s="4">
        <f>YEAR(SalesDataTable[[#This Row],[Order Date]])</f>
        <v>2026</v>
      </c>
      <c r="D1819" s="12" t="str">
        <f>"Q"&amp;ROUNDUP(MONTH(SalesDataTable[[#This Row],[Order Date]])/3,0)</f>
        <v>Q3</v>
      </c>
      <c r="E1819" s="4">
        <f>MONTH(SalesDataTable[[#This Row],[Order Date]])</f>
        <v>9</v>
      </c>
      <c r="F1819" s="4" t="str">
        <f>TEXT(SalesDataTable[[#This Row],[Order Date]],"MMM")</f>
        <v>Sep</v>
      </c>
      <c r="G1819" s="4" t="s">
        <v>0</v>
      </c>
      <c r="H1819" s="4" t="s">
        <v>1</v>
      </c>
      <c r="I1819" s="4" t="s">
        <v>19</v>
      </c>
      <c r="J1819" s="4" t="s">
        <v>13</v>
      </c>
      <c r="K1819" s="4" t="s">
        <v>4</v>
      </c>
      <c r="L1819" s="4" t="s">
        <v>26</v>
      </c>
      <c r="M1819" s="9">
        <v>4</v>
      </c>
      <c r="N1819" s="6">
        <v>39.61</v>
      </c>
      <c r="O1819" s="7">
        <v>0.1</v>
      </c>
      <c r="P1819" s="6">
        <v>16.829999999999998</v>
      </c>
      <c r="Q1819" s="6">
        <f t="shared" si="112"/>
        <v>142.596</v>
      </c>
      <c r="R1819" s="6">
        <f t="shared" si="113"/>
        <v>67.319999999999993</v>
      </c>
      <c r="S1819" s="6">
        <f t="shared" si="114"/>
        <v>75.27600000000001</v>
      </c>
      <c r="T1819" s="8">
        <f t="shared" si="115"/>
        <v>0.52789699570815452</v>
      </c>
      <c r="U1819" s="5">
        <f>YEAR(SalesDataTable[[#This Row],[Order Date]])</f>
        <v>2026</v>
      </c>
      <c r="V1819" s="8" t="str">
        <f>"Q"&amp;ROUNDUP(MONTH(SalesDataTable[[#This Row],[Order Date]])/3,0)</f>
        <v>Q3</v>
      </c>
      <c r="W1819" s="9">
        <f>MONTH(SalesDataTable[[#This Row],[Order Date]])</f>
        <v>9</v>
      </c>
      <c r="X1819" s="8" t="str">
        <f>TEXT(SalesDataTable[[#This Row],[Order Date]],"mmm")</f>
        <v>Sep</v>
      </c>
    </row>
    <row r="1820" spans="1:24" ht="15.75">
      <c r="A1820" s="2">
        <v>2790</v>
      </c>
      <c r="B1820" s="3">
        <v>46269</v>
      </c>
      <c r="C1820" s="4">
        <f>YEAR(SalesDataTable[[#This Row],[Order Date]])</f>
        <v>2026</v>
      </c>
      <c r="D1820" s="12" t="str">
        <f>"Q"&amp;ROUNDUP(MONTH(SalesDataTable[[#This Row],[Order Date]])/3,0)</f>
        <v>Q3</v>
      </c>
      <c r="E1820" s="4">
        <f>MONTH(SalesDataTable[[#This Row],[Order Date]])</f>
        <v>9</v>
      </c>
      <c r="F1820" s="4" t="str">
        <f>TEXT(SalesDataTable[[#This Row],[Order Date]],"MMM")</f>
        <v>Sep</v>
      </c>
      <c r="G1820" s="4" t="s">
        <v>20</v>
      </c>
      <c r="H1820" s="4" t="s">
        <v>33</v>
      </c>
      <c r="I1820" s="4" t="s">
        <v>2</v>
      </c>
      <c r="J1820" s="4" t="s">
        <v>3</v>
      </c>
      <c r="K1820" s="4" t="s">
        <v>34</v>
      </c>
      <c r="L1820" s="4" t="s">
        <v>35</v>
      </c>
      <c r="M1820" s="9">
        <v>1</v>
      </c>
      <c r="N1820" s="6">
        <v>39.85</v>
      </c>
      <c r="O1820" s="7">
        <v>0.1</v>
      </c>
      <c r="P1820" s="6">
        <v>14.96</v>
      </c>
      <c r="Q1820" s="6">
        <f t="shared" si="112"/>
        <v>35.865000000000002</v>
      </c>
      <c r="R1820" s="6">
        <f t="shared" si="113"/>
        <v>14.96</v>
      </c>
      <c r="S1820" s="6">
        <f t="shared" si="114"/>
        <v>20.905000000000001</v>
      </c>
      <c r="T1820" s="8">
        <f t="shared" si="115"/>
        <v>0.58288024536456151</v>
      </c>
      <c r="U1820" s="5">
        <f>YEAR(SalesDataTable[[#This Row],[Order Date]])</f>
        <v>2026</v>
      </c>
      <c r="V1820" s="8" t="str">
        <f>"Q"&amp;ROUNDUP(MONTH(SalesDataTable[[#This Row],[Order Date]])/3,0)</f>
        <v>Q3</v>
      </c>
      <c r="W1820" s="9">
        <f>MONTH(SalesDataTable[[#This Row],[Order Date]])</f>
        <v>9</v>
      </c>
      <c r="X1820" s="8" t="str">
        <f>TEXT(SalesDataTable[[#This Row],[Order Date]],"mmm")</f>
        <v>Sep</v>
      </c>
    </row>
    <row r="1821" spans="1:24" ht="15.75">
      <c r="A1821" s="2">
        <v>4149</v>
      </c>
      <c r="B1821" s="3">
        <v>46269</v>
      </c>
      <c r="C1821" s="4">
        <f>YEAR(SalesDataTable[[#This Row],[Order Date]])</f>
        <v>2026</v>
      </c>
      <c r="D1821" s="12" t="str">
        <f>"Q"&amp;ROUNDUP(MONTH(SalesDataTable[[#This Row],[Order Date]])/3,0)</f>
        <v>Q3</v>
      </c>
      <c r="E1821" s="4">
        <f>MONTH(SalesDataTable[[#This Row],[Order Date]])</f>
        <v>9</v>
      </c>
      <c r="F1821" s="4" t="str">
        <f>TEXT(SalesDataTable[[#This Row],[Order Date]],"MMM")</f>
        <v>Sep</v>
      </c>
      <c r="G1821" s="4" t="s">
        <v>20</v>
      </c>
      <c r="H1821" s="4" t="s">
        <v>33</v>
      </c>
      <c r="I1821" s="4" t="s">
        <v>2</v>
      </c>
      <c r="J1821" s="4" t="s">
        <v>13</v>
      </c>
      <c r="K1821" s="4" t="s">
        <v>34</v>
      </c>
      <c r="L1821" s="4" t="s">
        <v>35</v>
      </c>
      <c r="M1821" s="9">
        <v>1</v>
      </c>
      <c r="N1821" s="6">
        <v>40.51</v>
      </c>
      <c r="O1821" s="7">
        <v>0.05</v>
      </c>
      <c r="P1821" s="6">
        <v>14.7</v>
      </c>
      <c r="Q1821" s="6">
        <f t="shared" si="112"/>
        <v>38.484499999999997</v>
      </c>
      <c r="R1821" s="6">
        <f t="shared" si="113"/>
        <v>14.7</v>
      </c>
      <c r="S1821" s="6">
        <f t="shared" si="114"/>
        <v>23.784499999999998</v>
      </c>
      <c r="T1821" s="8">
        <f t="shared" si="115"/>
        <v>0.6180280372617547</v>
      </c>
      <c r="U1821" s="5">
        <f>YEAR(SalesDataTable[[#This Row],[Order Date]])</f>
        <v>2026</v>
      </c>
      <c r="V1821" s="8" t="str">
        <f>"Q"&amp;ROUNDUP(MONTH(SalesDataTable[[#This Row],[Order Date]])/3,0)</f>
        <v>Q3</v>
      </c>
      <c r="W1821" s="9">
        <f>MONTH(SalesDataTable[[#This Row],[Order Date]])</f>
        <v>9</v>
      </c>
      <c r="X1821" s="8" t="str">
        <f>TEXT(SalesDataTable[[#This Row],[Order Date]],"mmm")</f>
        <v>Sep</v>
      </c>
    </row>
    <row r="1822" spans="1:24" ht="15.75">
      <c r="A1822" s="2">
        <v>1955</v>
      </c>
      <c r="B1822" s="3">
        <v>46270</v>
      </c>
      <c r="C1822" s="4">
        <f>YEAR(SalesDataTable[[#This Row],[Order Date]])</f>
        <v>2026</v>
      </c>
      <c r="D1822" s="12" t="str">
        <f>"Q"&amp;ROUNDUP(MONTH(SalesDataTable[[#This Row],[Order Date]])/3,0)</f>
        <v>Q3</v>
      </c>
      <c r="E1822" s="4">
        <f>MONTH(SalesDataTable[[#This Row],[Order Date]])</f>
        <v>9</v>
      </c>
      <c r="F1822" s="4" t="str">
        <f>TEXT(SalesDataTable[[#This Row],[Order Date]],"MMM")</f>
        <v>Sep</v>
      </c>
      <c r="G1822" s="4" t="s">
        <v>6</v>
      </c>
      <c r="H1822" s="4" t="s">
        <v>43</v>
      </c>
      <c r="I1822" s="4" t="s">
        <v>2</v>
      </c>
      <c r="J1822" s="4" t="s">
        <v>3</v>
      </c>
      <c r="K1822" s="4" t="s">
        <v>23</v>
      </c>
      <c r="L1822" s="4" t="s">
        <v>51</v>
      </c>
      <c r="M1822" s="9">
        <v>1</v>
      </c>
      <c r="N1822" s="6">
        <v>121.59</v>
      </c>
      <c r="O1822" s="7">
        <v>0</v>
      </c>
      <c r="P1822" s="6">
        <v>62.44</v>
      </c>
      <c r="Q1822" s="6">
        <f t="shared" si="112"/>
        <v>121.59</v>
      </c>
      <c r="R1822" s="6">
        <f t="shared" si="113"/>
        <v>62.44</v>
      </c>
      <c r="S1822" s="6">
        <f t="shared" si="114"/>
        <v>59.150000000000006</v>
      </c>
      <c r="T1822" s="8">
        <f t="shared" si="115"/>
        <v>0.4864709268854347</v>
      </c>
      <c r="U1822" s="5">
        <f>YEAR(SalesDataTable[[#This Row],[Order Date]])</f>
        <v>2026</v>
      </c>
      <c r="V1822" s="8" t="str">
        <f>"Q"&amp;ROUNDUP(MONTH(SalesDataTable[[#This Row],[Order Date]])/3,0)</f>
        <v>Q3</v>
      </c>
      <c r="W1822" s="9">
        <f>MONTH(SalesDataTable[[#This Row],[Order Date]])</f>
        <v>9</v>
      </c>
      <c r="X1822" s="8" t="str">
        <f>TEXT(SalesDataTable[[#This Row],[Order Date]],"mmm")</f>
        <v>Sep</v>
      </c>
    </row>
    <row r="1823" spans="1:24" ht="15.75">
      <c r="A1823" s="2">
        <v>2077</v>
      </c>
      <c r="B1823" s="3">
        <v>46270</v>
      </c>
      <c r="C1823" s="4">
        <f>YEAR(SalesDataTable[[#This Row],[Order Date]])</f>
        <v>2026</v>
      </c>
      <c r="D1823" s="12" t="str">
        <f>"Q"&amp;ROUNDUP(MONTH(SalesDataTable[[#This Row],[Order Date]])/3,0)</f>
        <v>Q3</v>
      </c>
      <c r="E1823" s="4">
        <f>MONTH(SalesDataTable[[#This Row],[Order Date]])</f>
        <v>9</v>
      </c>
      <c r="F1823" s="4" t="str">
        <f>TEXT(SalesDataTable[[#This Row],[Order Date]],"MMM")</f>
        <v>Sep</v>
      </c>
      <c r="G1823" s="4" t="s">
        <v>20</v>
      </c>
      <c r="H1823" s="4" t="s">
        <v>33</v>
      </c>
      <c r="I1823" s="4" t="s">
        <v>8</v>
      </c>
      <c r="J1823" s="4" t="s">
        <v>16</v>
      </c>
      <c r="K1823" s="4" t="s">
        <v>9</v>
      </c>
      <c r="L1823" s="4" t="s">
        <v>37</v>
      </c>
      <c r="M1823" s="9">
        <v>4</v>
      </c>
      <c r="N1823" s="6">
        <v>152.99</v>
      </c>
      <c r="O1823" s="7">
        <v>0.15</v>
      </c>
      <c r="P1823" s="6">
        <v>77.12</v>
      </c>
      <c r="Q1823" s="6">
        <f t="shared" si="112"/>
        <v>520.16600000000005</v>
      </c>
      <c r="R1823" s="6">
        <f t="shared" si="113"/>
        <v>308.48</v>
      </c>
      <c r="S1823" s="6">
        <f t="shared" si="114"/>
        <v>211.68600000000004</v>
      </c>
      <c r="T1823" s="8">
        <f t="shared" si="115"/>
        <v>0.40695854784818697</v>
      </c>
      <c r="U1823" s="5">
        <f>YEAR(SalesDataTable[[#This Row],[Order Date]])</f>
        <v>2026</v>
      </c>
      <c r="V1823" s="8" t="str">
        <f>"Q"&amp;ROUNDUP(MONTH(SalesDataTable[[#This Row],[Order Date]])/3,0)</f>
        <v>Q3</v>
      </c>
      <c r="W1823" s="9">
        <f>MONTH(SalesDataTable[[#This Row],[Order Date]])</f>
        <v>9</v>
      </c>
      <c r="X1823" s="8" t="str">
        <f>TEXT(SalesDataTable[[#This Row],[Order Date]],"mmm")</f>
        <v>Sep</v>
      </c>
    </row>
    <row r="1824" spans="1:24" ht="15.75">
      <c r="A1824" s="2">
        <v>2879</v>
      </c>
      <c r="B1824" s="3">
        <v>46270</v>
      </c>
      <c r="C1824" s="4">
        <f>YEAR(SalesDataTable[[#This Row],[Order Date]])</f>
        <v>2026</v>
      </c>
      <c r="D1824" s="12" t="str">
        <f>"Q"&amp;ROUNDUP(MONTH(SalesDataTable[[#This Row],[Order Date]])/3,0)</f>
        <v>Q3</v>
      </c>
      <c r="E1824" s="4">
        <f>MONTH(SalesDataTable[[#This Row],[Order Date]])</f>
        <v>9</v>
      </c>
      <c r="F1824" s="4" t="str">
        <f>TEXT(SalesDataTable[[#This Row],[Order Date]],"MMM")</f>
        <v>Sep</v>
      </c>
      <c r="G1824" s="4" t="s">
        <v>11</v>
      </c>
      <c r="H1824" s="4" t="s">
        <v>39</v>
      </c>
      <c r="I1824" s="4" t="s">
        <v>2</v>
      </c>
      <c r="J1824" s="4" t="s">
        <v>16</v>
      </c>
      <c r="K1824" s="4" t="s">
        <v>14</v>
      </c>
      <c r="L1824" s="4" t="s">
        <v>15</v>
      </c>
      <c r="M1824" s="9">
        <v>3</v>
      </c>
      <c r="N1824" s="6">
        <v>36.19</v>
      </c>
      <c r="O1824" s="7">
        <v>0.1</v>
      </c>
      <c r="P1824" s="6">
        <v>13.97</v>
      </c>
      <c r="Q1824" s="6">
        <f t="shared" si="112"/>
        <v>97.712999999999994</v>
      </c>
      <c r="R1824" s="6">
        <f t="shared" si="113"/>
        <v>41.910000000000004</v>
      </c>
      <c r="S1824" s="6">
        <f t="shared" si="114"/>
        <v>55.80299999999999</v>
      </c>
      <c r="T1824" s="8">
        <f t="shared" si="115"/>
        <v>0.57109084768659235</v>
      </c>
      <c r="U1824" s="5">
        <f>YEAR(SalesDataTable[[#This Row],[Order Date]])</f>
        <v>2026</v>
      </c>
      <c r="V1824" s="8" t="str">
        <f>"Q"&amp;ROUNDUP(MONTH(SalesDataTable[[#This Row],[Order Date]])/3,0)</f>
        <v>Q3</v>
      </c>
      <c r="W1824" s="9">
        <f>MONTH(SalesDataTable[[#This Row],[Order Date]])</f>
        <v>9</v>
      </c>
      <c r="X1824" s="8" t="str">
        <f>TEXT(SalesDataTable[[#This Row],[Order Date]],"mmm")</f>
        <v>Sep</v>
      </c>
    </row>
    <row r="1825" spans="1:24" ht="15.75">
      <c r="A1825" s="2">
        <v>3353</v>
      </c>
      <c r="B1825" s="3">
        <v>46270</v>
      </c>
      <c r="C1825" s="4">
        <f>YEAR(SalesDataTable[[#This Row],[Order Date]])</f>
        <v>2026</v>
      </c>
      <c r="D1825" s="12" t="str">
        <f>"Q"&amp;ROUNDUP(MONTH(SalesDataTable[[#This Row],[Order Date]])/3,0)</f>
        <v>Q3</v>
      </c>
      <c r="E1825" s="4">
        <f>MONTH(SalesDataTable[[#This Row],[Order Date]])</f>
        <v>9</v>
      </c>
      <c r="F1825" s="4" t="str">
        <f>TEXT(SalesDataTable[[#This Row],[Order Date]],"MMM")</f>
        <v>Sep</v>
      </c>
      <c r="G1825" s="4" t="s">
        <v>11</v>
      </c>
      <c r="H1825" s="4" t="s">
        <v>52</v>
      </c>
      <c r="I1825" s="4" t="s">
        <v>19</v>
      </c>
      <c r="J1825" s="4" t="s">
        <v>13</v>
      </c>
      <c r="K1825" s="4" t="s">
        <v>9</v>
      </c>
      <c r="L1825" s="4" t="s">
        <v>17</v>
      </c>
      <c r="M1825" s="9">
        <v>2</v>
      </c>
      <c r="N1825" s="6">
        <v>142.44</v>
      </c>
      <c r="O1825" s="7">
        <v>0</v>
      </c>
      <c r="P1825" s="6">
        <v>77.33</v>
      </c>
      <c r="Q1825" s="6">
        <f t="shared" si="112"/>
        <v>284.88</v>
      </c>
      <c r="R1825" s="6">
        <f t="shared" si="113"/>
        <v>154.66</v>
      </c>
      <c r="S1825" s="6">
        <f t="shared" si="114"/>
        <v>130.22</v>
      </c>
      <c r="T1825" s="8">
        <f t="shared" si="115"/>
        <v>0.45710474585790506</v>
      </c>
      <c r="U1825" s="5">
        <f>YEAR(SalesDataTable[[#This Row],[Order Date]])</f>
        <v>2026</v>
      </c>
      <c r="V1825" s="8" t="str">
        <f>"Q"&amp;ROUNDUP(MONTH(SalesDataTable[[#This Row],[Order Date]])/3,0)</f>
        <v>Q3</v>
      </c>
      <c r="W1825" s="9">
        <f>MONTH(SalesDataTable[[#This Row],[Order Date]])</f>
        <v>9</v>
      </c>
      <c r="X1825" s="8" t="str">
        <f>TEXT(SalesDataTable[[#This Row],[Order Date]],"mmm")</f>
        <v>Sep</v>
      </c>
    </row>
    <row r="1826" spans="1:24" ht="15.75">
      <c r="A1826" s="2">
        <v>3514</v>
      </c>
      <c r="B1826" s="3">
        <v>46270</v>
      </c>
      <c r="C1826" s="4">
        <f>YEAR(SalesDataTable[[#This Row],[Order Date]])</f>
        <v>2026</v>
      </c>
      <c r="D1826" s="12" t="str">
        <f>"Q"&amp;ROUNDUP(MONTH(SalesDataTable[[#This Row],[Order Date]])/3,0)</f>
        <v>Q3</v>
      </c>
      <c r="E1826" s="4">
        <f>MONTH(SalesDataTable[[#This Row],[Order Date]])</f>
        <v>9</v>
      </c>
      <c r="F1826" s="4" t="str">
        <f>TEXT(SalesDataTable[[#This Row],[Order Date]],"MMM")</f>
        <v>Sep</v>
      </c>
      <c r="G1826" s="4" t="s">
        <v>6</v>
      </c>
      <c r="H1826" s="4" t="s">
        <v>27</v>
      </c>
      <c r="I1826" s="4" t="s">
        <v>2</v>
      </c>
      <c r="J1826" s="4" t="s">
        <v>13</v>
      </c>
      <c r="K1826" s="4" t="s">
        <v>14</v>
      </c>
      <c r="L1826" s="4" t="s">
        <v>44</v>
      </c>
      <c r="M1826" s="9">
        <v>2</v>
      </c>
      <c r="N1826" s="6">
        <v>133.81</v>
      </c>
      <c r="O1826" s="7">
        <v>0</v>
      </c>
      <c r="P1826" s="6">
        <v>66.78</v>
      </c>
      <c r="Q1826" s="6">
        <f t="shared" si="112"/>
        <v>267.62</v>
      </c>
      <c r="R1826" s="6">
        <f t="shared" si="113"/>
        <v>133.56</v>
      </c>
      <c r="S1826" s="6">
        <f t="shared" si="114"/>
        <v>134.06</v>
      </c>
      <c r="T1826" s="8">
        <f t="shared" si="115"/>
        <v>0.5009341603766535</v>
      </c>
      <c r="U1826" s="5">
        <f>YEAR(SalesDataTable[[#This Row],[Order Date]])</f>
        <v>2026</v>
      </c>
      <c r="V1826" s="8" t="str">
        <f>"Q"&amp;ROUNDUP(MONTH(SalesDataTable[[#This Row],[Order Date]])/3,0)</f>
        <v>Q3</v>
      </c>
      <c r="W1826" s="9">
        <f>MONTH(SalesDataTable[[#This Row],[Order Date]])</f>
        <v>9</v>
      </c>
      <c r="X1826" s="8" t="str">
        <f>TEXT(SalesDataTable[[#This Row],[Order Date]],"mmm")</f>
        <v>Sep</v>
      </c>
    </row>
    <row r="1827" spans="1:24" ht="15.75">
      <c r="A1827" s="2">
        <v>3964</v>
      </c>
      <c r="B1827" s="3">
        <v>46270</v>
      </c>
      <c r="C1827" s="4">
        <f>YEAR(SalesDataTable[[#This Row],[Order Date]])</f>
        <v>2026</v>
      </c>
      <c r="D1827" s="12" t="str">
        <f>"Q"&amp;ROUNDUP(MONTH(SalesDataTable[[#This Row],[Order Date]])/3,0)</f>
        <v>Q3</v>
      </c>
      <c r="E1827" s="4">
        <f>MONTH(SalesDataTable[[#This Row],[Order Date]])</f>
        <v>9</v>
      </c>
      <c r="F1827" s="4" t="str">
        <f>TEXT(SalesDataTable[[#This Row],[Order Date]],"MMM")</f>
        <v>Sep</v>
      </c>
      <c r="G1827" s="4" t="s">
        <v>6</v>
      </c>
      <c r="H1827" s="4" t="s">
        <v>43</v>
      </c>
      <c r="I1827" s="4" t="s">
        <v>19</v>
      </c>
      <c r="J1827" s="4" t="s">
        <v>13</v>
      </c>
      <c r="K1827" s="4" t="s">
        <v>34</v>
      </c>
      <c r="L1827" s="4" t="s">
        <v>35</v>
      </c>
      <c r="M1827" s="9">
        <v>2</v>
      </c>
      <c r="N1827" s="6">
        <v>40.49</v>
      </c>
      <c r="O1827" s="7">
        <v>0.15</v>
      </c>
      <c r="P1827" s="6">
        <v>14.32</v>
      </c>
      <c r="Q1827" s="6">
        <f t="shared" si="112"/>
        <v>68.832999999999998</v>
      </c>
      <c r="R1827" s="6">
        <f t="shared" si="113"/>
        <v>28.64</v>
      </c>
      <c r="S1827" s="6">
        <f t="shared" si="114"/>
        <v>40.192999999999998</v>
      </c>
      <c r="T1827" s="8">
        <f t="shared" si="115"/>
        <v>0.58392050324698908</v>
      </c>
      <c r="U1827" s="5">
        <f>YEAR(SalesDataTable[[#This Row],[Order Date]])</f>
        <v>2026</v>
      </c>
      <c r="V1827" s="8" t="str">
        <f>"Q"&amp;ROUNDUP(MONTH(SalesDataTable[[#This Row],[Order Date]])/3,0)</f>
        <v>Q3</v>
      </c>
      <c r="W1827" s="9">
        <f>MONTH(SalesDataTable[[#This Row],[Order Date]])</f>
        <v>9</v>
      </c>
      <c r="X1827" s="8" t="str">
        <f>TEXT(SalesDataTable[[#This Row],[Order Date]],"mmm")</f>
        <v>Sep</v>
      </c>
    </row>
    <row r="1828" spans="1:24" ht="15.75">
      <c r="A1828" s="2">
        <v>4599</v>
      </c>
      <c r="B1828" s="3">
        <v>46270</v>
      </c>
      <c r="C1828" s="4">
        <f>YEAR(SalesDataTable[[#This Row],[Order Date]])</f>
        <v>2026</v>
      </c>
      <c r="D1828" s="12" t="str">
        <f>"Q"&amp;ROUNDUP(MONTH(SalesDataTable[[#This Row],[Order Date]])/3,0)</f>
        <v>Q3</v>
      </c>
      <c r="E1828" s="4">
        <f>MONTH(SalesDataTable[[#This Row],[Order Date]])</f>
        <v>9</v>
      </c>
      <c r="F1828" s="4" t="str">
        <f>TEXT(SalesDataTable[[#This Row],[Order Date]],"MMM")</f>
        <v>Sep</v>
      </c>
      <c r="G1828" s="4" t="s">
        <v>11</v>
      </c>
      <c r="H1828" s="4" t="s">
        <v>12</v>
      </c>
      <c r="I1828" s="4" t="s">
        <v>2</v>
      </c>
      <c r="J1828" s="4" t="s">
        <v>16</v>
      </c>
      <c r="K1828" s="4" t="s">
        <v>23</v>
      </c>
      <c r="L1828" s="4" t="s">
        <v>29</v>
      </c>
      <c r="M1828" s="9">
        <v>4</v>
      </c>
      <c r="N1828" s="6">
        <v>198.1</v>
      </c>
      <c r="O1828" s="7">
        <v>0</v>
      </c>
      <c r="P1828" s="6">
        <v>101.61</v>
      </c>
      <c r="Q1828" s="6">
        <f t="shared" si="112"/>
        <v>792.4</v>
      </c>
      <c r="R1828" s="6">
        <f t="shared" si="113"/>
        <v>406.44</v>
      </c>
      <c r="S1828" s="6">
        <f t="shared" si="114"/>
        <v>385.96</v>
      </c>
      <c r="T1828" s="8">
        <f t="shared" si="115"/>
        <v>0.48707723372034323</v>
      </c>
      <c r="U1828" s="5">
        <f>YEAR(SalesDataTable[[#This Row],[Order Date]])</f>
        <v>2026</v>
      </c>
      <c r="V1828" s="8" t="str">
        <f>"Q"&amp;ROUNDUP(MONTH(SalesDataTable[[#This Row],[Order Date]])/3,0)</f>
        <v>Q3</v>
      </c>
      <c r="W1828" s="9">
        <f>MONTH(SalesDataTable[[#This Row],[Order Date]])</f>
        <v>9</v>
      </c>
      <c r="X1828" s="8" t="str">
        <f>TEXT(SalesDataTable[[#This Row],[Order Date]],"mmm")</f>
        <v>Sep</v>
      </c>
    </row>
    <row r="1829" spans="1:24" ht="15.75">
      <c r="A1829" s="2">
        <v>5030</v>
      </c>
      <c r="B1829" s="3">
        <v>46270</v>
      </c>
      <c r="C1829" s="4">
        <f>YEAR(SalesDataTable[[#This Row],[Order Date]])</f>
        <v>2026</v>
      </c>
      <c r="D1829" s="12" t="str">
        <f>"Q"&amp;ROUNDUP(MONTH(SalesDataTable[[#This Row],[Order Date]])/3,0)</f>
        <v>Q3</v>
      </c>
      <c r="E1829" s="4">
        <f>MONTH(SalesDataTable[[#This Row],[Order Date]])</f>
        <v>9</v>
      </c>
      <c r="F1829" s="4" t="str">
        <f>TEXT(SalesDataTable[[#This Row],[Order Date]],"MMM")</f>
        <v>Sep</v>
      </c>
      <c r="G1829" s="4" t="s">
        <v>6</v>
      </c>
      <c r="H1829" s="4" t="s">
        <v>43</v>
      </c>
      <c r="I1829" s="4" t="s">
        <v>19</v>
      </c>
      <c r="J1829" s="4" t="s">
        <v>13</v>
      </c>
      <c r="K1829" s="4" t="s">
        <v>4</v>
      </c>
      <c r="L1829" s="4" t="s">
        <v>5</v>
      </c>
      <c r="M1829" s="9">
        <v>1</v>
      </c>
      <c r="N1829" s="6">
        <v>83.73</v>
      </c>
      <c r="O1829" s="7">
        <v>0.15</v>
      </c>
      <c r="P1829" s="6">
        <v>43.34</v>
      </c>
      <c r="Q1829" s="6">
        <f t="shared" si="112"/>
        <v>71.170500000000004</v>
      </c>
      <c r="R1829" s="6">
        <f t="shared" si="113"/>
        <v>43.34</v>
      </c>
      <c r="S1829" s="6">
        <f t="shared" si="114"/>
        <v>27.830500000000001</v>
      </c>
      <c r="T1829" s="8">
        <f t="shared" si="115"/>
        <v>0.39103982689457006</v>
      </c>
      <c r="U1829" s="5">
        <f>YEAR(SalesDataTable[[#This Row],[Order Date]])</f>
        <v>2026</v>
      </c>
      <c r="V1829" s="8" t="str">
        <f>"Q"&amp;ROUNDUP(MONTH(SalesDataTable[[#This Row],[Order Date]])/3,0)</f>
        <v>Q3</v>
      </c>
      <c r="W1829" s="9">
        <f>MONTH(SalesDataTable[[#This Row],[Order Date]])</f>
        <v>9</v>
      </c>
      <c r="X1829" s="8" t="str">
        <f>TEXT(SalesDataTable[[#This Row],[Order Date]],"mmm")</f>
        <v>Sep</v>
      </c>
    </row>
    <row r="1830" spans="1:24" ht="15.75">
      <c r="A1830" s="2">
        <v>1593</v>
      </c>
      <c r="B1830" s="3">
        <v>46271</v>
      </c>
      <c r="C1830" s="4">
        <f>YEAR(SalesDataTable[[#This Row],[Order Date]])</f>
        <v>2026</v>
      </c>
      <c r="D1830" s="12" t="str">
        <f>"Q"&amp;ROUNDUP(MONTH(SalesDataTable[[#This Row],[Order Date]])/3,0)</f>
        <v>Q3</v>
      </c>
      <c r="E1830" s="4">
        <f>MONTH(SalesDataTable[[#This Row],[Order Date]])</f>
        <v>9</v>
      </c>
      <c r="F1830" s="4" t="str">
        <f>TEXT(SalesDataTable[[#This Row],[Order Date]],"MMM")</f>
        <v>Sep</v>
      </c>
      <c r="G1830" s="4" t="s">
        <v>6</v>
      </c>
      <c r="H1830" s="4" t="s">
        <v>49</v>
      </c>
      <c r="I1830" s="4" t="s">
        <v>19</v>
      </c>
      <c r="J1830" s="4" t="s">
        <v>13</v>
      </c>
      <c r="K1830" s="4" t="s">
        <v>23</v>
      </c>
      <c r="L1830" s="4" t="s">
        <v>29</v>
      </c>
      <c r="M1830" s="9">
        <v>2</v>
      </c>
      <c r="N1830" s="6">
        <v>194.92</v>
      </c>
      <c r="O1830" s="7">
        <v>0</v>
      </c>
      <c r="P1830" s="6">
        <v>102.66</v>
      </c>
      <c r="Q1830" s="6">
        <f t="shared" si="112"/>
        <v>389.84</v>
      </c>
      <c r="R1830" s="6">
        <f t="shared" si="113"/>
        <v>205.32</v>
      </c>
      <c r="S1830" s="6">
        <f t="shared" si="114"/>
        <v>184.51999999999998</v>
      </c>
      <c r="T1830" s="8">
        <f t="shared" si="115"/>
        <v>0.47332238867227577</v>
      </c>
      <c r="U1830" s="5">
        <f>YEAR(SalesDataTable[[#This Row],[Order Date]])</f>
        <v>2026</v>
      </c>
      <c r="V1830" s="8" t="str">
        <f>"Q"&amp;ROUNDUP(MONTH(SalesDataTable[[#This Row],[Order Date]])/3,0)</f>
        <v>Q3</v>
      </c>
      <c r="W1830" s="9">
        <f>MONTH(SalesDataTable[[#This Row],[Order Date]])</f>
        <v>9</v>
      </c>
      <c r="X1830" s="8" t="str">
        <f>TEXT(SalesDataTable[[#This Row],[Order Date]],"mmm")</f>
        <v>Sep</v>
      </c>
    </row>
    <row r="1831" spans="1:24" ht="15.75">
      <c r="A1831" s="2">
        <v>1818</v>
      </c>
      <c r="B1831" s="3">
        <v>46271</v>
      </c>
      <c r="C1831" s="4">
        <f>YEAR(SalesDataTable[[#This Row],[Order Date]])</f>
        <v>2026</v>
      </c>
      <c r="D1831" s="12" t="str">
        <f>"Q"&amp;ROUNDUP(MONTH(SalesDataTable[[#This Row],[Order Date]])/3,0)</f>
        <v>Q3</v>
      </c>
      <c r="E1831" s="4">
        <f>MONTH(SalesDataTable[[#This Row],[Order Date]])</f>
        <v>9</v>
      </c>
      <c r="F1831" s="4" t="str">
        <f>TEXT(SalesDataTable[[#This Row],[Order Date]],"MMM")</f>
        <v>Sep</v>
      </c>
      <c r="G1831" s="4" t="s">
        <v>6</v>
      </c>
      <c r="H1831" s="4" t="s">
        <v>43</v>
      </c>
      <c r="I1831" s="4" t="s">
        <v>19</v>
      </c>
      <c r="J1831" s="4" t="s">
        <v>13</v>
      </c>
      <c r="K1831" s="4" t="s">
        <v>14</v>
      </c>
      <c r="L1831" s="4" t="s">
        <v>48</v>
      </c>
      <c r="M1831" s="9">
        <v>1</v>
      </c>
      <c r="N1831" s="6">
        <v>161.03</v>
      </c>
      <c r="O1831" s="7">
        <v>0</v>
      </c>
      <c r="P1831" s="6">
        <v>89.86</v>
      </c>
      <c r="Q1831" s="6">
        <f t="shared" si="112"/>
        <v>161.03</v>
      </c>
      <c r="R1831" s="6">
        <f t="shared" si="113"/>
        <v>89.86</v>
      </c>
      <c r="S1831" s="6">
        <f t="shared" si="114"/>
        <v>71.17</v>
      </c>
      <c r="T1831" s="8">
        <f t="shared" si="115"/>
        <v>0.44196733527914056</v>
      </c>
      <c r="U1831" s="5">
        <f>YEAR(SalesDataTable[[#This Row],[Order Date]])</f>
        <v>2026</v>
      </c>
      <c r="V1831" s="8" t="str">
        <f>"Q"&amp;ROUNDUP(MONTH(SalesDataTable[[#This Row],[Order Date]])/3,0)</f>
        <v>Q3</v>
      </c>
      <c r="W1831" s="9">
        <f>MONTH(SalesDataTable[[#This Row],[Order Date]])</f>
        <v>9</v>
      </c>
      <c r="X1831" s="8" t="str">
        <f>TEXT(SalesDataTable[[#This Row],[Order Date]],"mmm")</f>
        <v>Sep</v>
      </c>
    </row>
    <row r="1832" spans="1:24" ht="15.75">
      <c r="A1832" s="2">
        <v>2370</v>
      </c>
      <c r="B1832" s="3">
        <v>46271</v>
      </c>
      <c r="C1832" s="4">
        <f>YEAR(SalesDataTable[[#This Row],[Order Date]])</f>
        <v>2026</v>
      </c>
      <c r="D1832" s="12" t="str">
        <f>"Q"&amp;ROUNDUP(MONTH(SalesDataTable[[#This Row],[Order Date]])/3,0)</f>
        <v>Q3</v>
      </c>
      <c r="E1832" s="4">
        <f>MONTH(SalesDataTable[[#This Row],[Order Date]])</f>
        <v>9</v>
      </c>
      <c r="F1832" s="4" t="str">
        <f>TEXT(SalesDataTable[[#This Row],[Order Date]],"MMM")</f>
        <v>Sep</v>
      </c>
      <c r="G1832" s="4" t="s">
        <v>20</v>
      </c>
      <c r="H1832" s="4" t="s">
        <v>21</v>
      </c>
      <c r="I1832" s="4" t="s">
        <v>28</v>
      </c>
      <c r="J1832" s="4" t="s">
        <v>13</v>
      </c>
      <c r="K1832" s="4" t="s">
        <v>34</v>
      </c>
      <c r="L1832" s="4" t="s">
        <v>42</v>
      </c>
      <c r="M1832" s="9">
        <v>1</v>
      </c>
      <c r="N1832" s="6">
        <v>35.68</v>
      </c>
      <c r="O1832" s="7">
        <v>0.05</v>
      </c>
      <c r="P1832" s="6">
        <v>13.76</v>
      </c>
      <c r="Q1832" s="6">
        <f t="shared" si="112"/>
        <v>33.896000000000001</v>
      </c>
      <c r="R1832" s="6">
        <f t="shared" si="113"/>
        <v>13.76</v>
      </c>
      <c r="S1832" s="6">
        <f t="shared" si="114"/>
        <v>20.136000000000003</v>
      </c>
      <c r="T1832" s="8">
        <f t="shared" si="115"/>
        <v>0.59405239556289835</v>
      </c>
      <c r="U1832" s="5">
        <f>YEAR(SalesDataTable[[#This Row],[Order Date]])</f>
        <v>2026</v>
      </c>
      <c r="V1832" s="8" t="str">
        <f>"Q"&amp;ROUNDUP(MONTH(SalesDataTable[[#This Row],[Order Date]])/3,0)</f>
        <v>Q3</v>
      </c>
      <c r="W1832" s="9">
        <f>MONTH(SalesDataTable[[#This Row],[Order Date]])</f>
        <v>9</v>
      </c>
      <c r="X1832" s="8" t="str">
        <f>TEXT(SalesDataTable[[#This Row],[Order Date]],"mmm")</f>
        <v>Sep</v>
      </c>
    </row>
    <row r="1833" spans="1:24" ht="15.75">
      <c r="A1833" s="2">
        <v>2726</v>
      </c>
      <c r="B1833" s="3">
        <v>46271</v>
      </c>
      <c r="C1833" s="4">
        <f>YEAR(SalesDataTable[[#This Row],[Order Date]])</f>
        <v>2026</v>
      </c>
      <c r="D1833" s="12" t="str">
        <f>"Q"&amp;ROUNDUP(MONTH(SalesDataTable[[#This Row],[Order Date]])/3,0)</f>
        <v>Q3</v>
      </c>
      <c r="E1833" s="4">
        <f>MONTH(SalesDataTable[[#This Row],[Order Date]])</f>
        <v>9</v>
      </c>
      <c r="F1833" s="4" t="str">
        <f>TEXT(SalesDataTable[[#This Row],[Order Date]],"MMM")</f>
        <v>Sep</v>
      </c>
      <c r="G1833" s="4" t="s">
        <v>6</v>
      </c>
      <c r="H1833" s="4" t="s">
        <v>27</v>
      </c>
      <c r="I1833" s="4" t="s">
        <v>2</v>
      </c>
      <c r="J1833" s="4" t="s">
        <v>13</v>
      </c>
      <c r="K1833" s="4" t="s">
        <v>4</v>
      </c>
      <c r="L1833" s="4" t="s">
        <v>26</v>
      </c>
      <c r="M1833" s="9">
        <v>1</v>
      </c>
      <c r="N1833" s="6">
        <v>39.68</v>
      </c>
      <c r="O1833" s="7">
        <v>0.05</v>
      </c>
      <c r="P1833" s="6">
        <v>16.63</v>
      </c>
      <c r="Q1833" s="6">
        <f t="shared" si="112"/>
        <v>37.695999999999998</v>
      </c>
      <c r="R1833" s="6">
        <f t="shared" si="113"/>
        <v>16.63</v>
      </c>
      <c r="S1833" s="6">
        <f t="shared" si="114"/>
        <v>21.065999999999999</v>
      </c>
      <c r="T1833" s="8">
        <f t="shared" si="115"/>
        <v>0.55883913412563668</v>
      </c>
      <c r="U1833" s="5">
        <f>YEAR(SalesDataTable[[#This Row],[Order Date]])</f>
        <v>2026</v>
      </c>
      <c r="V1833" s="8" t="str">
        <f>"Q"&amp;ROUNDUP(MONTH(SalesDataTable[[#This Row],[Order Date]])/3,0)</f>
        <v>Q3</v>
      </c>
      <c r="W1833" s="9">
        <f>MONTH(SalesDataTable[[#This Row],[Order Date]])</f>
        <v>9</v>
      </c>
      <c r="X1833" s="8" t="str">
        <f>TEXT(SalesDataTable[[#This Row],[Order Date]],"mmm")</f>
        <v>Sep</v>
      </c>
    </row>
    <row r="1834" spans="1:24" ht="15.75">
      <c r="A1834" s="2">
        <v>2755</v>
      </c>
      <c r="B1834" s="3">
        <v>46271</v>
      </c>
      <c r="C1834" s="4">
        <f>YEAR(SalesDataTable[[#This Row],[Order Date]])</f>
        <v>2026</v>
      </c>
      <c r="D1834" s="12" t="str">
        <f>"Q"&amp;ROUNDUP(MONTH(SalesDataTable[[#This Row],[Order Date]])/3,0)</f>
        <v>Q3</v>
      </c>
      <c r="E1834" s="4">
        <f>MONTH(SalesDataTable[[#This Row],[Order Date]])</f>
        <v>9</v>
      </c>
      <c r="F1834" s="4" t="str">
        <f>TEXT(SalesDataTable[[#This Row],[Order Date]],"MMM")</f>
        <v>Sep</v>
      </c>
      <c r="G1834" s="4" t="s">
        <v>11</v>
      </c>
      <c r="H1834" s="4" t="s">
        <v>39</v>
      </c>
      <c r="I1834" s="4" t="s">
        <v>2</v>
      </c>
      <c r="J1834" s="4" t="s">
        <v>13</v>
      </c>
      <c r="K1834" s="4" t="s">
        <v>9</v>
      </c>
      <c r="L1834" s="4" t="s">
        <v>17</v>
      </c>
      <c r="M1834" s="9">
        <v>3</v>
      </c>
      <c r="N1834" s="6">
        <v>146.22</v>
      </c>
      <c r="O1834" s="7">
        <v>0</v>
      </c>
      <c r="P1834" s="6">
        <v>80.13</v>
      </c>
      <c r="Q1834" s="6">
        <f t="shared" si="112"/>
        <v>438.65999999999997</v>
      </c>
      <c r="R1834" s="6">
        <f t="shared" si="113"/>
        <v>240.39</v>
      </c>
      <c r="S1834" s="6">
        <f t="shared" si="114"/>
        <v>198.26999999999998</v>
      </c>
      <c r="T1834" s="8">
        <f t="shared" si="115"/>
        <v>0.4519901518260156</v>
      </c>
      <c r="U1834" s="5">
        <f>YEAR(SalesDataTable[[#This Row],[Order Date]])</f>
        <v>2026</v>
      </c>
      <c r="V1834" s="8" t="str">
        <f>"Q"&amp;ROUNDUP(MONTH(SalesDataTable[[#This Row],[Order Date]])/3,0)</f>
        <v>Q3</v>
      </c>
      <c r="W1834" s="9">
        <f>MONTH(SalesDataTable[[#This Row],[Order Date]])</f>
        <v>9</v>
      </c>
      <c r="X1834" s="8" t="str">
        <f>TEXT(SalesDataTable[[#This Row],[Order Date]],"mmm")</f>
        <v>Sep</v>
      </c>
    </row>
    <row r="1835" spans="1:24" ht="15.75">
      <c r="A1835" s="2">
        <v>3187</v>
      </c>
      <c r="B1835" s="3">
        <v>46271</v>
      </c>
      <c r="C1835" s="4">
        <f>YEAR(SalesDataTable[[#This Row],[Order Date]])</f>
        <v>2026</v>
      </c>
      <c r="D1835" s="12" t="str">
        <f>"Q"&amp;ROUNDUP(MONTH(SalesDataTable[[#This Row],[Order Date]])/3,0)</f>
        <v>Q3</v>
      </c>
      <c r="E1835" s="4">
        <f>MONTH(SalesDataTable[[#This Row],[Order Date]])</f>
        <v>9</v>
      </c>
      <c r="F1835" s="4" t="str">
        <f>TEXT(SalesDataTable[[#This Row],[Order Date]],"MMM")</f>
        <v>Sep</v>
      </c>
      <c r="G1835" s="4" t="s">
        <v>20</v>
      </c>
      <c r="H1835" s="4" t="s">
        <v>31</v>
      </c>
      <c r="I1835" s="4" t="s">
        <v>19</v>
      </c>
      <c r="J1835" s="4" t="s">
        <v>3</v>
      </c>
      <c r="K1835" s="4" t="s">
        <v>9</v>
      </c>
      <c r="L1835" s="4" t="s">
        <v>46</v>
      </c>
      <c r="M1835" s="9">
        <v>1</v>
      </c>
      <c r="N1835" s="6">
        <v>71.680000000000007</v>
      </c>
      <c r="O1835" s="7">
        <v>0</v>
      </c>
      <c r="P1835" s="6">
        <v>31.87</v>
      </c>
      <c r="Q1835" s="6">
        <f t="shared" si="112"/>
        <v>71.680000000000007</v>
      </c>
      <c r="R1835" s="6">
        <f t="shared" si="113"/>
        <v>31.87</v>
      </c>
      <c r="S1835" s="6">
        <f t="shared" si="114"/>
        <v>39.81</v>
      </c>
      <c r="T1835" s="8">
        <f t="shared" si="115"/>
        <v>0.5553850446428571</v>
      </c>
      <c r="U1835" s="5">
        <f>YEAR(SalesDataTable[[#This Row],[Order Date]])</f>
        <v>2026</v>
      </c>
      <c r="V1835" s="8" t="str">
        <f>"Q"&amp;ROUNDUP(MONTH(SalesDataTable[[#This Row],[Order Date]])/3,0)</f>
        <v>Q3</v>
      </c>
      <c r="W1835" s="9">
        <f>MONTH(SalesDataTable[[#This Row],[Order Date]])</f>
        <v>9</v>
      </c>
      <c r="X1835" s="8" t="str">
        <f>TEXT(SalesDataTable[[#This Row],[Order Date]],"mmm")</f>
        <v>Sep</v>
      </c>
    </row>
    <row r="1836" spans="1:24" ht="15.75">
      <c r="A1836" s="2">
        <v>3471</v>
      </c>
      <c r="B1836" s="3">
        <v>46271</v>
      </c>
      <c r="C1836" s="4">
        <f>YEAR(SalesDataTable[[#This Row],[Order Date]])</f>
        <v>2026</v>
      </c>
      <c r="D1836" s="12" t="str">
        <f>"Q"&amp;ROUNDUP(MONTH(SalesDataTable[[#This Row],[Order Date]])/3,0)</f>
        <v>Q3</v>
      </c>
      <c r="E1836" s="4">
        <f>MONTH(SalesDataTable[[#This Row],[Order Date]])</f>
        <v>9</v>
      </c>
      <c r="F1836" s="4" t="str">
        <f>TEXT(SalesDataTable[[#This Row],[Order Date]],"MMM")</f>
        <v>Sep</v>
      </c>
      <c r="G1836" s="4" t="s">
        <v>11</v>
      </c>
      <c r="H1836" s="4" t="s">
        <v>39</v>
      </c>
      <c r="I1836" s="4" t="s">
        <v>28</v>
      </c>
      <c r="J1836" s="4" t="s">
        <v>13</v>
      </c>
      <c r="K1836" s="4" t="s">
        <v>34</v>
      </c>
      <c r="L1836" s="4" t="s">
        <v>45</v>
      </c>
      <c r="M1836" s="9">
        <v>2</v>
      </c>
      <c r="N1836" s="6">
        <v>51.77</v>
      </c>
      <c r="O1836" s="7">
        <v>0</v>
      </c>
      <c r="P1836" s="6">
        <v>21.46</v>
      </c>
      <c r="Q1836" s="6">
        <f t="shared" si="112"/>
        <v>103.54</v>
      </c>
      <c r="R1836" s="6">
        <f t="shared" si="113"/>
        <v>42.92</v>
      </c>
      <c r="S1836" s="6">
        <f t="shared" si="114"/>
        <v>60.620000000000005</v>
      </c>
      <c r="T1836" s="8">
        <f t="shared" si="115"/>
        <v>0.58547421286459345</v>
      </c>
      <c r="U1836" s="5">
        <f>YEAR(SalesDataTable[[#This Row],[Order Date]])</f>
        <v>2026</v>
      </c>
      <c r="V1836" s="8" t="str">
        <f>"Q"&amp;ROUNDUP(MONTH(SalesDataTable[[#This Row],[Order Date]])/3,0)</f>
        <v>Q3</v>
      </c>
      <c r="W1836" s="9">
        <f>MONTH(SalesDataTable[[#This Row],[Order Date]])</f>
        <v>9</v>
      </c>
      <c r="X1836" s="8" t="str">
        <f>TEXT(SalesDataTable[[#This Row],[Order Date]],"mmm")</f>
        <v>Sep</v>
      </c>
    </row>
    <row r="1837" spans="1:24" ht="15.75">
      <c r="A1837" s="2">
        <v>3529</v>
      </c>
      <c r="B1837" s="3">
        <v>46271</v>
      </c>
      <c r="C1837" s="4">
        <f>YEAR(SalesDataTable[[#This Row],[Order Date]])</f>
        <v>2026</v>
      </c>
      <c r="D1837" s="12" t="str">
        <f>"Q"&amp;ROUNDUP(MONTH(SalesDataTable[[#This Row],[Order Date]])/3,0)</f>
        <v>Q3</v>
      </c>
      <c r="E1837" s="4">
        <f>MONTH(SalesDataTable[[#This Row],[Order Date]])</f>
        <v>9</v>
      </c>
      <c r="F1837" s="4" t="str">
        <f>TEXT(SalesDataTable[[#This Row],[Order Date]],"MMM")</f>
        <v>Sep</v>
      </c>
      <c r="G1837" s="4" t="s">
        <v>11</v>
      </c>
      <c r="H1837" s="4" t="s">
        <v>25</v>
      </c>
      <c r="I1837" s="4" t="s">
        <v>8</v>
      </c>
      <c r="J1837" s="4" t="s">
        <v>3</v>
      </c>
      <c r="K1837" s="4" t="s">
        <v>34</v>
      </c>
      <c r="L1837" s="4" t="s">
        <v>35</v>
      </c>
      <c r="M1837" s="9">
        <v>4</v>
      </c>
      <c r="N1837" s="6">
        <v>39.4</v>
      </c>
      <c r="O1837" s="7">
        <v>0.15</v>
      </c>
      <c r="P1837" s="6">
        <v>14.95</v>
      </c>
      <c r="Q1837" s="6">
        <f t="shared" si="112"/>
        <v>133.95999999999998</v>
      </c>
      <c r="R1837" s="6">
        <f t="shared" si="113"/>
        <v>59.8</v>
      </c>
      <c r="S1837" s="6">
        <f t="shared" si="114"/>
        <v>74.159999999999982</v>
      </c>
      <c r="T1837" s="8">
        <f t="shared" si="115"/>
        <v>0.55359808898178553</v>
      </c>
      <c r="U1837" s="5">
        <f>YEAR(SalesDataTable[[#This Row],[Order Date]])</f>
        <v>2026</v>
      </c>
      <c r="V1837" s="8" t="str">
        <f>"Q"&amp;ROUNDUP(MONTH(SalesDataTable[[#This Row],[Order Date]])/3,0)</f>
        <v>Q3</v>
      </c>
      <c r="W1837" s="9">
        <f>MONTH(SalesDataTable[[#This Row],[Order Date]])</f>
        <v>9</v>
      </c>
      <c r="X1837" s="8" t="str">
        <f>TEXT(SalesDataTable[[#This Row],[Order Date]],"mmm")</f>
        <v>Sep</v>
      </c>
    </row>
    <row r="1838" spans="1:24" ht="15.75">
      <c r="A1838" s="2">
        <v>3549</v>
      </c>
      <c r="B1838" s="3">
        <v>46271</v>
      </c>
      <c r="C1838" s="4">
        <f>YEAR(SalesDataTable[[#This Row],[Order Date]])</f>
        <v>2026</v>
      </c>
      <c r="D1838" s="12" t="str">
        <f>"Q"&amp;ROUNDUP(MONTH(SalesDataTable[[#This Row],[Order Date]])/3,0)</f>
        <v>Q3</v>
      </c>
      <c r="E1838" s="4">
        <f>MONTH(SalesDataTable[[#This Row],[Order Date]])</f>
        <v>9</v>
      </c>
      <c r="F1838" s="4" t="str">
        <f>TEXT(SalesDataTable[[#This Row],[Order Date]],"MMM")</f>
        <v>Sep</v>
      </c>
      <c r="G1838" s="4" t="s">
        <v>20</v>
      </c>
      <c r="H1838" s="4" t="s">
        <v>33</v>
      </c>
      <c r="I1838" s="4" t="s">
        <v>2</v>
      </c>
      <c r="J1838" s="4" t="s">
        <v>13</v>
      </c>
      <c r="K1838" s="4" t="s">
        <v>14</v>
      </c>
      <c r="L1838" s="4" t="s">
        <v>32</v>
      </c>
      <c r="M1838" s="9">
        <v>1</v>
      </c>
      <c r="N1838" s="6">
        <v>47.17</v>
      </c>
      <c r="O1838" s="7">
        <v>0</v>
      </c>
      <c r="P1838" s="6">
        <v>18.64</v>
      </c>
      <c r="Q1838" s="6">
        <f t="shared" si="112"/>
        <v>47.17</v>
      </c>
      <c r="R1838" s="6">
        <f t="shared" si="113"/>
        <v>18.64</v>
      </c>
      <c r="S1838" s="6">
        <f t="shared" si="114"/>
        <v>28.53</v>
      </c>
      <c r="T1838" s="8">
        <f t="shared" si="115"/>
        <v>0.60483358066567738</v>
      </c>
      <c r="U1838" s="5">
        <f>YEAR(SalesDataTable[[#This Row],[Order Date]])</f>
        <v>2026</v>
      </c>
      <c r="V1838" s="8" t="str">
        <f>"Q"&amp;ROUNDUP(MONTH(SalesDataTable[[#This Row],[Order Date]])/3,0)</f>
        <v>Q3</v>
      </c>
      <c r="W1838" s="9">
        <f>MONTH(SalesDataTable[[#This Row],[Order Date]])</f>
        <v>9</v>
      </c>
      <c r="X1838" s="8" t="str">
        <f>TEXT(SalesDataTable[[#This Row],[Order Date]],"mmm")</f>
        <v>Sep</v>
      </c>
    </row>
    <row r="1839" spans="1:24" ht="15.75">
      <c r="A1839" s="2">
        <v>4003</v>
      </c>
      <c r="B1839" s="3">
        <v>46271</v>
      </c>
      <c r="C1839" s="4">
        <f>YEAR(SalesDataTable[[#This Row],[Order Date]])</f>
        <v>2026</v>
      </c>
      <c r="D1839" s="12" t="str">
        <f>"Q"&amp;ROUNDUP(MONTH(SalesDataTable[[#This Row],[Order Date]])/3,0)</f>
        <v>Q3</v>
      </c>
      <c r="E1839" s="4">
        <f>MONTH(SalesDataTable[[#This Row],[Order Date]])</f>
        <v>9</v>
      </c>
      <c r="F1839" s="4" t="str">
        <f>TEXT(SalesDataTable[[#This Row],[Order Date]],"MMM")</f>
        <v>Sep</v>
      </c>
      <c r="G1839" s="4" t="s">
        <v>20</v>
      </c>
      <c r="H1839" s="4" t="s">
        <v>21</v>
      </c>
      <c r="I1839" s="4" t="s">
        <v>28</v>
      </c>
      <c r="J1839" s="4" t="s">
        <v>3</v>
      </c>
      <c r="K1839" s="4" t="s">
        <v>34</v>
      </c>
      <c r="L1839" s="4" t="s">
        <v>45</v>
      </c>
      <c r="M1839" s="9">
        <v>2</v>
      </c>
      <c r="N1839" s="6">
        <v>50.41</v>
      </c>
      <c r="O1839" s="7">
        <v>0.1</v>
      </c>
      <c r="P1839" s="6">
        <v>22.05</v>
      </c>
      <c r="Q1839" s="6">
        <f t="shared" si="112"/>
        <v>90.738</v>
      </c>
      <c r="R1839" s="6">
        <f t="shared" si="113"/>
        <v>44.1</v>
      </c>
      <c r="S1839" s="6">
        <f t="shared" si="114"/>
        <v>46.637999999999998</v>
      </c>
      <c r="T1839" s="8">
        <f t="shared" si="115"/>
        <v>0.51398532037294187</v>
      </c>
      <c r="U1839" s="5">
        <f>YEAR(SalesDataTable[[#This Row],[Order Date]])</f>
        <v>2026</v>
      </c>
      <c r="V1839" s="8" t="str">
        <f>"Q"&amp;ROUNDUP(MONTH(SalesDataTable[[#This Row],[Order Date]])/3,0)</f>
        <v>Q3</v>
      </c>
      <c r="W1839" s="9">
        <f>MONTH(SalesDataTable[[#This Row],[Order Date]])</f>
        <v>9</v>
      </c>
      <c r="X1839" s="8" t="str">
        <f>TEXT(SalesDataTable[[#This Row],[Order Date]],"mmm")</f>
        <v>Sep</v>
      </c>
    </row>
    <row r="1840" spans="1:24" ht="15.75">
      <c r="A1840" s="2">
        <v>4613</v>
      </c>
      <c r="B1840" s="3">
        <v>46271</v>
      </c>
      <c r="C1840" s="4">
        <f>YEAR(SalesDataTable[[#This Row],[Order Date]])</f>
        <v>2026</v>
      </c>
      <c r="D1840" s="12" t="str">
        <f>"Q"&amp;ROUNDUP(MONTH(SalesDataTable[[#This Row],[Order Date]])/3,0)</f>
        <v>Q3</v>
      </c>
      <c r="E1840" s="4">
        <f>MONTH(SalesDataTable[[#This Row],[Order Date]])</f>
        <v>9</v>
      </c>
      <c r="F1840" s="4" t="str">
        <f>TEXT(SalesDataTable[[#This Row],[Order Date]],"MMM")</f>
        <v>Sep</v>
      </c>
      <c r="G1840" s="4" t="s">
        <v>20</v>
      </c>
      <c r="H1840" s="4" t="s">
        <v>47</v>
      </c>
      <c r="I1840" s="4" t="s">
        <v>2</v>
      </c>
      <c r="J1840" s="4" t="s">
        <v>16</v>
      </c>
      <c r="K1840" s="4" t="s">
        <v>4</v>
      </c>
      <c r="L1840" s="4" t="s">
        <v>5</v>
      </c>
      <c r="M1840" s="9">
        <v>4</v>
      </c>
      <c r="N1840" s="6">
        <v>80.38</v>
      </c>
      <c r="O1840" s="7">
        <v>0.1</v>
      </c>
      <c r="P1840" s="6">
        <v>42.55</v>
      </c>
      <c r="Q1840" s="6">
        <f t="shared" si="112"/>
        <v>289.36799999999999</v>
      </c>
      <c r="R1840" s="6">
        <f t="shared" si="113"/>
        <v>170.2</v>
      </c>
      <c r="S1840" s="6">
        <f t="shared" si="114"/>
        <v>119.16800000000001</v>
      </c>
      <c r="T1840" s="8">
        <f t="shared" si="115"/>
        <v>0.41182162505874875</v>
      </c>
      <c r="U1840" s="5">
        <f>YEAR(SalesDataTable[[#This Row],[Order Date]])</f>
        <v>2026</v>
      </c>
      <c r="V1840" s="8" t="str">
        <f>"Q"&amp;ROUNDUP(MONTH(SalesDataTable[[#This Row],[Order Date]])/3,0)</f>
        <v>Q3</v>
      </c>
      <c r="W1840" s="9">
        <f>MONTH(SalesDataTable[[#This Row],[Order Date]])</f>
        <v>9</v>
      </c>
      <c r="X1840" s="8" t="str">
        <f>TEXT(SalesDataTable[[#This Row],[Order Date]],"mmm")</f>
        <v>Sep</v>
      </c>
    </row>
    <row r="1841" spans="1:24" ht="15.75">
      <c r="A1841" s="2">
        <v>75</v>
      </c>
      <c r="B1841" s="3">
        <v>46272</v>
      </c>
      <c r="C1841" s="4">
        <f>YEAR(SalesDataTable[[#This Row],[Order Date]])</f>
        <v>2026</v>
      </c>
      <c r="D1841" s="12" t="str">
        <f>"Q"&amp;ROUNDUP(MONTH(SalesDataTable[[#This Row],[Order Date]])/3,0)</f>
        <v>Q3</v>
      </c>
      <c r="E1841" s="4">
        <f>MONTH(SalesDataTable[[#This Row],[Order Date]])</f>
        <v>9</v>
      </c>
      <c r="F1841" s="4" t="str">
        <f>TEXT(SalesDataTable[[#This Row],[Order Date]],"MMM")</f>
        <v>Sep</v>
      </c>
      <c r="G1841" s="4" t="s">
        <v>0</v>
      </c>
      <c r="H1841" s="4" t="s">
        <v>1</v>
      </c>
      <c r="I1841" s="4" t="s">
        <v>2</v>
      </c>
      <c r="J1841" s="4" t="s">
        <v>16</v>
      </c>
      <c r="K1841" s="4" t="s">
        <v>34</v>
      </c>
      <c r="L1841" s="4" t="s">
        <v>35</v>
      </c>
      <c r="M1841" s="9">
        <v>2</v>
      </c>
      <c r="N1841" s="6">
        <v>40.78</v>
      </c>
      <c r="O1841" s="7">
        <v>0</v>
      </c>
      <c r="P1841" s="6">
        <v>15.04</v>
      </c>
      <c r="Q1841" s="6">
        <f t="shared" si="112"/>
        <v>81.56</v>
      </c>
      <c r="R1841" s="6">
        <f t="shared" si="113"/>
        <v>30.08</v>
      </c>
      <c r="S1841" s="6">
        <f t="shared" si="114"/>
        <v>51.480000000000004</v>
      </c>
      <c r="T1841" s="8">
        <f t="shared" si="115"/>
        <v>0.63119176066699367</v>
      </c>
      <c r="U1841" s="5">
        <f>YEAR(SalesDataTable[[#This Row],[Order Date]])</f>
        <v>2026</v>
      </c>
      <c r="V1841" s="8" t="str">
        <f>"Q"&amp;ROUNDUP(MONTH(SalesDataTable[[#This Row],[Order Date]])/3,0)</f>
        <v>Q3</v>
      </c>
      <c r="W1841" s="9">
        <f>MONTH(SalesDataTable[[#This Row],[Order Date]])</f>
        <v>9</v>
      </c>
      <c r="X1841" s="8" t="str">
        <f>TEXT(SalesDataTable[[#This Row],[Order Date]],"mmm")</f>
        <v>Sep</v>
      </c>
    </row>
    <row r="1842" spans="1:24" ht="15.75">
      <c r="A1842" s="2">
        <v>601</v>
      </c>
      <c r="B1842" s="3">
        <v>46272</v>
      </c>
      <c r="C1842" s="4">
        <f>YEAR(SalesDataTable[[#This Row],[Order Date]])</f>
        <v>2026</v>
      </c>
      <c r="D1842" s="12" t="str">
        <f>"Q"&amp;ROUNDUP(MONTH(SalesDataTable[[#This Row],[Order Date]])/3,0)</f>
        <v>Q3</v>
      </c>
      <c r="E1842" s="4">
        <f>MONTH(SalesDataTable[[#This Row],[Order Date]])</f>
        <v>9</v>
      </c>
      <c r="F1842" s="4" t="str">
        <f>TEXT(SalesDataTable[[#This Row],[Order Date]],"MMM")</f>
        <v>Sep</v>
      </c>
      <c r="G1842" s="4" t="s">
        <v>6</v>
      </c>
      <c r="H1842" s="4" t="s">
        <v>43</v>
      </c>
      <c r="I1842" s="4" t="s">
        <v>2</v>
      </c>
      <c r="J1842" s="4" t="s">
        <v>3</v>
      </c>
      <c r="K1842" s="4" t="s">
        <v>9</v>
      </c>
      <c r="L1842" s="4" t="s">
        <v>17</v>
      </c>
      <c r="M1842" s="9">
        <v>1</v>
      </c>
      <c r="N1842" s="6">
        <v>141.69</v>
      </c>
      <c r="O1842" s="7">
        <v>0</v>
      </c>
      <c r="P1842" s="6">
        <v>80.34</v>
      </c>
      <c r="Q1842" s="6">
        <f t="shared" si="112"/>
        <v>141.69</v>
      </c>
      <c r="R1842" s="6">
        <f t="shared" si="113"/>
        <v>80.34</v>
      </c>
      <c r="S1842" s="6">
        <f t="shared" si="114"/>
        <v>61.349999999999994</v>
      </c>
      <c r="T1842" s="8">
        <f t="shared" si="115"/>
        <v>0.43298750793986868</v>
      </c>
      <c r="U1842" s="5">
        <f>YEAR(SalesDataTable[[#This Row],[Order Date]])</f>
        <v>2026</v>
      </c>
      <c r="V1842" s="8" t="str">
        <f>"Q"&amp;ROUNDUP(MONTH(SalesDataTable[[#This Row],[Order Date]])/3,0)</f>
        <v>Q3</v>
      </c>
      <c r="W1842" s="9">
        <f>MONTH(SalesDataTable[[#This Row],[Order Date]])</f>
        <v>9</v>
      </c>
      <c r="X1842" s="8" t="str">
        <f>TEXT(SalesDataTable[[#This Row],[Order Date]],"mmm")</f>
        <v>Sep</v>
      </c>
    </row>
    <row r="1843" spans="1:24" ht="15.75">
      <c r="A1843" s="2">
        <v>1617</v>
      </c>
      <c r="B1843" s="3">
        <v>46272</v>
      </c>
      <c r="C1843" s="4">
        <f>YEAR(SalesDataTable[[#This Row],[Order Date]])</f>
        <v>2026</v>
      </c>
      <c r="D1843" s="12" t="str">
        <f>"Q"&amp;ROUNDUP(MONTH(SalesDataTable[[#This Row],[Order Date]])/3,0)</f>
        <v>Q3</v>
      </c>
      <c r="E1843" s="4">
        <f>MONTH(SalesDataTable[[#This Row],[Order Date]])</f>
        <v>9</v>
      </c>
      <c r="F1843" s="4" t="str">
        <f>TEXT(SalesDataTable[[#This Row],[Order Date]],"MMM")</f>
        <v>Sep</v>
      </c>
      <c r="G1843" s="4" t="s">
        <v>20</v>
      </c>
      <c r="H1843" s="4" t="s">
        <v>33</v>
      </c>
      <c r="I1843" s="4" t="s">
        <v>2</v>
      </c>
      <c r="J1843" s="4" t="s">
        <v>13</v>
      </c>
      <c r="K1843" s="4" t="s">
        <v>23</v>
      </c>
      <c r="L1843" s="4" t="s">
        <v>40</v>
      </c>
      <c r="M1843" s="9">
        <v>1</v>
      </c>
      <c r="N1843" s="6">
        <v>83.28</v>
      </c>
      <c r="O1843" s="7">
        <v>0.1</v>
      </c>
      <c r="P1843" s="6">
        <v>39.75</v>
      </c>
      <c r="Q1843" s="6">
        <f t="shared" si="112"/>
        <v>74.951999999999998</v>
      </c>
      <c r="R1843" s="6">
        <f t="shared" si="113"/>
        <v>39.75</v>
      </c>
      <c r="S1843" s="6">
        <f t="shared" si="114"/>
        <v>35.201999999999998</v>
      </c>
      <c r="T1843" s="8">
        <f t="shared" si="115"/>
        <v>0.46966058277297468</v>
      </c>
      <c r="U1843" s="5">
        <f>YEAR(SalesDataTable[[#This Row],[Order Date]])</f>
        <v>2026</v>
      </c>
      <c r="V1843" s="8" t="str">
        <f>"Q"&amp;ROUNDUP(MONTH(SalesDataTable[[#This Row],[Order Date]])/3,0)</f>
        <v>Q3</v>
      </c>
      <c r="W1843" s="9">
        <f>MONTH(SalesDataTable[[#This Row],[Order Date]])</f>
        <v>9</v>
      </c>
      <c r="X1843" s="8" t="str">
        <f>TEXT(SalesDataTable[[#This Row],[Order Date]],"mmm")</f>
        <v>Sep</v>
      </c>
    </row>
    <row r="1844" spans="1:24" ht="15.75">
      <c r="A1844" s="2">
        <v>2305</v>
      </c>
      <c r="B1844" s="3">
        <v>46272</v>
      </c>
      <c r="C1844" s="4">
        <f>YEAR(SalesDataTable[[#This Row],[Order Date]])</f>
        <v>2026</v>
      </c>
      <c r="D1844" s="12" t="str">
        <f>"Q"&amp;ROUNDUP(MONTH(SalesDataTable[[#This Row],[Order Date]])/3,0)</f>
        <v>Q3</v>
      </c>
      <c r="E1844" s="4">
        <f>MONTH(SalesDataTable[[#This Row],[Order Date]])</f>
        <v>9</v>
      </c>
      <c r="F1844" s="4" t="str">
        <f>TEXT(SalesDataTable[[#This Row],[Order Date]],"MMM")</f>
        <v>Sep</v>
      </c>
      <c r="G1844" s="4" t="s">
        <v>20</v>
      </c>
      <c r="H1844" s="4" t="s">
        <v>31</v>
      </c>
      <c r="I1844" s="4" t="s">
        <v>28</v>
      </c>
      <c r="J1844" s="4" t="s">
        <v>3</v>
      </c>
      <c r="K1844" s="4" t="s">
        <v>23</v>
      </c>
      <c r="L1844" s="4" t="s">
        <v>40</v>
      </c>
      <c r="M1844" s="9">
        <v>2</v>
      </c>
      <c r="N1844" s="6">
        <v>82.43</v>
      </c>
      <c r="O1844" s="7">
        <v>0</v>
      </c>
      <c r="P1844" s="6">
        <v>40.51</v>
      </c>
      <c r="Q1844" s="6">
        <f t="shared" si="112"/>
        <v>164.86</v>
      </c>
      <c r="R1844" s="6">
        <f t="shared" si="113"/>
        <v>81.02</v>
      </c>
      <c r="S1844" s="6">
        <f t="shared" si="114"/>
        <v>83.840000000000018</v>
      </c>
      <c r="T1844" s="8">
        <f t="shared" si="115"/>
        <v>0.50855271139148372</v>
      </c>
      <c r="U1844" s="5">
        <f>YEAR(SalesDataTable[[#This Row],[Order Date]])</f>
        <v>2026</v>
      </c>
      <c r="V1844" s="8" t="str">
        <f>"Q"&amp;ROUNDUP(MONTH(SalesDataTable[[#This Row],[Order Date]])/3,0)</f>
        <v>Q3</v>
      </c>
      <c r="W1844" s="9">
        <f>MONTH(SalesDataTable[[#This Row],[Order Date]])</f>
        <v>9</v>
      </c>
      <c r="X1844" s="8" t="str">
        <f>TEXT(SalesDataTable[[#This Row],[Order Date]],"mmm")</f>
        <v>Sep</v>
      </c>
    </row>
    <row r="1845" spans="1:24" ht="15.75">
      <c r="A1845" s="2">
        <v>2344</v>
      </c>
      <c r="B1845" s="3">
        <v>46272</v>
      </c>
      <c r="C1845" s="4">
        <f>YEAR(SalesDataTable[[#This Row],[Order Date]])</f>
        <v>2026</v>
      </c>
      <c r="D1845" s="12" t="str">
        <f>"Q"&amp;ROUNDUP(MONTH(SalesDataTable[[#This Row],[Order Date]])/3,0)</f>
        <v>Q3</v>
      </c>
      <c r="E1845" s="4">
        <f>MONTH(SalesDataTable[[#This Row],[Order Date]])</f>
        <v>9</v>
      </c>
      <c r="F1845" s="4" t="str">
        <f>TEXT(SalesDataTable[[#This Row],[Order Date]],"MMM")</f>
        <v>Sep</v>
      </c>
      <c r="G1845" s="4" t="s">
        <v>0</v>
      </c>
      <c r="H1845" s="4" t="s">
        <v>50</v>
      </c>
      <c r="I1845" s="4" t="s">
        <v>28</v>
      </c>
      <c r="J1845" s="4" t="s">
        <v>13</v>
      </c>
      <c r="K1845" s="4" t="s">
        <v>34</v>
      </c>
      <c r="L1845" s="4" t="s">
        <v>42</v>
      </c>
      <c r="M1845" s="9">
        <v>4</v>
      </c>
      <c r="N1845" s="6">
        <v>36.380000000000003</v>
      </c>
      <c r="O1845" s="7">
        <v>0</v>
      </c>
      <c r="P1845" s="6">
        <v>14.16</v>
      </c>
      <c r="Q1845" s="6">
        <f t="shared" si="112"/>
        <v>145.52000000000001</v>
      </c>
      <c r="R1845" s="6">
        <f t="shared" si="113"/>
        <v>56.64</v>
      </c>
      <c r="S1845" s="6">
        <f t="shared" si="114"/>
        <v>88.88000000000001</v>
      </c>
      <c r="T1845" s="8">
        <f t="shared" si="115"/>
        <v>0.61077515118196812</v>
      </c>
      <c r="U1845" s="5">
        <f>YEAR(SalesDataTable[[#This Row],[Order Date]])</f>
        <v>2026</v>
      </c>
      <c r="V1845" s="8" t="str">
        <f>"Q"&amp;ROUNDUP(MONTH(SalesDataTable[[#This Row],[Order Date]])/3,0)</f>
        <v>Q3</v>
      </c>
      <c r="W1845" s="9">
        <f>MONTH(SalesDataTable[[#This Row],[Order Date]])</f>
        <v>9</v>
      </c>
      <c r="X1845" s="8" t="str">
        <f>TEXT(SalesDataTable[[#This Row],[Order Date]],"mmm")</f>
        <v>Sep</v>
      </c>
    </row>
    <row r="1846" spans="1:24" ht="15.75">
      <c r="A1846" s="2">
        <v>2601</v>
      </c>
      <c r="B1846" s="3">
        <v>46272</v>
      </c>
      <c r="C1846" s="4">
        <f>YEAR(SalesDataTable[[#This Row],[Order Date]])</f>
        <v>2026</v>
      </c>
      <c r="D1846" s="12" t="str">
        <f>"Q"&amp;ROUNDUP(MONTH(SalesDataTable[[#This Row],[Order Date]])/3,0)</f>
        <v>Q3</v>
      </c>
      <c r="E1846" s="4">
        <f>MONTH(SalesDataTable[[#This Row],[Order Date]])</f>
        <v>9</v>
      </c>
      <c r="F1846" s="4" t="str">
        <f>TEXT(SalesDataTable[[#This Row],[Order Date]],"MMM")</f>
        <v>Sep</v>
      </c>
      <c r="G1846" s="4" t="s">
        <v>6</v>
      </c>
      <c r="H1846" s="4" t="s">
        <v>41</v>
      </c>
      <c r="I1846" s="4" t="s">
        <v>2</v>
      </c>
      <c r="J1846" s="4" t="s">
        <v>13</v>
      </c>
      <c r="K1846" s="4" t="s">
        <v>4</v>
      </c>
      <c r="L1846" s="4" t="s">
        <v>5</v>
      </c>
      <c r="M1846" s="9">
        <v>1</v>
      </c>
      <c r="N1846" s="6">
        <v>82.86</v>
      </c>
      <c r="O1846" s="7">
        <v>0</v>
      </c>
      <c r="P1846" s="6">
        <v>43.33</v>
      </c>
      <c r="Q1846" s="6">
        <f t="shared" si="112"/>
        <v>82.86</v>
      </c>
      <c r="R1846" s="6">
        <f t="shared" si="113"/>
        <v>43.33</v>
      </c>
      <c r="S1846" s="6">
        <f t="shared" si="114"/>
        <v>39.53</v>
      </c>
      <c r="T1846" s="8">
        <f t="shared" si="115"/>
        <v>0.47706975621530295</v>
      </c>
      <c r="U1846" s="5">
        <f>YEAR(SalesDataTable[[#This Row],[Order Date]])</f>
        <v>2026</v>
      </c>
      <c r="V1846" s="8" t="str">
        <f>"Q"&amp;ROUNDUP(MONTH(SalesDataTable[[#This Row],[Order Date]])/3,0)</f>
        <v>Q3</v>
      </c>
      <c r="W1846" s="9">
        <f>MONTH(SalesDataTable[[#This Row],[Order Date]])</f>
        <v>9</v>
      </c>
      <c r="X1846" s="8" t="str">
        <f>TEXT(SalesDataTable[[#This Row],[Order Date]],"mmm")</f>
        <v>Sep</v>
      </c>
    </row>
    <row r="1847" spans="1:24" ht="15.75">
      <c r="A1847" s="2">
        <v>2831</v>
      </c>
      <c r="B1847" s="3">
        <v>46272</v>
      </c>
      <c r="C1847" s="4">
        <f>YEAR(SalesDataTable[[#This Row],[Order Date]])</f>
        <v>2026</v>
      </c>
      <c r="D1847" s="12" t="str">
        <f>"Q"&amp;ROUNDUP(MONTH(SalesDataTable[[#This Row],[Order Date]])/3,0)</f>
        <v>Q3</v>
      </c>
      <c r="E1847" s="4">
        <f>MONTH(SalesDataTable[[#This Row],[Order Date]])</f>
        <v>9</v>
      </c>
      <c r="F1847" s="4" t="str">
        <f>TEXT(SalesDataTable[[#This Row],[Order Date]],"MMM")</f>
        <v>Sep</v>
      </c>
      <c r="G1847" s="4" t="s">
        <v>0</v>
      </c>
      <c r="H1847" s="4" t="s">
        <v>36</v>
      </c>
      <c r="I1847" s="4" t="s">
        <v>2</v>
      </c>
      <c r="J1847" s="4" t="s">
        <v>13</v>
      </c>
      <c r="K1847" s="4" t="s">
        <v>14</v>
      </c>
      <c r="L1847" s="4" t="s">
        <v>32</v>
      </c>
      <c r="M1847" s="9">
        <v>1</v>
      </c>
      <c r="N1847" s="6">
        <v>46.44</v>
      </c>
      <c r="O1847" s="7">
        <v>0.05</v>
      </c>
      <c r="P1847" s="6">
        <v>17.88</v>
      </c>
      <c r="Q1847" s="6">
        <f t="shared" si="112"/>
        <v>44.117999999999995</v>
      </c>
      <c r="R1847" s="6">
        <f t="shared" si="113"/>
        <v>17.88</v>
      </c>
      <c r="S1847" s="6">
        <f t="shared" si="114"/>
        <v>26.237999999999996</v>
      </c>
      <c r="T1847" s="8">
        <f t="shared" si="115"/>
        <v>0.59472324221406225</v>
      </c>
      <c r="U1847" s="5">
        <f>YEAR(SalesDataTable[[#This Row],[Order Date]])</f>
        <v>2026</v>
      </c>
      <c r="V1847" s="8" t="str">
        <f>"Q"&amp;ROUNDUP(MONTH(SalesDataTable[[#This Row],[Order Date]])/3,0)</f>
        <v>Q3</v>
      </c>
      <c r="W1847" s="9">
        <f>MONTH(SalesDataTable[[#This Row],[Order Date]])</f>
        <v>9</v>
      </c>
      <c r="X1847" s="8" t="str">
        <f>TEXT(SalesDataTable[[#This Row],[Order Date]],"mmm")</f>
        <v>Sep</v>
      </c>
    </row>
    <row r="1848" spans="1:24" ht="15.75">
      <c r="A1848" s="2">
        <v>2845</v>
      </c>
      <c r="B1848" s="3">
        <v>46272</v>
      </c>
      <c r="C1848" s="4">
        <f>YEAR(SalesDataTable[[#This Row],[Order Date]])</f>
        <v>2026</v>
      </c>
      <c r="D1848" s="12" t="str">
        <f>"Q"&amp;ROUNDUP(MONTH(SalesDataTable[[#This Row],[Order Date]])/3,0)</f>
        <v>Q3</v>
      </c>
      <c r="E1848" s="4">
        <f>MONTH(SalesDataTable[[#This Row],[Order Date]])</f>
        <v>9</v>
      </c>
      <c r="F1848" s="4" t="str">
        <f>TEXT(SalesDataTable[[#This Row],[Order Date]],"MMM")</f>
        <v>Sep</v>
      </c>
      <c r="G1848" s="4" t="s">
        <v>0</v>
      </c>
      <c r="H1848" s="4" t="s">
        <v>1</v>
      </c>
      <c r="I1848" s="4" t="s">
        <v>8</v>
      </c>
      <c r="J1848" s="4" t="s">
        <v>16</v>
      </c>
      <c r="K1848" s="4" t="s">
        <v>14</v>
      </c>
      <c r="L1848" s="4" t="s">
        <v>44</v>
      </c>
      <c r="M1848" s="9">
        <v>4</v>
      </c>
      <c r="N1848" s="6">
        <v>133.26</v>
      </c>
      <c r="O1848" s="7">
        <v>0.1</v>
      </c>
      <c r="P1848" s="6">
        <v>68.77</v>
      </c>
      <c r="Q1848" s="6">
        <f t="shared" si="112"/>
        <v>479.73599999999999</v>
      </c>
      <c r="R1848" s="6">
        <f t="shared" si="113"/>
        <v>275.08</v>
      </c>
      <c r="S1848" s="6">
        <f t="shared" si="114"/>
        <v>204.65600000000001</v>
      </c>
      <c r="T1848" s="8">
        <f t="shared" si="115"/>
        <v>0.42660129738022579</v>
      </c>
      <c r="U1848" s="5">
        <f>YEAR(SalesDataTable[[#This Row],[Order Date]])</f>
        <v>2026</v>
      </c>
      <c r="V1848" s="8" t="str">
        <f>"Q"&amp;ROUNDUP(MONTH(SalesDataTable[[#This Row],[Order Date]])/3,0)</f>
        <v>Q3</v>
      </c>
      <c r="W1848" s="9">
        <f>MONTH(SalesDataTable[[#This Row],[Order Date]])</f>
        <v>9</v>
      </c>
      <c r="X1848" s="8" t="str">
        <f>TEXT(SalesDataTable[[#This Row],[Order Date]],"mmm")</f>
        <v>Sep</v>
      </c>
    </row>
    <row r="1849" spans="1:24" ht="15.75">
      <c r="A1849" s="2">
        <v>3679</v>
      </c>
      <c r="B1849" s="3">
        <v>46272</v>
      </c>
      <c r="C1849" s="4">
        <f>YEAR(SalesDataTable[[#This Row],[Order Date]])</f>
        <v>2026</v>
      </c>
      <c r="D1849" s="12" t="str">
        <f>"Q"&amp;ROUNDUP(MONTH(SalesDataTable[[#This Row],[Order Date]])/3,0)</f>
        <v>Q3</v>
      </c>
      <c r="E1849" s="4">
        <f>MONTH(SalesDataTable[[#This Row],[Order Date]])</f>
        <v>9</v>
      </c>
      <c r="F1849" s="4" t="str">
        <f>TEXT(SalesDataTable[[#This Row],[Order Date]],"MMM")</f>
        <v>Sep</v>
      </c>
      <c r="G1849" s="4" t="s">
        <v>6</v>
      </c>
      <c r="H1849" s="4" t="s">
        <v>43</v>
      </c>
      <c r="I1849" s="4" t="s">
        <v>28</v>
      </c>
      <c r="J1849" s="4" t="s">
        <v>13</v>
      </c>
      <c r="K1849" s="4" t="s">
        <v>9</v>
      </c>
      <c r="L1849" s="4" t="s">
        <v>17</v>
      </c>
      <c r="M1849" s="9">
        <v>1</v>
      </c>
      <c r="N1849" s="6">
        <v>147.36000000000001</v>
      </c>
      <c r="O1849" s="7">
        <v>0</v>
      </c>
      <c r="P1849" s="6">
        <v>81.599999999999994</v>
      </c>
      <c r="Q1849" s="6">
        <f t="shared" si="112"/>
        <v>147.36000000000001</v>
      </c>
      <c r="R1849" s="6">
        <f t="shared" si="113"/>
        <v>81.599999999999994</v>
      </c>
      <c r="S1849" s="6">
        <f t="shared" si="114"/>
        <v>65.760000000000019</v>
      </c>
      <c r="T1849" s="8">
        <f t="shared" si="115"/>
        <v>0.44625407166123787</v>
      </c>
      <c r="U1849" s="5">
        <f>YEAR(SalesDataTable[[#This Row],[Order Date]])</f>
        <v>2026</v>
      </c>
      <c r="V1849" s="8" t="str">
        <f>"Q"&amp;ROUNDUP(MONTH(SalesDataTable[[#This Row],[Order Date]])/3,0)</f>
        <v>Q3</v>
      </c>
      <c r="W1849" s="9">
        <f>MONTH(SalesDataTable[[#This Row],[Order Date]])</f>
        <v>9</v>
      </c>
      <c r="X1849" s="8" t="str">
        <f>TEXT(SalesDataTable[[#This Row],[Order Date]],"mmm")</f>
        <v>Sep</v>
      </c>
    </row>
    <row r="1850" spans="1:24" ht="15.75">
      <c r="A1850" s="2">
        <v>3828</v>
      </c>
      <c r="B1850" s="3">
        <v>46272</v>
      </c>
      <c r="C1850" s="4">
        <f>YEAR(SalesDataTable[[#This Row],[Order Date]])</f>
        <v>2026</v>
      </c>
      <c r="D1850" s="12" t="str">
        <f>"Q"&amp;ROUNDUP(MONTH(SalesDataTable[[#This Row],[Order Date]])/3,0)</f>
        <v>Q3</v>
      </c>
      <c r="E1850" s="4">
        <f>MONTH(SalesDataTable[[#This Row],[Order Date]])</f>
        <v>9</v>
      </c>
      <c r="F1850" s="4" t="str">
        <f>TEXT(SalesDataTable[[#This Row],[Order Date]],"MMM")</f>
        <v>Sep</v>
      </c>
      <c r="G1850" s="4" t="s">
        <v>0</v>
      </c>
      <c r="H1850" s="4" t="s">
        <v>1</v>
      </c>
      <c r="I1850" s="4" t="s">
        <v>2</v>
      </c>
      <c r="J1850" s="4" t="s">
        <v>13</v>
      </c>
      <c r="K1850" s="4" t="s">
        <v>14</v>
      </c>
      <c r="L1850" s="4" t="s">
        <v>48</v>
      </c>
      <c r="M1850" s="9">
        <v>2</v>
      </c>
      <c r="N1850" s="6">
        <v>166.13</v>
      </c>
      <c r="O1850" s="7">
        <v>0.15</v>
      </c>
      <c r="P1850" s="6">
        <v>86.71</v>
      </c>
      <c r="Q1850" s="6">
        <f t="shared" si="112"/>
        <v>282.42099999999999</v>
      </c>
      <c r="R1850" s="6">
        <f t="shared" si="113"/>
        <v>173.42</v>
      </c>
      <c r="S1850" s="6">
        <f t="shared" si="114"/>
        <v>109.001</v>
      </c>
      <c r="T1850" s="8">
        <f t="shared" si="115"/>
        <v>0.38595217777714835</v>
      </c>
      <c r="U1850" s="5">
        <f>YEAR(SalesDataTable[[#This Row],[Order Date]])</f>
        <v>2026</v>
      </c>
      <c r="V1850" s="8" t="str">
        <f>"Q"&amp;ROUNDUP(MONTH(SalesDataTable[[#This Row],[Order Date]])/3,0)</f>
        <v>Q3</v>
      </c>
      <c r="W1850" s="9">
        <f>MONTH(SalesDataTable[[#This Row],[Order Date]])</f>
        <v>9</v>
      </c>
      <c r="X1850" s="8" t="str">
        <f>TEXT(SalesDataTable[[#This Row],[Order Date]],"mmm")</f>
        <v>Sep</v>
      </c>
    </row>
    <row r="1851" spans="1:24" ht="15.75">
      <c r="A1851" s="2">
        <v>4226</v>
      </c>
      <c r="B1851" s="3">
        <v>46272</v>
      </c>
      <c r="C1851" s="4">
        <f>YEAR(SalesDataTable[[#This Row],[Order Date]])</f>
        <v>2026</v>
      </c>
      <c r="D1851" s="12" t="str">
        <f>"Q"&amp;ROUNDUP(MONTH(SalesDataTable[[#This Row],[Order Date]])/3,0)</f>
        <v>Q3</v>
      </c>
      <c r="E1851" s="4">
        <f>MONTH(SalesDataTable[[#This Row],[Order Date]])</f>
        <v>9</v>
      </c>
      <c r="F1851" s="4" t="str">
        <f>TEXT(SalesDataTable[[#This Row],[Order Date]],"MMM")</f>
        <v>Sep</v>
      </c>
      <c r="G1851" s="4" t="s">
        <v>11</v>
      </c>
      <c r="H1851" s="4" t="s">
        <v>18</v>
      </c>
      <c r="I1851" s="4" t="s">
        <v>2</v>
      </c>
      <c r="J1851" s="4" t="s">
        <v>13</v>
      </c>
      <c r="K1851" s="4" t="s">
        <v>34</v>
      </c>
      <c r="L1851" s="4" t="s">
        <v>45</v>
      </c>
      <c r="M1851" s="9">
        <v>1</v>
      </c>
      <c r="N1851" s="6">
        <v>51.74</v>
      </c>
      <c r="O1851" s="7">
        <v>0</v>
      </c>
      <c r="P1851" s="6">
        <v>22.45</v>
      </c>
      <c r="Q1851" s="6">
        <f t="shared" si="112"/>
        <v>51.74</v>
      </c>
      <c r="R1851" s="6">
        <f t="shared" si="113"/>
        <v>22.45</v>
      </c>
      <c r="S1851" s="6">
        <f t="shared" si="114"/>
        <v>29.290000000000003</v>
      </c>
      <c r="T1851" s="8">
        <f t="shared" si="115"/>
        <v>0.56609972941631237</v>
      </c>
      <c r="U1851" s="5">
        <f>YEAR(SalesDataTable[[#This Row],[Order Date]])</f>
        <v>2026</v>
      </c>
      <c r="V1851" s="8" t="str">
        <f>"Q"&amp;ROUNDUP(MONTH(SalesDataTable[[#This Row],[Order Date]])/3,0)</f>
        <v>Q3</v>
      </c>
      <c r="W1851" s="9">
        <f>MONTH(SalesDataTable[[#This Row],[Order Date]])</f>
        <v>9</v>
      </c>
      <c r="X1851" s="8" t="str">
        <f>TEXT(SalesDataTable[[#This Row],[Order Date]],"mmm")</f>
        <v>Sep</v>
      </c>
    </row>
    <row r="1852" spans="1:24" ht="15.75">
      <c r="A1852" s="2">
        <v>58</v>
      </c>
      <c r="B1852" s="3">
        <v>46273</v>
      </c>
      <c r="C1852" s="4">
        <f>YEAR(SalesDataTable[[#This Row],[Order Date]])</f>
        <v>2026</v>
      </c>
      <c r="D1852" s="12" t="str">
        <f>"Q"&amp;ROUNDUP(MONTH(SalesDataTable[[#This Row],[Order Date]])/3,0)</f>
        <v>Q3</v>
      </c>
      <c r="E1852" s="4">
        <f>MONTH(SalesDataTable[[#This Row],[Order Date]])</f>
        <v>9</v>
      </c>
      <c r="F1852" s="4" t="str">
        <f>TEXT(SalesDataTable[[#This Row],[Order Date]],"MMM")</f>
        <v>Sep</v>
      </c>
      <c r="G1852" s="4" t="s">
        <v>0</v>
      </c>
      <c r="H1852" s="4" t="s">
        <v>1</v>
      </c>
      <c r="I1852" s="4" t="s">
        <v>19</v>
      </c>
      <c r="J1852" s="4" t="s">
        <v>3</v>
      </c>
      <c r="K1852" s="4" t="s">
        <v>9</v>
      </c>
      <c r="L1852" s="4" t="s">
        <v>46</v>
      </c>
      <c r="M1852" s="9">
        <v>1</v>
      </c>
      <c r="N1852" s="6">
        <v>71.7</v>
      </c>
      <c r="O1852" s="7">
        <v>0</v>
      </c>
      <c r="P1852" s="6">
        <v>32</v>
      </c>
      <c r="Q1852" s="6">
        <f t="shared" si="112"/>
        <v>71.7</v>
      </c>
      <c r="R1852" s="6">
        <f t="shared" si="113"/>
        <v>32</v>
      </c>
      <c r="S1852" s="6">
        <f t="shared" si="114"/>
        <v>39.700000000000003</v>
      </c>
      <c r="T1852" s="8">
        <f t="shared" si="115"/>
        <v>0.55369595536959559</v>
      </c>
      <c r="U1852" s="5">
        <f>YEAR(SalesDataTable[[#This Row],[Order Date]])</f>
        <v>2026</v>
      </c>
      <c r="V1852" s="8" t="str">
        <f>"Q"&amp;ROUNDUP(MONTH(SalesDataTable[[#This Row],[Order Date]])/3,0)</f>
        <v>Q3</v>
      </c>
      <c r="W1852" s="9">
        <f>MONTH(SalesDataTable[[#This Row],[Order Date]])</f>
        <v>9</v>
      </c>
      <c r="X1852" s="8" t="str">
        <f>TEXT(SalesDataTable[[#This Row],[Order Date]],"mmm")</f>
        <v>Sep</v>
      </c>
    </row>
    <row r="1853" spans="1:24" ht="15.75">
      <c r="A1853" s="2">
        <v>1224</v>
      </c>
      <c r="B1853" s="3">
        <v>46273</v>
      </c>
      <c r="C1853" s="4">
        <f>YEAR(SalesDataTable[[#This Row],[Order Date]])</f>
        <v>2026</v>
      </c>
      <c r="D1853" s="12" t="str">
        <f>"Q"&amp;ROUNDUP(MONTH(SalesDataTable[[#This Row],[Order Date]])/3,0)</f>
        <v>Q3</v>
      </c>
      <c r="E1853" s="4">
        <f>MONTH(SalesDataTable[[#This Row],[Order Date]])</f>
        <v>9</v>
      </c>
      <c r="F1853" s="4" t="str">
        <f>TEXT(SalesDataTable[[#This Row],[Order Date]],"MMM")</f>
        <v>Sep</v>
      </c>
      <c r="G1853" s="4" t="s">
        <v>11</v>
      </c>
      <c r="H1853" s="4" t="s">
        <v>12</v>
      </c>
      <c r="I1853" s="4" t="s">
        <v>2</v>
      </c>
      <c r="J1853" s="4" t="s">
        <v>3</v>
      </c>
      <c r="K1853" s="4" t="s">
        <v>4</v>
      </c>
      <c r="L1853" s="4" t="s">
        <v>26</v>
      </c>
      <c r="M1853" s="9">
        <v>2</v>
      </c>
      <c r="N1853" s="6">
        <v>39.409999999999997</v>
      </c>
      <c r="O1853" s="7">
        <v>0.05</v>
      </c>
      <c r="P1853" s="6">
        <v>17.12</v>
      </c>
      <c r="Q1853" s="6">
        <f t="shared" si="112"/>
        <v>74.878999999999991</v>
      </c>
      <c r="R1853" s="6">
        <f t="shared" si="113"/>
        <v>34.24</v>
      </c>
      <c r="S1853" s="6">
        <f t="shared" si="114"/>
        <v>40.638999999999989</v>
      </c>
      <c r="T1853" s="8">
        <f t="shared" si="115"/>
        <v>0.54272893601677363</v>
      </c>
      <c r="U1853" s="5">
        <f>YEAR(SalesDataTable[[#This Row],[Order Date]])</f>
        <v>2026</v>
      </c>
      <c r="V1853" s="8" t="str">
        <f>"Q"&amp;ROUNDUP(MONTH(SalesDataTable[[#This Row],[Order Date]])/3,0)</f>
        <v>Q3</v>
      </c>
      <c r="W1853" s="9">
        <f>MONTH(SalesDataTable[[#This Row],[Order Date]])</f>
        <v>9</v>
      </c>
      <c r="X1853" s="8" t="str">
        <f>TEXT(SalesDataTable[[#This Row],[Order Date]],"mmm")</f>
        <v>Sep</v>
      </c>
    </row>
    <row r="1854" spans="1:24" ht="15.75">
      <c r="A1854" s="2">
        <v>4345</v>
      </c>
      <c r="B1854" s="3">
        <v>46273</v>
      </c>
      <c r="C1854" s="4">
        <f>YEAR(SalesDataTable[[#This Row],[Order Date]])</f>
        <v>2026</v>
      </c>
      <c r="D1854" s="12" t="str">
        <f>"Q"&amp;ROUNDUP(MONTH(SalesDataTable[[#This Row],[Order Date]])/3,0)</f>
        <v>Q3</v>
      </c>
      <c r="E1854" s="4">
        <f>MONTH(SalesDataTable[[#This Row],[Order Date]])</f>
        <v>9</v>
      </c>
      <c r="F1854" s="4" t="str">
        <f>TEXT(SalesDataTable[[#This Row],[Order Date]],"MMM")</f>
        <v>Sep</v>
      </c>
      <c r="G1854" s="4" t="s">
        <v>0</v>
      </c>
      <c r="H1854" s="4" t="s">
        <v>36</v>
      </c>
      <c r="I1854" s="4" t="s">
        <v>2</v>
      </c>
      <c r="J1854" s="4" t="s">
        <v>13</v>
      </c>
      <c r="K1854" s="4" t="s">
        <v>23</v>
      </c>
      <c r="L1854" s="4" t="s">
        <v>24</v>
      </c>
      <c r="M1854" s="9">
        <v>2</v>
      </c>
      <c r="N1854" s="6">
        <v>345.33</v>
      </c>
      <c r="O1854" s="7">
        <v>0</v>
      </c>
      <c r="P1854" s="6">
        <v>198.22</v>
      </c>
      <c r="Q1854" s="6">
        <f t="shared" si="112"/>
        <v>690.66</v>
      </c>
      <c r="R1854" s="6">
        <f t="shared" si="113"/>
        <v>396.44</v>
      </c>
      <c r="S1854" s="6">
        <f t="shared" si="114"/>
        <v>294.21999999999997</v>
      </c>
      <c r="T1854" s="8">
        <f t="shared" si="115"/>
        <v>0.42599832044710856</v>
      </c>
      <c r="U1854" s="5">
        <f>YEAR(SalesDataTable[[#This Row],[Order Date]])</f>
        <v>2026</v>
      </c>
      <c r="V1854" s="8" t="str">
        <f>"Q"&amp;ROUNDUP(MONTH(SalesDataTable[[#This Row],[Order Date]])/3,0)</f>
        <v>Q3</v>
      </c>
      <c r="W1854" s="9">
        <f>MONTH(SalesDataTable[[#This Row],[Order Date]])</f>
        <v>9</v>
      </c>
      <c r="X1854" s="8" t="str">
        <f>TEXT(SalesDataTable[[#This Row],[Order Date]],"mmm")</f>
        <v>Sep</v>
      </c>
    </row>
    <row r="1855" spans="1:24" ht="15.75">
      <c r="A1855" s="2">
        <v>1069</v>
      </c>
      <c r="B1855" s="3">
        <v>46274</v>
      </c>
      <c r="C1855" s="4">
        <f>YEAR(SalesDataTable[[#This Row],[Order Date]])</f>
        <v>2026</v>
      </c>
      <c r="D1855" s="12" t="str">
        <f>"Q"&amp;ROUNDUP(MONTH(SalesDataTable[[#This Row],[Order Date]])/3,0)</f>
        <v>Q3</v>
      </c>
      <c r="E1855" s="4">
        <f>MONTH(SalesDataTable[[#This Row],[Order Date]])</f>
        <v>9</v>
      </c>
      <c r="F1855" s="4" t="str">
        <f>TEXT(SalesDataTable[[#This Row],[Order Date]],"MMM")</f>
        <v>Sep</v>
      </c>
      <c r="G1855" s="4" t="s">
        <v>20</v>
      </c>
      <c r="H1855" s="4" t="s">
        <v>47</v>
      </c>
      <c r="I1855" s="4" t="s">
        <v>2</v>
      </c>
      <c r="J1855" s="4" t="s">
        <v>3</v>
      </c>
      <c r="K1855" s="4" t="s">
        <v>9</v>
      </c>
      <c r="L1855" s="4" t="s">
        <v>17</v>
      </c>
      <c r="M1855" s="9">
        <v>1</v>
      </c>
      <c r="N1855" s="6">
        <v>145.33000000000001</v>
      </c>
      <c r="O1855" s="7">
        <v>0.1</v>
      </c>
      <c r="P1855" s="6">
        <v>80.97</v>
      </c>
      <c r="Q1855" s="6">
        <f t="shared" si="112"/>
        <v>130.79700000000003</v>
      </c>
      <c r="R1855" s="6">
        <f t="shared" si="113"/>
        <v>80.97</v>
      </c>
      <c r="S1855" s="6">
        <f t="shared" si="114"/>
        <v>49.827000000000027</v>
      </c>
      <c r="T1855" s="8">
        <f t="shared" si="115"/>
        <v>0.3809491043372556</v>
      </c>
      <c r="U1855" s="5">
        <f>YEAR(SalesDataTable[[#This Row],[Order Date]])</f>
        <v>2026</v>
      </c>
      <c r="V1855" s="8" t="str">
        <f>"Q"&amp;ROUNDUP(MONTH(SalesDataTable[[#This Row],[Order Date]])/3,0)</f>
        <v>Q3</v>
      </c>
      <c r="W1855" s="9">
        <f>MONTH(SalesDataTable[[#This Row],[Order Date]])</f>
        <v>9</v>
      </c>
      <c r="X1855" s="8" t="str">
        <f>TEXT(SalesDataTable[[#This Row],[Order Date]],"mmm")</f>
        <v>Sep</v>
      </c>
    </row>
    <row r="1856" spans="1:24" ht="15.75">
      <c r="A1856" s="2">
        <v>1489</v>
      </c>
      <c r="B1856" s="3">
        <v>46274</v>
      </c>
      <c r="C1856" s="4">
        <f>YEAR(SalesDataTable[[#This Row],[Order Date]])</f>
        <v>2026</v>
      </c>
      <c r="D1856" s="12" t="str">
        <f>"Q"&amp;ROUNDUP(MONTH(SalesDataTable[[#This Row],[Order Date]])/3,0)</f>
        <v>Q3</v>
      </c>
      <c r="E1856" s="4">
        <f>MONTH(SalesDataTable[[#This Row],[Order Date]])</f>
        <v>9</v>
      </c>
      <c r="F1856" s="4" t="str">
        <f>TEXT(SalesDataTable[[#This Row],[Order Date]],"MMM")</f>
        <v>Sep</v>
      </c>
      <c r="G1856" s="4" t="s">
        <v>0</v>
      </c>
      <c r="H1856" s="4" t="s">
        <v>1</v>
      </c>
      <c r="I1856" s="4" t="s">
        <v>2</v>
      </c>
      <c r="J1856" s="4" t="s">
        <v>3</v>
      </c>
      <c r="K1856" s="4" t="s">
        <v>4</v>
      </c>
      <c r="L1856" s="4" t="s">
        <v>22</v>
      </c>
      <c r="M1856" s="9">
        <v>3</v>
      </c>
      <c r="N1856" s="6">
        <v>50.03</v>
      </c>
      <c r="O1856" s="7">
        <v>0.1</v>
      </c>
      <c r="P1856" s="6">
        <v>22.89</v>
      </c>
      <c r="Q1856" s="6">
        <f t="shared" si="112"/>
        <v>135.08100000000002</v>
      </c>
      <c r="R1856" s="6">
        <f t="shared" si="113"/>
        <v>68.67</v>
      </c>
      <c r="S1856" s="6">
        <f t="shared" si="114"/>
        <v>66.411000000000016</v>
      </c>
      <c r="T1856" s="8">
        <f t="shared" si="115"/>
        <v>0.49163835032313952</v>
      </c>
      <c r="U1856" s="5">
        <f>YEAR(SalesDataTable[[#This Row],[Order Date]])</f>
        <v>2026</v>
      </c>
      <c r="V1856" s="8" t="str">
        <f>"Q"&amp;ROUNDUP(MONTH(SalesDataTable[[#This Row],[Order Date]])/3,0)</f>
        <v>Q3</v>
      </c>
      <c r="W1856" s="9">
        <f>MONTH(SalesDataTable[[#This Row],[Order Date]])</f>
        <v>9</v>
      </c>
      <c r="X1856" s="8" t="str">
        <f>TEXT(SalesDataTable[[#This Row],[Order Date]],"mmm")</f>
        <v>Sep</v>
      </c>
    </row>
    <row r="1857" spans="1:24" ht="15.75">
      <c r="A1857" s="2">
        <v>2045</v>
      </c>
      <c r="B1857" s="3">
        <v>46274</v>
      </c>
      <c r="C1857" s="4">
        <f>YEAR(SalesDataTable[[#This Row],[Order Date]])</f>
        <v>2026</v>
      </c>
      <c r="D1857" s="12" t="str">
        <f>"Q"&amp;ROUNDUP(MONTH(SalesDataTable[[#This Row],[Order Date]])/3,0)</f>
        <v>Q3</v>
      </c>
      <c r="E1857" s="4">
        <f>MONTH(SalesDataTable[[#This Row],[Order Date]])</f>
        <v>9</v>
      </c>
      <c r="F1857" s="4" t="str">
        <f>TEXT(SalesDataTable[[#This Row],[Order Date]],"MMM")</f>
        <v>Sep</v>
      </c>
      <c r="G1857" s="4" t="s">
        <v>6</v>
      </c>
      <c r="H1857" s="4" t="s">
        <v>7</v>
      </c>
      <c r="I1857" s="4" t="s">
        <v>28</v>
      </c>
      <c r="J1857" s="4" t="s">
        <v>3</v>
      </c>
      <c r="K1857" s="4" t="s">
        <v>14</v>
      </c>
      <c r="L1857" s="4" t="s">
        <v>15</v>
      </c>
      <c r="M1857" s="9">
        <v>1</v>
      </c>
      <c r="N1857" s="6">
        <v>35.68</v>
      </c>
      <c r="O1857" s="7">
        <v>0.05</v>
      </c>
      <c r="P1857" s="6">
        <v>13.37</v>
      </c>
      <c r="Q1857" s="6">
        <f t="shared" si="112"/>
        <v>33.896000000000001</v>
      </c>
      <c r="R1857" s="6">
        <f t="shared" si="113"/>
        <v>13.37</v>
      </c>
      <c r="S1857" s="6">
        <f t="shared" si="114"/>
        <v>20.526000000000003</v>
      </c>
      <c r="T1857" s="8">
        <f t="shared" si="115"/>
        <v>0.60555817795610112</v>
      </c>
      <c r="U1857" s="5">
        <f>YEAR(SalesDataTable[[#This Row],[Order Date]])</f>
        <v>2026</v>
      </c>
      <c r="V1857" s="8" t="str">
        <f>"Q"&amp;ROUNDUP(MONTH(SalesDataTable[[#This Row],[Order Date]])/3,0)</f>
        <v>Q3</v>
      </c>
      <c r="W1857" s="9">
        <f>MONTH(SalesDataTable[[#This Row],[Order Date]])</f>
        <v>9</v>
      </c>
      <c r="X1857" s="8" t="str">
        <f>TEXT(SalesDataTable[[#This Row],[Order Date]],"mmm")</f>
        <v>Sep</v>
      </c>
    </row>
    <row r="1858" spans="1:24" ht="15.75">
      <c r="A1858" s="2">
        <v>2610</v>
      </c>
      <c r="B1858" s="3">
        <v>46274</v>
      </c>
      <c r="C1858" s="4">
        <f>YEAR(SalesDataTable[[#This Row],[Order Date]])</f>
        <v>2026</v>
      </c>
      <c r="D1858" s="12" t="str">
        <f>"Q"&amp;ROUNDUP(MONTH(SalesDataTable[[#This Row],[Order Date]])/3,0)</f>
        <v>Q3</v>
      </c>
      <c r="E1858" s="4">
        <f>MONTH(SalesDataTable[[#This Row],[Order Date]])</f>
        <v>9</v>
      </c>
      <c r="F1858" s="4" t="str">
        <f>TEXT(SalesDataTable[[#This Row],[Order Date]],"MMM")</f>
        <v>Sep</v>
      </c>
      <c r="G1858" s="4" t="s">
        <v>20</v>
      </c>
      <c r="H1858" s="4" t="s">
        <v>33</v>
      </c>
      <c r="I1858" s="4" t="s">
        <v>2</v>
      </c>
      <c r="J1858" s="4" t="s">
        <v>3</v>
      </c>
      <c r="K1858" s="4" t="s">
        <v>23</v>
      </c>
      <c r="L1858" s="4" t="s">
        <v>24</v>
      </c>
      <c r="M1858" s="9">
        <v>1</v>
      </c>
      <c r="N1858" s="6">
        <v>341.87</v>
      </c>
      <c r="O1858" s="7">
        <v>0.1</v>
      </c>
      <c r="P1858" s="6">
        <v>190.66</v>
      </c>
      <c r="Q1858" s="6">
        <f t="shared" ref="Q1858:Q1921" si="116">M1858*N1858*(1-O1858)</f>
        <v>307.68299999999999</v>
      </c>
      <c r="R1858" s="6">
        <f t="shared" ref="R1858:R1921" si="117">M1858*P1858</f>
        <v>190.66</v>
      </c>
      <c r="S1858" s="6">
        <f t="shared" ref="S1858:S1921" si="118">Q1858-R1858</f>
        <v>117.023</v>
      </c>
      <c r="T1858" s="8">
        <f t="shared" ref="T1858:T1921" si="119">IFERROR(S1858/Q1858,0)</f>
        <v>0.38033625517171893</v>
      </c>
      <c r="U1858" s="5">
        <f>YEAR(SalesDataTable[[#This Row],[Order Date]])</f>
        <v>2026</v>
      </c>
      <c r="V1858" s="8" t="str">
        <f>"Q"&amp;ROUNDUP(MONTH(SalesDataTable[[#This Row],[Order Date]])/3,0)</f>
        <v>Q3</v>
      </c>
      <c r="W1858" s="9">
        <f>MONTH(SalesDataTable[[#This Row],[Order Date]])</f>
        <v>9</v>
      </c>
      <c r="X1858" s="8" t="str">
        <f>TEXT(SalesDataTable[[#This Row],[Order Date]],"mmm")</f>
        <v>Sep</v>
      </c>
    </row>
    <row r="1859" spans="1:24" ht="15.75">
      <c r="A1859" s="2">
        <v>4210</v>
      </c>
      <c r="B1859" s="3">
        <v>46274</v>
      </c>
      <c r="C1859" s="4">
        <f>YEAR(SalesDataTable[[#This Row],[Order Date]])</f>
        <v>2026</v>
      </c>
      <c r="D1859" s="12" t="str">
        <f>"Q"&amp;ROUNDUP(MONTH(SalesDataTable[[#This Row],[Order Date]])/3,0)</f>
        <v>Q3</v>
      </c>
      <c r="E1859" s="4">
        <f>MONTH(SalesDataTable[[#This Row],[Order Date]])</f>
        <v>9</v>
      </c>
      <c r="F1859" s="4" t="str">
        <f>TEXT(SalesDataTable[[#This Row],[Order Date]],"MMM")</f>
        <v>Sep</v>
      </c>
      <c r="G1859" s="4" t="s">
        <v>6</v>
      </c>
      <c r="H1859" s="4" t="s">
        <v>27</v>
      </c>
      <c r="I1859" s="4" t="s">
        <v>2</v>
      </c>
      <c r="J1859" s="4" t="s">
        <v>3</v>
      </c>
      <c r="K1859" s="4" t="s">
        <v>14</v>
      </c>
      <c r="L1859" s="4" t="s">
        <v>48</v>
      </c>
      <c r="M1859" s="9">
        <v>1</v>
      </c>
      <c r="N1859" s="6">
        <v>164.6</v>
      </c>
      <c r="O1859" s="7">
        <v>0</v>
      </c>
      <c r="P1859" s="6">
        <v>87.21</v>
      </c>
      <c r="Q1859" s="6">
        <f t="shared" si="116"/>
        <v>164.6</v>
      </c>
      <c r="R1859" s="6">
        <f t="shared" si="117"/>
        <v>87.21</v>
      </c>
      <c r="S1859" s="6">
        <f t="shared" si="118"/>
        <v>77.39</v>
      </c>
      <c r="T1859" s="8">
        <f t="shared" si="119"/>
        <v>0.47017010935601461</v>
      </c>
      <c r="U1859" s="5">
        <f>YEAR(SalesDataTable[[#This Row],[Order Date]])</f>
        <v>2026</v>
      </c>
      <c r="V1859" s="8" t="str">
        <f>"Q"&amp;ROUNDUP(MONTH(SalesDataTable[[#This Row],[Order Date]])/3,0)</f>
        <v>Q3</v>
      </c>
      <c r="W1859" s="9">
        <f>MONTH(SalesDataTable[[#This Row],[Order Date]])</f>
        <v>9</v>
      </c>
      <c r="X1859" s="8" t="str">
        <f>TEXT(SalesDataTable[[#This Row],[Order Date]],"mmm")</f>
        <v>Sep</v>
      </c>
    </row>
    <row r="1860" spans="1:24" ht="15.75">
      <c r="A1860" s="2">
        <v>4584</v>
      </c>
      <c r="B1860" s="3">
        <v>46274</v>
      </c>
      <c r="C1860" s="4">
        <f>YEAR(SalesDataTable[[#This Row],[Order Date]])</f>
        <v>2026</v>
      </c>
      <c r="D1860" s="12" t="str">
        <f>"Q"&amp;ROUNDUP(MONTH(SalesDataTable[[#This Row],[Order Date]])/3,0)</f>
        <v>Q3</v>
      </c>
      <c r="E1860" s="4">
        <f>MONTH(SalesDataTable[[#This Row],[Order Date]])</f>
        <v>9</v>
      </c>
      <c r="F1860" s="4" t="str">
        <f>TEXT(SalesDataTable[[#This Row],[Order Date]],"MMM")</f>
        <v>Sep</v>
      </c>
      <c r="G1860" s="4" t="s">
        <v>20</v>
      </c>
      <c r="H1860" s="4" t="s">
        <v>33</v>
      </c>
      <c r="I1860" s="4" t="s">
        <v>2</v>
      </c>
      <c r="J1860" s="4" t="s">
        <v>3</v>
      </c>
      <c r="K1860" s="4" t="s">
        <v>34</v>
      </c>
      <c r="L1860" s="4" t="s">
        <v>35</v>
      </c>
      <c r="M1860" s="9">
        <v>2</v>
      </c>
      <c r="N1860" s="6">
        <v>41.24</v>
      </c>
      <c r="O1860" s="7">
        <v>0</v>
      </c>
      <c r="P1860" s="6">
        <v>14.46</v>
      </c>
      <c r="Q1860" s="6">
        <f t="shared" si="116"/>
        <v>82.48</v>
      </c>
      <c r="R1860" s="6">
        <f t="shared" si="117"/>
        <v>28.92</v>
      </c>
      <c r="S1860" s="6">
        <f t="shared" si="118"/>
        <v>53.56</v>
      </c>
      <c r="T1860" s="8">
        <f t="shared" si="119"/>
        <v>0.64936954413191073</v>
      </c>
      <c r="U1860" s="5">
        <f>YEAR(SalesDataTable[[#This Row],[Order Date]])</f>
        <v>2026</v>
      </c>
      <c r="V1860" s="8" t="str">
        <f>"Q"&amp;ROUNDUP(MONTH(SalesDataTable[[#This Row],[Order Date]])/3,0)</f>
        <v>Q3</v>
      </c>
      <c r="W1860" s="9">
        <f>MONTH(SalesDataTable[[#This Row],[Order Date]])</f>
        <v>9</v>
      </c>
      <c r="X1860" s="8" t="str">
        <f>TEXT(SalesDataTable[[#This Row],[Order Date]],"mmm")</f>
        <v>Sep</v>
      </c>
    </row>
    <row r="1861" spans="1:24" ht="15.75">
      <c r="A1861" s="2">
        <v>44</v>
      </c>
      <c r="B1861" s="3">
        <v>46275</v>
      </c>
      <c r="C1861" s="4">
        <f>YEAR(SalesDataTable[[#This Row],[Order Date]])</f>
        <v>2026</v>
      </c>
      <c r="D1861" s="12" t="str">
        <f>"Q"&amp;ROUNDUP(MONTH(SalesDataTable[[#This Row],[Order Date]])/3,0)</f>
        <v>Q3</v>
      </c>
      <c r="E1861" s="4">
        <f>MONTH(SalesDataTable[[#This Row],[Order Date]])</f>
        <v>9</v>
      </c>
      <c r="F1861" s="4" t="str">
        <f>TEXT(SalesDataTable[[#This Row],[Order Date]],"MMM")</f>
        <v>Sep</v>
      </c>
      <c r="G1861" s="4" t="s">
        <v>11</v>
      </c>
      <c r="H1861" s="4" t="s">
        <v>39</v>
      </c>
      <c r="I1861" s="4" t="s">
        <v>19</v>
      </c>
      <c r="J1861" s="4" t="s">
        <v>13</v>
      </c>
      <c r="K1861" s="4" t="s">
        <v>4</v>
      </c>
      <c r="L1861" s="4" t="s">
        <v>26</v>
      </c>
      <c r="M1861" s="9">
        <v>1</v>
      </c>
      <c r="N1861" s="6">
        <v>40.1</v>
      </c>
      <c r="O1861" s="7">
        <v>0</v>
      </c>
      <c r="P1861" s="6">
        <v>16.920000000000002</v>
      </c>
      <c r="Q1861" s="6">
        <f t="shared" si="116"/>
        <v>40.1</v>
      </c>
      <c r="R1861" s="6">
        <f t="shared" si="117"/>
        <v>16.920000000000002</v>
      </c>
      <c r="S1861" s="6">
        <f t="shared" si="118"/>
        <v>23.18</v>
      </c>
      <c r="T1861" s="8">
        <f t="shared" si="119"/>
        <v>0.57805486284289276</v>
      </c>
      <c r="U1861" s="5">
        <f>YEAR(SalesDataTable[[#This Row],[Order Date]])</f>
        <v>2026</v>
      </c>
      <c r="V1861" s="8" t="str">
        <f>"Q"&amp;ROUNDUP(MONTH(SalesDataTable[[#This Row],[Order Date]])/3,0)</f>
        <v>Q3</v>
      </c>
      <c r="W1861" s="9">
        <f>MONTH(SalesDataTable[[#This Row],[Order Date]])</f>
        <v>9</v>
      </c>
      <c r="X1861" s="8" t="str">
        <f>TEXT(SalesDataTable[[#This Row],[Order Date]],"mmm")</f>
        <v>Sep</v>
      </c>
    </row>
    <row r="1862" spans="1:24" ht="15.75">
      <c r="A1862" s="2">
        <v>97</v>
      </c>
      <c r="B1862" s="3">
        <v>46275</v>
      </c>
      <c r="C1862" s="4">
        <f>YEAR(SalesDataTable[[#This Row],[Order Date]])</f>
        <v>2026</v>
      </c>
      <c r="D1862" s="12" t="str">
        <f>"Q"&amp;ROUNDUP(MONTH(SalesDataTable[[#This Row],[Order Date]])/3,0)</f>
        <v>Q3</v>
      </c>
      <c r="E1862" s="4">
        <f>MONTH(SalesDataTable[[#This Row],[Order Date]])</f>
        <v>9</v>
      </c>
      <c r="F1862" s="4" t="str">
        <f>TEXT(SalesDataTable[[#This Row],[Order Date]],"MMM")</f>
        <v>Sep</v>
      </c>
      <c r="G1862" s="4" t="s">
        <v>6</v>
      </c>
      <c r="H1862" s="4" t="s">
        <v>27</v>
      </c>
      <c r="I1862" s="4" t="s">
        <v>2</v>
      </c>
      <c r="J1862" s="4" t="s">
        <v>13</v>
      </c>
      <c r="K1862" s="4" t="s">
        <v>23</v>
      </c>
      <c r="L1862" s="4" t="s">
        <v>40</v>
      </c>
      <c r="M1862" s="9">
        <v>2</v>
      </c>
      <c r="N1862" s="6">
        <v>80.239999999999995</v>
      </c>
      <c r="O1862" s="7">
        <v>0</v>
      </c>
      <c r="P1862" s="6">
        <v>40.5</v>
      </c>
      <c r="Q1862" s="6">
        <f t="shared" si="116"/>
        <v>160.47999999999999</v>
      </c>
      <c r="R1862" s="6">
        <f t="shared" si="117"/>
        <v>81</v>
      </c>
      <c r="S1862" s="6">
        <f t="shared" si="118"/>
        <v>79.47999999999999</v>
      </c>
      <c r="T1862" s="8">
        <f t="shared" si="119"/>
        <v>0.49526420737786636</v>
      </c>
      <c r="U1862" s="5">
        <f>YEAR(SalesDataTable[[#This Row],[Order Date]])</f>
        <v>2026</v>
      </c>
      <c r="V1862" s="8" t="str">
        <f>"Q"&amp;ROUNDUP(MONTH(SalesDataTable[[#This Row],[Order Date]])/3,0)</f>
        <v>Q3</v>
      </c>
      <c r="W1862" s="9">
        <f>MONTH(SalesDataTable[[#This Row],[Order Date]])</f>
        <v>9</v>
      </c>
      <c r="X1862" s="8" t="str">
        <f>TEXT(SalesDataTable[[#This Row],[Order Date]],"mmm")</f>
        <v>Sep</v>
      </c>
    </row>
    <row r="1863" spans="1:24" ht="15.75">
      <c r="A1863" s="2">
        <v>1015</v>
      </c>
      <c r="B1863" s="3">
        <v>46275</v>
      </c>
      <c r="C1863" s="4">
        <f>YEAR(SalesDataTable[[#This Row],[Order Date]])</f>
        <v>2026</v>
      </c>
      <c r="D1863" s="12" t="str">
        <f>"Q"&amp;ROUNDUP(MONTH(SalesDataTable[[#This Row],[Order Date]])/3,0)</f>
        <v>Q3</v>
      </c>
      <c r="E1863" s="4">
        <f>MONTH(SalesDataTable[[#This Row],[Order Date]])</f>
        <v>9</v>
      </c>
      <c r="F1863" s="4" t="str">
        <f>TEXT(SalesDataTable[[#This Row],[Order Date]],"MMM")</f>
        <v>Sep</v>
      </c>
      <c r="G1863" s="4" t="s">
        <v>11</v>
      </c>
      <c r="H1863" s="4" t="s">
        <v>18</v>
      </c>
      <c r="I1863" s="4" t="s">
        <v>2</v>
      </c>
      <c r="J1863" s="4" t="s">
        <v>13</v>
      </c>
      <c r="K1863" s="4" t="s">
        <v>9</v>
      </c>
      <c r="L1863" s="4" t="s">
        <v>37</v>
      </c>
      <c r="M1863" s="9">
        <v>4</v>
      </c>
      <c r="N1863" s="6">
        <v>151.01</v>
      </c>
      <c r="O1863" s="7">
        <v>0</v>
      </c>
      <c r="P1863" s="6">
        <v>80.569999999999993</v>
      </c>
      <c r="Q1863" s="6">
        <f t="shared" si="116"/>
        <v>604.04</v>
      </c>
      <c r="R1863" s="6">
        <f t="shared" si="117"/>
        <v>322.27999999999997</v>
      </c>
      <c r="S1863" s="6">
        <f t="shared" si="118"/>
        <v>281.76</v>
      </c>
      <c r="T1863" s="8">
        <f t="shared" si="119"/>
        <v>0.46645917488908023</v>
      </c>
      <c r="U1863" s="5">
        <f>YEAR(SalesDataTable[[#This Row],[Order Date]])</f>
        <v>2026</v>
      </c>
      <c r="V1863" s="8" t="str">
        <f>"Q"&amp;ROUNDUP(MONTH(SalesDataTable[[#This Row],[Order Date]])/3,0)</f>
        <v>Q3</v>
      </c>
      <c r="W1863" s="9">
        <f>MONTH(SalesDataTable[[#This Row],[Order Date]])</f>
        <v>9</v>
      </c>
      <c r="X1863" s="8" t="str">
        <f>TEXT(SalesDataTable[[#This Row],[Order Date]],"mmm")</f>
        <v>Sep</v>
      </c>
    </row>
    <row r="1864" spans="1:24" ht="15.75">
      <c r="A1864" s="2">
        <v>1128</v>
      </c>
      <c r="B1864" s="3">
        <v>46275</v>
      </c>
      <c r="C1864" s="4">
        <f>YEAR(SalesDataTable[[#This Row],[Order Date]])</f>
        <v>2026</v>
      </c>
      <c r="D1864" s="12" t="str">
        <f>"Q"&amp;ROUNDUP(MONTH(SalesDataTable[[#This Row],[Order Date]])/3,0)</f>
        <v>Q3</v>
      </c>
      <c r="E1864" s="4">
        <f>MONTH(SalesDataTable[[#This Row],[Order Date]])</f>
        <v>9</v>
      </c>
      <c r="F1864" s="4" t="str">
        <f>TEXT(SalesDataTable[[#This Row],[Order Date]],"MMM")</f>
        <v>Sep</v>
      </c>
      <c r="G1864" s="4" t="s">
        <v>0</v>
      </c>
      <c r="H1864" s="4" t="s">
        <v>50</v>
      </c>
      <c r="I1864" s="4" t="s">
        <v>28</v>
      </c>
      <c r="J1864" s="4" t="s">
        <v>3</v>
      </c>
      <c r="K1864" s="4" t="s">
        <v>4</v>
      </c>
      <c r="L1864" s="4" t="s">
        <v>22</v>
      </c>
      <c r="M1864" s="9">
        <v>1</v>
      </c>
      <c r="N1864" s="6">
        <v>51.32</v>
      </c>
      <c r="O1864" s="7">
        <v>0.1</v>
      </c>
      <c r="P1864" s="6">
        <v>22.67</v>
      </c>
      <c r="Q1864" s="6">
        <f t="shared" si="116"/>
        <v>46.188000000000002</v>
      </c>
      <c r="R1864" s="6">
        <f t="shared" si="117"/>
        <v>22.67</v>
      </c>
      <c r="S1864" s="6">
        <f t="shared" si="118"/>
        <v>23.518000000000001</v>
      </c>
      <c r="T1864" s="8">
        <f t="shared" si="119"/>
        <v>0.50917987356023209</v>
      </c>
      <c r="U1864" s="5">
        <f>YEAR(SalesDataTable[[#This Row],[Order Date]])</f>
        <v>2026</v>
      </c>
      <c r="V1864" s="8" t="str">
        <f>"Q"&amp;ROUNDUP(MONTH(SalesDataTable[[#This Row],[Order Date]])/3,0)</f>
        <v>Q3</v>
      </c>
      <c r="W1864" s="9">
        <f>MONTH(SalesDataTable[[#This Row],[Order Date]])</f>
        <v>9</v>
      </c>
      <c r="X1864" s="8" t="str">
        <f>TEXT(SalesDataTable[[#This Row],[Order Date]],"mmm")</f>
        <v>Sep</v>
      </c>
    </row>
    <row r="1865" spans="1:24" ht="15.75">
      <c r="A1865" s="2">
        <v>3548</v>
      </c>
      <c r="B1865" s="3">
        <v>46275</v>
      </c>
      <c r="C1865" s="4">
        <f>YEAR(SalesDataTable[[#This Row],[Order Date]])</f>
        <v>2026</v>
      </c>
      <c r="D1865" s="12" t="str">
        <f>"Q"&amp;ROUNDUP(MONTH(SalesDataTable[[#This Row],[Order Date]])/3,0)</f>
        <v>Q3</v>
      </c>
      <c r="E1865" s="4">
        <f>MONTH(SalesDataTable[[#This Row],[Order Date]])</f>
        <v>9</v>
      </c>
      <c r="F1865" s="4" t="str">
        <f>TEXT(SalesDataTable[[#This Row],[Order Date]],"MMM")</f>
        <v>Sep</v>
      </c>
      <c r="G1865" s="4" t="s">
        <v>20</v>
      </c>
      <c r="H1865" s="4" t="s">
        <v>31</v>
      </c>
      <c r="I1865" s="4" t="s">
        <v>19</v>
      </c>
      <c r="J1865" s="4" t="s">
        <v>3</v>
      </c>
      <c r="K1865" s="4" t="s">
        <v>9</v>
      </c>
      <c r="L1865" s="4" t="s">
        <v>46</v>
      </c>
      <c r="M1865" s="9">
        <v>2</v>
      </c>
      <c r="N1865" s="6">
        <v>72.61</v>
      </c>
      <c r="O1865" s="7">
        <v>0</v>
      </c>
      <c r="P1865" s="6">
        <v>32.68</v>
      </c>
      <c r="Q1865" s="6">
        <f t="shared" si="116"/>
        <v>145.22</v>
      </c>
      <c r="R1865" s="6">
        <f t="shared" si="117"/>
        <v>65.36</v>
      </c>
      <c r="S1865" s="6">
        <f t="shared" si="118"/>
        <v>79.86</v>
      </c>
      <c r="T1865" s="8">
        <f t="shared" si="119"/>
        <v>0.54992425285773305</v>
      </c>
      <c r="U1865" s="5">
        <f>YEAR(SalesDataTable[[#This Row],[Order Date]])</f>
        <v>2026</v>
      </c>
      <c r="V1865" s="8" t="str">
        <f>"Q"&amp;ROUNDUP(MONTH(SalesDataTable[[#This Row],[Order Date]])/3,0)</f>
        <v>Q3</v>
      </c>
      <c r="W1865" s="9">
        <f>MONTH(SalesDataTable[[#This Row],[Order Date]])</f>
        <v>9</v>
      </c>
      <c r="X1865" s="8" t="str">
        <f>TEXT(SalesDataTable[[#This Row],[Order Date]],"mmm")</f>
        <v>Sep</v>
      </c>
    </row>
    <row r="1866" spans="1:24" ht="15.75">
      <c r="A1866" s="2">
        <v>242</v>
      </c>
      <c r="B1866" s="3">
        <v>46276</v>
      </c>
      <c r="C1866" s="4">
        <f>YEAR(SalesDataTable[[#This Row],[Order Date]])</f>
        <v>2026</v>
      </c>
      <c r="D1866" s="12" t="str">
        <f>"Q"&amp;ROUNDUP(MONTH(SalesDataTable[[#This Row],[Order Date]])/3,0)</f>
        <v>Q3</v>
      </c>
      <c r="E1866" s="4">
        <f>MONTH(SalesDataTable[[#This Row],[Order Date]])</f>
        <v>9</v>
      </c>
      <c r="F1866" s="4" t="str">
        <f>TEXT(SalesDataTable[[#This Row],[Order Date]],"MMM")</f>
        <v>Sep</v>
      </c>
      <c r="G1866" s="4" t="s">
        <v>20</v>
      </c>
      <c r="H1866" s="4" t="s">
        <v>47</v>
      </c>
      <c r="I1866" s="4" t="s">
        <v>28</v>
      </c>
      <c r="J1866" s="4" t="s">
        <v>16</v>
      </c>
      <c r="K1866" s="4" t="s">
        <v>34</v>
      </c>
      <c r="L1866" s="4" t="s">
        <v>35</v>
      </c>
      <c r="M1866" s="9">
        <v>5</v>
      </c>
      <c r="N1866" s="6">
        <v>40.94</v>
      </c>
      <c r="O1866" s="7">
        <v>0</v>
      </c>
      <c r="P1866" s="6">
        <v>14.78</v>
      </c>
      <c r="Q1866" s="6">
        <f t="shared" si="116"/>
        <v>204.7</v>
      </c>
      <c r="R1866" s="6">
        <f t="shared" si="117"/>
        <v>73.899999999999991</v>
      </c>
      <c r="S1866" s="6">
        <f t="shared" si="118"/>
        <v>130.80000000000001</v>
      </c>
      <c r="T1866" s="8">
        <f t="shared" si="119"/>
        <v>0.6389838788470934</v>
      </c>
      <c r="U1866" s="5">
        <f>YEAR(SalesDataTable[[#This Row],[Order Date]])</f>
        <v>2026</v>
      </c>
      <c r="V1866" s="8" t="str">
        <f>"Q"&amp;ROUNDUP(MONTH(SalesDataTable[[#This Row],[Order Date]])/3,0)</f>
        <v>Q3</v>
      </c>
      <c r="W1866" s="9">
        <f>MONTH(SalesDataTable[[#This Row],[Order Date]])</f>
        <v>9</v>
      </c>
      <c r="X1866" s="8" t="str">
        <f>TEXT(SalesDataTable[[#This Row],[Order Date]],"mmm")</f>
        <v>Sep</v>
      </c>
    </row>
    <row r="1867" spans="1:24" ht="15.75">
      <c r="A1867" s="2">
        <v>784</v>
      </c>
      <c r="B1867" s="3">
        <v>46276</v>
      </c>
      <c r="C1867" s="4">
        <f>YEAR(SalesDataTable[[#This Row],[Order Date]])</f>
        <v>2026</v>
      </c>
      <c r="D1867" s="12" t="str">
        <f>"Q"&amp;ROUNDUP(MONTH(SalesDataTable[[#This Row],[Order Date]])/3,0)</f>
        <v>Q3</v>
      </c>
      <c r="E1867" s="4">
        <f>MONTH(SalesDataTable[[#This Row],[Order Date]])</f>
        <v>9</v>
      </c>
      <c r="F1867" s="4" t="str">
        <f>TEXT(SalesDataTable[[#This Row],[Order Date]],"MMM")</f>
        <v>Sep</v>
      </c>
      <c r="G1867" s="4" t="s">
        <v>11</v>
      </c>
      <c r="H1867" s="4" t="s">
        <v>52</v>
      </c>
      <c r="I1867" s="4" t="s">
        <v>28</v>
      </c>
      <c r="J1867" s="4" t="s">
        <v>13</v>
      </c>
      <c r="K1867" s="4" t="s">
        <v>4</v>
      </c>
      <c r="L1867" s="4" t="s">
        <v>5</v>
      </c>
      <c r="M1867" s="9">
        <v>4</v>
      </c>
      <c r="N1867" s="6">
        <v>81.69</v>
      </c>
      <c r="O1867" s="7">
        <v>0</v>
      </c>
      <c r="P1867" s="6">
        <v>42.23</v>
      </c>
      <c r="Q1867" s="6">
        <f t="shared" si="116"/>
        <v>326.76</v>
      </c>
      <c r="R1867" s="6">
        <f t="shared" si="117"/>
        <v>168.92</v>
      </c>
      <c r="S1867" s="6">
        <f t="shared" si="118"/>
        <v>157.84</v>
      </c>
      <c r="T1867" s="8">
        <f t="shared" si="119"/>
        <v>0.48304566042355246</v>
      </c>
      <c r="U1867" s="5">
        <f>YEAR(SalesDataTable[[#This Row],[Order Date]])</f>
        <v>2026</v>
      </c>
      <c r="V1867" s="8" t="str">
        <f>"Q"&amp;ROUNDUP(MONTH(SalesDataTable[[#This Row],[Order Date]])/3,0)</f>
        <v>Q3</v>
      </c>
      <c r="W1867" s="9">
        <f>MONTH(SalesDataTable[[#This Row],[Order Date]])</f>
        <v>9</v>
      </c>
      <c r="X1867" s="8" t="str">
        <f>TEXT(SalesDataTable[[#This Row],[Order Date]],"mmm")</f>
        <v>Sep</v>
      </c>
    </row>
    <row r="1868" spans="1:24" ht="15.75">
      <c r="A1868" s="2">
        <v>1535</v>
      </c>
      <c r="B1868" s="3">
        <v>46276</v>
      </c>
      <c r="C1868" s="4">
        <f>YEAR(SalesDataTable[[#This Row],[Order Date]])</f>
        <v>2026</v>
      </c>
      <c r="D1868" s="12" t="str">
        <f>"Q"&amp;ROUNDUP(MONTH(SalesDataTable[[#This Row],[Order Date]])/3,0)</f>
        <v>Q3</v>
      </c>
      <c r="E1868" s="4">
        <f>MONTH(SalesDataTable[[#This Row],[Order Date]])</f>
        <v>9</v>
      </c>
      <c r="F1868" s="4" t="str">
        <f>TEXT(SalesDataTable[[#This Row],[Order Date]],"MMM")</f>
        <v>Sep</v>
      </c>
      <c r="G1868" s="4" t="s">
        <v>0</v>
      </c>
      <c r="H1868" s="4" t="s">
        <v>50</v>
      </c>
      <c r="I1868" s="4" t="s">
        <v>19</v>
      </c>
      <c r="J1868" s="4" t="s">
        <v>13</v>
      </c>
      <c r="K1868" s="4" t="s">
        <v>4</v>
      </c>
      <c r="L1868" s="4" t="s">
        <v>22</v>
      </c>
      <c r="M1868" s="9">
        <v>1</v>
      </c>
      <c r="N1868" s="6">
        <v>51.25</v>
      </c>
      <c r="O1868" s="7">
        <v>0.05</v>
      </c>
      <c r="P1868" s="6">
        <v>21.99</v>
      </c>
      <c r="Q1868" s="6">
        <f t="shared" si="116"/>
        <v>48.6875</v>
      </c>
      <c r="R1868" s="6">
        <f t="shared" si="117"/>
        <v>21.99</v>
      </c>
      <c r="S1868" s="6">
        <f t="shared" si="118"/>
        <v>26.697500000000002</v>
      </c>
      <c r="T1868" s="8">
        <f t="shared" si="119"/>
        <v>0.54834403080872918</v>
      </c>
      <c r="U1868" s="5">
        <f>YEAR(SalesDataTable[[#This Row],[Order Date]])</f>
        <v>2026</v>
      </c>
      <c r="V1868" s="8" t="str">
        <f>"Q"&amp;ROUNDUP(MONTH(SalesDataTable[[#This Row],[Order Date]])/3,0)</f>
        <v>Q3</v>
      </c>
      <c r="W1868" s="9">
        <f>MONTH(SalesDataTable[[#This Row],[Order Date]])</f>
        <v>9</v>
      </c>
      <c r="X1868" s="8" t="str">
        <f>TEXT(SalesDataTable[[#This Row],[Order Date]],"mmm")</f>
        <v>Sep</v>
      </c>
    </row>
    <row r="1869" spans="1:24" ht="15.75">
      <c r="A1869" s="2">
        <v>1687</v>
      </c>
      <c r="B1869" s="3">
        <v>46276</v>
      </c>
      <c r="C1869" s="4">
        <f>YEAR(SalesDataTable[[#This Row],[Order Date]])</f>
        <v>2026</v>
      </c>
      <c r="D1869" s="12" t="str">
        <f>"Q"&amp;ROUNDUP(MONTH(SalesDataTable[[#This Row],[Order Date]])/3,0)</f>
        <v>Q3</v>
      </c>
      <c r="E1869" s="4">
        <f>MONTH(SalesDataTable[[#This Row],[Order Date]])</f>
        <v>9</v>
      </c>
      <c r="F1869" s="4" t="str">
        <f>TEXT(SalesDataTable[[#This Row],[Order Date]],"MMM")</f>
        <v>Sep</v>
      </c>
      <c r="G1869" s="4" t="s">
        <v>11</v>
      </c>
      <c r="H1869" s="4" t="s">
        <v>52</v>
      </c>
      <c r="I1869" s="4" t="s">
        <v>2</v>
      </c>
      <c r="J1869" s="4" t="s">
        <v>3</v>
      </c>
      <c r="K1869" s="4" t="s">
        <v>34</v>
      </c>
      <c r="L1869" s="4" t="s">
        <v>45</v>
      </c>
      <c r="M1869" s="9">
        <v>1</v>
      </c>
      <c r="N1869" s="6">
        <v>50.78</v>
      </c>
      <c r="O1869" s="7">
        <v>0.05</v>
      </c>
      <c r="P1869" s="6">
        <v>22.52</v>
      </c>
      <c r="Q1869" s="6">
        <f t="shared" si="116"/>
        <v>48.241</v>
      </c>
      <c r="R1869" s="6">
        <f t="shared" si="117"/>
        <v>22.52</v>
      </c>
      <c r="S1869" s="6">
        <f t="shared" si="118"/>
        <v>25.721</v>
      </c>
      <c r="T1869" s="8">
        <f t="shared" si="119"/>
        <v>0.5331771729441761</v>
      </c>
      <c r="U1869" s="5">
        <f>YEAR(SalesDataTable[[#This Row],[Order Date]])</f>
        <v>2026</v>
      </c>
      <c r="V1869" s="8" t="str">
        <f>"Q"&amp;ROUNDUP(MONTH(SalesDataTable[[#This Row],[Order Date]])/3,0)</f>
        <v>Q3</v>
      </c>
      <c r="W1869" s="9">
        <f>MONTH(SalesDataTable[[#This Row],[Order Date]])</f>
        <v>9</v>
      </c>
      <c r="X1869" s="8" t="str">
        <f>TEXT(SalesDataTable[[#This Row],[Order Date]],"mmm")</f>
        <v>Sep</v>
      </c>
    </row>
    <row r="1870" spans="1:24" ht="15.75">
      <c r="A1870" s="2">
        <v>2162</v>
      </c>
      <c r="B1870" s="3">
        <v>46276</v>
      </c>
      <c r="C1870" s="4">
        <f>YEAR(SalesDataTable[[#This Row],[Order Date]])</f>
        <v>2026</v>
      </c>
      <c r="D1870" s="12" t="str">
        <f>"Q"&amp;ROUNDUP(MONTH(SalesDataTable[[#This Row],[Order Date]])/3,0)</f>
        <v>Q3</v>
      </c>
      <c r="E1870" s="4">
        <f>MONTH(SalesDataTable[[#This Row],[Order Date]])</f>
        <v>9</v>
      </c>
      <c r="F1870" s="4" t="str">
        <f>TEXT(SalesDataTable[[#This Row],[Order Date]],"MMM")</f>
        <v>Sep</v>
      </c>
      <c r="G1870" s="4" t="s">
        <v>6</v>
      </c>
      <c r="H1870" s="4" t="s">
        <v>7</v>
      </c>
      <c r="I1870" s="4" t="s">
        <v>2</v>
      </c>
      <c r="J1870" s="4" t="s">
        <v>13</v>
      </c>
      <c r="K1870" s="4" t="s">
        <v>14</v>
      </c>
      <c r="L1870" s="4" t="s">
        <v>44</v>
      </c>
      <c r="M1870" s="9">
        <v>1</v>
      </c>
      <c r="N1870" s="6">
        <v>133.31</v>
      </c>
      <c r="O1870" s="7">
        <v>0.05</v>
      </c>
      <c r="P1870" s="6">
        <v>67.790000000000006</v>
      </c>
      <c r="Q1870" s="6">
        <f t="shared" si="116"/>
        <v>126.64449999999999</v>
      </c>
      <c r="R1870" s="6">
        <f t="shared" si="117"/>
        <v>67.790000000000006</v>
      </c>
      <c r="S1870" s="6">
        <f t="shared" si="118"/>
        <v>58.854499999999987</v>
      </c>
      <c r="T1870" s="8">
        <f t="shared" si="119"/>
        <v>0.46472211584395684</v>
      </c>
      <c r="U1870" s="5">
        <f>YEAR(SalesDataTable[[#This Row],[Order Date]])</f>
        <v>2026</v>
      </c>
      <c r="V1870" s="8" t="str">
        <f>"Q"&amp;ROUNDUP(MONTH(SalesDataTable[[#This Row],[Order Date]])/3,0)</f>
        <v>Q3</v>
      </c>
      <c r="W1870" s="9">
        <f>MONTH(SalesDataTable[[#This Row],[Order Date]])</f>
        <v>9</v>
      </c>
      <c r="X1870" s="8" t="str">
        <f>TEXT(SalesDataTable[[#This Row],[Order Date]],"mmm")</f>
        <v>Sep</v>
      </c>
    </row>
    <row r="1871" spans="1:24" ht="15.75">
      <c r="A1871" s="2">
        <v>2307</v>
      </c>
      <c r="B1871" s="3">
        <v>46276</v>
      </c>
      <c r="C1871" s="4">
        <f>YEAR(SalesDataTable[[#This Row],[Order Date]])</f>
        <v>2026</v>
      </c>
      <c r="D1871" s="12" t="str">
        <f>"Q"&amp;ROUNDUP(MONTH(SalesDataTable[[#This Row],[Order Date]])/3,0)</f>
        <v>Q3</v>
      </c>
      <c r="E1871" s="4">
        <f>MONTH(SalesDataTable[[#This Row],[Order Date]])</f>
        <v>9</v>
      </c>
      <c r="F1871" s="4" t="str">
        <f>TEXT(SalesDataTable[[#This Row],[Order Date]],"MMM")</f>
        <v>Sep</v>
      </c>
      <c r="G1871" s="4" t="s">
        <v>11</v>
      </c>
      <c r="H1871" s="4" t="s">
        <v>12</v>
      </c>
      <c r="I1871" s="4" t="s">
        <v>2</v>
      </c>
      <c r="J1871" s="4" t="s">
        <v>3</v>
      </c>
      <c r="K1871" s="4" t="s">
        <v>14</v>
      </c>
      <c r="L1871" s="4" t="s">
        <v>48</v>
      </c>
      <c r="M1871" s="9">
        <v>1</v>
      </c>
      <c r="N1871" s="6">
        <v>162.06</v>
      </c>
      <c r="O1871" s="7">
        <v>0</v>
      </c>
      <c r="P1871" s="6">
        <v>86.95</v>
      </c>
      <c r="Q1871" s="6">
        <f t="shared" si="116"/>
        <v>162.06</v>
      </c>
      <c r="R1871" s="6">
        <f t="shared" si="117"/>
        <v>86.95</v>
      </c>
      <c r="S1871" s="6">
        <f t="shared" si="118"/>
        <v>75.11</v>
      </c>
      <c r="T1871" s="8">
        <f t="shared" si="119"/>
        <v>0.4634703196347032</v>
      </c>
      <c r="U1871" s="5">
        <f>YEAR(SalesDataTable[[#This Row],[Order Date]])</f>
        <v>2026</v>
      </c>
      <c r="V1871" s="8" t="str">
        <f>"Q"&amp;ROUNDUP(MONTH(SalesDataTable[[#This Row],[Order Date]])/3,0)</f>
        <v>Q3</v>
      </c>
      <c r="W1871" s="9">
        <f>MONTH(SalesDataTable[[#This Row],[Order Date]])</f>
        <v>9</v>
      </c>
      <c r="X1871" s="8" t="str">
        <f>TEXT(SalesDataTable[[#This Row],[Order Date]],"mmm")</f>
        <v>Sep</v>
      </c>
    </row>
    <row r="1872" spans="1:24" ht="15.75">
      <c r="A1872" s="2">
        <v>3976</v>
      </c>
      <c r="B1872" s="3">
        <v>46276</v>
      </c>
      <c r="C1872" s="4">
        <f>YEAR(SalesDataTable[[#This Row],[Order Date]])</f>
        <v>2026</v>
      </c>
      <c r="D1872" s="12" t="str">
        <f>"Q"&amp;ROUNDUP(MONTH(SalesDataTable[[#This Row],[Order Date]])/3,0)</f>
        <v>Q3</v>
      </c>
      <c r="E1872" s="4">
        <f>MONTH(SalesDataTable[[#This Row],[Order Date]])</f>
        <v>9</v>
      </c>
      <c r="F1872" s="4" t="str">
        <f>TEXT(SalesDataTable[[#This Row],[Order Date]],"MMM")</f>
        <v>Sep</v>
      </c>
      <c r="G1872" s="4" t="s">
        <v>11</v>
      </c>
      <c r="H1872" s="4" t="s">
        <v>25</v>
      </c>
      <c r="I1872" s="4" t="s">
        <v>19</v>
      </c>
      <c r="J1872" s="4" t="s">
        <v>3</v>
      </c>
      <c r="K1872" s="4" t="s">
        <v>14</v>
      </c>
      <c r="L1872" s="4" t="s">
        <v>15</v>
      </c>
      <c r="M1872" s="9">
        <v>2</v>
      </c>
      <c r="N1872" s="6">
        <v>37.03</v>
      </c>
      <c r="O1872" s="7">
        <v>0.1</v>
      </c>
      <c r="P1872" s="6">
        <v>13.46</v>
      </c>
      <c r="Q1872" s="6">
        <f t="shared" si="116"/>
        <v>66.654000000000011</v>
      </c>
      <c r="R1872" s="6">
        <f t="shared" si="117"/>
        <v>26.92</v>
      </c>
      <c r="S1872" s="6">
        <f t="shared" si="118"/>
        <v>39.734000000000009</v>
      </c>
      <c r="T1872" s="8">
        <f t="shared" si="119"/>
        <v>0.59612326342004984</v>
      </c>
      <c r="U1872" s="5">
        <f>YEAR(SalesDataTable[[#This Row],[Order Date]])</f>
        <v>2026</v>
      </c>
      <c r="V1872" s="8" t="str">
        <f>"Q"&amp;ROUNDUP(MONTH(SalesDataTable[[#This Row],[Order Date]])/3,0)</f>
        <v>Q3</v>
      </c>
      <c r="W1872" s="9">
        <f>MONTH(SalesDataTable[[#This Row],[Order Date]])</f>
        <v>9</v>
      </c>
      <c r="X1872" s="8" t="str">
        <f>TEXT(SalesDataTable[[#This Row],[Order Date]],"mmm")</f>
        <v>Sep</v>
      </c>
    </row>
    <row r="1873" spans="1:24" ht="15.75">
      <c r="A1873" s="2">
        <v>5066</v>
      </c>
      <c r="B1873" s="3">
        <v>46276</v>
      </c>
      <c r="C1873" s="4">
        <f>YEAR(SalesDataTable[[#This Row],[Order Date]])</f>
        <v>2026</v>
      </c>
      <c r="D1873" s="12" t="str">
        <f>"Q"&amp;ROUNDUP(MONTH(SalesDataTable[[#This Row],[Order Date]])/3,0)</f>
        <v>Q3</v>
      </c>
      <c r="E1873" s="4">
        <f>MONTH(SalesDataTable[[#This Row],[Order Date]])</f>
        <v>9</v>
      </c>
      <c r="F1873" s="4" t="str">
        <f>TEXT(SalesDataTable[[#This Row],[Order Date]],"MMM")</f>
        <v>Sep</v>
      </c>
      <c r="G1873" s="4" t="s">
        <v>6</v>
      </c>
      <c r="H1873" s="4" t="s">
        <v>41</v>
      </c>
      <c r="I1873" s="4" t="s">
        <v>2</v>
      </c>
      <c r="J1873" s="4" t="s">
        <v>13</v>
      </c>
      <c r="K1873" s="4" t="s">
        <v>23</v>
      </c>
      <c r="L1873" s="4" t="s">
        <v>24</v>
      </c>
      <c r="M1873" s="9">
        <v>1</v>
      </c>
      <c r="N1873" s="6">
        <v>338.01</v>
      </c>
      <c r="O1873" s="7">
        <v>0</v>
      </c>
      <c r="P1873" s="6">
        <v>190.89</v>
      </c>
      <c r="Q1873" s="6">
        <f t="shared" si="116"/>
        <v>338.01</v>
      </c>
      <c r="R1873" s="6">
        <f t="shared" si="117"/>
        <v>190.89</v>
      </c>
      <c r="S1873" s="6">
        <f t="shared" si="118"/>
        <v>147.12</v>
      </c>
      <c r="T1873" s="8">
        <f t="shared" si="119"/>
        <v>0.43525339486997427</v>
      </c>
      <c r="U1873" s="5">
        <f>YEAR(SalesDataTable[[#This Row],[Order Date]])</f>
        <v>2026</v>
      </c>
      <c r="V1873" s="8" t="str">
        <f>"Q"&amp;ROUNDUP(MONTH(SalesDataTable[[#This Row],[Order Date]])/3,0)</f>
        <v>Q3</v>
      </c>
      <c r="W1873" s="9">
        <f>MONTH(SalesDataTable[[#This Row],[Order Date]])</f>
        <v>9</v>
      </c>
      <c r="X1873" s="8" t="str">
        <f>TEXT(SalesDataTable[[#This Row],[Order Date]],"mmm")</f>
        <v>Sep</v>
      </c>
    </row>
    <row r="1874" spans="1:24" ht="15.75">
      <c r="A1874" s="2">
        <v>78</v>
      </c>
      <c r="B1874" s="3">
        <v>46277</v>
      </c>
      <c r="C1874" s="4">
        <f>YEAR(SalesDataTable[[#This Row],[Order Date]])</f>
        <v>2026</v>
      </c>
      <c r="D1874" s="12" t="str">
        <f>"Q"&amp;ROUNDUP(MONTH(SalesDataTable[[#This Row],[Order Date]])/3,0)</f>
        <v>Q3</v>
      </c>
      <c r="E1874" s="4">
        <f>MONTH(SalesDataTable[[#This Row],[Order Date]])</f>
        <v>9</v>
      </c>
      <c r="F1874" s="4" t="str">
        <f>TEXT(SalesDataTable[[#This Row],[Order Date]],"MMM")</f>
        <v>Sep</v>
      </c>
      <c r="G1874" s="4" t="s">
        <v>20</v>
      </c>
      <c r="H1874" s="4" t="s">
        <v>47</v>
      </c>
      <c r="I1874" s="4" t="s">
        <v>2</v>
      </c>
      <c r="J1874" s="4" t="s">
        <v>13</v>
      </c>
      <c r="K1874" s="4" t="s">
        <v>34</v>
      </c>
      <c r="L1874" s="4" t="s">
        <v>35</v>
      </c>
      <c r="M1874" s="9">
        <v>5</v>
      </c>
      <c r="N1874" s="6">
        <v>40.78</v>
      </c>
      <c r="O1874" s="7">
        <v>0.05</v>
      </c>
      <c r="P1874" s="6">
        <v>14.94</v>
      </c>
      <c r="Q1874" s="6">
        <f t="shared" si="116"/>
        <v>193.70499999999998</v>
      </c>
      <c r="R1874" s="6">
        <f t="shared" si="117"/>
        <v>74.7</v>
      </c>
      <c r="S1874" s="6">
        <f t="shared" si="118"/>
        <v>119.00499999999998</v>
      </c>
      <c r="T1874" s="8">
        <f t="shared" si="119"/>
        <v>0.61436204537828132</v>
      </c>
      <c r="U1874" s="5">
        <f>YEAR(SalesDataTable[[#This Row],[Order Date]])</f>
        <v>2026</v>
      </c>
      <c r="V1874" s="8" t="str">
        <f>"Q"&amp;ROUNDUP(MONTH(SalesDataTable[[#This Row],[Order Date]])/3,0)</f>
        <v>Q3</v>
      </c>
      <c r="W1874" s="9">
        <f>MONTH(SalesDataTable[[#This Row],[Order Date]])</f>
        <v>9</v>
      </c>
      <c r="X1874" s="8" t="str">
        <f>TEXT(SalesDataTable[[#This Row],[Order Date]],"mmm")</f>
        <v>Sep</v>
      </c>
    </row>
    <row r="1875" spans="1:24" ht="15.75">
      <c r="A1875" s="2">
        <v>354</v>
      </c>
      <c r="B1875" s="3">
        <v>46277</v>
      </c>
      <c r="C1875" s="4">
        <f>YEAR(SalesDataTable[[#This Row],[Order Date]])</f>
        <v>2026</v>
      </c>
      <c r="D1875" s="12" t="str">
        <f>"Q"&amp;ROUNDUP(MONTH(SalesDataTable[[#This Row],[Order Date]])/3,0)</f>
        <v>Q3</v>
      </c>
      <c r="E1875" s="4">
        <f>MONTH(SalesDataTable[[#This Row],[Order Date]])</f>
        <v>9</v>
      </c>
      <c r="F1875" s="4" t="str">
        <f>TEXT(SalesDataTable[[#This Row],[Order Date]],"MMM")</f>
        <v>Sep</v>
      </c>
      <c r="G1875" s="4" t="s">
        <v>11</v>
      </c>
      <c r="H1875" s="4" t="s">
        <v>52</v>
      </c>
      <c r="I1875" s="4" t="s">
        <v>2</v>
      </c>
      <c r="J1875" s="4" t="s">
        <v>3</v>
      </c>
      <c r="K1875" s="4" t="s">
        <v>4</v>
      </c>
      <c r="L1875" s="4" t="s">
        <v>22</v>
      </c>
      <c r="M1875" s="9">
        <v>4</v>
      </c>
      <c r="N1875" s="6">
        <v>51.47</v>
      </c>
      <c r="O1875" s="7">
        <v>0</v>
      </c>
      <c r="P1875" s="6">
        <v>21.9</v>
      </c>
      <c r="Q1875" s="6">
        <f t="shared" si="116"/>
        <v>205.88</v>
      </c>
      <c r="R1875" s="6">
        <f t="shared" si="117"/>
        <v>87.6</v>
      </c>
      <c r="S1875" s="6">
        <f t="shared" si="118"/>
        <v>118.28</v>
      </c>
      <c r="T1875" s="8">
        <f t="shared" si="119"/>
        <v>0.57450942296483387</v>
      </c>
      <c r="U1875" s="5">
        <f>YEAR(SalesDataTable[[#This Row],[Order Date]])</f>
        <v>2026</v>
      </c>
      <c r="V1875" s="8" t="str">
        <f>"Q"&amp;ROUNDUP(MONTH(SalesDataTable[[#This Row],[Order Date]])/3,0)</f>
        <v>Q3</v>
      </c>
      <c r="W1875" s="9">
        <f>MONTH(SalesDataTable[[#This Row],[Order Date]])</f>
        <v>9</v>
      </c>
      <c r="X1875" s="8" t="str">
        <f>TEXT(SalesDataTable[[#This Row],[Order Date]],"mmm")</f>
        <v>Sep</v>
      </c>
    </row>
    <row r="1876" spans="1:24" ht="15.75">
      <c r="A1876" s="2">
        <v>1738</v>
      </c>
      <c r="B1876" s="3">
        <v>46277</v>
      </c>
      <c r="C1876" s="4">
        <f>YEAR(SalesDataTable[[#This Row],[Order Date]])</f>
        <v>2026</v>
      </c>
      <c r="D1876" s="12" t="str">
        <f>"Q"&amp;ROUNDUP(MONTH(SalesDataTable[[#This Row],[Order Date]])/3,0)</f>
        <v>Q3</v>
      </c>
      <c r="E1876" s="4">
        <f>MONTH(SalesDataTable[[#This Row],[Order Date]])</f>
        <v>9</v>
      </c>
      <c r="F1876" s="4" t="str">
        <f>TEXT(SalesDataTable[[#This Row],[Order Date]],"MMM")</f>
        <v>Sep</v>
      </c>
      <c r="G1876" s="4" t="s">
        <v>0</v>
      </c>
      <c r="H1876" s="4" t="s">
        <v>50</v>
      </c>
      <c r="I1876" s="4" t="s">
        <v>8</v>
      </c>
      <c r="J1876" s="4" t="s">
        <v>16</v>
      </c>
      <c r="K1876" s="4" t="s">
        <v>9</v>
      </c>
      <c r="L1876" s="4" t="s">
        <v>17</v>
      </c>
      <c r="M1876" s="9">
        <v>10</v>
      </c>
      <c r="N1876" s="6">
        <v>144.4</v>
      </c>
      <c r="O1876" s="7">
        <v>0.1</v>
      </c>
      <c r="P1876" s="6">
        <v>81.069999999999993</v>
      </c>
      <c r="Q1876" s="6">
        <f t="shared" si="116"/>
        <v>1299.6000000000001</v>
      </c>
      <c r="R1876" s="6">
        <f t="shared" si="117"/>
        <v>810.69999999999993</v>
      </c>
      <c r="S1876" s="6">
        <f t="shared" si="118"/>
        <v>488.9000000000002</v>
      </c>
      <c r="T1876" s="8">
        <f t="shared" si="119"/>
        <v>0.37619267466912909</v>
      </c>
      <c r="U1876" s="5">
        <f>YEAR(SalesDataTable[[#This Row],[Order Date]])</f>
        <v>2026</v>
      </c>
      <c r="V1876" s="8" t="str">
        <f>"Q"&amp;ROUNDUP(MONTH(SalesDataTable[[#This Row],[Order Date]])/3,0)</f>
        <v>Q3</v>
      </c>
      <c r="W1876" s="9">
        <f>MONTH(SalesDataTable[[#This Row],[Order Date]])</f>
        <v>9</v>
      </c>
      <c r="X1876" s="8" t="str">
        <f>TEXT(SalesDataTable[[#This Row],[Order Date]],"mmm")</f>
        <v>Sep</v>
      </c>
    </row>
    <row r="1877" spans="1:24" ht="15.75">
      <c r="A1877" s="2">
        <v>1900</v>
      </c>
      <c r="B1877" s="3">
        <v>46277</v>
      </c>
      <c r="C1877" s="4">
        <f>YEAR(SalesDataTable[[#This Row],[Order Date]])</f>
        <v>2026</v>
      </c>
      <c r="D1877" s="12" t="str">
        <f>"Q"&amp;ROUNDUP(MONTH(SalesDataTable[[#This Row],[Order Date]])/3,0)</f>
        <v>Q3</v>
      </c>
      <c r="E1877" s="4">
        <f>MONTH(SalesDataTable[[#This Row],[Order Date]])</f>
        <v>9</v>
      </c>
      <c r="F1877" s="4" t="str">
        <f>TEXT(SalesDataTable[[#This Row],[Order Date]],"MMM")</f>
        <v>Sep</v>
      </c>
      <c r="G1877" s="4" t="s">
        <v>6</v>
      </c>
      <c r="H1877" s="4" t="s">
        <v>27</v>
      </c>
      <c r="I1877" s="4" t="s">
        <v>19</v>
      </c>
      <c r="J1877" s="4" t="s">
        <v>13</v>
      </c>
      <c r="K1877" s="4" t="s">
        <v>34</v>
      </c>
      <c r="L1877" s="4" t="s">
        <v>45</v>
      </c>
      <c r="M1877" s="9">
        <v>1</v>
      </c>
      <c r="N1877" s="6">
        <v>51.34</v>
      </c>
      <c r="O1877" s="7">
        <v>0.1</v>
      </c>
      <c r="P1877" s="6">
        <v>22.63</v>
      </c>
      <c r="Q1877" s="6">
        <f t="shared" si="116"/>
        <v>46.206000000000003</v>
      </c>
      <c r="R1877" s="6">
        <f t="shared" si="117"/>
        <v>22.63</v>
      </c>
      <c r="S1877" s="6">
        <f t="shared" si="118"/>
        <v>23.576000000000004</v>
      </c>
      <c r="T1877" s="8">
        <f t="shared" si="119"/>
        <v>0.51023676578799293</v>
      </c>
      <c r="U1877" s="5">
        <f>YEAR(SalesDataTable[[#This Row],[Order Date]])</f>
        <v>2026</v>
      </c>
      <c r="V1877" s="8" t="str">
        <f>"Q"&amp;ROUNDUP(MONTH(SalesDataTable[[#This Row],[Order Date]])/3,0)</f>
        <v>Q3</v>
      </c>
      <c r="W1877" s="9">
        <f>MONTH(SalesDataTable[[#This Row],[Order Date]])</f>
        <v>9</v>
      </c>
      <c r="X1877" s="8" t="str">
        <f>TEXT(SalesDataTable[[#This Row],[Order Date]],"mmm")</f>
        <v>Sep</v>
      </c>
    </row>
    <row r="1878" spans="1:24" ht="15.75">
      <c r="A1878" s="2">
        <v>3375</v>
      </c>
      <c r="B1878" s="3">
        <v>46277</v>
      </c>
      <c r="C1878" s="4">
        <f>YEAR(SalesDataTable[[#This Row],[Order Date]])</f>
        <v>2026</v>
      </c>
      <c r="D1878" s="12" t="str">
        <f>"Q"&amp;ROUNDUP(MONTH(SalesDataTable[[#This Row],[Order Date]])/3,0)</f>
        <v>Q3</v>
      </c>
      <c r="E1878" s="4">
        <f>MONTH(SalesDataTable[[#This Row],[Order Date]])</f>
        <v>9</v>
      </c>
      <c r="F1878" s="4" t="str">
        <f>TEXT(SalesDataTable[[#This Row],[Order Date]],"MMM")</f>
        <v>Sep</v>
      </c>
      <c r="G1878" s="4" t="s">
        <v>6</v>
      </c>
      <c r="H1878" s="4" t="s">
        <v>7</v>
      </c>
      <c r="I1878" s="4" t="s">
        <v>8</v>
      </c>
      <c r="J1878" s="4" t="s">
        <v>3</v>
      </c>
      <c r="K1878" s="4" t="s">
        <v>14</v>
      </c>
      <c r="L1878" s="4" t="s">
        <v>32</v>
      </c>
      <c r="M1878" s="9">
        <v>6</v>
      </c>
      <c r="N1878" s="6">
        <v>47.72</v>
      </c>
      <c r="O1878" s="7">
        <v>0.1</v>
      </c>
      <c r="P1878" s="6">
        <v>18.41</v>
      </c>
      <c r="Q1878" s="6">
        <f t="shared" si="116"/>
        <v>257.68799999999999</v>
      </c>
      <c r="R1878" s="6">
        <f t="shared" si="117"/>
        <v>110.46000000000001</v>
      </c>
      <c r="S1878" s="6">
        <f t="shared" si="118"/>
        <v>147.22799999999998</v>
      </c>
      <c r="T1878" s="8">
        <f t="shared" si="119"/>
        <v>0.57134208810654741</v>
      </c>
      <c r="U1878" s="5">
        <f>YEAR(SalesDataTable[[#This Row],[Order Date]])</f>
        <v>2026</v>
      </c>
      <c r="V1878" s="8" t="str">
        <f>"Q"&amp;ROUNDUP(MONTH(SalesDataTable[[#This Row],[Order Date]])/3,0)</f>
        <v>Q3</v>
      </c>
      <c r="W1878" s="9">
        <f>MONTH(SalesDataTable[[#This Row],[Order Date]])</f>
        <v>9</v>
      </c>
      <c r="X1878" s="8" t="str">
        <f>TEXT(SalesDataTable[[#This Row],[Order Date]],"mmm")</f>
        <v>Sep</v>
      </c>
    </row>
    <row r="1879" spans="1:24" ht="15.75">
      <c r="A1879" s="2">
        <v>3567</v>
      </c>
      <c r="B1879" s="3">
        <v>46277</v>
      </c>
      <c r="C1879" s="4">
        <f>YEAR(SalesDataTable[[#This Row],[Order Date]])</f>
        <v>2026</v>
      </c>
      <c r="D1879" s="12" t="str">
        <f>"Q"&amp;ROUNDUP(MONTH(SalesDataTable[[#This Row],[Order Date]])/3,0)</f>
        <v>Q3</v>
      </c>
      <c r="E1879" s="4">
        <f>MONTH(SalesDataTable[[#This Row],[Order Date]])</f>
        <v>9</v>
      </c>
      <c r="F1879" s="4" t="str">
        <f>TEXT(SalesDataTable[[#This Row],[Order Date]],"MMM")</f>
        <v>Sep</v>
      </c>
      <c r="G1879" s="4" t="s">
        <v>6</v>
      </c>
      <c r="H1879" s="4" t="s">
        <v>41</v>
      </c>
      <c r="I1879" s="4" t="s">
        <v>2</v>
      </c>
      <c r="J1879" s="4" t="s">
        <v>16</v>
      </c>
      <c r="K1879" s="4" t="s">
        <v>23</v>
      </c>
      <c r="L1879" s="4" t="s">
        <v>40</v>
      </c>
      <c r="M1879" s="9">
        <v>1</v>
      </c>
      <c r="N1879" s="6">
        <v>81.489999999999995</v>
      </c>
      <c r="O1879" s="7">
        <v>0.1</v>
      </c>
      <c r="P1879" s="6">
        <v>38.83</v>
      </c>
      <c r="Q1879" s="6">
        <f t="shared" si="116"/>
        <v>73.340999999999994</v>
      </c>
      <c r="R1879" s="6">
        <f t="shared" si="117"/>
        <v>38.83</v>
      </c>
      <c r="S1879" s="6">
        <f t="shared" si="118"/>
        <v>34.510999999999996</v>
      </c>
      <c r="T1879" s="8">
        <f t="shared" si="119"/>
        <v>0.47055535103148305</v>
      </c>
      <c r="U1879" s="5">
        <f>YEAR(SalesDataTable[[#This Row],[Order Date]])</f>
        <v>2026</v>
      </c>
      <c r="V1879" s="8" t="str">
        <f>"Q"&amp;ROUNDUP(MONTH(SalesDataTable[[#This Row],[Order Date]])/3,0)</f>
        <v>Q3</v>
      </c>
      <c r="W1879" s="9">
        <f>MONTH(SalesDataTable[[#This Row],[Order Date]])</f>
        <v>9</v>
      </c>
      <c r="X1879" s="8" t="str">
        <f>TEXT(SalesDataTable[[#This Row],[Order Date]],"mmm")</f>
        <v>Sep</v>
      </c>
    </row>
    <row r="1880" spans="1:24" ht="15.75">
      <c r="A1880" s="2">
        <v>4106</v>
      </c>
      <c r="B1880" s="3">
        <v>46277</v>
      </c>
      <c r="C1880" s="4">
        <f>YEAR(SalesDataTable[[#This Row],[Order Date]])</f>
        <v>2026</v>
      </c>
      <c r="D1880" s="12" t="str">
        <f>"Q"&amp;ROUNDUP(MONTH(SalesDataTable[[#This Row],[Order Date]])/3,0)</f>
        <v>Q3</v>
      </c>
      <c r="E1880" s="4">
        <f>MONTH(SalesDataTable[[#This Row],[Order Date]])</f>
        <v>9</v>
      </c>
      <c r="F1880" s="4" t="str">
        <f>TEXT(SalesDataTable[[#This Row],[Order Date]],"MMM")</f>
        <v>Sep</v>
      </c>
      <c r="G1880" s="4" t="s">
        <v>6</v>
      </c>
      <c r="H1880" s="4" t="s">
        <v>27</v>
      </c>
      <c r="I1880" s="4" t="s">
        <v>19</v>
      </c>
      <c r="J1880" s="4" t="s">
        <v>3</v>
      </c>
      <c r="K1880" s="4" t="s">
        <v>4</v>
      </c>
      <c r="L1880" s="4" t="s">
        <v>26</v>
      </c>
      <c r="M1880" s="9">
        <v>2</v>
      </c>
      <c r="N1880" s="6">
        <v>39.700000000000003</v>
      </c>
      <c r="O1880" s="7">
        <v>0</v>
      </c>
      <c r="P1880" s="6">
        <v>16.32</v>
      </c>
      <c r="Q1880" s="6">
        <f t="shared" si="116"/>
        <v>79.400000000000006</v>
      </c>
      <c r="R1880" s="6">
        <f t="shared" si="117"/>
        <v>32.64</v>
      </c>
      <c r="S1880" s="6">
        <f t="shared" si="118"/>
        <v>46.760000000000005</v>
      </c>
      <c r="T1880" s="8">
        <f t="shared" si="119"/>
        <v>0.58891687657430736</v>
      </c>
      <c r="U1880" s="5">
        <f>YEAR(SalesDataTable[[#This Row],[Order Date]])</f>
        <v>2026</v>
      </c>
      <c r="V1880" s="8" t="str">
        <f>"Q"&amp;ROUNDUP(MONTH(SalesDataTable[[#This Row],[Order Date]])/3,0)</f>
        <v>Q3</v>
      </c>
      <c r="W1880" s="9">
        <f>MONTH(SalesDataTable[[#This Row],[Order Date]])</f>
        <v>9</v>
      </c>
      <c r="X1880" s="8" t="str">
        <f>TEXT(SalesDataTable[[#This Row],[Order Date]],"mmm")</f>
        <v>Sep</v>
      </c>
    </row>
    <row r="1881" spans="1:24" ht="15.75">
      <c r="A1881" s="2">
        <v>4293</v>
      </c>
      <c r="B1881" s="3">
        <v>46277</v>
      </c>
      <c r="C1881" s="4">
        <f>YEAR(SalesDataTable[[#This Row],[Order Date]])</f>
        <v>2026</v>
      </c>
      <c r="D1881" s="12" t="str">
        <f>"Q"&amp;ROUNDUP(MONTH(SalesDataTable[[#This Row],[Order Date]])/3,0)</f>
        <v>Q3</v>
      </c>
      <c r="E1881" s="4">
        <f>MONTH(SalesDataTable[[#This Row],[Order Date]])</f>
        <v>9</v>
      </c>
      <c r="F1881" s="4" t="str">
        <f>TEXT(SalesDataTable[[#This Row],[Order Date]],"MMM")</f>
        <v>Sep</v>
      </c>
      <c r="G1881" s="4" t="s">
        <v>6</v>
      </c>
      <c r="H1881" s="4" t="s">
        <v>43</v>
      </c>
      <c r="I1881" s="4" t="s">
        <v>8</v>
      </c>
      <c r="J1881" s="4" t="s">
        <v>13</v>
      </c>
      <c r="K1881" s="4" t="s">
        <v>23</v>
      </c>
      <c r="L1881" s="4" t="s">
        <v>24</v>
      </c>
      <c r="M1881" s="9">
        <v>4</v>
      </c>
      <c r="N1881" s="6">
        <v>344.67</v>
      </c>
      <c r="O1881" s="7">
        <v>0.1</v>
      </c>
      <c r="P1881" s="6">
        <v>195.35</v>
      </c>
      <c r="Q1881" s="6">
        <f t="shared" si="116"/>
        <v>1240.8120000000001</v>
      </c>
      <c r="R1881" s="6">
        <f t="shared" si="117"/>
        <v>781.4</v>
      </c>
      <c r="S1881" s="6">
        <f t="shared" si="118"/>
        <v>459.41200000000015</v>
      </c>
      <c r="T1881" s="8">
        <f t="shared" si="119"/>
        <v>0.37025109363868186</v>
      </c>
      <c r="U1881" s="5">
        <f>YEAR(SalesDataTable[[#This Row],[Order Date]])</f>
        <v>2026</v>
      </c>
      <c r="V1881" s="8" t="str">
        <f>"Q"&amp;ROUNDUP(MONTH(SalesDataTable[[#This Row],[Order Date]])/3,0)</f>
        <v>Q3</v>
      </c>
      <c r="W1881" s="9">
        <f>MONTH(SalesDataTable[[#This Row],[Order Date]])</f>
        <v>9</v>
      </c>
      <c r="X1881" s="8" t="str">
        <f>TEXT(SalesDataTable[[#This Row],[Order Date]],"mmm")</f>
        <v>Sep</v>
      </c>
    </row>
    <row r="1882" spans="1:24" ht="15.75">
      <c r="A1882" s="2">
        <v>4859</v>
      </c>
      <c r="B1882" s="3">
        <v>46277</v>
      </c>
      <c r="C1882" s="4">
        <f>YEAR(SalesDataTable[[#This Row],[Order Date]])</f>
        <v>2026</v>
      </c>
      <c r="D1882" s="12" t="str">
        <f>"Q"&amp;ROUNDUP(MONTH(SalesDataTable[[#This Row],[Order Date]])/3,0)</f>
        <v>Q3</v>
      </c>
      <c r="E1882" s="4">
        <f>MONTH(SalesDataTable[[#This Row],[Order Date]])</f>
        <v>9</v>
      </c>
      <c r="F1882" s="4" t="str">
        <f>TEXT(SalesDataTable[[#This Row],[Order Date]],"MMM")</f>
        <v>Sep</v>
      </c>
      <c r="G1882" s="4" t="s">
        <v>0</v>
      </c>
      <c r="H1882" s="4" t="s">
        <v>1</v>
      </c>
      <c r="I1882" s="4" t="s">
        <v>2</v>
      </c>
      <c r="J1882" s="4" t="s">
        <v>3</v>
      </c>
      <c r="K1882" s="4" t="s">
        <v>4</v>
      </c>
      <c r="L1882" s="4" t="s">
        <v>5</v>
      </c>
      <c r="M1882" s="9">
        <v>1</v>
      </c>
      <c r="N1882" s="6">
        <v>80.39</v>
      </c>
      <c r="O1882" s="7">
        <v>0</v>
      </c>
      <c r="P1882" s="6">
        <v>42.85</v>
      </c>
      <c r="Q1882" s="6">
        <f t="shared" si="116"/>
        <v>80.39</v>
      </c>
      <c r="R1882" s="6">
        <f t="shared" si="117"/>
        <v>42.85</v>
      </c>
      <c r="S1882" s="6">
        <f t="shared" si="118"/>
        <v>37.54</v>
      </c>
      <c r="T1882" s="8">
        <f t="shared" si="119"/>
        <v>0.46697350416718497</v>
      </c>
      <c r="U1882" s="5">
        <f>YEAR(SalesDataTable[[#This Row],[Order Date]])</f>
        <v>2026</v>
      </c>
      <c r="V1882" s="8" t="str">
        <f>"Q"&amp;ROUNDUP(MONTH(SalesDataTable[[#This Row],[Order Date]])/3,0)</f>
        <v>Q3</v>
      </c>
      <c r="W1882" s="9">
        <f>MONTH(SalesDataTable[[#This Row],[Order Date]])</f>
        <v>9</v>
      </c>
      <c r="X1882" s="8" t="str">
        <f>TEXT(SalesDataTable[[#This Row],[Order Date]],"mmm")</f>
        <v>Sep</v>
      </c>
    </row>
    <row r="1883" spans="1:24" ht="15.75">
      <c r="A1883" s="2">
        <v>770</v>
      </c>
      <c r="B1883" s="3">
        <v>46278</v>
      </c>
      <c r="C1883" s="4">
        <f>YEAR(SalesDataTable[[#This Row],[Order Date]])</f>
        <v>2026</v>
      </c>
      <c r="D1883" s="12" t="str">
        <f>"Q"&amp;ROUNDUP(MONTH(SalesDataTable[[#This Row],[Order Date]])/3,0)</f>
        <v>Q3</v>
      </c>
      <c r="E1883" s="4">
        <f>MONTH(SalesDataTable[[#This Row],[Order Date]])</f>
        <v>9</v>
      </c>
      <c r="F1883" s="4" t="str">
        <f>TEXT(SalesDataTable[[#This Row],[Order Date]],"MMM")</f>
        <v>Sep</v>
      </c>
      <c r="G1883" s="4" t="s">
        <v>11</v>
      </c>
      <c r="H1883" s="4" t="s">
        <v>18</v>
      </c>
      <c r="I1883" s="4" t="s">
        <v>19</v>
      </c>
      <c r="J1883" s="4" t="s">
        <v>3</v>
      </c>
      <c r="K1883" s="4" t="s">
        <v>9</v>
      </c>
      <c r="L1883" s="4" t="s">
        <v>17</v>
      </c>
      <c r="M1883" s="9">
        <v>1</v>
      </c>
      <c r="N1883" s="6">
        <v>143.66999999999999</v>
      </c>
      <c r="O1883" s="7">
        <v>0.1</v>
      </c>
      <c r="P1883" s="6">
        <v>79.89</v>
      </c>
      <c r="Q1883" s="6">
        <f t="shared" si="116"/>
        <v>129.303</v>
      </c>
      <c r="R1883" s="6">
        <f t="shared" si="117"/>
        <v>79.89</v>
      </c>
      <c r="S1883" s="6">
        <f t="shared" si="118"/>
        <v>49.412999999999997</v>
      </c>
      <c r="T1883" s="8">
        <f t="shared" si="119"/>
        <v>0.38214890605786406</v>
      </c>
      <c r="U1883" s="5">
        <f>YEAR(SalesDataTable[[#This Row],[Order Date]])</f>
        <v>2026</v>
      </c>
      <c r="V1883" s="8" t="str">
        <f>"Q"&amp;ROUNDUP(MONTH(SalesDataTable[[#This Row],[Order Date]])/3,0)</f>
        <v>Q3</v>
      </c>
      <c r="W1883" s="9">
        <f>MONTH(SalesDataTable[[#This Row],[Order Date]])</f>
        <v>9</v>
      </c>
      <c r="X1883" s="8" t="str">
        <f>TEXT(SalesDataTable[[#This Row],[Order Date]],"mmm")</f>
        <v>Sep</v>
      </c>
    </row>
    <row r="1884" spans="1:24" ht="15.75">
      <c r="A1884" s="2">
        <v>1375</v>
      </c>
      <c r="B1884" s="3">
        <v>46278</v>
      </c>
      <c r="C1884" s="4">
        <f>YEAR(SalesDataTable[[#This Row],[Order Date]])</f>
        <v>2026</v>
      </c>
      <c r="D1884" s="12" t="str">
        <f>"Q"&amp;ROUNDUP(MONTH(SalesDataTable[[#This Row],[Order Date]])/3,0)</f>
        <v>Q3</v>
      </c>
      <c r="E1884" s="4">
        <f>MONTH(SalesDataTable[[#This Row],[Order Date]])</f>
        <v>9</v>
      </c>
      <c r="F1884" s="4" t="str">
        <f>TEXT(SalesDataTable[[#This Row],[Order Date]],"MMM")</f>
        <v>Sep</v>
      </c>
      <c r="G1884" s="4" t="s">
        <v>6</v>
      </c>
      <c r="H1884" s="4" t="s">
        <v>43</v>
      </c>
      <c r="I1884" s="4" t="s">
        <v>19</v>
      </c>
      <c r="J1884" s="4" t="s">
        <v>3</v>
      </c>
      <c r="K1884" s="4" t="s">
        <v>14</v>
      </c>
      <c r="L1884" s="4" t="s">
        <v>15</v>
      </c>
      <c r="M1884" s="9">
        <v>1</v>
      </c>
      <c r="N1884" s="6">
        <v>35.86</v>
      </c>
      <c r="O1884" s="7">
        <v>0</v>
      </c>
      <c r="P1884" s="6">
        <v>13.33</v>
      </c>
      <c r="Q1884" s="6">
        <f t="shared" si="116"/>
        <v>35.86</v>
      </c>
      <c r="R1884" s="6">
        <f t="shared" si="117"/>
        <v>13.33</v>
      </c>
      <c r="S1884" s="6">
        <f t="shared" si="118"/>
        <v>22.53</v>
      </c>
      <c r="T1884" s="8">
        <f t="shared" si="119"/>
        <v>0.62827663134411604</v>
      </c>
      <c r="U1884" s="5">
        <f>YEAR(SalesDataTable[[#This Row],[Order Date]])</f>
        <v>2026</v>
      </c>
      <c r="V1884" s="8" t="str">
        <f>"Q"&amp;ROUNDUP(MONTH(SalesDataTable[[#This Row],[Order Date]])/3,0)</f>
        <v>Q3</v>
      </c>
      <c r="W1884" s="9">
        <f>MONTH(SalesDataTable[[#This Row],[Order Date]])</f>
        <v>9</v>
      </c>
      <c r="X1884" s="8" t="str">
        <f>TEXT(SalesDataTable[[#This Row],[Order Date]],"mmm")</f>
        <v>Sep</v>
      </c>
    </row>
    <row r="1885" spans="1:24" ht="15.75">
      <c r="A1885" s="2">
        <v>2063</v>
      </c>
      <c r="B1885" s="3">
        <v>46278</v>
      </c>
      <c r="C1885" s="4">
        <f>YEAR(SalesDataTable[[#This Row],[Order Date]])</f>
        <v>2026</v>
      </c>
      <c r="D1885" s="12" t="str">
        <f>"Q"&amp;ROUNDUP(MONTH(SalesDataTable[[#This Row],[Order Date]])/3,0)</f>
        <v>Q3</v>
      </c>
      <c r="E1885" s="4">
        <f>MONTH(SalesDataTable[[#This Row],[Order Date]])</f>
        <v>9</v>
      </c>
      <c r="F1885" s="4" t="str">
        <f>TEXT(SalesDataTable[[#This Row],[Order Date]],"MMM")</f>
        <v>Sep</v>
      </c>
      <c r="G1885" s="4" t="s">
        <v>6</v>
      </c>
      <c r="H1885" s="4" t="s">
        <v>49</v>
      </c>
      <c r="I1885" s="4" t="s">
        <v>19</v>
      </c>
      <c r="J1885" s="4" t="s">
        <v>3</v>
      </c>
      <c r="K1885" s="4" t="s">
        <v>14</v>
      </c>
      <c r="L1885" s="4" t="s">
        <v>44</v>
      </c>
      <c r="M1885" s="9">
        <v>3</v>
      </c>
      <c r="N1885" s="6">
        <v>130.28</v>
      </c>
      <c r="O1885" s="7">
        <v>0.1</v>
      </c>
      <c r="P1885" s="6">
        <v>65.33</v>
      </c>
      <c r="Q1885" s="6">
        <f t="shared" si="116"/>
        <v>351.75600000000003</v>
      </c>
      <c r="R1885" s="6">
        <f t="shared" si="117"/>
        <v>195.99</v>
      </c>
      <c r="S1885" s="6">
        <f t="shared" si="118"/>
        <v>155.76600000000002</v>
      </c>
      <c r="T1885" s="8">
        <f t="shared" si="119"/>
        <v>0.44282400300208102</v>
      </c>
      <c r="U1885" s="5">
        <f>YEAR(SalesDataTable[[#This Row],[Order Date]])</f>
        <v>2026</v>
      </c>
      <c r="V1885" s="8" t="str">
        <f>"Q"&amp;ROUNDUP(MONTH(SalesDataTable[[#This Row],[Order Date]])/3,0)</f>
        <v>Q3</v>
      </c>
      <c r="W1885" s="9">
        <f>MONTH(SalesDataTable[[#This Row],[Order Date]])</f>
        <v>9</v>
      </c>
      <c r="X1885" s="8" t="str">
        <f>TEXT(SalesDataTable[[#This Row],[Order Date]],"mmm")</f>
        <v>Sep</v>
      </c>
    </row>
    <row r="1886" spans="1:24" ht="15.75">
      <c r="A1886" s="2">
        <v>2563</v>
      </c>
      <c r="B1886" s="3">
        <v>46278</v>
      </c>
      <c r="C1886" s="4">
        <f>YEAR(SalesDataTable[[#This Row],[Order Date]])</f>
        <v>2026</v>
      </c>
      <c r="D1886" s="12" t="str">
        <f>"Q"&amp;ROUNDUP(MONTH(SalesDataTable[[#This Row],[Order Date]])/3,0)</f>
        <v>Q3</v>
      </c>
      <c r="E1886" s="4">
        <f>MONTH(SalesDataTable[[#This Row],[Order Date]])</f>
        <v>9</v>
      </c>
      <c r="F1886" s="4" t="str">
        <f>TEXT(SalesDataTable[[#This Row],[Order Date]],"MMM")</f>
        <v>Sep</v>
      </c>
      <c r="G1886" s="4" t="s">
        <v>6</v>
      </c>
      <c r="H1886" s="4" t="s">
        <v>27</v>
      </c>
      <c r="I1886" s="4" t="s">
        <v>28</v>
      </c>
      <c r="J1886" s="4" t="s">
        <v>3</v>
      </c>
      <c r="K1886" s="4" t="s">
        <v>9</v>
      </c>
      <c r="L1886" s="4" t="s">
        <v>37</v>
      </c>
      <c r="M1886" s="9">
        <v>1</v>
      </c>
      <c r="N1886" s="6">
        <v>157.88999999999999</v>
      </c>
      <c r="O1886" s="7">
        <v>0.1</v>
      </c>
      <c r="P1886" s="6">
        <v>78.209999999999994</v>
      </c>
      <c r="Q1886" s="6">
        <f t="shared" si="116"/>
        <v>142.101</v>
      </c>
      <c r="R1886" s="6">
        <f t="shared" si="117"/>
        <v>78.209999999999994</v>
      </c>
      <c r="S1886" s="6">
        <f t="shared" si="118"/>
        <v>63.891000000000005</v>
      </c>
      <c r="T1886" s="8">
        <f t="shared" si="119"/>
        <v>0.44961682183798851</v>
      </c>
      <c r="U1886" s="5">
        <f>YEAR(SalesDataTable[[#This Row],[Order Date]])</f>
        <v>2026</v>
      </c>
      <c r="V1886" s="8" t="str">
        <f>"Q"&amp;ROUNDUP(MONTH(SalesDataTable[[#This Row],[Order Date]])/3,0)</f>
        <v>Q3</v>
      </c>
      <c r="W1886" s="9">
        <f>MONTH(SalesDataTable[[#This Row],[Order Date]])</f>
        <v>9</v>
      </c>
      <c r="X1886" s="8" t="str">
        <f>TEXT(SalesDataTable[[#This Row],[Order Date]],"mmm")</f>
        <v>Sep</v>
      </c>
    </row>
    <row r="1887" spans="1:24" ht="15.75">
      <c r="A1887" s="2">
        <v>2786</v>
      </c>
      <c r="B1887" s="3">
        <v>46278</v>
      </c>
      <c r="C1887" s="4">
        <f>YEAR(SalesDataTable[[#This Row],[Order Date]])</f>
        <v>2026</v>
      </c>
      <c r="D1887" s="12" t="str">
        <f>"Q"&amp;ROUNDUP(MONTH(SalesDataTable[[#This Row],[Order Date]])/3,0)</f>
        <v>Q3</v>
      </c>
      <c r="E1887" s="4">
        <f>MONTH(SalesDataTable[[#This Row],[Order Date]])</f>
        <v>9</v>
      </c>
      <c r="F1887" s="4" t="str">
        <f>TEXT(SalesDataTable[[#This Row],[Order Date]],"MMM")</f>
        <v>Sep</v>
      </c>
      <c r="G1887" s="4" t="s">
        <v>20</v>
      </c>
      <c r="H1887" s="4" t="s">
        <v>33</v>
      </c>
      <c r="I1887" s="4" t="s">
        <v>2</v>
      </c>
      <c r="J1887" s="4" t="s">
        <v>13</v>
      </c>
      <c r="K1887" s="4" t="s">
        <v>34</v>
      </c>
      <c r="L1887" s="4" t="s">
        <v>35</v>
      </c>
      <c r="M1887" s="9">
        <v>2</v>
      </c>
      <c r="N1887" s="6">
        <v>40.83</v>
      </c>
      <c r="O1887" s="7">
        <v>0</v>
      </c>
      <c r="P1887" s="6">
        <v>14.56</v>
      </c>
      <c r="Q1887" s="6">
        <f t="shared" si="116"/>
        <v>81.66</v>
      </c>
      <c r="R1887" s="6">
        <f t="shared" si="117"/>
        <v>29.12</v>
      </c>
      <c r="S1887" s="6">
        <f t="shared" si="118"/>
        <v>52.539999999999992</v>
      </c>
      <c r="T1887" s="8">
        <f t="shared" si="119"/>
        <v>0.64339946118050451</v>
      </c>
      <c r="U1887" s="5">
        <f>YEAR(SalesDataTable[[#This Row],[Order Date]])</f>
        <v>2026</v>
      </c>
      <c r="V1887" s="8" t="str">
        <f>"Q"&amp;ROUNDUP(MONTH(SalesDataTable[[#This Row],[Order Date]])/3,0)</f>
        <v>Q3</v>
      </c>
      <c r="W1887" s="9">
        <f>MONTH(SalesDataTable[[#This Row],[Order Date]])</f>
        <v>9</v>
      </c>
      <c r="X1887" s="8" t="str">
        <f>TEXT(SalesDataTable[[#This Row],[Order Date]],"mmm")</f>
        <v>Sep</v>
      </c>
    </row>
    <row r="1888" spans="1:24" ht="15.75">
      <c r="A1888" s="2">
        <v>3269</v>
      </c>
      <c r="B1888" s="3">
        <v>46278</v>
      </c>
      <c r="C1888" s="4">
        <f>YEAR(SalesDataTable[[#This Row],[Order Date]])</f>
        <v>2026</v>
      </c>
      <c r="D1888" s="12" t="str">
        <f>"Q"&amp;ROUNDUP(MONTH(SalesDataTable[[#This Row],[Order Date]])/3,0)</f>
        <v>Q3</v>
      </c>
      <c r="E1888" s="4">
        <f>MONTH(SalesDataTable[[#This Row],[Order Date]])</f>
        <v>9</v>
      </c>
      <c r="F1888" s="4" t="str">
        <f>TEXT(SalesDataTable[[#This Row],[Order Date]],"MMM")</f>
        <v>Sep</v>
      </c>
      <c r="G1888" s="4" t="s">
        <v>11</v>
      </c>
      <c r="H1888" s="4" t="s">
        <v>52</v>
      </c>
      <c r="I1888" s="4" t="s">
        <v>19</v>
      </c>
      <c r="J1888" s="4" t="s">
        <v>13</v>
      </c>
      <c r="K1888" s="4" t="s">
        <v>34</v>
      </c>
      <c r="L1888" s="4" t="s">
        <v>42</v>
      </c>
      <c r="M1888" s="9">
        <v>2</v>
      </c>
      <c r="N1888" s="6">
        <v>37.119999999999997</v>
      </c>
      <c r="O1888" s="7">
        <v>0</v>
      </c>
      <c r="P1888" s="6">
        <v>14.26</v>
      </c>
      <c r="Q1888" s="6">
        <f t="shared" si="116"/>
        <v>74.239999999999995</v>
      </c>
      <c r="R1888" s="6">
        <f t="shared" si="117"/>
        <v>28.52</v>
      </c>
      <c r="S1888" s="6">
        <f t="shared" si="118"/>
        <v>45.72</v>
      </c>
      <c r="T1888" s="8">
        <f t="shared" si="119"/>
        <v>0.61584051724137934</v>
      </c>
      <c r="U1888" s="5">
        <f>YEAR(SalesDataTable[[#This Row],[Order Date]])</f>
        <v>2026</v>
      </c>
      <c r="V1888" s="8" t="str">
        <f>"Q"&amp;ROUNDUP(MONTH(SalesDataTable[[#This Row],[Order Date]])/3,0)</f>
        <v>Q3</v>
      </c>
      <c r="W1888" s="9">
        <f>MONTH(SalesDataTable[[#This Row],[Order Date]])</f>
        <v>9</v>
      </c>
      <c r="X1888" s="8" t="str">
        <f>TEXT(SalesDataTable[[#This Row],[Order Date]],"mmm")</f>
        <v>Sep</v>
      </c>
    </row>
    <row r="1889" spans="1:24" ht="15.75">
      <c r="A1889" s="2">
        <v>3346</v>
      </c>
      <c r="B1889" s="3">
        <v>46278</v>
      </c>
      <c r="C1889" s="4">
        <f>YEAR(SalesDataTable[[#This Row],[Order Date]])</f>
        <v>2026</v>
      </c>
      <c r="D1889" s="12" t="str">
        <f>"Q"&amp;ROUNDUP(MONTH(SalesDataTable[[#This Row],[Order Date]])/3,0)</f>
        <v>Q3</v>
      </c>
      <c r="E1889" s="4">
        <f>MONTH(SalesDataTable[[#This Row],[Order Date]])</f>
        <v>9</v>
      </c>
      <c r="F1889" s="4" t="str">
        <f>TEXT(SalesDataTable[[#This Row],[Order Date]],"MMM")</f>
        <v>Sep</v>
      </c>
      <c r="G1889" s="4" t="s">
        <v>20</v>
      </c>
      <c r="H1889" s="4" t="s">
        <v>33</v>
      </c>
      <c r="I1889" s="4" t="s">
        <v>2</v>
      </c>
      <c r="J1889" s="4" t="s">
        <v>3</v>
      </c>
      <c r="K1889" s="4" t="s">
        <v>23</v>
      </c>
      <c r="L1889" s="4" t="s">
        <v>51</v>
      </c>
      <c r="M1889" s="9">
        <v>2</v>
      </c>
      <c r="N1889" s="6">
        <v>124.04</v>
      </c>
      <c r="O1889" s="7">
        <v>0.05</v>
      </c>
      <c r="P1889" s="6">
        <v>59.29</v>
      </c>
      <c r="Q1889" s="6">
        <f t="shared" si="116"/>
        <v>235.67599999999999</v>
      </c>
      <c r="R1889" s="6">
        <f t="shared" si="117"/>
        <v>118.58</v>
      </c>
      <c r="S1889" s="6">
        <f t="shared" si="118"/>
        <v>117.09599999999999</v>
      </c>
      <c r="T1889" s="8">
        <f t="shared" si="119"/>
        <v>0.49685160983723414</v>
      </c>
      <c r="U1889" s="5">
        <f>YEAR(SalesDataTable[[#This Row],[Order Date]])</f>
        <v>2026</v>
      </c>
      <c r="V1889" s="8" t="str">
        <f>"Q"&amp;ROUNDUP(MONTH(SalesDataTable[[#This Row],[Order Date]])/3,0)</f>
        <v>Q3</v>
      </c>
      <c r="W1889" s="9">
        <f>MONTH(SalesDataTable[[#This Row],[Order Date]])</f>
        <v>9</v>
      </c>
      <c r="X1889" s="8" t="str">
        <f>TEXT(SalesDataTable[[#This Row],[Order Date]],"mmm")</f>
        <v>Sep</v>
      </c>
    </row>
    <row r="1890" spans="1:24" ht="15.75">
      <c r="A1890" s="2">
        <v>4097</v>
      </c>
      <c r="B1890" s="3">
        <v>46278</v>
      </c>
      <c r="C1890" s="4">
        <f>YEAR(SalesDataTable[[#This Row],[Order Date]])</f>
        <v>2026</v>
      </c>
      <c r="D1890" s="12" t="str">
        <f>"Q"&amp;ROUNDUP(MONTH(SalesDataTable[[#This Row],[Order Date]])/3,0)</f>
        <v>Q3</v>
      </c>
      <c r="E1890" s="4">
        <f>MONTH(SalesDataTable[[#This Row],[Order Date]])</f>
        <v>9</v>
      </c>
      <c r="F1890" s="4" t="str">
        <f>TEXT(SalesDataTable[[#This Row],[Order Date]],"MMM")</f>
        <v>Sep</v>
      </c>
      <c r="G1890" s="4" t="s">
        <v>6</v>
      </c>
      <c r="H1890" s="4" t="s">
        <v>43</v>
      </c>
      <c r="I1890" s="4" t="s">
        <v>2</v>
      </c>
      <c r="J1890" s="4" t="s">
        <v>3</v>
      </c>
      <c r="K1890" s="4" t="s">
        <v>9</v>
      </c>
      <c r="L1890" s="4" t="s">
        <v>17</v>
      </c>
      <c r="M1890" s="9">
        <v>1</v>
      </c>
      <c r="N1890" s="6">
        <v>142.36000000000001</v>
      </c>
      <c r="O1890" s="7">
        <v>0</v>
      </c>
      <c r="P1890" s="6">
        <v>78.3</v>
      </c>
      <c r="Q1890" s="6">
        <f t="shared" si="116"/>
        <v>142.36000000000001</v>
      </c>
      <c r="R1890" s="6">
        <f t="shared" si="117"/>
        <v>78.3</v>
      </c>
      <c r="S1890" s="6">
        <f t="shared" si="118"/>
        <v>64.060000000000016</v>
      </c>
      <c r="T1890" s="8">
        <f t="shared" si="119"/>
        <v>0.44998595110986239</v>
      </c>
      <c r="U1890" s="5">
        <f>YEAR(SalesDataTable[[#This Row],[Order Date]])</f>
        <v>2026</v>
      </c>
      <c r="V1890" s="8" t="str">
        <f>"Q"&amp;ROUNDUP(MONTH(SalesDataTable[[#This Row],[Order Date]])/3,0)</f>
        <v>Q3</v>
      </c>
      <c r="W1890" s="9">
        <f>MONTH(SalesDataTable[[#This Row],[Order Date]])</f>
        <v>9</v>
      </c>
      <c r="X1890" s="8" t="str">
        <f>TEXT(SalesDataTable[[#This Row],[Order Date]],"mmm")</f>
        <v>Sep</v>
      </c>
    </row>
    <row r="1891" spans="1:24" ht="15.75">
      <c r="A1891" s="2">
        <v>4208</v>
      </c>
      <c r="B1891" s="3">
        <v>46278</v>
      </c>
      <c r="C1891" s="4">
        <f>YEAR(SalesDataTable[[#This Row],[Order Date]])</f>
        <v>2026</v>
      </c>
      <c r="D1891" s="12" t="str">
        <f>"Q"&amp;ROUNDUP(MONTH(SalesDataTable[[#This Row],[Order Date]])/3,0)</f>
        <v>Q3</v>
      </c>
      <c r="E1891" s="4">
        <f>MONTH(SalesDataTable[[#This Row],[Order Date]])</f>
        <v>9</v>
      </c>
      <c r="F1891" s="4" t="str">
        <f>TEXT(SalesDataTable[[#This Row],[Order Date]],"MMM")</f>
        <v>Sep</v>
      </c>
      <c r="G1891" s="4" t="s">
        <v>6</v>
      </c>
      <c r="H1891" s="4" t="s">
        <v>43</v>
      </c>
      <c r="I1891" s="4" t="s">
        <v>8</v>
      </c>
      <c r="J1891" s="4" t="s">
        <v>16</v>
      </c>
      <c r="K1891" s="4" t="s">
        <v>4</v>
      </c>
      <c r="L1891" s="4" t="s">
        <v>30</v>
      </c>
      <c r="M1891" s="9">
        <v>6</v>
      </c>
      <c r="N1891" s="6">
        <v>104.11</v>
      </c>
      <c r="O1891" s="7">
        <v>0.1</v>
      </c>
      <c r="P1891" s="6">
        <v>49</v>
      </c>
      <c r="Q1891" s="6">
        <f t="shared" si="116"/>
        <v>562.19399999999996</v>
      </c>
      <c r="R1891" s="6">
        <f t="shared" si="117"/>
        <v>294</v>
      </c>
      <c r="S1891" s="6">
        <f t="shared" si="118"/>
        <v>268.19399999999996</v>
      </c>
      <c r="T1891" s="8">
        <f t="shared" si="119"/>
        <v>0.47704884790659446</v>
      </c>
      <c r="U1891" s="5">
        <f>YEAR(SalesDataTable[[#This Row],[Order Date]])</f>
        <v>2026</v>
      </c>
      <c r="V1891" s="8" t="str">
        <f>"Q"&amp;ROUNDUP(MONTH(SalesDataTable[[#This Row],[Order Date]])/3,0)</f>
        <v>Q3</v>
      </c>
      <c r="W1891" s="9">
        <f>MONTH(SalesDataTable[[#This Row],[Order Date]])</f>
        <v>9</v>
      </c>
      <c r="X1891" s="8" t="str">
        <f>TEXT(SalesDataTable[[#This Row],[Order Date]],"mmm")</f>
        <v>Sep</v>
      </c>
    </row>
    <row r="1892" spans="1:24" ht="15.75">
      <c r="A1892" s="2">
        <v>4606</v>
      </c>
      <c r="B1892" s="3">
        <v>46278</v>
      </c>
      <c r="C1892" s="4">
        <f>YEAR(SalesDataTable[[#This Row],[Order Date]])</f>
        <v>2026</v>
      </c>
      <c r="D1892" s="12" t="str">
        <f>"Q"&amp;ROUNDUP(MONTH(SalesDataTable[[#This Row],[Order Date]])/3,0)</f>
        <v>Q3</v>
      </c>
      <c r="E1892" s="4">
        <f>MONTH(SalesDataTable[[#This Row],[Order Date]])</f>
        <v>9</v>
      </c>
      <c r="F1892" s="4" t="str">
        <f>TEXT(SalesDataTable[[#This Row],[Order Date]],"MMM")</f>
        <v>Sep</v>
      </c>
      <c r="G1892" s="4" t="s">
        <v>20</v>
      </c>
      <c r="H1892" s="4" t="s">
        <v>33</v>
      </c>
      <c r="I1892" s="4" t="s">
        <v>2</v>
      </c>
      <c r="J1892" s="4" t="s">
        <v>16</v>
      </c>
      <c r="K1892" s="4" t="s">
        <v>23</v>
      </c>
      <c r="L1892" s="4" t="s">
        <v>24</v>
      </c>
      <c r="M1892" s="9">
        <v>1</v>
      </c>
      <c r="N1892" s="6">
        <v>335.02</v>
      </c>
      <c r="O1892" s="7">
        <v>0.05</v>
      </c>
      <c r="P1892" s="6">
        <v>198.44</v>
      </c>
      <c r="Q1892" s="6">
        <f t="shared" si="116"/>
        <v>318.26899999999995</v>
      </c>
      <c r="R1892" s="6">
        <f t="shared" si="117"/>
        <v>198.44</v>
      </c>
      <c r="S1892" s="6">
        <f t="shared" si="118"/>
        <v>119.82899999999995</v>
      </c>
      <c r="T1892" s="8">
        <f t="shared" si="119"/>
        <v>0.3765022669502841</v>
      </c>
      <c r="U1892" s="5">
        <f>YEAR(SalesDataTable[[#This Row],[Order Date]])</f>
        <v>2026</v>
      </c>
      <c r="V1892" s="8" t="str">
        <f>"Q"&amp;ROUNDUP(MONTH(SalesDataTable[[#This Row],[Order Date]])/3,0)</f>
        <v>Q3</v>
      </c>
      <c r="W1892" s="9">
        <f>MONTH(SalesDataTable[[#This Row],[Order Date]])</f>
        <v>9</v>
      </c>
      <c r="X1892" s="8" t="str">
        <f>TEXT(SalesDataTable[[#This Row],[Order Date]],"mmm")</f>
        <v>Sep</v>
      </c>
    </row>
    <row r="1893" spans="1:24" ht="15.75">
      <c r="A1893" s="2">
        <v>222</v>
      </c>
      <c r="B1893" s="3">
        <v>46279</v>
      </c>
      <c r="C1893" s="4">
        <f>YEAR(SalesDataTable[[#This Row],[Order Date]])</f>
        <v>2026</v>
      </c>
      <c r="D1893" s="12" t="str">
        <f>"Q"&amp;ROUNDUP(MONTH(SalesDataTable[[#This Row],[Order Date]])/3,0)</f>
        <v>Q3</v>
      </c>
      <c r="E1893" s="4">
        <f>MONTH(SalesDataTable[[#This Row],[Order Date]])</f>
        <v>9</v>
      </c>
      <c r="F1893" s="4" t="str">
        <f>TEXT(SalesDataTable[[#This Row],[Order Date]],"MMM")</f>
        <v>Sep</v>
      </c>
      <c r="G1893" s="4" t="s">
        <v>6</v>
      </c>
      <c r="H1893" s="4" t="s">
        <v>43</v>
      </c>
      <c r="I1893" s="4" t="s">
        <v>2</v>
      </c>
      <c r="J1893" s="4" t="s">
        <v>3</v>
      </c>
      <c r="K1893" s="4" t="s">
        <v>4</v>
      </c>
      <c r="L1893" s="4" t="s">
        <v>22</v>
      </c>
      <c r="M1893" s="9">
        <v>2</v>
      </c>
      <c r="N1893" s="6">
        <v>49.69</v>
      </c>
      <c r="O1893" s="7">
        <v>0.05</v>
      </c>
      <c r="P1893" s="6">
        <v>22.55</v>
      </c>
      <c r="Q1893" s="6">
        <f t="shared" si="116"/>
        <v>94.410999999999987</v>
      </c>
      <c r="R1893" s="6">
        <f t="shared" si="117"/>
        <v>45.1</v>
      </c>
      <c r="S1893" s="6">
        <f t="shared" si="118"/>
        <v>49.310999999999986</v>
      </c>
      <c r="T1893" s="8">
        <f t="shared" si="119"/>
        <v>0.52230142674052804</v>
      </c>
      <c r="U1893" s="5">
        <f>YEAR(SalesDataTable[[#This Row],[Order Date]])</f>
        <v>2026</v>
      </c>
      <c r="V1893" s="8" t="str">
        <f>"Q"&amp;ROUNDUP(MONTH(SalesDataTable[[#This Row],[Order Date]])/3,0)</f>
        <v>Q3</v>
      </c>
      <c r="W1893" s="9">
        <f>MONTH(SalesDataTable[[#This Row],[Order Date]])</f>
        <v>9</v>
      </c>
      <c r="X1893" s="8" t="str">
        <f>TEXT(SalesDataTable[[#This Row],[Order Date]],"mmm")</f>
        <v>Sep</v>
      </c>
    </row>
    <row r="1894" spans="1:24" ht="15.75">
      <c r="A1894" s="2">
        <v>241</v>
      </c>
      <c r="B1894" s="3">
        <v>46279</v>
      </c>
      <c r="C1894" s="4">
        <f>YEAR(SalesDataTable[[#This Row],[Order Date]])</f>
        <v>2026</v>
      </c>
      <c r="D1894" s="12" t="str">
        <f>"Q"&amp;ROUNDUP(MONTH(SalesDataTable[[#This Row],[Order Date]])/3,0)</f>
        <v>Q3</v>
      </c>
      <c r="E1894" s="4">
        <f>MONTH(SalesDataTable[[#This Row],[Order Date]])</f>
        <v>9</v>
      </c>
      <c r="F1894" s="4" t="str">
        <f>TEXT(SalesDataTable[[#This Row],[Order Date]],"MMM")</f>
        <v>Sep</v>
      </c>
      <c r="G1894" s="4" t="s">
        <v>11</v>
      </c>
      <c r="H1894" s="4" t="s">
        <v>25</v>
      </c>
      <c r="I1894" s="4" t="s">
        <v>2</v>
      </c>
      <c r="J1894" s="4" t="s">
        <v>3</v>
      </c>
      <c r="K1894" s="4" t="s">
        <v>4</v>
      </c>
      <c r="L1894" s="4" t="s">
        <v>22</v>
      </c>
      <c r="M1894" s="9">
        <v>4</v>
      </c>
      <c r="N1894" s="6">
        <v>50.5</v>
      </c>
      <c r="O1894" s="7">
        <v>0</v>
      </c>
      <c r="P1894" s="6">
        <v>23.02</v>
      </c>
      <c r="Q1894" s="6">
        <f t="shared" si="116"/>
        <v>202</v>
      </c>
      <c r="R1894" s="6">
        <f t="shared" si="117"/>
        <v>92.08</v>
      </c>
      <c r="S1894" s="6">
        <f t="shared" si="118"/>
        <v>109.92</v>
      </c>
      <c r="T1894" s="8">
        <f t="shared" si="119"/>
        <v>0.5441584158415842</v>
      </c>
      <c r="U1894" s="5">
        <f>YEAR(SalesDataTable[[#This Row],[Order Date]])</f>
        <v>2026</v>
      </c>
      <c r="V1894" s="8" t="str">
        <f>"Q"&amp;ROUNDUP(MONTH(SalesDataTable[[#This Row],[Order Date]])/3,0)</f>
        <v>Q3</v>
      </c>
      <c r="W1894" s="9">
        <f>MONTH(SalesDataTable[[#This Row],[Order Date]])</f>
        <v>9</v>
      </c>
      <c r="X1894" s="8" t="str">
        <f>TEXT(SalesDataTable[[#This Row],[Order Date]],"mmm")</f>
        <v>Sep</v>
      </c>
    </row>
    <row r="1895" spans="1:24" ht="15.75">
      <c r="A1895" s="2">
        <v>753</v>
      </c>
      <c r="B1895" s="3">
        <v>46279</v>
      </c>
      <c r="C1895" s="4">
        <f>YEAR(SalesDataTable[[#This Row],[Order Date]])</f>
        <v>2026</v>
      </c>
      <c r="D1895" s="12" t="str">
        <f>"Q"&amp;ROUNDUP(MONTH(SalesDataTable[[#This Row],[Order Date]])/3,0)</f>
        <v>Q3</v>
      </c>
      <c r="E1895" s="4">
        <f>MONTH(SalesDataTable[[#This Row],[Order Date]])</f>
        <v>9</v>
      </c>
      <c r="F1895" s="4" t="str">
        <f>TEXT(SalesDataTable[[#This Row],[Order Date]],"MMM")</f>
        <v>Sep</v>
      </c>
      <c r="G1895" s="4" t="s">
        <v>20</v>
      </c>
      <c r="H1895" s="4" t="s">
        <v>21</v>
      </c>
      <c r="I1895" s="4" t="s">
        <v>19</v>
      </c>
      <c r="J1895" s="4" t="s">
        <v>3</v>
      </c>
      <c r="K1895" s="4" t="s">
        <v>14</v>
      </c>
      <c r="L1895" s="4" t="s">
        <v>32</v>
      </c>
      <c r="M1895" s="9">
        <v>1</v>
      </c>
      <c r="N1895" s="6">
        <v>47.55</v>
      </c>
      <c r="O1895" s="7">
        <v>0.05</v>
      </c>
      <c r="P1895" s="6">
        <v>18.350000000000001</v>
      </c>
      <c r="Q1895" s="6">
        <f t="shared" si="116"/>
        <v>45.172499999999992</v>
      </c>
      <c r="R1895" s="6">
        <f t="shared" si="117"/>
        <v>18.350000000000001</v>
      </c>
      <c r="S1895" s="6">
        <f t="shared" si="118"/>
        <v>26.822499999999991</v>
      </c>
      <c r="T1895" s="8">
        <f t="shared" si="119"/>
        <v>0.5937794011843488</v>
      </c>
      <c r="U1895" s="5">
        <f>YEAR(SalesDataTable[[#This Row],[Order Date]])</f>
        <v>2026</v>
      </c>
      <c r="V1895" s="8" t="str">
        <f>"Q"&amp;ROUNDUP(MONTH(SalesDataTable[[#This Row],[Order Date]])/3,0)</f>
        <v>Q3</v>
      </c>
      <c r="W1895" s="9">
        <f>MONTH(SalesDataTable[[#This Row],[Order Date]])</f>
        <v>9</v>
      </c>
      <c r="X1895" s="8" t="str">
        <f>TEXT(SalesDataTable[[#This Row],[Order Date]],"mmm")</f>
        <v>Sep</v>
      </c>
    </row>
    <row r="1896" spans="1:24" ht="15.75">
      <c r="A1896" s="2">
        <v>2530</v>
      </c>
      <c r="B1896" s="3">
        <v>46279</v>
      </c>
      <c r="C1896" s="4">
        <f>YEAR(SalesDataTable[[#This Row],[Order Date]])</f>
        <v>2026</v>
      </c>
      <c r="D1896" s="12" t="str">
        <f>"Q"&amp;ROUNDUP(MONTH(SalesDataTable[[#This Row],[Order Date]])/3,0)</f>
        <v>Q3</v>
      </c>
      <c r="E1896" s="4">
        <f>MONTH(SalesDataTable[[#This Row],[Order Date]])</f>
        <v>9</v>
      </c>
      <c r="F1896" s="4" t="str">
        <f>TEXT(SalesDataTable[[#This Row],[Order Date]],"MMM")</f>
        <v>Sep</v>
      </c>
      <c r="G1896" s="4" t="s">
        <v>20</v>
      </c>
      <c r="H1896" s="4" t="s">
        <v>31</v>
      </c>
      <c r="I1896" s="4" t="s">
        <v>2</v>
      </c>
      <c r="J1896" s="4" t="s">
        <v>13</v>
      </c>
      <c r="K1896" s="4" t="s">
        <v>14</v>
      </c>
      <c r="L1896" s="4" t="s">
        <v>32</v>
      </c>
      <c r="M1896" s="9">
        <v>6</v>
      </c>
      <c r="N1896" s="6">
        <v>46.16</v>
      </c>
      <c r="O1896" s="7">
        <v>0.1</v>
      </c>
      <c r="P1896" s="6">
        <v>18.39</v>
      </c>
      <c r="Q1896" s="6">
        <f t="shared" si="116"/>
        <v>249.26399999999998</v>
      </c>
      <c r="R1896" s="6">
        <f t="shared" si="117"/>
        <v>110.34</v>
      </c>
      <c r="S1896" s="6">
        <f t="shared" si="118"/>
        <v>138.92399999999998</v>
      </c>
      <c r="T1896" s="8">
        <f t="shared" si="119"/>
        <v>0.55733679953783932</v>
      </c>
      <c r="U1896" s="5">
        <f>YEAR(SalesDataTable[[#This Row],[Order Date]])</f>
        <v>2026</v>
      </c>
      <c r="V1896" s="8" t="str">
        <f>"Q"&amp;ROUNDUP(MONTH(SalesDataTable[[#This Row],[Order Date]])/3,0)</f>
        <v>Q3</v>
      </c>
      <c r="W1896" s="9">
        <f>MONTH(SalesDataTable[[#This Row],[Order Date]])</f>
        <v>9</v>
      </c>
      <c r="X1896" s="8" t="str">
        <f>TEXT(SalesDataTable[[#This Row],[Order Date]],"mmm")</f>
        <v>Sep</v>
      </c>
    </row>
    <row r="1897" spans="1:24" ht="15.75">
      <c r="A1897" s="2">
        <v>572</v>
      </c>
      <c r="B1897" s="3">
        <v>46280</v>
      </c>
      <c r="C1897" s="4">
        <f>YEAR(SalesDataTable[[#This Row],[Order Date]])</f>
        <v>2026</v>
      </c>
      <c r="D1897" s="12" t="str">
        <f>"Q"&amp;ROUNDUP(MONTH(SalesDataTable[[#This Row],[Order Date]])/3,0)</f>
        <v>Q3</v>
      </c>
      <c r="E1897" s="4">
        <f>MONTH(SalesDataTable[[#This Row],[Order Date]])</f>
        <v>9</v>
      </c>
      <c r="F1897" s="4" t="str">
        <f>TEXT(SalesDataTable[[#This Row],[Order Date]],"MMM")</f>
        <v>Sep</v>
      </c>
      <c r="G1897" s="4" t="s">
        <v>0</v>
      </c>
      <c r="H1897" s="4" t="s">
        <v>50</v>
      </c>
      <c r="I1897" s="4" t="s">
        <v>19</v>
      </c>
      <c r="J1897" s="4" t="s">
        <v>3</v>
      </c>
      <c r="K1897" s="4" t="s">
        <v>14</v>
      </c>
      <c r="L1897" s="4" t="s">
        <v>44</v>
      </c>
      <c r="M1897" s="9">
        <v>2</v>
      </c>
      <c r="N1897" s="6">
        <v>135.79</v>
      </c>
      <c r="O1897" s="7">
        <v>0.05</v>
      </c>
      <c r="P1897" s="6">
        <v>66.53</v>
      </c>
      <c r="Q1897" s="6">
        <f t="shared" si="116"/>
        <v>258.00099999999998</v>
      </c>
      <c r="R1897" s="6">
        <f t="shared" si="117"/>
        <v>133.06</v>
      </c>
      <c r="S1897" s="6">
        <f t="shared" si="118"/>
        <v>124.94099999999997</v>
      </c>
      <c r="T1897" s="8">
        <f t="shared" si="119"/>
        <v>0.48426556486215167</v>
      </c>
      <c r="U1897" s="5">
        <f>YEAR(SalesDataTable[[#This Row],[Order Date]])</f>
        <v>2026</v>
      </c>
      <c r="V1897" s="8" t="str">
        <f>"Q"&amp;ROUNDUP(MONTH(SalesDataTable[[#This Row],[Order Date]])/3,0)</f>
        <v>Q3</v>
      </c>
      <c r="W1897" s="9">
        <f>MONTH(SalesDataTable[[#This Row],[Order Date]])</f>
        <v>9</v>
      </c>
      <c r="X1897" s="8" t="str">
        <f>TEXT(SalesDataTable[[#This Row],[Order Date]],"mmm")</f>
        <v>Sep</v>
      </c>
    </row>
    <row r="1898" spans="1:24" ht="15.75">
      <c r="A1898" s="2">
        <v>874</v>
      </c>
      <c r="B1898" s="3">
        <v>46280</v>
      </c>
      <c r="C1898" s="4">
        <f>YEAR(SalesDataTable[[#This Row],[Order Date]])</f>
        <v>2026</v>
      </c>
      <c r="D1898" s="12" t="str">
        <f>"Q"&amp;ROUNDUP(MONTH(SalesDataTable[[#This Row],[Order Date]])/3,0)</f>
        <v>Q3</v>
      </c>
      <c r="E1898" s="4">
        <f>MONTH(SalesDataTable[[#This Row],[Order Date]])</f>
        <v>9</v>
      </c>
      <c r="F1898" s="4" t="str">
        <f>TEXT(SalesDataTable[[#This Row],[Order Date]],"MMM")</f>
        <v>Sep</v>
      </c>
      <c r="G1898" s="4" t="s">
        <v>0</v>
      </c>
      <c r="H1898" s="4" t="s">
        <v>50</v>
      </c>
      <c r="I1898" s="4" t="s">
        <v>2</v>
      </c>
      <c r="J1898" s="4" t="s">
        <v>3</v>
      </c>
      <c r="K1898" s="4" t="s">
        <v>9</v>
      </c>
      <c r="L1898" s="4" t="s">
        <v>17</v>
      </c>
      <c r="M1898" s="9">
        <v>2</v>
      </c>
      <c r="N1898" s="6">
        <v>141.91999999999999</v>
      </c>
      <c r="O1898" s="7">
        <v>0</v>
      </c>
      <c r="P1898" s="6">
        <v>79.900000000000006</v>
      </c>
      <c r="Q1898" s="6">
        <f t="shared" si="116"/>
        <v>283.83999999999997</v>
      </c>
      <c r="R1898" s="6">
        <f t="shared" si="117"/>
        <v>159.80000000000001</v>
      </c>
      <c r="S1898" s="6">
        <f t="shared" si="118"/>
        <v>124.03999999999996</v>
      </c>
      <c r="T1898" s="8">
        <f t="shared" si="119"/>
        <v>0.43700676437429531</v>
      </c>
      <c r="U1898" s="5">
        <f>YEAR(SalesDataTable[[#This Row],[Order Date]])</f>
        <v>2026</v>
      </c>
      <c r="V1898" s="8" t="str">
        <f>"Q"&amp;ROUNDUP(MONTH(SalesDataTable[[#This Row],[Order Date]])/3,0)</f>
        <v>Q3</v>
      </c>
      <c r="W1898" s="9">
        <f>MONTH(SalesDataTable[[#This Row],[Order Date]])</f>
        <v>9</v>
      </c>
      <c r="X1898" s="8" t="str">
        <f>TEXT(SalesDataTable[[#This Row],[Order Date]],"mmm")</f>
        <v>Sep</v>
      </c>
    </row>
    <row r="1899" spans="1:24" ht="15.75">
      <c r="A1899" s="2">
        <v>937</v>
      </c>
      <c r="B1899" s="3">
        <v>46280</v>
      </c>
      <c r="C1899" s="4">
        <f>YEAR(SalesDataTable[[#This Row],[Order Date]])</f>
        <v>2026</v>
      </c>
      <c r="D1899" s="12" t="str">
        <f>"Q"&amp;ROUNDUP(MONTH(SalesDataTable[[#This Row],[Order Date]])/3,0)</f>
        <v>Q3</v>
      </c>
      <c r="E1899" s="4">
        <f>MONTH(SalesDataTable[[#This Row],[Order Date]])</f>
        <v>9</v>
      </c>
      <c r="F1899" s="4" t="str">
        <f>TEXT(SalesDataTable[[#This Row],[Order Date]],"MMM")</f>
        <v>Sep</v>
      </c>
      <c r="G1899" s="4" t="s">
        <v>20</v>
      </c>
      <c r="H1899" s="4" t="s">
        <v>21</v>
      </c>
      <c r="I1899" s="4" t="s">
        <v>28</v>
      </c>
      <c r="J1899" s="4" t="s">
        <v>16</v>
      </c>
      <c r="K1899" s="4" t="s">
        <v>9</v>
      </c>
      <c r="L1899" s="4" t="s">
        <v>17</v>
      </c>
      <c r="M1899" s="9">
        <v>1</v>
      </c>
      <c r="N1899" s="6">
        <v>146.41</v>
      </c>
      <c r="O1899" s="7">
        <v>0.15</v>
      </c>
      <c r="P1899" s="6">
        <v>80.87</v>
      </c>
      <c r="Q1899" s="6">
        <f t="shared" si="116"/>
        <v>124.4485</v>
      </c>
      <c r="R1899" s="6">
        <f t="shared" si="117"/>
        <v>80.87</v>
      </c>
      <c r="S1899" s="6">
        <f t="shared" si="118"/>
        <v>43.578499999999991</v>
      </c>
      <c r="T1899" s="8">
        <f t="shared" si="119"/>
        <v>0.35017296311325563</v>
      </c>
      <c r="U1899" s="5">
        <f>YEAR(SalesDataTable[[#This Row],[Order Date]])</f>
        <v>2026</v>
      </c>
      <c r="V1899" s="8" t="str">
        <f>"Q"&amp;ROUNDUP(MONTH(SalesDataTable[[#This Row],[Order Date]])/3,0)</f>
        <v>Q3</v>
      </c>
      <c r="W1899" s="9">
        <f>MONTH(SalesDataTable[[#This Row],[Order Date]])</f>
        <v>9</v>
      </c>
      <c r="X1899" s="8" t="str">
        <f>TEXT(SalesDataTable[[#This Row],[Order Date]],"mmm")</f>
        <v>Sep</v>
      </c>
    </row>
    <row r="1900" spans="1:24" ht="15.75">
      <c r="A1900" s="2">
        <v>1229</v>
      </c>
      <c r="B1900" s="3">
        <v>46280</v>
      </c>
      <c r="C1900" s="4">
        <f>YEAR(SalesDataTable[[#This Row],[Order Date]])</f>
        <v>2026</v>
      </c>
      <c r="D1900" s="12" t="str">
        <f>"Q"&amp;ROUNDUP(MONTH(SalesDataTable[[#This Row],[Order Date]])/3,0)</f>
        <v>Q3</v>
      </c>
      <c r="E1900" s="4">
        <f>MONTH(SalesDataTable[[#This Row],[Order Date]])</f>
        <v>9</v>
      </c>
      <c r="F1900" s="4" t="str">
        <f>TEXT(SalesDataTable[[#This Row],[Order Date]],"MMM")</f>
        <v>Sep</v>
      </c>
      <c r="G1900" s="4" t="s">
        <v>6</v>
      </c>
      <c r="H1900" s="4" t="s">
        <v>7</v>
      </c>
      <c r="I1900" s="4" t="s">
        <v>28</v>
      </c>
      <c r="J1900" s="4" t="s">
        <v>13</v>
      </c>
      <c r="K1900" s="4" t="s">
        <v>4</v>
      </c>
      <c r="L1900" s="4" t="s">
        <v>26</v>
      </c>
      <c r="M1900" s="9">
        <v>5</v>
      </c>
      <c r="N1900" s="6">
        <v>40.17</v>
      </c>
      <c r="O1900" s="7">
        <v>0</v>
      </c>
      <c r="P1900" s="6">
        <v>16.27</v>
      </c>
      <c r="Q1900" s="6">
        <f t="shared" si="116"/>
        <v>200.85000000000002</v>
      </c>
      <c r="R1900" s="6">
        <f t="shared" si="117"/>
        <v>81.349999999999994</v>
      </c>
      <c r="S1900" s="6">
        <f t="shared" si="118"/>
        <v>119.50000000000003</v>
      </c>
      <c r="T1900" s="8">
        <f t="shared" si="119"/>
        <v>0.59497137167040082</v>
      </c>
      <c r="U1900" s="5">
        <f>YEAR(SalesDataTable[[#This Row],[Order Date]])</f>
        <v>2026</v>
      </c>
      <c r="V1900" s="8" t="str">
        <f>"Q"&amp;ROUNDUP(MONTH(SalesDataTable[[#This Row],[Order Date]])/3,0)</f>
        <v>Q3</v>
      </c>
      <c r="W1900" s="9">
        <f>MONTH(SalesDataTable[[#This Row],[Order Date]])</f>
        <v>9</v>
      </c>
      <c r="X1900" s="8" t="str">
        <f>TEXT(SalesDataTable[[#This Row],[Order Date]],"mmm")</f>
        <v>Sep</v>
      </c>
    </row>
    <row r="1901" spans="1:24" ht="15.75">
      <c r="A1901" s="2">
        <v>2186</v>
      </c>
      <c r="B1901" s="3">
        <v>46280</v>
      </c>
      <c r="C1901" s="4">
        <f>YEAR(SalesDataTable[[#This Row],[Order Date]])</f>
        <v>2026</v>
      </c>
      <c r="D1901" s="12" t="str">
        <f>"Q"&amp;ROUNDUP(MONTH(SalesDataTable[[#This Row],[Order Date]])/3,0)</f>
        <v>Q3</v>
      </c>
      <c r="E1901" s="4">
        <f>MONTH(SalesDataTable[[#This Row],[Order Date]])</f>
        <v>9</v>
      </c>
      <c r="F1901" s="4" t="str">
        <f>TEXT(SalesDataTable[[#This Row],[Order Date]],"MMM")</f>
        <v>Sep</v>
      </c>
      <c r="G1901" s="4" t="s">
        <v>11</v>
      </c>
      <c r="H1901" s="4" t="s">
        <v>12</v>
      </c>
      <c r="I1901" s="4" t="s">
        <v>2</v>
      </c>
      <c r="J1901" s="4" t="s">
        <v>3</v>
      </c>
      <c r="K1901" s="4" t="s">
        <v>9</v>
      </c>
      <c r="L1901" s="4" t="s">
        <v>10</v>
      </c>
      <c r="M1901" s="9">
        <v>2</v>
      </c>
      <c r="N1901" s="6">
        <v>91.6</v>
      </c>
      <c r="O1901" s="7">
        <v>0</v>
      </c>
      <c r="P1901" s="6">
        <v>46.54</v>
      </c>
      <c r="Q1901" s="6">
        <f t="shared" si="116"/>
        <v>183.2</v>
      </c>
      <c r="R1901" s="6">
        <f t="shared" si="117"/>
        <v>93.08</v>
      </c>
      <c r="S1901" s="6">
        <f t="shared" si="118"/>
        <v>90.11999999999999</v>
      </c>
      <c r="T1901" s="8">
        <f t="shared" si="119"/>
        <v>0.49192139737991264</v>
      </c>
      <c r="U1901" s="5">
        <f>YEAR(SalesDataTable[[#This Row],[Order Date]])</f>
        <v>2026</v>
      </c>
      <c r="V1901" s="8" t="str">
        <f>"Q"&amp;ROUNDUP(MONTH(SalesDataTable[[#This Row],[Order Date]])/3,0)</f>
        <v>Q3</v>
      </c>
      <c r="W1901" s="9">
        <f>MONTH(SalesDataTable[[#This Row],[Order Date]])</f>
        <v>9</v>
      </c>
      <c r="X1901" s="8" t="str">
        <f>TEXT(SalesDataTable[[#This Row],[Order Date]],"mmm")</f>
        <v>Sep</v>
      </c>
    </row>
    <row r="1902" spans="1:24" ht="15.75">
      <c r="A1902" s="2">
        <v>2922</v>
      </c>
      <c r="B1902" s="3">
        <v>46280</v>
      </c>
      <c r="C1902" s="4">
        <f>YEAR(SalesDataTable[[#This Row],[Order Date]])</f>
        <v>2026</v>
      </c>
      <c r="D1902" s="12" t="str">
        <f>"Q"&amp;ROUNDUP(MONTH(SalesDataTable[[#This Row],[Order Date]])/3,0)</f>
        <v>Q3</v>
      </c>
      <c r="E1902" s="4">
        <f>MONTH(SalesDataTable[[#This Row],[Order Date]])</f>
        <v>9</v>
      </c>
      <c r="F1902" s="4" t="str">
        <f>TEXT(SalesDataTable[[#This Row],[Order Date]],"MMM")</f>
        <v>Sep</v>
      </c>
      <c r="G1902" s="4" t="s">
        <v>11</v>
      </c>
      <c r="H1902" s="4" t="s">
        <v>12</v>
      </c>
      <c r="I1902" s="4" t="s">
        <v>2</v>
      </c>
      <c r="J1902" s="4" t="s">
        <v>13</v>
      </c>
      <c r="K1902" s="4" t="s">
        <v>34</v>
      </c>
      <c r="L1902" s="4" t="s">
        <v>38</v>
      </c>
      <c r="M1902" s="9">
        <v>4</v>
      </c>
      <c r="N1902" s="6">
        <v>121.47</v>
      </c>
      <c r="O1902" s="7">
        <v>0.05</v>
      </c>
      <c r="P1902" s="6">
        <v>67.650000000000006</v>
      </c>
      <c r="Q1902" s="6">
        <f t="shared" si="116"/>
        <v>461.58599999999996</v>
      </c>
      <c r="R1902" s="6">
        <f t="shared" si="117"/>
        <v>270.60000000000002</v>
      </c>
      <c r="S1902" s="6">
        <f t="shared" si="118"/>
        <v>190.98599999999993</v>
      </c>
      <c r="T1902" s="8">
        <f t="shared" si="119"/>
        <v>0.41376038268058379</v>
      </c>
      <c r="U1902" s="5">
        <f>YEAR(SalesDataTable[[#This Row],[Order Date]])</f>
        <v>2026</v>
      </c>
      <c r="V1902" s="8" t="str">
        <f>"Q"&amp;ROUNDUP(MONTH(SalesDataTable[[#This Row],[Order Date]])/3,0)</f>
        <v>Q3</v>
      </c>
      <c r="W1902" s="9">
        <f>MONTH(SalesDataTable[[#This Row],[Order Date]])</f>
        <v>9</v>
      </c>
      <c r="X1902" s="8" t="str">
        <f>TEXT(SalesDataTable[[#This Row],[Order Date]],"mmm")</f>
        <v>Sep</v>
      </c>
    </row>
    <row r="1903" spans="1:24" ht="15.75">
      <c r="A1903" s="2">
        <v>3140</v>
      </c>
      <c r="B1903" s="3">
        <v>46280</v>
      </c>
      <c r="C1903" s="4">
        <f>YEAR(SalesDataTable[[#This Row],[Order Date]])</f>
        <v>2026</v>
      </c>
      <c r="D1903" s="12" t="str">
        <f>"Q"&amp;ROUNDUP(MONTH(SalesDataTable[[#This Row],[Order Date]])/3,0)</f>
        <v>Q3</v>
      </c>
      <c r="E1903" s="4">
        <f>MONTH(SalesDataTable[[#This Row],[Order Date]])</f>
        <v>9</v>
      </c>
      <c r="F1903" s="4" t="str">
        <f>TEXT(SalesDataTable[[#This Row],[Order Date]],"MMM")</f>
        <v>Sep</v>
      </c>
      <c r="G1903" s="4" t="s">
        <v>6</v>
      </c>
      <c r="H1903" s="4" t="s">
        <v>43</v>
      </c>
      <c r="I1903" s="4" t="s">
        <v>28</v>
      </c>
      <c r="J1903" s="4" t="s">
        <v>13</v>
      </c>
      <c r="K1903" s="4" t="s">
        <v>23</v>
      </c>
      <c r="L1903" s="4" t="s">
        <v>51</v>
      </c>
      <c r="M1903" s="9">
        <v>2</v>
      </c>
      <c r="N1903" s="6">
        <v>122.69</v>
      </c>
      <c r="O1903" s="7">
        <v>0</v>
      </c>
      <c r="P1903" s="6">
        <v>61.4</v>
      </c>
      <c r="Q1903" s="6">
        <f t="shared" si="116"/>
        <v>245.38</v>
      </c>
      <c r="R1903" s="6">
        <f t="shared" si="117"/>
        <v>122.8</v>
      </c>
      <c r="S1903" s="6">
        <f t="shared" si="118"/>
        <v>122.58</v>
      </c>
      <c r="T1903" s="8">
        <f t="shared" si="119"/>
        <v>0.49955171570625151</v>
      </c>
      <c r="U1903" s="5">
        <f>YEAR(SalesDataTable[[#This Row],[Order Date]])</f>
        <v>2026</v>
      </c>
      <c r="V1903" s="8" t="str">
        <f>"Q"&amp;ROUNDUP(MONTH(SalesDataTable[[#This Row],[Order Date]])/3,0)</f>
        <v>Q3</v>
      </c>
      <c r="W1903" s="9">
        <f>MONTH(SalesDataTable[[#This Row],[Order Date]])</f>
        <v>9</v>
      </c>
      <c r="X1903" s="8" t="str">
        <f>TEXT(SalesDataTable[[#This Row],[Order Date]],"mmm")</f>
        <v>Sep</v>
      </c>
    </row>
    <row r="1904" spans="1:24" ht="15.75">
      <c r="A1904" s="2">
        <v>3369</v>
      </c>
      <c r="B1904" s="3">
        <v>46280</v>
      </c>
      <c r="C1904" s="4">
        <f>YEAR(SalesDataTable[[#This Row],[Order Date]])</f>
        <v>2026</v>
      </c>
      <c r="D1904" s="12" t="str">
        <f>"Q"&amp;ROUNDUP(MONTH(SalesDataTable[[#This Row],[Order Date]])/3,0)</f>
        <v>Q3</v>
      </c>
      <c r="E1904" s="4">
        <f>MONTH(SalesDataTable[[#This Row],[Order Date]])</f>
        <v>9</v>
      </c>
      <c r="F1904" s="4" t="str">
        <f>TEXT(SalesDataTable[[#This Row],[Order Date]],"MMM")</f>
        <v>Sep</v>
      </c>
      <c r="G1904" s="4" t="s">
        <v>6</v>
      </c>
      <c r="H1904" s="4" t="s">
        <v>43</v>
      </c>
      <c r="I1904" s="4" t="s">
        <v>28</v>
      </c>
      <c r="J1904" s="4" t="s">
        <v>13</v>
      </c>
      <c r="K1904" s="4" t="s">
        <v>14</v>
      </c>
      <c r="L1904" s="4" t="s">
        <v>32</v>
      </c>
      <c r="M1904" s="9">
        <v>1</v>
      </c>
      <c r="N1904" s="6">
        <v>45.59</v>
      </c>
      <c r="O1904" s="7">
        <v>0</v>
      </c>
      <c r="P1904" s="6">
        <v>18.28</v>
      </c>
      <c r="Q1904" s="6">
        <f t="shared" si="116"/>
        <v>45.59</v>
      </c>
      <c r="R1904" s="6">
        <f t="shared" si="117"/>
        <v>18.28</v>
      </c>
      <c r="S1904" s="6">
        <f t="shared" si="118"/>
        <v>27.310000000000002</v>
      </c>
      <c r="T1904" s="8">
        <f t="shared" si="119"/>
        <v>0.59903487606931349</v>
      </c>
      <c r="U1904" s="5">
        <f>YEAR(SalesDataTable[[#This Row],[Order Date]])</f>
        <v>2026</v>
      </c>
      <c r="V1904" s="8" t="str">
        <f>"Q"&amp;ROUNDUP(MONTH(SalesDataTable[[#This Row],[Order Date]])/3,0)</f>
        <v>Q3</v>
      </c>
      <c r="W1904" s="9">
        <f>MONTH(SalesDataTable[[#This Row],[Order Date]])</f>
        <v>9</v>
      </c>
      <c r="X1904" s="8" t="str">
        <f>TEXT(SalesDataTable[[#This Row],[Order Date]],"mmm")</f>
        <v>Sep</v>
      </c>
    </row>
    <row r="1905" spans="1:24" ht="15.75">
      <c r="A1905" s="2">
        <v>4865</v>
      </c>
      <c r="B1905" s="3">
        <v>46280</v>
      </c>
      <c r="C1905" s="4">
        <f>YEAR(SalesDataTable[[#This Row],[Order Date]])</f>
        <v>2026</v>
      </c>
      <c r="D1905" s="12" t="str">
        <f>"Q"&amp;ROUNDUP(MONTH(SalesDataTable[[#This Row],[Order Date]])/3,0)</f>
        <v>Q3</v>
      </c>
      <c r="E1905" s="4">
        <f>MONTH(SalesDataTable[[#This Row],[Order Date]])</f>
        <v>9</v>
      </c>
      <c r="F1905" s="4" t="str">
        <f>TEXT(SalesDataTable[[#This Row],[Order Date]],"MMM")</f>
        <v>Sep</v>
      </c>
      <c r="G1905" s="4" t="s">
        <v>20</v>
      </c>
      <c r="H1905" s="4" t="s">
        <v>21</v>
      </c>
      <c r="I1905" s="4" t="s">
        <v>2</v>
      </c>
      <c r="J1905" s="4" t="s">
        <v>3</v>
      </c>
      <c r="K1905" s="4" t="s">
        <v>4</v>
      </c>
      <c r="L1905" s="4" t="s">
        <v>5</v>
      </c>
      <c r="M1905" s="9">
        <v>1</v>
      </c>
      <c r="N1905" s="6">
        <v>83.8</v>
      </c>
      <c r="O1905" s="7">
        <v>0</v>
      </c>
      <c r="P1905" s="6">
        <v>42.23</v>
      </c>
      <c r="Q1905" s="6">
        <f t="shared" si="116"/>
        <v>83.8</v>
      </c>
      <c r="R1905" s="6">
        <f t="shared" si="117"/>
        <v>42.23</v>
      </c>
      <c r="S1905" s="6">
        <f t="shared" si="118"/>
        <v>41.57</v>
      </c>
      <c r="T1905" s="8">
        <f t="shared" si="119"/>
        <v>0.49606205250596663</v>
      </c>
      <c r="U1905" s="5">
        <f>YEAR(SalesDataTable[[#This Row],[Order Date]])</f>
        <v>2026</v>
      </c>
      <c r="V1905" s="8" t="str">
        <f>"Q"&amp;ROUNDUP(MONTH(SalesDataTable[[#This Row],[Order Date]])/3,0)</f>
        <v>Q3</v>
      </c>
      <c r="W1905" s="9">
        <f>MONTH(SalesDataTable[[#This Row],[Order Date]])</f>
        <v>9</v>
      </c>
      <c r="X1905" s="8" t="str">
        <f>TEXT(SalesDataTable[[#This Row],[Order Date]],"mmm")</f>
        <v>Sep</v>
      </c>
    </row>
    <row r="1906" spans="1:24" ht="15.75">
      <c r="A1906" s="2">
        <v>103</v>
      </c>
      <c r="B1906" s="3">
        <v>46281</v>
      </c>
      <c r="C1906" s="4">
        <f>YEAR(SalesDataTable[[#This Row],[Order Date]])</f>
        <v>2026</v>
      </c>
      <c r="D1906" s="12" t="str">
        <f>"Q"&amp;ROUNDUP(MONTH(SalesDataTable[[#This Row],[Order Date]])/3,0)</f>
        <v>Q3</v>
      </c>
      <c r="E1906" s="4">
        <f>MONTH(SalesDataTable[[#This Row],[Order Date]])</f>
        <v>9</v>
      </c>
      <c r="F1906" s="4" t="str">
        <f>TEXT(SalesDataTable[[#This Row],[Order Date]],"MMM")</f>
        <v>Sep</v>
      </c>
      <c r="G1906" s="4" t="s">
        <v>11</v>
      </c>
      <c r="H1906" s="4" t="s">
        <v>18</v>
      </c>
      <c r="I1906" s="4" t="s">
        <v>2</v>
      </c>
      <c r="J1906" s="4" t="s">
        <v>13</v>
      </c>
      <c r="K1906" s="4" t="s">
        <v>14</v>
      </c>
      <c r="L1906" s="4" t="s">
        <v>44</v>
      </c>
      <c r="M1906" s="9">
        <v>1</v>
      </c>
      <c r="N1906" s="6">
        <v>132.58000000000001</v>
      </c>
      <c r="O1906" s="7">
        <v>0.15</v>
      </c>
      <c r="P1906" s="6">
        <v>67.62</v>
      </c>
      <c r="Q1906" s="6">
        <f t="shared" si="116"/>
        <v>112.69300000000001</v>
      </c>
      <c r="R1906" s="6">
        <f t="shared" si="117"/>
        <v>67.62</v>
      </c>
      <c r="S1906" s="6">
        <f t="shared" si="118"/>
        <v>45.073000000000008</v>
      </c>
      <c r="T1906" s="8">
        <f t="shared" si="119"/>
        <v>0.39996273060438536</v>
      </c>
      <c r="U1906" s="5">
        <f>YEAR(SalesDataTable[[#This Row],[Order Date]])</f>
        <v>2026</v>
      </c>
      <c r="V1906" s="8" t="str">
        <f>"Q"&amp;ROUNDUP(MONTH(SalesDataTable[[#This Row],[Order Date]])/3,0)</f>
        <v>Q3</v>
      </c>
      <c r="W1906" s="9">
        <f>MONTH(SalesDataTable[[#This Row],[Order Date]])</f>
        <v>9</v>
      </c>
      <c r="X1906" s="8" t="str">
        <f>TEXT(SalesDataTable[[#This Row],[Order Date]],"mmm")</f>
        <v>Sep</v>
      </c>
    </row>
    <row r="1907" spans="1:24" ht="15.75">
      <c r="A1907" s="2">
        <v>4500</v>
      </c>
      <c r="B1907" s="3">
        <v>46281</v>
      </c>
      <c r="C1907" s="4">
        <f>YEAR(SalesDataTable[[#This Row],[Order Date]])</f>
        <v>2026</v>
      </c>
      <c r="D1907" s="12" t="str">
        <f>"Q"&amp;ROUNDUP(MONTH(SalesDataTable[[#This Row],[Order Date]])/3,0)</f>
        <v>Q3</v>
      </c>
      <c r="E1907" s="4">
        <f>MONTH(SalesDataTable[[#This Row],[Order Date]])</f>
        <v>9</v>
      </c>
      <c r="F1907" s="4" t="str">
        <f>TEXT(SalesDataTable[[#This Row],[Order Date]],"MMM")</f>
        <v>Sep</v>
      </c>
      <c r="G1907" s="4" t="s">
        <v>20</v>
      </c>
      <c r="H1907" s="4" t="s">
        <v>33</v>
      </c>
      <c r="I1907" s="4" t="s">
        <v>2</v>
      </c>
      <c r="J1907" s="4" t="s">
        <v>13</v>
      </c>
      <c r="K1907" s="4" t="s">
        <v>23</v>
      </c>
      <c r="L1907" s="4" t="s">
        <v>51</v>
      </c>
      <c r="M1907" s="9">
        <v>2</v>
      </c>
      <c r="N1907" s="6">
        <v>122.12</v>
      </c>
      <c r="O1907" s="7">
        <v>0.05</v>
      </c>
      <c r="P1907" s="6">
        <v>61.76</v>
      </c>
      <c r="Q1907" s="6">
        <f t="shared" si="116"/>
        <v>232.02799999999999</v>
      </c>
      <c r="R1907" s="6">
        <f t="shared" si="117"/>
        <v>123.52</v>
      </c>
      <c r="S1907" s="6">
        <f t="shared" si="118"/>
        <v>108.508</v>
      </c>
      <c r="T1907" s="8">
        <f t="shared" si="119"/>
        <v>0.46765045597945076</v>
      </c>
      <c r="U1907" s="5">
        <f>YEAR(SalesDataTable[[#This Row],[Order Date]])</f>
        <v>2026</v>
      </c>
      <c r="V1907" s="8" t="str">
        <f>"Q"&amp;ROUNDUP(MONTH(SalesDataTable[[#This Row],[Order Date]])/3,0)</f>
        <v>Q3</v>
      </c>
      <c r="W1907" s="9">
        <f>MONTH(SalesDataTable[[#This Row],[Order Date]])</f>
        <v>9</v>
      </c>
      <c r="X1907" s="8" t="str">
        <f>TEXT(SalesDataTable[[#This Row],[Order Date]],"mmm")</f>
        <v>Sep</v>
      </c>
    </row>
    <row r="1908" spans="1:24" ht="15.75">
      <c r="A1908" s="2">
        <v>5093</v>
      </c>
      <c r="B1908" s="3">
        <v>46281</v>
      </c>
      <c r="C1908" s="4">
        <f>YEAR(SalesDataTable[[#This Row],[Order Date]])</f>
        <v>2026</v>
      </c>
      <c r="D1908" s="12" t="str">
        <f>"Q"&amp;ROUNDUP(MONTH(SalesDataTable[[#This Row],[Order Date]])/3,0)</f>
        <v>Q3</v>
      </c>
      <c r="E1908" s="4">
        <f>MONTH(SalesDataTable[[#This Row],[Order Date]])</f>
        <v>9</v>
      </c>
      <c r="F1908" s="4" t="str">
        <f>TEXT(SalesDataTable[[#This Row],[Order Date]],"MMM")</f>
        <v>Sep</v>
      </c>
      <c r="G1908" s="4" t="s">
        <v>0</v>
      </c>
      <c r="H1908" s="4" t="s">
        <v>1</v>
      </c>
      <c r="I1908" s="4" t="s">
        <v>8</v>
      </c>
      <c r="J1908" s="4" t="s">
        <v>16</v>
      </c>
      <c r="K1908" s="4" t="s">
        <v>9</v>
      </c>
      <c r="L1908" s="4" t="s">
        <v>17</v>
      </c>
      <c r="M1908" s="9">
        <v>3</v>
      </c>
      <c r="N1908" s="6">
        <v>140.47</v>
      </c>
      <c r="O1908" s="7">
        <v>0.15</v>
      </c>
      <c r="P1908" s="6">
        <v>81.739999999999995</v>
      </c>
      <c r="Q1908" s="6">
        <f t="shared" si="116"/>
        <v>358.19849999999997</v>
      </c>
      <c r="R1908" s="6">
        <f t="shared" si="117"/>
        <v>245.21999999999997</v>
      </c>
      <c r="S1908" s="6">
        <f t="shared" si="118"/>
        <v>112.9785</v>
      </c>
      <c r="T1908" s="8">
        <f t="shared" si="119"/>
        <v>0.31540751845694498</v>
      </c>
      <c r="U1908" s="5">
        <f>YEAR(SalesDataTable[[#This Row],[Order Date]])</f>
        <v>2026</v>
      </c>
      <c r="V1908" s="8" t="str">
        <f>"Q"&amp;ROUNDUP(MONTH(SalesDataTable[[#This Row],[Order Date]])/3,0)</f>
        <v>Q3</v>
      </c>
      <c r="W1908" s="9">
        <f>MONTH(SalesDataTable[[#This Row],[Order Date]])</f>
        <v>9</v>
      </c>
      <c r="X1908" s="8" t="str">
        <f>TEXT(SalesDataTable[[#This Row],[Order Date]],"mmm")</f>
        <v>Sep</v>
      </c>
    </row>
    <row r="1909" spans="1:24" ht="15.75">
      <c r="A1909" s="2">
        <v>5147</v>
      </c>
      <c r="B1909" s="3">
        <v>46281</v>
      </c>
      <c r="C1909" s="4">
        <f>YEAR(SalesDataTable[[#This Row],[Order Date]])</f>
        <v>2026</v>
      </c>
      <c r="D1909" s="12" t="str">
        <f>"Q"&amp;ROUNDUP(MONTH(SalesDataTable[[#This Row],[Order Date]])/3,0)</f>
        <v>Q3</v>
      </c>
      <c r="E1909" s="4">
        <f>MONTH(SalesDataTable[[#This Row],[Order Date]])</f>
        <v>9</v>
      </c>
      <c r="F1909" s="4" t="str">
        <f>TEXT(SalesDataTable[[#This Row],[Order Date]],"MMM")</f>
        <v>Sep</v>
      </c>
      <c r="G1909" s="4" t="s">
        <v>20</v>
      </c>
      <c r="H1909" s="4" t="s">
        <v>47</v>
      </c>
      <c r="I1909" s="4" t="s">
        <v>2</v>
      </c>
      <c r="J1909" s="4" t="s">
        <v>13</v>
      </c>
      <c r="K1909" s="4" t="s">
        <v>9</v>
      </c>
      <c r="L1909" s="4" t="s">
        <v>17</v>
      </c>
      <c r="M1909" s="9">
        <v>2</v>
      </c>
      <c r="N1909" s="6">
        <v>145.35</v>
      </c>
      <c r="O1909" s="7">
        <v>0.05</v>
      </c>
      <c r="P1909" s="6">
        <v>78.39</v>
      </c>
      <c r="Q1909" s="6">
        <f t="shared" si="116"/>
        <v>276.16499999999996</v>
      </c>
      <c r="R1909" s="6">
        <f t="shared" si="117"/>
        <v>156.78</v>
      </c>
      <c r="S1909" s="6">
        <f t="shared" si="118"/>
        <v>119.38499999999996</v>
      </c>
      <c r="T1909" s="8">
        <f t="shared" si="119"/>
        <v>0.4322959100537721</v>
      </c>
      <c r="U1909" s="5">
        <f>YEAR(SalesDataTable[[#This Row],[Order Date]])</f>
        <v>2026</v>
      </c>
      <c r="V1909" s="8" t="str">
        <f>"Q"&amp;ROUNDUP(MONTH(SalesDataTable[[#This Row],[Order Date]])/3,0)</f>
        <v>Q3</v>
      </c>
      <c r="W1909" s="9">
        <f>MONTH(SalesDataTable[[#This Row],[Order Date]])</f>
        <v>9</v>
      </c>
      <c r="X1909" s="8" t="str">
        <f>TEXT(SalesDataTable[[#This Row],[Order Date]],"mmm")</f>
        <v>Sep</v>
      </c>
    </row>
    <row r="1910" spans="1:24" ht="15.75">
      <c r="A1910" s="2">
        <v>365</v>
      </c>
      <c r="B1910" s="3">
        <v>46282</v>
      </c>
      <c r="C1910" s="4">
        <f>YEAR(SalesDataTable[[#This Row],[Order Date]])</f>
        <v>2026</v>
      </c>
      <c r="D1910" s="12" t="str">
        <f>"Q"&amp;ROUNDUP(MONTH(SalesDataTable[[#This Row],[Order Date]])/3,0)</f>
        <v>Q3</v>
      </c>
      <c r="E1910" s="4">
        <f>MONTH(SalesDataTable[[#This Row],[Order Date]])</f>
        <v>9</v>
      </c>
      <c r="F1910" s="4" t="str">
        <f>TEXT(SalesDataTable[[#This Row],[Order Date]],"MMM")</f>
        <v>Sep</v>
      </c>
      <c r="G1910" s="4" t="s">
        <v>20</v>
      </c>
      <c r="H1910" s="4" t="s">
        <v>33</v>
      </c>
      <c r="I1910" s="4" t="s">
        <v>28</v>
      </c>
      <c r="J1910" s="4" t="s">
        <v>3</v>
      </c>
      <c r="K1910" s="4" t="s">
        <v>23</v>
      </c>
      <c r="L1910" s="4" t="s">
        <v>51</v>
      </c>
      <c r="M1910" s="9">
        <v>2</v>
      </c>
      <c r="N1910" s="6">
        <v>121.25</v>
      </c>
      <c r="O1910" s="7">
        <v>0</v>
      </c>
      <c r="P1910" s="6">
        <v>61.5</v>
      </c>
      <c r="Q1910" s="6">
        <f t="shared" si="116"/>
        <v>242.5</v>
      </c>
      <c r="R1910" s="6">
        <f t="shared" si="117"/>
        <v>123</v>
      </c>
      <c r="S1910" s="6">
        <f t="shared" si="118"/>
        <v>119.5</v>
      </c>
      <c r="T1910" s="8">
        <f t="shared" si="119"/>
        <v>0.4927835051546392</v>
      </c>
      <c r="U1910" s="5">
        <f>YEAR(SalesDataTable[[#This Row],[Order Date]])</f>
        <v>2026</v>
      </c>
      <c r="V1910" s="8" t="str">
        <f>"Q"&amp;ROUNDUP(MONTH(SalesDataTable[[#This Row],[Order Date]])/3,0)</f>
        <v>Q3</v>
      </c>
      <c r="W1910" s="9">
        <f>MONTH(SalesDataTable[[#This Row],[Order Date]])</f>
        <v>9</v>
      </c>
      <c r="X1910" s="8" t="str">
        <f>TEXT(SalesDataTable[[#This Row],[Order Date]],"mmm")</f>
        <v>Sep</v>
      </c>
    </row>
    <row r="1911" spans="1:24" ht="15.75">
      <c r="A1911" s="2">
        <v>494</v>
      </c>
      <c r="B1911" s="3">
        <v>46282</v>
      </c>
      <c r="C1911" s="4">
        <f>YEAR(SalesDataTable[[#This Row],[Order Date]])</f>
        <v>2026</v>
      </c>
      <c r="D1911" s="12" t="str">
        <f>"Q"&amp;ROUNDUP(MONTH(SalesDataTable[[#This Row],[Order Date]])/3,0)</f>
        <v>Q3</v>
      </c>
      <c r="E1911" s="4">
        <f>MONTH(SalesDataTable[[#This Row],[Order Date]])</f>
        <v>9</v>
      </c>
      <c r="F1911" s="4" t="str">
        <f>TEXT(SalesDataTable[[#This Row],[Order Date]],"MMM")</f>
        <v>Sep</v>
      </c>
      <c r="G1911" s="4" t="s">
        <v>20</v>
      </c>
      <c r="H1911" s="4" t="s">
        <v>21</v>
      </c>
      <c r="I1911" s="4" t="s">
        <v>2</v>
      </c>
      <c r="J1911" s="4" t="s">
        <v>13</v>
      </c>
      <c r="K1911" s="4" t="s">
        <v>14</v>
      </c>
      <c r="L1911" s="4" t="s">
        <v>15</v>
      </c>
      <c r="M1911" s="9">
        <v>1</v>
      </c>
      <c r="N1911" s="6">
        <v>35.94</v>
      </c>
      <c r="O1911" s="7">
        <v>0.1</v>
      </c>
      <c r="P1911" s="6">
        <v>13.19</v>
      </c>
      <c r="Q1911" s="6">
        <f t="shared" si="116"/>
        <v>32.345999999999997</v>
      </c>
      <c r="R1911" s="6">
        <f t="shared" si="117"/>
        <v>13.19</v>
      </c>
      <c r="S1911" s="6">
        <f t="shared" si="118"/>
        <v>19.155999999999999</v>
      </c>
      <c r="T1911" s="8">
        <f t="shared" si="119"/>
        <v>0.59222160390774747</v>
      </c>
      <c r="U1911" s="5">
        <f>YEAR(SalesDataTable[[#This Row],[Order Date]])</f>
        <v>2026</v>
      </c>
      <c r="V1911" s="8" t="str">
        <f>"Q"&amp;ROUNDUP(MONTH(SalesDataTable[[#This Row],[Order Date]])/3,0)</f>
        <v>Q3</v>
      </c>
      <c r="W1911" s="9">
        <f>MONTH(SalesDataTable[[#This Row],[Order Date]])</f>
        <v>9</v>
      </c>
      <c r="X1911" s="8" t="str">
        <f>TEXT(SalesDataTable[[#This Row],[Order Date]],"mmm")</f>
        <v>Sep</v>
      </c>
    </row>
    <row r="1912" spans="1:24" ht="15.75">
      <c r="A1912" s="2">
        <v>665</v>
      </c>
      <c r="B1912" s="3">
        <v>46282</v>
      </c>
      <c r="C1912" s="4">
        <f>YEAR(SalesDataTable[[#This Row],[Order Date]])</f>
        <v>2026</v>
      </c>
      <c r="D1912" s="12" t="str">
        <f>"Q"&amp;ROUNDUP(MONTH(SalesDataTable[[#This Row],[Order Date]])/3,0)</f>
        <v>Q3</v>
      </c>
      <c r="E1912" s="4">
        <f>MONTH(SalesDataTable[[#This Row],[Order Date]])</f>
        <v>9</v>
      </c>
      <c r="F1912" s="4" t="str">
        <f>TEXT(SalesDataTable[[#This Row],[Order Date]],"MMM")</f>
        <v>Sep</v>
      </c>
      <c r="G1912" s="4" t="s">
        <v>6</v>
      </c>
      <c r="H1912" s="4" t="s">
        <v>49</v>
      </c>
      <c r="I1912" s="4" t="s">
        <v>2</v>
      </c>
      <c r="J1912" s="4" t="s">
        <v>13</v>
      </c>
      <c r="K1912" s="4" t="s">
        <v>4</v>
      </c>
      <c r="L1912" s="4" t="s">
        <v>30</v>
      </c>
      <c r="M1912" s="9">
        <v>1</v>
      </c>
      <c r="N1912" s="6">
        <v>101.18</v>
      </c>
      <c r="O1912" s="7">
        <v>0.1</v>
      </c>
      <c r="P1912" s="6">
        <v>49.38</v>
      </c>
      <c r="Q1912" s="6">
        <f t="shared" si="116"/>
        <v>91.062000000000012</v>
      </c>
      <c r="R1912" s="6">
        <f t="shared" si="117"/>
        <v>49.38</v>
      </c>
      <c r="S1912" s="6">
        <f t="shared" si="118"/>
        <v>41.682000000000009</v>
      </c>
      <c r="T1912" s="8">
        <f t="shared" si="119"/>
        <v>0.45773209461685449</v>
      </c>
      <c r="U1912" s="5">
        <f>YEAR(SalesDataTable[[#This Row],[Order Date]])</f>
        <v>2026</v>
      </c>
      <c r="V1912" s="8" t="str">
        <f>"Q"&amp;ROUNDUP(MONTH(SalesDataTable[[#This Row],[Order Date]])/3,0)</f>
        <v>Q3</v>
      </c>
      <c r="W1912" s="9">
        <f>MONTH(SalesDataTable[[#This Row],[Order Date]])</f>
        <v>9</v>
      </c>
      <c r="X1912" s="8" t="str">
        <f>TEXT(SalesDataTable[[#This Row],[Order Date]],"mmm")</f>
        <v>Sep</v>
      </c>
    </row>
    <row r="1913" spans="1:24" ht="15.75">
      <c r="A1913" s="2">
        <v>2067</v>
      </c>
      <c r="B1913" s="3">
        <v>46282</v>
      </c>
      <c r="C1913" s="4">
        <f>YEAR(SalesDataTable[[#This Row],[Order Date]])</f>
        <v>2026</v>
      </c>
      <c r="D1913" s="12" t="str">
        <f>"Q"&amp;ROUNDUP(MONTH(SalesDataTable[[#This Row],[Order Date]])/3,0)</f>
        <v>Q3</v>
      </c>
      <c r="E1913" s="4">
        <f>MONTH(SalesDataTable[[#This Row],[Order Date]])</f>
        <v>9</v>
      </c>
      <c r="F1913" s="4" t="str">
        <f>TEXT(SalesDataTable[[#This Row],[Order Date]],"MMM")</f>
        <v>Sep</v>
      </c>
      <c r="G1913" s="4" t="s">
        <v>20</v>
      </c>
      <c r="H1913" s="4" t="s">
        <v>31</v>
      </c>
      <c r="I1913" s="4" t="s">
        <v>19</v>
      </c>
      <c r="J1913" s="4" t="s">
        <v>13</v>
      </c>
      <c r="K1913" s="4" t="s">
        <v>4</v>
      </c>
      <c r="L1913" s="4" t="s">
        <v>5</v>
      </c>
      <c r="M1913" s="9">
        <v>2</v>
      </c>
      <c r="N1913" s="6">
        <v>82.47</v>
      </c>
      <c r="O1913" s="7">
        <v>0</v>
      </c>
      <c r="P1913" s="6">
        <v>42.49</v>
      </c>
      <c r="Q1913" s="6">
        <f t="shared" si="116"/>
        <v>164.94</v>
      </c>
      <c r="R1913" s="6">
        <f t="shared" si="117"/>
        <v>84.98</v>
      </c>
      <c r="S1913" s="6">
        <f t="shared" si="118"/>
        <v>79.959999999999994</v>
      </c>
      <c r="T1913" s="8">
        <f t="shared" si="119"/>
        <v>0.48478234509518608</v>
      </c>
      <c r="U1913" s="5">
        <f>YEAR(SalesDataTable[[#This Row],[Order Date]])</f>
        <v>2026</v>
      </c>
      <c r="V1913" s="8" t="str">
        <f>"Q"&amp;ROUNDUP(MONTH(SalesDataTable[[#This Row],[Order Date]])/3,0)</f>
        <v>Q3</v>
      </c>
      <c r="W1913" s="9">
        <f>MONTH(SalesDataTable[[#This Row],[Order Date]])</f>
        <v>9</v>
      </c>
      <c r="X1913" s="8" t="str">
        <f>TEXT(SalesDataTable[[#This Row],[Order Date]],"mmm")</f>
        <v>Sep</v>
      </c>
    </row>
    <row r="1914" spans="1:24" ht="15.75">
      <c r="A1914" s="2">
        <v>2648</v>
      </c>
      <c r="B1914" s="3">
        <v>46282</v>
      </c>
      <c r="C1914" s="4">
        <f>YEAR(SalesDataTable[[#This Row],[Order Date]])</f>
        <v>2026</v>
      </c>
      <c r="D1914" s="12" t="str">
        <f>"Q"&amp;ROUNDUP(MONTH(SalesDataTable[[#This Row],[Order Date]])/3,0)</f>
        <v>Q3</v>
      </c>
      <c r="E1914" s="4">
        <f>MONTH(SalesDataTable[[#This Row],[Order Date]])</f>
        <v>9</v>
      </c>
      <c r="F1914" s="4" t="str">
        <f>TEXT(SalesDataTable[[#This Row],[Order Date]],"MMM")</f>
        <v>Sep</v>
      </c>
      <c r="G1914" s="4" t="s">
        <v>11</v>
      </c>
      <c r="H1914" s="4" t="s">
        <v>52</v>
      </c>
      <c r="I1914" s="4" t="s">
        <v>28</v>
      </c>
      <c r="J1914" s="4" t="s">
        <v>13</v>
      </c>
      <c r="K1914" s="4" t="s">
        <v>34</v>
      </c>
      <c r="L1914" s="4" t="s">
        <v>45</v>
      </c>
      <c r="M1914" s="9">
        <v>1</v>
      </c>
      <c r="N1914" s="6">
        <v>50.47</v>
      </c>
      <c r="O1914" s="7">
        <v>0.05</v>
      </c>
      <c r="P1914" s="6">
        <v>22.27</v>
      </c>
      <c r="Q1914" s="6">
        <f t="shared" si="116"/>
        <v>47.946499999999993</v>
      </c>
      <c r="R1914" s="6">
        <f t="shared" si="117"/>
        <v>22.27</v>
      </c>
      <c r="S1914" s="6">
        <f t="shared" si="118"/>
        <v>25.676499999999994</v>
      </c>
      <c r="T1914" s="8">
        <f t="shared" si="119"/>
        <v>0.53552396942425406</v>
      </c>
      <c r="U1914" s="5">
        <f>YEAR(SalesDataTable[[#This Row],[Order Date]])</f>
        <v>2026</v>
      </c>
      <c r="V1914" s="8" t="str">
        <f>"Q"&amp;ROUNDUP(MONTH(SalesDataTable[[#This Row],[Order Date]])/3,0)</f>
        <v>Q3</v>
      </c>
      <c r="W1914" s="9">
        <f>MONTH(SalesDataTable[[#This Row],[Order Date]])</f>
        <v>9</v>
      </c>
      <c r="X1914" s="8" t="str">
        <f>TEXT(SalesDataTable[[#This Row],[Order Date]],"mmm")</f>
        <v>Sep</v>
      </c>
    </row>
    <row r="1915" spans="1:24" ht="15.75">
      <c r="A1915" s="2">
        <v>3074</v>
      </c>
      <c r="B1915" s="3">
        <v>46282</v>
      </c>
      <c r="C1915" s="4">
        <f>YEAR(SalesDataTable[[#This Row],[Order Date]])</f>
        <v>2026</v>
      </c>
      <c r="D1915" s="12" t="str">
        <f>"Q"&amp;ROUNDUP(MONTH(SalesDataTable[[#This Row],[Order Date]])/3,0)</f>
        <v>Q3</v>
      </c>
      <c r="E1915" s="4">
        <f>MONTH(SalesDataTable[[#This Row],[Order Date]])</f>
        <v>9</v>
      </c>
      <c r="F1915" s="4" t="str">
        <f>TEXT(SalesDataTable[[#This Row],[Order Date]],"MMM")</f>
        <v>Sep</v>
      </c>
      <c r="G1915" s="4" t="s">
        <v>20</v>
      </c>
      <c r="H1915" s="4" t="s">
        <v>33</v>
      </c>
      <c r="I1915" s="4" t="s">
        <v>8</v>
      </c>
      <c r="J1915" s="4" t="s">
        <v>16</v>
      </c>
      <c r="K1915" s="4" t="s">
        <v>23</v>
      </c>
      <c r="L1915" s="4" t="s">
        <v>40</v>
      </c>
      <c r="M1915" s="9">
        <v>5</v>
      </c>
      <c r="N1915" s="6">
        <v>82.63</v>
      </c>
      <c r="O1915" s="7">
        <v>0.15</v>
      </c>
      <c r="P1915" s="6">
        <v>38.630000000000003</v>
      </c>
      <c r="Q1915" s="6">
        <f t="shared" si="116"/>
        <v>351.17749999999995</v>
      </c>
      <c r="R1915" s="6">
        <f t="shared" si="117"/>
        <v>193.15</v>
      </c>
      <c r="S1915" s="6">
        <f t="shared" si="118"/>
        <v>158.02749999999995</v>
      </c>
      <c r="T1915" s="8">
        <f t="shared" si="119"/>
        <v>0.44999323703824978</v>
      </c>
      <c r="U1915" s="5">
        <f>YEAR(SalesDataTable[[#This Row],[Order Date]])</f>
        <v>2026</v>
      </c>
      <c r="V1915" s="8" t="str">
        <f>"Q"&amp;ROUNDUP(MONTH(SalesDataTable[[#This Row],[Order Date]])/3,0)</f>
        <v>Q3</v>
      </c>
      <c r="W1915" s="9">
        <f>MONTH(SalesDataTable[[#This Row],[Order Date]])</f>
        <v>9</v>
      </c>
      <c r="X1915" s="8" t="str">
        <f>TEXT(SalesDataTable[[#This Row],[Order Date]],"mmm")</f>
        <v>Sep</v>
      </c>
    </row>
    <row r="1916" spans="1:24" ht="15.75">
      <c r="A1916" s="2">
        <v>259</v>
      </c>
      <c r="B1916" s="3">
        <v>46283</v>
      </c>
      <c r="C1916" s="4">
        <f>YEAR(SalesDataTable[[#This Row],[Order Date]])</f>
        <v>2026</v>
      </c>
      <c r="D1916" s="12" t="str">
        <f>"Q"&amp;ROUNDUP(MONTH(SalesDataTable[[#This Row],[Order Date]])/3,0)</f>
        <v>Q3</v>
      </c>
      <c r="E1916" s="4">
        <f>MONTH(SalesDataTable[[#This Row],[Order Date]])</f>
        <v>9</v>
      </c>
      <c r="F1916" s="4" t="str">
        <f>TEXT(SalesDataTable[[#This Row],[Order Date]],"MMM")</f>
        <v>Sep</v>
      </c>
      <c r="G1916" s="4" t="s">
        <v>20</v>
      </c>
      <c r="H1916" s="4" t="s">
        <v>33</v>
      </c>
      <c r="I1916" s="4" t="s">
        <v>19</v>
      </c>
      <c r="J1916" s="4" t="s">
        <v>16</v>
      </c>
      <c r="K1916" s="4" t="s">
        <v>14</v>
      </c>
      <c r="L1916" s="4" t="s">
        <v>48</v>
      </c>
      <c r="M1916" s="9">
        <v>4</v>
      </c>
      <c r="N1916" s="6">
        <v>168.48</v>
      </c>
      <c r="O1916" s="7">
        <v>0.1</v>
      </c>
      <c r="P1916" s="6">
        <v>89.85</v>
      </c>
      <c r="Q1916" s="6">
        <f t="shared" si="116"/>
        <v>606.52800000000002</v>
      </c>
      <c r="R1916" s="6">
        <f t="shared" si="117"/>
        <v>359.4</v>
      </c>
      <c r="S1916" s="6">
        <f t="shared" si="118"/>
        <v>247.12800000000004</v>
      </c>
      <c r="T1916" s="8">
        <f t="shared" si="119"/>
        <v>0.4074469768914214</v>
      </c>
      <c r="U1916" s="5">
        <f>YEAR(SalesDataTable[[#This Row],[Order Date]])</f>
        <v>2026</v>
      </c>
      <c r="V1916" s="8" t="str">
        <f>"Q"&amp;ROUNDUP(MONTH(SalesDataTable[[#This Row],[Order Date]])/3,0)</f>
        <v>Q3</v>
      </c>
      <c r="W1916" s="9">
        <f>MONTH(SalesDataTable[[#This Row],[Order Date]])</f>
        <v>9</v>
      </c>
      <c r="X1916" s="8" t="str">
        <f>TEXT(SalesDataTable[[#This Row],[Order Date]],"mmm")</f>
        <v>Sep</v>
      </c>
    </row>
    <row r="1917" spans="1:24" ht="15.75">
      <c r="A1917" s="2">
        <v>997</v>
      </c>
      <c r="B1917" s="3">
        <v>46283</v>
      </c>
      <c r="C1917" s="4">
        <f>YEAR(SalesDataTable[[#This Row],[Order Date]])</f>
        <v>2026</v>
      </c>
      <c r="D1917" s="12" t="str">
        <f>"Q"&amp;ROUNDUP(MONTH(SalesDataTable[[#This Row],[Order Date]])/3,0)</f>
        <v>Q3</v>
      </c>
      <c r="E1917" s="4">
        <f>MONTH(SalesDataTable[[#This Row],[Order Date]])</f>
        <v>9</v>
      </c>
      <c r="F1917" s="4" t="str">
        <f>TEXT(SalesDataTable[[#This Row],[Order Date]],"MMM")</f>
        <v>Sep</v>
      </c>
      <c r="G1917" s="4" t="s">
        <v>6</v>
      </c>
      <c r="H1917" s="4" t="s">
        <v>41</v>
      </c>
      <c r="I1917" s="4" t="s">
        <v>28</v>
      </c>
      <c r="J1917" s="4" t="s">
        <v>3</v>
      </c>
      <c r="K1917" s="4" t="s">
        <v>23</v>
      </c>
      <c r="L1917" s="4" t="s">
        <v>51</v>
      </c>
      <c r="M1917" s="9">
        <v>2</v>
      </c>
      <c r="N1917" s="6">
        <v>121.82</v>
      </c>
      <c r="O1917" s="7">
        <v>0</v>
      </c>
      <c r="P1917" s="6">
        <v>61.92</v>
      </c>
      <c r="Q1917" s="6">
        <f t="shared" si="116"/>
        <v>243.64</v>
      </c>
      <c r="R1917" s="6">
        <f t="shared" si="117"/>
        <v>123.84</v>
      </c>
      <c r="S1917" s="6">
        <f t="shared" si="118"/>
        <v>119.79999999999998</v>
      </c>
      <c r="T1917" s="8">
        <f t="shared" si="119"/>
        <v>0.49170907896897059</v>
      </c>
      <c r="U1917" s="5">
        <f>YEAR(SalesDataTable[[#This Row],[Order Date]])</f>
        <v>2026</v>
      </c>
      <c r="V1917" s="8" t="str">
        <f>"Q"&amp;ROUNDUP(MONTH(SalesDataTable[[#This Row],[Order Date]])/3,0)</f>
        <v>Q3</v>
      </c>
      <c r="W1917" s="9">
        <f>MONTH(SalesDataTable[[#This Row],[Order Date]])</f>
        <v>9</v>
      </c>
      <c r="X1917" s="8" t="str">
        <f>TEXT(SalesDataTable[[#This Row],[Order Date]],"mmm")</f>
        <v>Sep</v>
      </c>
    </row>
    <row r="1918" spans="1:24" ht="15.75">
      <c r="A1918" s="2">
        <v>2102</v>
      </c>
      <c r="B1918" s="3">
        <v>46283</v>
      </c>
      <c r="C1918" s="4">
        <f>YEAR(SalesDataTable[[#This Row],[Order Date]])</f>
        <v>2026</v>
      </c>
      <c r="D1918" s="12" t="str">
        <f>"Q"&amp;ROUNDUP(MONTH(SalesDataTable[[#This Row],[Order Date]])/3,0)</f>
        <v>Q3</v>
      </c>
      <c r="E1918" s="4">
        <f>MONTH(SalesDataTable[[#This Row],[Order Date]])</f>
        <v>9</v>
      </c>
      <c r="F1918" s="4" t="str">
        <f>TEXT(SalesDataTable[[#This Row],[Order Date]],"MMM")</f>
        <v>Sep</v>
      </c>
      <c r="G1918" s="4" t="s">
        <v>0</v>
      </c>
      <c r="H1918" s="4" t="s">
        <v>50</v>
      </c>
      <c r="I1918" s="4" t="s">
        <v>19</v>
      </c>
      <c r="J1918" s="4" t="s">
        <v>3</v>
      </c>
      <c r="K1918" s="4" t="s">
        <v>4</v>
      </c>
      <c r="L1918" s="4" t="s">
        <v>22</v>
      </c>
      <c r="M1918" s="9">
        <v>1</v>
      </c>
      <c r="N1918" s="6">
        <v>50.02</v>
      </c>
      <c r="O1918" s="7">
        <v>0.1</v>
      </c>
      <c r="P1918" s="6">
        <v>22.47</v>
      </c>
      <c r="Q1918" s="6">
        <f t="shared" si="116"/>
        <v>45.018000000000001</v>
      </c>
      <c r="R1918" s="6">
        <f t="shared" si="117"/>
        <v>22.47</v>
      </c>
      <c r="S1918" s="6">
        <f t="shared" si="118"/>
        <v>22.548000000000002</v>
      </c>
      <c r="T1918" s="8">
        <f t="shared" si="119"/>
        <v>0.50086632013861121</v>
      </c>
      <c r="U1918" s="5">
        <f>YEAR(SalesDataTable[[#This Row],[Order Date]])</f>
        <v>2026</v>
      </c>
      <c r="V1918" s="8" t="str">
        <f>"Q"&amp;ROUNDUP(MONTH(SalesDataTable[[#This Row],[Order Date]])/3,0)</f>
        <v>Q3</v>
      </c>
      <c r="W1918" s="9">
        <f>MONTH(SalesDataTable[[#This Row],[Order Date]])</f>
        <v>9</v>
      </c>
      <c r="X1918" s="8" t="str">
        <f>TEXT(SalesDataTable[[#This Row],[Order Date]],"mmm")</f>
        <v>Sep</v>
      </c>
    </row>
    <row r="1919" spans="1:24" ht="15.75">
      <c r="A1919" s="2">
        <v>2452</v>
      </c>
      <c r="B1919" s="3">
        <v>46283</v>
      </c>
      <c r="C1919" s="4">
        <f>YEAR(SalesDataTable[[#This Row],[Order Date]])</f>
        <v>2026</v>
      </c>
      <c r="D1919" s="12" t="str">
        <f>"Q"&amp;ROUNDUP(MONTH(SalesDataTable[[#This Row],[Order Date]])/3,0)</f>
        <v>Q3</v>
      </c>
      <c r="E1919" s="4">
        <f>MONTH(SalesDataTable[[#This Row],[Order Date]])</f>
        <v>9</v>
      </c>
      <c r="F1919" s="4" t="str">
        <f>TEXT(SalesDataTable[[#This Row],[Order Date]],"MMM")</f>
        <v>Sep</v>
      </c>
      <c r="G1919" s="4" t="s">
        <v>11</v>
      </c>
      <c r="H1919" s="4" t="s">
        <v>25</v>
      </c>
      <c r="I1919" s="4" t="s">
        <v>2</v>
      </c>
      <c r="J1919" s="4" t="s">
        <v>13</v>
      </c>
      <c r="K1919" s="4" t="s">
        <v>34</v>
      </c>
      <c r="L1919" s="4" t="s">
        <v>45</v>
      </c>
      <c r="M1919" s="9">
        <v>1</v>
      </c>
      <c r="N1919" s="6">
        <v>50.17</v>
      </c>
      <c r="O1919" s="7">
        <v>0.1</v>
      </c>
      <c r="P1919" s="6">
        <v>21.99</v>
      </c>
      <c r="Q1919" s="6">
        <f t="shared" si="116"/>
        <v>45.153000000000006</v>
      </c>
      <c r="R1919" s="6">
        <f t="shared" si="117"/>
        <v>21.99</v>
      </c>
      <c r="S1919" s="6">
        <f t="shared" si="118"/>
        <v>23.163000000000007</v>
      </c>
      <c r="T1919" s="8">
        <f t="shared" si="119"/>
        <v>0.51298917015480705</v>
      </c>
      <c r="U1919" s="5">
        <f>YEAR(SalesDataTable[[#This Row],[Order Date]])</f>
        <v>2026</v>
      </c>
      <c r="V1919" s="8" t="str">
        <f>"Q"&amp;ROUNDUP(MONTH(SalesDataTable[[#This Row],[Order Date]])/3,0)</f>
        <v>Q3</v>
      </c>
      <c r="W1919" s="9">
        <f>MONTH(SalesDataTable[[#This Row],[Order Date]])</f>
        <v>9</v>
      </c>
      <c r="X1919" s="8" t="str">
        <f>TEXT(SalesDataTable[[#This Row],[Order Date]],"mmm")</f>
        <v>Sep</v>
      </c>
    </row>
    <row r="1920" spans="1:24" ht="15.75">
      <c r="A1920" s="2">
        <v>2761</v>
      </c>
      <c r="B1920" s="3">
        <v>46283</v>
      </c>
      <c r="C1920" s="4">
        <f>YEAR(SalesDataTable[[#This Row],[Order Date]])</f>
        <v>2026</v>
      </c>
      <c r="D1920" s="12" t="str">
        <f>"Q"&amp;ROUNDUP(MONTH(SalesDataTable[[#This Row],[Order Date]])/3,0)</f>
        <v>Q3</v>
      </c>
      <c r="E1920" s="4">
        <f>MONTH(SalesDataTable[[#This Row],[Order Date]])</f>
        <v>9</v>
      </c>
      <c r="F1920" s="4" t="str">
        <f>TEXT(SalesDataTable[[#This Row],[Order Date]],"MMM")</f>
        <v>Sep</v>
      </c>
      <c r="G1920" s="4" t="s">
        <v>0</v>
      </c>
      <c r="H1920" s="4" t="s">
        <v>50</v>
      </c>
      <c r="I1920" s="4" t="s">
        <v>8</v>
      </c>
      <c r="J1920" s="4" t="s">
        <v>16</v>
      </c>
      <c r="K1920" s="4" t="s">
        <v>23</v>
      </c>
      <c r="L1920" s="4" t="s">
        <v>51</v>
      </c>
      <c r="M1920" s="9">
        <v>5</v>
      </c>
      <c r="N1920" s="6">
        <v>124.51</v>
      </c>
      <c r="O1920" s="7">
        <v>0.1</v>
      </c>
      <c r="P1920" s="6">
        <v>60.29</v>
      </c>
      <c r="Q1920" s="6">
        <f t="shared" si="116"/>
        <v>560.29500000000007</v>
      </c>
      <c r="R1920" s="6">
        <f t="shared" si="117"/>
        <v>301.45</v>
      </c>
      <c r="S1920" s="6">
        <f t="shared" si="118"/>
        <v>258.84500000000008</v>
      </c>
      <c r="T1920" s="8">
        <f t="shared" si="119"/>
        <v>0.46197984990049895</v>
      </c>
      <c r="U1920" s="5">
        <f>YEAR(SalesDataTable[[#This Row],[Order Date]])</f>
        <v>2026</v>
      </c>
      <c r="V1920" s="8" t="str">
        <f>"Q"&amp;ROUNDUP(MONTH(SalesDataTable[[#This Row],[Order Date]])/3,0)</f>
        <v>Q3</v>
      </c>
      <c r="W1920" s="9">
        <f>MONTH(SalesDataTable[[#This Row],[Order Date]])</f>
        <v>9</v>
      </c>
      <c r="X1920" s="8" t="str">
        <f>TEXT(SalesDataTable[[#This Row],[Order Date]],"mmm")</f>
        <v>Sep</v>
      </c>
    </row>
    <row r="1921" spans="1:24" ht="15.75">
      <c r="A1921" s="2">
        <v>3993</v>
      </c>
      <c r="B1921" s="3">
        <v>46283</v>
      </c>
      <c r="C1921" s="4">
        <f>YEAR(SalesDataTable[[#This Row],[Order Date]])</f>
        <v>2026</v>
      </c>
      <c r="D1921" s="12" t="str">
        <f>"Q"&amp;ROUNDUP(MONTH(SalesDataTable[[#This Row],[Order Date]])/3,0)</f>
        <v>Q3</v>
      </c>
      <c r="E1921" s="4">
        <f>MONTH(SalesDataTable[[#This Row],[Order Date]])</f>
        <v>9</v>
      </c>
      <c r="F1921" s="4" t="str">
        <f>TEXT(SalesDataTable[[#This Row],[Order Date]],"MMM")</f>
        <v>Sep</v>
      </c>
      <c r="G1921" s="4" t="s">
        <v>6</v>
      </c>
      <c r="H1921" s="4" t="s">
        <v>43</v>
      </c>
      <c r="I1921" s="4" t="s">
        <v>28</v>
      </c>
      <c r="J1921" s="4" t="s">
        <v>3</v>
      </c>
      <c r="K1921" s="4" t="s">
        <v>9</v>
      </c>
      <c r="L1921" s="4" t="s">
        <v>37</v>
      </c>
      <c r="M1921" s="9">
        <v>1</v>
      </c>
      <c r="N1921" s="6">
        <v>153.68</v>
      </c>
      <c r="O1921" s="7">
        <v>0.05</v>
      </c>
      <c r="P1921" s="6">
        <v>77.42</v>
      </c>
      <c r="Q1921" s="6">
        <f t="shared" si="116"/>
        <v>145.99600000000001</v>
      </c>
      <c r="R1921" s="6">
        <f t="shared" si="117"/>
        <v>77.42</v>
      </c>
      <c r="S1921" s="6">
        <f t="shared" si="118"/>
        <v>68.576000000000008</v>
      </c>
      <c r="T1921" s="8">
        <f t="shared" si="119"/>
        <v>0.46971149894517661</v>
      </c>
      <c r="U1921" s="5">
        <f>YEAR(SalesDataTable[[#This Row],[Order Date]])</f>
        <v>2026</v>
      </c>
      <c r="V1921" s="8" t="str">
        <f>"Q"&amp;ROUNDUP(MONTH(SalesDataTable[[#This Row],[Order Date]])/3,0)</f>
        <v>Q3</v>
      </c>
      <c r="W1921" s="9">
        <f>MONTH(SalesDataTable[[#This Row],[Order Date]])</f>
        <v>9</v>
      </c>
      <c r="X1921" s="8" t="str">
        <f>TEXT(SalesDataTable[[#This Row],[Order Date]],"mmm")</f>
        <v>Sep</v>
      </c>
    </row>
    <row r="1922" spans="1:24" ht="15.75">
      <c r="A1922" s="2">
        <v>4343</v>
      </c>
      <c r="B1922" s="3">
        <v>46283</v>
      </c>
      <c r="C1922" s="4">
        <f>YEAR(SalesDataTable[[#This Row],[Order Date]])</f>
        <v>2026</v>
      </c>
      <c r="D1922" s="12" t="str">
        <f>"Q"&amp;ROUNDUP(MONTH(SalesDataTable[[#This Row],[Order Date]])/3,0)</f>
        <v>Q3</v>
      </c>
      <c r="E1922" s="4">
        <f>MONTH(SalesDataTable[[#This Row],[Order Date]])</f>
        <v>9</v>
      </c>
      <c r="F1922" s="4" t="str">
        <f>TEXT(SalesDataTable[[#This Row],[Order Date]],"MMM")</f>
        <v>Sep</v>
      </c>
      <c r="G1922" s="4" t="s">
        <v>6</v>
      </c>
      <c r="H1922" s="4" t="s">
        <v>43</v>
      </c>
      <c r="I1922" s="4" t="s">
        <v>28</v>
      </c>
      <c r="J1922" s="4" t="s">
        <v>13</v>
      </c>
      <c r="K1922" s="4" t="s">
        <v>23</v>
      </c>
      <c r="L1922" s="4" t="s">
        <v>51</v>
      </c>
      <c r="M1922" s="9">
        <v>2</v>
      </c>
      <c r="N1922" s="6">
        <v>121.37</v>
      </c>
      <c r="O1922" s="7">
        <v>0.05</v>
      </c>
      <c r="P1922" s="6">
        <v>60.13</v>
      </c>
      <c r="Q1922" s="6">
        <f t="shared" ref="Q1922:Q1985" si="120">M1922*N1922*(1-O1922)</f>
        <v>230.60300000000001</v>
      </c>
      <c r="R1922" s="6">
        <f t="shared" ref="R1922:R1985" si="121">M1922*P1922</f>
        <v>120.26</v>
      </c>
      <c r="S1922" s="6">
        <f t="shared" ref="S1922:S1985" si="122">Q1922-R1922</f>
        <v>110.343</v>
      </c>
      <c r="T1922" s="8">
        <f t="shared" ref="T1922:T1985" si="123">IFERROR(S1922/Q1922,0)</f>
        <v>0.47849767782726155</v>
      </c>
      <c r="U1922" s="5">
        <f>YEAR(SalesDataTable[[#This Row],[Order Date]])</f>
        <v>2026</v>
      </c>
      <c r="V1922" s="8" t="str">
        <f>"Q"&amp;ROUNDUP(MONTH(SalesDataTable[[#This Row],[Order Date]])/3,0)</f>
        <v>Q3</v>
      </c>
      <c r="W1922" s="9">
        <f>MONTH(SalesDataTable[[#This Row],[Order Date]])</f>
        <v>9</v>
      </c>
      <c r="X1922" s="8" t="str">
        <f>TEXT(SalesDataTable[[#This Row],[Order Date]],"mmm")</f>
        <v>Sep</v>
      </c>
    </row>
    <row r="1923" spans="1:24" ht="15.75">
      <c r="A1923" s="2">
        <v>4429</v>
      </c>
      <c r="B1923" s="3">
        <v>46283</v>
      </c>
      <c r="C1923" s="4">
        <f>YEAR(SalesDataTable[[#This Row],[Order Date]])</f>
        <v>2026</v>
      </c>
      <c r="D1923" s="12" t="str">
        <f>"Q"&amp;ROUNDUP(MONTH(SalesDataTable[[#This Row],[Order Date]])/3,0)</f>
        <v>Q3</v>
      </c>
      <c r="E1923" s="4">
        <f>MONTH(SalesDataTable[[#This Row],[Order Date]])</f>
        <v>9</v>
      </c>
      <c r="F1923" s="4" t="str">
        <f>TEXT(SalesDataTable[[#This Row],[Order Date]],"MMM")</f>
        <v>Sep</v>
      </c>
      <c r="G1923" s="4" t="s">
        <v>0</v>
      </c>
      <c r="H1923" s="4" t="s">
        <v>50</v>
      </c>
      <c r="I1923" s="4" t="s">
        <v>2</v>
      </c>
      <c r="J1923" s="4" t="s">
        <v>16</v>
      </c>
      <c r="K1923" s="4" t="s">
        <v>9</v>
      </c>
      <c r="L1923" s="4" t="s">
        <v>17</v>
      </c>
      <c r="M1923" s="9">
        <v>2</v>
      </c>
      <c r="N1923" s="6">
        <v>145.1</v>
      </c>
      <c r="O1923" s="7">
        <v>0.1</v>
      </c>
      <c r="P1923" s="6">
        <v>77.62</v>
      </c>
      <c r="Q1923" s="6">
        <f t="shared" si="120"/>
        <v>261.18</v>
      </c>
      <c r="R1923" s="6">
        <f t="shared" si="121"/>
        <v>155.24</v>
      </c>
      <c r="S1923" s="6">
        <f t="shared" si="122"/>
        <v>105.94</v>
      </c>
      <c r="T1923" s="8">
        <f t="shared" si="123"/>
        <v>0.40562064476606169</v>
      </c>
      <c r="U1923" s="5">
        <f>YEAR(SalesDataTable[[#This Row],[Order Date]])</f>
        <v>2026</v>
      </c>
      <c r="V1923" s="8" t="str">
        <f>"Q"&amp;ROUNDUP(MONTH(SalesDataTable[[#This Row],[Order Date]])/3,0)</f>
        <v>Q3</v>
      </c>
      <c r="W1923" s="9">
        <f>MONTH(SalesDataTable[[#This Row],[Order Date]])</f>
        <v>9</v>
      </c>
      <c r="X1923" s="8" t="str">
        <f>TEXT(SalesDataTable[[#This Row],[Order Date]],"mmm")</f>
        <v>Sep</v>
      </c>
    </row>
    <row r="1924" spans="1:24" ht="15.75">
      <c r="A1924" s="2">
        <v>4824</v>
      </c>
      <c r="B1924" s="3">
        <v>46283</v>
      </c>
      <c r="C1924" s="4">
        <f>YEAR(SalesDataTable[[#This Row],[Order Date]])</f>
        <v>2026</v>
      </c>
      <c r="D1924" s="12" t="str">
        <f>"Q"&amp;ROUNDUP(MONTH(SalesDataTable[[#This Row],[Order Date]])/3,0)</f>
        <v>Q3</v>
      </c>
      <c r="E1924" s="4">
        <f>MONTH(SalesDataTable[[#This Row],[Order Date]])</f>
        <v>9</v>
      </c>
      <c r="F1924" s="4" t="str">
        <f>TEXT(SalesDataTable[[#This Row],[Order Date]],"MMM")</f>
        <v>Sep</v>
      </c>
      <c r="G1924" s="4" t="s">
        <v>20</v>
      </c>
      <c r="H1924" s="4" t="s">
        <v>33</v>
      </c>
      <c r="I1924" s="4" t="s">
        <v>2</v>
      </c>
      <c r="J1924" s="4" t="s">
        <v>3</v>
      </c>
      <c r="K1924" s="4" t="s">
        <v>34</v>
      </c>
      <c r="L1924" s="4" t="s">
        <v>42</v>
      </c>
      <c r="M1924" s="9">
        <v>1</v>
      </c>
      <c r="N1924" s="6">
        <v>36.729999999999997</v>
      </c>
      <c r="O1924" s="7">
        <v>0.05</v>
      </c>
      <c r="P1924" s="6">
        <v>14.11</v>
      </c>
      <c r="Q1924" s="6">
        <f t="shared" si="120"/>
        <v>34.893499999999996</v>
      </c>
      <c r="R1924" s="6">
        <f t="shared" si="121"/>
        <v>14.11</v>
      </c>
      <c r="S1924" s="6">
        <f t="shared" si="122"/>
        <v>20.783499999999997</v>
      </c>
      <c r="T1924" s="8">
        <f t="shared" si="123"/>
        <v>0.59562669265049362</v>
      </c>
      <c r="U1924" s="5">
        <f>YEAR(SalesDataTable[[#This Row],[Order Date]])</f>
        <v>2026</v>
      </c>
      <c r="V1924" s="8" t="str">
        <f>"Q"&amp;ROUNDUP(MONTH(SalesDataTable[[#This Row],[Order Date]])/3,0)</f>
        <v>Q3</v>
      </c>
      <c r="W1924" s="9">
        <f>MONTH(SalesDataTable[[#This Row],[Order Date]])</f>
        <v>9</v>
      </c>
      <c r="X1924" s="8" t="str">
        <f>TEXT(SalesDataTable[[#This Row],[Order Date]],"mmm")</f>
        <v>Sep</v>
      </c>
    </row>
    <row r="1925" spans="1:24" ht="15.75">
      <c r="A1925" s="2">
        <v>4881</v>
      </c>
      <c r="B1925" s="3">
        <v>46283</v>
      </c>
      <c r="C1925" s="4">
        <f>YEAR(SalesDataTable[[#This Row],[Order Date]])</f>
        <v>2026</v>
      </c>
      <c r="D1925" s="12" t="str">
        <f>"Q"&amp;ROUNDUP(MONTH(SalesDataTable[[#This Row],[Order Date]])/3,0)</f>
        <v>Q3</v>
      </c>
      <c r="E1925" s="4">
        <f>MONTH(SalesDataTable[[#This Row],[Order Date]])</f>
        <v>9</v>
      </c>
      <c r="F1925" s="4" t="str">
        <f>TEXT(SalesDataTable[[#This Row],[Order Date]],"MMM")</f>
        <v>Sep</v>
      </c>
      <c r="G1925" s="4" t="s">
        <v>11</v>
      </c>
      <c r="H1925" s="4" t="s">
        <v>12</v>
      </c>
      <c r="I1925" s="4" t="s">
        <v>2</v>
      </c>
      <c r="J1925" s="4" t="s">
        <v>16</v>
      </c>
      <c r="K1925" s="4" t="s">
        <v>14</v>
      </c>
      <c r="L1925" s="4" t="s">
        <v>44</v>
      </c>
      <c r="M1925" s="9">
        <v>4</v>
      </c>
      <c r="N1925" s="6">
        <v>134.15</v>
      </c>
      <c r="O1925" s="7">
        <v>0.05</v>
      </c>
      <c r="P1925" s="6">
        <v>65.58</v>
      </c>
      <c r="Q1925" s="6">
        <f t="shared" si="120"/>
        <v>509.77</v>
      </c>
      <c r="R1925" s="6">
        <f t="shared" si="121"/>
        <v>262.32</v>
      </c>
      <c r="S1925" s="6">
        <f t="shared" si="122"/>
        <v>247.45</v>
      </c>
      <c r="T1925" s="8">
        <f t="shared" si="123"/>
        <v>0.48541499107440611</v>
      </c>
      <c r="U1925" s="5">
        <f>YEAR(SalesDataTable[[#This Row],[Order Date]])</f>
        <v>2026</v>
      </c>
      <c r="V1925" s="8" t="str">
        <f>"Q"&amp;ROUNDUP(MONTH(SalesDataTable[[#This Row],[Order Date]])/3,0)</f>
        <v>Q3</v>
      </c>
      <c r="W1925" s="9">
        <f>MONTH(SalesDataTable[[#This Row],[Order Date]])</f>
        <v>9</v>
      </c>
      <c r="X1925" s="8" t="str">
        <f>TEXT(SalesDataTable[[#This Row],[Order Date]],"mmm")</f>
        <v>Sep</v>
      </c>
    </row>
    <row r="1926" spans="1:24" ht="15.75">
      <c r="A1926" s="2">
        <v>5138</v>
      </c>
      <c r="B1926" s="3">
        <v>46283</v>
      </c>
      <c r="C1926" s="4">
        <f>YEAR(SalesDataTable[[#This Row],[Order Date]])</f>
        <v>2026</v>
      </c>
      <c r="D1926" s="12" t="str">
        <f>"Q"&amp;ROUNDUP(MONTH(SalesDataTable[[#This Row],[Order Date]])/3,0)</f>
        <v>Q3</v>
      </c>
      <c r="E1926" s="4">
        <f>MONTH(SalesDataTable[[#This Row],[Order Date]])</f>
        <v>9</v>
      </c>
      <c r="F1926" s="4" t="str">
        <f>TEXT(SalesDataTable[[#This Row],[Order Date]],"MMM")</f>
        <v>Sep</v>
      </c>
      <c r="G1926" s="4" t="s">
        <v>0</v>
      </c>
      <c r="H1926" s="4" t="s">
        <v>1</v>
      </c>
      <c r="I1926" s="4" t="s">
        <v>8</v>
      </c>
      <c r="J1926" s="4" t="s">
        <v>16</v>
      </c>
      <c r="K1926" s="4" t="s">
        <v>9</v>
      </c>
      <c r="L1926" s="4" t="s">
        <v>10</v>
      </c>
      <c r="M1926" s="9">
        <v>8</v>
      </c>
      <c r="N1926" s="6">
        <v>94.21</v>
      </c>
      <c r="O1926" s="7">
        <v>0.1</v>
      </c>
      <c r="P1926" s="6">
        <v>45.05</v>
      </c>
      <c r="Q1926" s="6">
        <f t="shared" si="120"/>
        <v>678.31200000000001</v>
      </c>
      <c r="R1926" s="6">
        <f t="shared" si="121"/>
        <v>360.4</v>
      </c>
      <c r="S1926" s="6">
        <f t="shared" si="122"/>
        <v>317.91200000000003</v>
      </c>
      <c r="T1926" s="8">
        <f t="shared" si="123"/>
        <v>0.46868107891353833</v>
      </c>
      <c r="U1926" s="5">
        <f>YEAR(SalesDataTable[[#This Row],[Order Date]])</f>
        <v>2026</v>
      </c>
      <c r="V1926" s="8" t="str">
        <f>"Q"&amp;ROUNDUP(MONTH(SalesDataTable[[#This Row],[Order Date]])/3,0)</f>
        <v>Q3</v>
      </c>
      <c r="W1926" s="9">
        <f>MONTH(SalesDataTable[[#This Row],[Order Date]])</f>
        <v>9</v>
      </c>
      <c r="X1926" s="8" t="str">
        <f>TEXT(SalesDataTable[[#This Row],[Order Date]],"mmm")</f>
        <v>Sep</v>
      </c>
    </row>
    <row r="1927" spans="1:24" ht="15.75">
      <c r="A1927" s="2">
        <v>1214</v>
      </c>
      <c r="B1927" s="3">
        <v>46284</v>
      </c>
      <c r="C1927" s="4">
        <f>YEAR(SalesDataTable[[#This Row],[Order Date]])</f>
        <v>2026</v>
      </c>
      <c r="D1927" s="12" t="str">
        <f>"Q"&amp;ROUNDUP(MONTH(SalesDataTable[[#This Row],[Order Date]])/3,0)</f>
        <v>Q3</v>
      </c>
      <c r="E1927" s="4">
        <f>MONTH(SalesDataTable[[#This Row],[Order Date]])</f>
        <v>9</v>
      </c>
      <c r="F1927" s="4" t="str">
        <f>TEXT(SalesDataTable[[#This Row],[Order Date]],"MMM")</f>
        <v>Sep</v>
      </c>
      <c r="G1927" s="4" t="s">
        <v>0</v>
      </c>
      <c r="H1927" s="4" t="s">
        <v>50</v>
      </c>
      <c r="I1927" s="4" t="s">
        <v>19</v>
      </c>
      <c r="J1927" s="4" t="s">
        <v>3</v>
      </c>
      <c r="K1927" s="4" t="s">
        <v>23</v>
      </c>
      <c r="L1927" s="4" t="s">
        <v>29</v>
      </c>
      <c r="M1927" s="9">
        <v>1</v>
      </c>
      <c r="N1927" s="6">
        <v>198.29</v>
      </c>
      <c r="O1927" s="7">
        <v>0.05</v>
      </c>
      <c r="P1927" s="6">
        <v>106.24</v>
      </c>
      <c r="Q1927" s="6">
        <f t="shared" si="120"/>
        <v>188.37549999999999</v>
      </c>
      <c r="R1927" s="6">
        <f t="shared" si="121"/>
        <v>106.24</v>
      </c>
      <c r="S1927" s="6">
        <f t="shared" si="122"/>
        <v>82.135499999999993</v>
      </c>
      <c r="T1927" s="8">
        <f t="shared" si="123"/>
        <v>0.436020076920831</v>
      </c>
      <c r="U1927" s="5">
        <f>YEAR(SalesDataTable[[#This Row],[Order Date]])</f>
        <v>2026</v>
      </c>
      <c r="V1927" s="8" t="str">
        <f>"Q"&amp;ROUNDUP(MONTH(SalesDataTable[[#This Row],[Order Date]])/3,0)</f>
        <v>Q3</v>
      </c>
      <c r="W1927" s="9">
        <f>MONTH(SalesDataTable[[#This Row],[Order Date]])</f>
        <v>9</v>
      </c>
      <c r="X1927" s="8" t="str">
        <f>TEXT(SalesDataTable[[#This Row],[Order Date]],"mmm")</f>
        <v>Sep</v>
      </c>
    </row>
    <row r="1928" spans="1:24" ht="15.75">
      <c r="A1928" s="2">
        <v>1346</v>
      </c>
      <c r="B1928" s="3">
        <v>46284</v>
      </c>
      <c r="C1928" s="4">
        <f>YEAR(SalesDataTable[[#This Row],[Order Date]])</f>
        <v>2026</v>
      </c>
      <c r="D1928" s="12" t="str">
        <f>"Q"&amp;ROUNDUP(MONTH(SalesDataTable[[#This Row],[Order Date]])/3,0)</f>
        <v>Q3</v>
      </c>
      <c r="E1928" s="4">
        <f>MONTH(SalesDataTable[[#This Row],[Order Date]])</f>
        <v>9</v>
      </c>
      <c r="F1928" s="4" t="str">
        <f>TEXT(SalesDataTable[[#This Row],[Order Date]],"MMM")</f>
        <v>Sep</v>
      </c>
      <c r="G1928" s="4" t="s">
        <v>6</v>
      </c>
      <c r="H1928" s="4" t="s">
        <v>49</v>
      </c>
      <c r="I1928" s="4" t="s">
        <v>28</v>
      </c>
      <c r="J1928" s="4" t="s">
        <v>3</v>
      </c>
      <c r="K1928" s="4" t="s">
        <v>14</v>
      </c>
      <c r="L1928" s="4" t="s">
        <v>48</v>
      </c>
      <c r="M1928" s="9">
        <v>3</v>
      </c>
      <c r="N1928" s="6">
        <v>166.21</v>
      </c>
      <c r="O1928" s="7">
        <v>0.05</v>
      </c>
      <c r="P1928" s="6">
        <v>85.03</v>
      </c>
      <c r="Q1928" s="6">
        <f t="shared" si="120"/>
        <v>473.69849999999997</v>
      </c>
      <c r="R1928" s="6">
        <f t="shared" si="121"/>
        <v>255.09</v>
      </c>
      <c r="S1928" s="6">
        <f t="shared" si="122"/>
        <v>218.60849999999996</v>
      </c>
      <c r="T1928" s="8">
        <f t="shared" si="123"/>
        <v>0.4614929116304991</v>
      </c>
      <c r="U1928" s="5">
        <f>YEAR(SalesDataTable[[#This Row],[Order Date]])</f>
        <v>2026</v>
      </c>
      <c r="V1928" s="8" t="str">
        <f>"Q"&amp;ROUNDUP(MONTH(SalesDataTable[[#This Row],[Order Date]])/3,0)</f>
        <v>Q3</v>
      </c>
      <c r="W1928" s="9">
        <f>MONTH(SalesDataTable[[#This Row],[Order Date]])</f>
        <v>9</v>
      </c>
      <c r="X1928" s="8" t="str">
        <f>TEXT(SalesDataTable[[#This Row],[Order Date]],"mmm")</f>
        <v>Sep</v>
      </c>
    </row>
    <row r="1929" spans="1:24" ht="15.75">
      <c r="A1929" s="2">
        <v>1361</v>
      </c>
      <c r="B1929" s="3">
        <v>46284</v>
      </c>
      <c r="C1929" s="4">
        <f>YEAR(SalesDataTable[[#This Row],[Order Date]])</f>
        <v>2026</v>
      </c>
      <c r="D1929" s="12" t="str">
        <f>"Q"&amp;ROUNDUP(MONTH(SalesDataTable[[#This Row],[Order Date]])/3,0)</f>
        <v>Q3</v>
      </c>
      <c r="E1929" s="4">
        <f>MONTH(SalesDataTable[[#This Row],[Order Date]])</f>
        <v>9</v>
      </c>
      <c r="F1929" s="4" t="str">
        <f>TEXT(SalesDataTable[[#This Row],[Order Date]],"MMM")</f>
        <v>Sep</v>
      </c>
      <c r="G1929" s="4" t="s">
        <v>6</v>
      </c>
      <c r="H1929" s="4" t="s">
        <v>27</v>
      </c>
      <c r="I1929" s="4" t="s">
        <v>28</v>
      </c>
      <c r="J1929" s="4" t="s">
        <v>13</v>
      </c>
      <c r="K1929" s="4" t="s">
        <v>4</v>
      </c>
      <c r="L1929" s="4" t="s">
        <v>26</v>
      </c>
      <c r="M1929" s="9">
        <v>1</v>
      </c>
      <c r="N1929" s="6">
        <v>40.700000000000003</v>
      </c>
      <c r="O1929" s="7">
        <v>0.05</v>
      </c>
      <c r="P1929" s="6">
        <v>16.43</v>
      </c>
      <c r="Q1929" s="6">
        <f t="shared" si="120"/>
        <v>38.664999999999999</v>
      </c>
      <c r="R1929" s="6">
        <f t="shared" si="121"/>
        <v>16.43</v>
      </c>
      <c r="S1929" s="6">
        <f t="shared" si="122"/>
        <v>22.234999999999999</v>
      </c>
      <c r="T1929" s="8">
        <f t="shared" si="123"/>
        <v>0.57506789085736454</v>
      </c>
      <c r="U1929" s="5">
        <f>YEAR(SalesDataTable[[#This Row],[Order Date]])</f>
        <v>2026</v>
      </c>
      <c r="V1929" s="8" t="str">
        <f>"Q"&amp;ROUNDUP(MONTH(SalesDataTable[[#This Row],[Order Date]])/3,0)</f>
        <v>Q3</v>
      </c>
      <c r="W1929" s="9">
        <f>MONTH(SalesDataTable[[#This Row],[Order Date]])</f>
        <v>9</v>
      </c>
      <c r="X1929" s="8" t="str">
        <f>TEXT(SalesDataTable[[#This Row],[Order Date]],"mmm")</f>
        <v>Sep</v>
      </c>
    </row>
    <row r="1930" spans="1:24" ht="15.75">
      <c r="A1930" s="2">
        <v>2728</v>
      </c>
      <c r="B1930" s="3">
        <v>46284</v>
      </c>
      <c r="C1930" s="4">
        <f>YEAR(SalesDataTable[[#This Row],[Order Date]])</f>
        <v>2026</v>
      </c>
      <c r="D1930" s="12" t="str">
        <f>"Q"&amp;ROUNDUP(MONTH(SalesDataTable[[#This Row],[Order Date]])/3,0)</f>
        <v>Q3</v>
      </c>
      <c r="E1930" s="4">
        <f>MONTH(SalesDataTable[[#This Row],[Order Date]])</f>
        <v>9</v>
      </c>
      <c r="F1930" s="4" t="str">
        <f>TEXT(SalesDataTable[[#This Row],[Order Date]],"MMM")</f>
        <v>Sep</v>
      </c>
      <c r="G1930" s="4" t="s">
        <v>0</v>
      </c>
      <c r="H1930" s="4" t="s">
        <v>50</v>
      </c>
      <c r="I1930" s="4" t="s">
        <v>2</v>
      </c>
      <c r="J1930" s="4" t="s">
        <v>13</v>
      </c>
      <c r="K1930" s="4" t="s">
        <v>9</v>
      </c>
      <c r="L1930" s="4" t="s">
        <v>37</v>
      </c>
      <c r="M1930" s="9">
        <v>3</v>
      </c>
      <c r="N1930" s="6">
        <v>153.5</v>
      </c>
      <c r="O1930" s="7">
        <v>0</v>
      </c>
      <c r="P1930" s="6">
        <v>80.819999999999993</v>
      </c>
      <c r="Q1930" s="6">
        <f t="shared" si="120"/>
        <v>460.5</v>
      </c>
      <c r="R1930" s="6">
        <f t="shared" si="121"/>
        <v>242.45999999999998</v>
      </c>
      <c r="S1930" s="6">
        <f t="shared" si="122"/>
        <v>218.04000000000002</v>
      </c>
      <c r="T1930" s="8">
        <f t="shared" si="123"/>
        <v>0.47348534201954401</v>
      </c>
      <c r="U1930" s="5">
        <f>YEAR(SalesDataTable[[#This Row],[Order Date]])</f>
        <v>2026</v>
      </c>
      <c r="V1930" s="8" t="str">
        <f>"Q"&amp;ROUNDUP(MONTH(SalesDataTable[[#This Row],[Order Date]])/3,0)</f>
        <v>Q3</v>
      </c>
      <c r="W1930" s="9">
        <f>MONTH(SalesDataTable[[#This Row],[Order Date]])</f>
        <v>9</v>
      </c>
      <c r="X1930" s="8" t="str">
        <f>TEXT(SalesDataTable[[#This Row],[Order Date]],"mmm")</f>
        <v>Sep</v>
      </c>
    </row>
    <row r="1931" spans="1:24" ht="15.75">
      <c r="A1931" s="2">
        <v>2788</v>
      </c>
      <c r="B1931" s="3">
        <v>46284</v>
      </c>
      <c r="C1931" s="4">
        <f>YEAR(SalesDataTable[[#This Row],[Order Date]])</f>
        <v>2026</v>
      </c>
      <c r="D1931" s="12" t="str">
        <f>"Q"&amp;ROUNDUP(MONTH(SalesDataTable[[#This Row],[Order Date]])/3,0)</f>
        <v>Q3</v>
      </c>
      <c r="E1931" s="4">
        <f>MONTH(SalesDataTable[[#This Row],[Order Date]])</f>
        <v>9</v>
      </c>
      <c r="F1931" s="4" t="str">
        <f>TEXT(SalesDataTable[[#This Row],[Order Date]],"MMM")</f>
        <v>Sep</v>
      </c>
      <c r="G1931" s="4" t="s">
        <v>6</v>
      </c>
      <c r="H1931" s="4" t="s">
        <v>43</v>
      </c>
      <c r="I1931" s="4" t="s">
        <v>28</v>
      </c>
      <c r="J1931" s="4" t="s">
        <v>13</v>
      </c>
      <c r="K1931" s="4" t="s">
        <v>9</v>
      </c>
      <c r="L1931" s="4" t="s">
        <v>46</v>
      </c>
      <c r="M1931" s="9">
        <v>1</v>
      </c>
      <c r="N1931" s="6">
        <v>70.430000000000007</v>
      </c>
      <c r="O1931" s="7">
        <v>0</v>
      </c>
      <c r="P1931" s="6">
        <v>31.51</v>
      </c>
      <c r="Q1931" s="6">
        <f t="shared" si="120"/>
        <v>70.430000000000007</v>
      </c>
      <c r="R1931" s="6">
        <f t="shared" si="121"/>
        <v>31.51</v>
      </c>
      <c r="S1931" s="6">
        <f t="shared" si="122"/>
        <v>38.92</v>
      </c>
      <c r="T1931" s="8">
        <f t="shared" si="123"/>
        <v>0.55260542382507449</v>
      </c>
      <c r="U1931" s="5">
        <f>YEAR(SalesDataTable[[#This Row],[Order Date]])</f>
        <v>2026</v>
      </c>
      <c r="V1931" s="8" t="str">
        <f>"Q"&amp;ROUNDUP(MONTH(SalesDataTable[[#This Row],[Order Date]])/3,0)</f>
        <v>Q3</v>
      </c>
      <c r="W1931" s="9">
        <f>MONTH(SalesDataTable[[#This Row],[Order Date]])</f>
        <v>9</v>
      </c>
      <c r="X1931" s="8" t="str">
        <f>TEXT(SalesDataTable[[#This Row],[Order Date]],"mmm")</f>
        <v>Sep</v>
      </c>
    </row>
    <row r="1932" spans="1:24" ht="15.75">
      <c r="A1932" s="2">
        <v>2932</v>
      </c>
      <c r="B1932" s="3">
        <v>46284</v>
      </c>
      <c r="C1932" s="4">
        <f>YEAR(SalesDataTable[[#This Row],[Order Date]])</f>
        <v>2026</v>
      </c>
      <c r="D1932" s="12" t="str">
        <f>"Q"&amp;ROUNDUP(MONTH(SalesDataTable[[#This Row],[Order Date]])/3,0)</f>
        <v>Q3</v>
      </c>
      <c r="E1932" s="4">
        <f>MONTH(SalesDataTable[[#This Row],[Order Date]])</f>
        <v>9</v>
      </c>
      <c r="F1932" s="4" t="str">
        <f>TEXT(SalesDataTable[[#This Row],[Order Date]],"MMM")</f>
        <v>Sep</v>
      </c>
      <c r="G1932" s="4" t="s">
        <v>0</v>
      </c>
      <c r="H1932" s="4" t="s">
        <v>50</v>
      </c>
      <c r="I1932" s="4" t="s">
        <v>19</v>
      </c>
      <c r="J1932" s="4" t="s">
        <v>16</v>
      </c>
      <c r="K1932" s="4" t="s">
        <v>4</v>
      </c>
      <c r="L1932" s="4" t="s">
        <v>22</v>
      </c>
      <c r="M1932" s="9">
        <v>4</v>
      </c>
      <c r="N1932" s="6">
        <v>49.93</v>
      </c>
      <c r="O1932" s="7">
        <v>0</v>
      </c>
      <c r="P1932" s="6">
        <v>22.99</v>
      </c>
      <c r="Q1932" s="6">
        <f t="shared" si="120"/>
        <v>199.72</v>
      </c>
      <c r="R1932" s="6">
        <f t="shared" si="121"/>
        <v>91.96</v>
      </c>
      <c r="S1932" s="6">
        <f t="shared" si="122"/>
        <v>107.76</v>
      </c>
      <c r="T1932" s="8">
        <f t="shared" si="123"/>
        <v>0.53955537752853999</v>
      </c>
      <c r="U1932" s="5">
        <f>YEAR(SalesDataTable[[#This Row],[Order Date]])</f>
        <v>2026</v>
      </c>
      <c r="V1932" s="8" t="str">
        <f>"Q"&amp;ROUNDUP(MONTH(SalesDataTable[[#This Row],[Order Date]])/3,0)</f>
        <v>Q3</v>
      </c>
      <c r="W1932" s="9">
        <f>MONTH(SalesDataTable[[#This Row],[Order Date]])</f>
        <v>9</v>
      </c>
      <c r="X1932" s="8" t="str">
        <f>TEXT(SalesDataTable[[#This Row],[Order Date]],"mmm")</f>
        <v>Sep</v>
      </c>
    </row>
    <row r="1933" spans="1:24" ht="15.75">
      <c r="A1933" s="2">
        <v>3399</v>
      </c>
      <c r="B1933" s="3">
        <v>46284</v>
      </c>
      <c r="C1933" s="4">
        <f>YEAR(SalesDataTable[[#This Row],[Order Date]])</f>
        <v>2026</v>
      </c>
      <c r="D1933" s="12" t="str">
        <f>"Q"&amp;ROUNDUP(MONTH(SalesDataTable[[#This Row],[Order Date]])/3,0)</f>
        <v>Q3</v>
      </c>
      <c r="E1933" s="4">
        <f>MONTH(SalesDataTable[[#This Row],[Order Date]])</f>
        <v>9</v>
      </c>
      <c r="F1933" s="4" t="str">
        <f>TEXT(SalesDataTable[[#This Row],[Order Date]],"MMM")</f>
        <v>Sep</v>
      </c>
      <c r="G1933" s="4" t="s">
        <v>6</v>
      </c>
      <c r="H1933" s="4" t="s">
        <v>43</v>
      </c>
      <c r="I1933" s="4" t="s">
        <v>19</v>
      </c>
      <c r="J1933" s="4" t="s">
        <v>3</v>
      </c>
      <c r="K1933" s="4" t="s">
        <v>4</v>
      </c>
      <c r="L1933" s="4" t="s">
        <v>22</v>
      </c>
      <c r="M1933" s="9">
        <v>1</v>
      </c>
      <c r="N1933" s="6">
        <v>50.18</v>
      </c>
      <c r="O1933" s="7">
        <v>0</v>
      </c>
      <c r="P1933" s="6">
        <v>22.92</v>
      </c>
      <c r="Q1933" s="6">
        <f t="shared" si="120"/>
        <v>50.18</v>
      </c>
      <c r="R1933" s="6">
        <f t="shared" si="121"/>
        <v>22.92</v>
      </c>
      <c r="S1933" s="6">
        <f t="shared" si="122"/>
        <v>27.259999999999998</v>
      </c>
      <c r="T1933" s="8">
        <f t="shared" si="123"/>
        <v>0.54324432044639293</v>
      </c>
      <c r="U1933" s="5">
        <f>YEAR(SalesDataTable[[#This Row],[Order Date]])</f>
        <v>2026</v>
      </c>
      <c r="V1933" s="8" t="str">
        <f>"Q"&amp;ROUNDUP(MONTH(SalesDataTable[[#This Row],[Order Date]])/3,0)</f>
        <v>Q3</v>
      </c>
      <c r="W1933" s="9">
        <f>MONTH(SalesDataTable[[#This Row],[Order Date]])</f>
        <v>9</v>
      </c>
      <c r="X1933" s="8" t="str">
        <f>TEXT(SalesDataTable[[#This Row],[Order Date]],"mmm")</f>
        <v>Sep</v>
      </c>
    </row>
    <row r="1934" spans="1:24" ht="15.75">
      <c r="A1934" s="2">
        <v>3588</v>
      </c>
      <c r="B1934" s="3">
        <v>46284</v>
      </c>
      <c r="C1934" s="4">
        <f>YEAR(SalesDataTable[[#This Row],[Order Date]])</f>
        <v>2026</v>
      </c>
      <c r="D1934" s="12" t="str">
        <f>"Q"&amp;ROUNDUP(MONTH(SalesDataTable[[#This Row],[Order Date]])/3,0)</f>
        <v>Q3</v>
      </c>
      <c r="E1934" s="4">
        <f>MONTH(SalesDataTable[[#This Row],[Order Date]])</f>
        <v>9</v>
      </c>
      <c r="F1934" s="4" t="str">
        <f>TEXT(SalesDataTable[[#This Row],[Order Date]],"MMM")</f>
        <v>Sep</v>
      </c>
      <c r="G1934" s="4" t="s">
        <v>20</v>
      </c>
      <c r="H1934" s="4" t="s">
        <v>47</v>
      </c>
      <c r="I1934" s="4" t="s">
        <v>19</v>
      </c>
      <c r="J1934" s="4" t="s">
        <v>13</v>
      </c>
      <c r="K1934" s="4" t="s">
        <v>14</v>
      </c>
      <c r="L1934" s="4" t="s">
        <v>48</v>
      </c>
      <c r="M1934" s="9">
        <v>2</v>
      </c>
      <c r="N1934" s="6">
        <v>164.01</v>
      </c>
      <c r="O1934" s="7">
        <v>0.15</v>
      </c>
      <c r="P1934" s="6">
        <v>87.14</v>
      </c>
      <c r="Q1934" s="6">
        <f t="shared" si="120"/>
        <v>278.81699999999995</v>
      </c>
      <c r="R1934" s="6">
        <f t="shared" si="121"/>
        <v>174.28</v>
      </c>
      <c r="S1934" s="6">
        <f t="shared" si="122"/>
        <v>104.53699999999995</v>
      </c>
      <c r="T1934" s="8">
        <f t="shared" si="123"/>
        <v>0.37493050997607741</v>
      </c>
      <c r="U1934" s="5">
        <f>YEAR(SalesDataTable[[#This Row],[Order Date]])</f>
        <v>2026</v>
      </c>
      <c r="V1934" s="8" t="str">
        <f>"Q"&amp;ROUNDUP(MONTH(SalesDataTable[[#This Row],[Order Date]])/3,0)</f>
        <v>Q3</v>
      </c>
      <c r="W1934" s="9">
        <f>MONTH(SalesDataTable[[#This Row],[Order Date]])</f>
        <v>9</v>
      </c>
      <c r="X1934" s="8" t="str">
        <f>TEXT(SalesDataTable[[#This Row],[Order Date]],"mmm")</f>
        <v>Sep</v>
      </c>
    </row>
    <row r="1935" spans="1:24" ht="15.75">
      <c r="A1935" s="2">
        <v>3603</v>
      </c>
      <c r="B1935" s="3">
        <v>46284</v>
      </c>
      <c r="C1935" s="4">
        <f>YEAR(SalesDataTable[[#This Row],[Order Date]])</f>
        <v>2026</v>
      </c>
      <c r="D1935" s="12" t="str">
        <f>"Q"&amp;ROUNDUP(MONTH(SalesDataTable[[#This Row],[Order Date]])/3,0)</f>
        <v>Q3</v>
      </c>
      <c r="E1935" s="4">
        <f>MONTH(SalesDataTable[[#This Row],[Order Date]])</f>
        <v>9</v>
      </c>
      <c r="F1935" s="4" t="str">
        <f>TEXT(SalesDataTable[[#This Row],[Order Date]],"MMM")</f>
        <v>Sep</v>
      </c>
      <c r="G1935" s="4" t="s">
        <v>6</v>
      </c>
      <c r="H1935" s="4" t="s">
        <v>49</v>
      </c>
      <c r="I1935" s="4" t="s">
        <v>28</v>
      </c>
      <c r="J1935" s="4" t="s">
        <v>3</v>
      </c>
      <c r="K1935" s="4" t="s">
        <v>4</v>
      </c>
      <c r="L1935" s="4" t="s">
        <v>5</v>
      </c>
      <c r="M1935" s="9">
        <v>2</v>
      </c>
      <c r="N1935" s="6">
        <v>83.77</v>
      </c>
      <c r="O1935" s="7">
        <v>0</v>
      </c>
      <c r="P1935" s="6">
        <v>43.32</v>
      </c>
      <c r="Q1935" s="6">
        <f t="shared" si="120"/>
        <v>167.54</v>
      </c>
      <c r="R1935" s="6">
        <f t="shared" si="121"/>
        <v>86.64</v>
      </c>
      <c r="S1935" s="6">
        <f t="shared" si="122"/>
        <v>80.899999999999991</v>
      </c>
      <c r="T1935" s="8">
        <f t="shared" si="123"/>
        <v>0.4828697624447893</v>
      </c>
      <c r="U1935" s="5">
        <f>YEAR(SalesDataTable[[#This Row],[Order Date]])</f>
        <v>2026</v>
      </c>
      <c r="V1935" s="8" t="str">
        <f>"Q"&amp;ROUNDUP(MONTH(SalesDataTable[[#This Row],[Order Date]])/3,0)</f>
        <v>Q3</v>
      </c>
      <c r="W1935" s="9">
        <f>MONTH(SalesDataTable[[#This Row],[Order Date]])</f>
        <v>9</v>
      </c>
      <c r="X1935" s="8" t="str">
        <f>TEXT(SalesDataTable[[#This Row],[Order Date]],"mmm")</f>
        <v>Sep</v>
      </c>
    </row>
    <row r="1936" spans="1:24" ht="15.75">
      <c r="A1936" s="2">
        <v>3845</v>
      </c>
      <c r="B1936" s="3">
        <v>46284</v>
      </c>
      <c r="C1936" s="4">
        <f>YEAR(SalesDataTable[[#This Row],[Order Date]])</f>
        <v>2026</v>
      </c>
      <c r="D1936" s="12" t="str">
        <f>"Q"&amp;ROUNDUP(MONTH(SalesDataTable[[#This Row],[Order Date]])/3,0)</f>
        <v>Q3</v>
      </c>
      <c r="E1936" s="4">
        <f>MONTH(SalesDataTable[[#This Row],[Order Date]])</f>
        <v>9</v>
      </c>
      <c r="F1936" s="4" t="str">
        <f>TEXT(SalesDataTable[[#This Row],[Order Date]],"MMM")</f>
        <v>Sep</v>
      </c>
      <c r="G1936" s="4" t="s">
        <v>20</v>
      </c>
      <c r="H1936" s="4" t="s">
        <v>33</v>
      </c>
      <c r="I1936" s="4" t="s">
        <v>2</v>
      </c>
      <c r="J1936" s="4" t="s">
        <v>13</v>
      </c>
      <c r="K1936" s="4" t="s">
        <v>23</v>
      </c>
      <c r="L1936" s="4" t="s">
        <v>40</v>
      </c>
      <c r="M1936" s="9">
        <v>1</v>
      </c>
      <c r="N1936" s="6">
        <v>81.84</v>
      </c>
      <c r="O1936" s="7">
        <v>0</v>
      </c>
      <c r="P1936" s="6">
        <v>38.5</v>
      </c>
      <c r="Q1936" s="6">
        <f t="shared" si="120"/>
        <v>81.84</v>
      </c>
      <c r="R1936" s="6">
        <f t="shared" si="121"/>
        <v>38.5</v>
      </c>
      <c r="S1936" s="6">
        <f t="shared" si="122"/>
        <v>43.34</v>
      </c>
      <c r="T1936" s="8">
        <f t="shared" si="123"/>
        <v>0.52956989247311825</v>
      </c>
      <c r="U1936" s="5">
        <f>YEAR(SalesDataTable[[#This Row],[Order Date]])</f>
        <v>2026</v>
      </c>
      <c r="V1936" s="8" t="str">
        <f>"Q"&amp;ROUNDUP(MONTH(SalesDataTable[[#This Row],[Order Date]])/3,0)</f>
        <v>Q3</v>
      </c>
      <c r="W1936" s="9">
        <f>MONTH(SalesDataTable[[#This Row],[Order Date]])</f>
        <v>9</v>
      </c>
      <c r="X1936" s="8" t="str">
        <f>TEXT(SalesDataTable[[#This Row],[Order Date]],"mmm")</f>
        <v>Sep</v>
      </c>
    </row>
    <row r="1937" spans="1:24" ht="15.75">
      <c r="A1937" s="2">
        <v>4191</v>
      </c>
      <c r="B1937" s="3">
        <v>46284</v>
      </c>
      <c r="C1937" s="4">
        <f>YEAR(SalesDataTable[[#This Row],[Order Date]])</f>
        <v>2026</v>
      </c>
      <c r="D1937" s="12" t="str">
        <f>"Q"&amp;ROUNDUP(MONTH(SalesDataTable[[#This Row],[Order Date]])/3,0)</f>
        <v>Q3</v>
      </c>
      <c r="E1937" s="4">
        <f>MONTH(SalesDataTable[[#This Row],[Order Date]])</f>
        <v>9</v>
      </c>
      <c r="F1937" s="4" t="str">
        <f>TEXT(SalesDataTable[[#This Row],[Order Date]],"MMM")</f>
        <v>Sep</v>
      </c>
      <c r="G1937" s="4" t="s">
        <v>11</v>
      </c>
      <c r="H1937" s="4" t="s">
        <v>25</v>
      </c>
      <c r="I1937" s="4" t="s">
        <v>28</v>
      </c>
      <c r="J1937" s="4" t="s">
        <v>3</v>
      </c>
      <c r="K1937" s="4" t="s">
        <v>34</v>
      </c>
      <c r="L1937" s="4" t="s">
        <v>35</v>
      </c>
      <c r="M1937" s="9">
        <v>1</v>
      </c>
      <c r="N1937" s="6">
        <v>40.32</v>
      </c>
      <c r="O1937" s="7">
        <v>0.15</v>
      </c>
      <c r="P1937" s="6">
        <v>14.39</v>
      </c>
      <c r="Q1937" s="6">
        <f t="shared" si="120"/>
        <v>34.271999999999998</v>
      </c>
      <c r="R1937" s="6">
        <f t="shared" si="121"/>
        <v>14.39</v>
      </c>
      <c r="S1937" s="6">
        <f t="shared" si="122"/>
        <v>19.881999999999998</v>
      </c>
      <c r="T1937" s="8">
        <f t="shared" si="123"/>
        <v>0.58012371615312786</v>
      </c>
      <c r="U1937" s="5">
        <f>YEAR(SalesDataTable[[#This Row],[Order Date]])</f>
        <v>2026</v>
      </c>
      <c r="V1937" s="8" t="str">
        <f>"Q"&amp;ROUNDUP(MONTH(SalesDataTable[[#This Row],[Order Date]])/3,0)</f>
        <v>Q3</v>
      </c>
      <c r="W1937" s="9">
        <f>MONTH(SalesDataTable[[#This Row],[Order Date]])</f>
        <v>9</v>
      </c>
      <c r="X1937" s="8" t="str">
        <f>TEXT(SalesDataTable[[#This Row],[Order Date]],"mmm")</f>
        <v>Sep</v>
      </c>
    </row>
    <row r="1938" spans="1:24" ht="15.75">
      <c r="A1938" s="2">
        <v>4269</v>
      </c>
      <c r="B1938" s="3">
        <v>46284</v>
      </c>
      <c r="C1938" s="4">
        <f>YEAR(SalesDataTable[[#This Row],[Order Date]])</f>
        <v>2026</v>
      </c>
      <c r="D1938" s="12" t="str">
        <f>"Q"&amp;ROUNDUP(MONTH(SalesDataTable[[#This Row],[Order Date]])/3,0)</f>
        <v>Q3</v>
      </c>
      <c r="E1938" s="4">
        <f>MONTH(SalesDataTable[[#This Row],[Order Date]])</f>
        <v>9</v>
      </c>
      <c r="F1938" s="4" t="str">
        <f>TEXT(SalesDataTable[[#This Row],[Order Date]],"MMM")</f>
        <v>Sep</v>
      </c>
      <c r="G1938" s="4" t="s">
        <v>11</v>
      </c>
      <c r="H1938" s="4" t="s">
        <v>52</v>
      </c>
      <c r="I1938" s="4" t="s">
        <v>8</v>
      </c>
      <c r="J1938" s="4" t="s">
        <v>16</v>
      </c>
      <c r="K1938" s="4" t="s">
        <v>9</v>
      </c>
      <c r="L1938" s="4" t="s">
        <v>37</v>
      </c>
      <c r="M1938" s="9">
        <v>4</v>
      </c>
      <c r="N1938" s="6">
        <v>155.84</v>
      </c>
      <c r="O1938" s="7">
        <v>0.05</v>
      </c>
      <c r="P1938" s="6">
        <v>80.790000000000006</v>
      </c>
      <c r="Q1938" s="6">
        <f t="shared" si="120"/>
        <v>592.19200000000001</v>
      </c>
      <c r="R1938" s="6">
        <f t="shared" si="121"/>
        <v>323.16000000000003</v>
      </c>
      <c r="S1938" s="6">
        <f t="shared" si="122"/>
        <v>269.03199999999998</v>
      </c>
      <c r="T1938" s="8">
        <f t="shared" si="123"/>
        <v>0.45429860585755966</v>
      </c>
      <c r="U1938" s="5">
        <f>YEAR(SalesDataTable[[#This Row],[Order Date]])</f>
        <v>2026</v>
      </c>
      <c r="V1938" s="8" t="str">
        <f>"Q"&amp;ROUNDUP(MONTH(SalesDataTable[[#This Row],[Order Date]])/3,0)</f>
        <v>Q3</v>
      </c>
      <c r="W1938" s="9">
        <f>MONTH(SalesDataTable[[#This Row],[Order Date]])</f>
        <v>9</v>
      </c>
      <c r="X1938" s="8" t="str">
        <f>TEXT(SalesDataTable[[#This Row],[Order Date]],"mmm")</f>
        <v>Sep</v>
      </c>
    </row>
    <row r="1939" spans="1:24" ht="15.75">
      <c r="A1939" s="2">
        <v>5</v>
      </c>
      <c r="B1939" s="3">
        <v>46285</v>
      </c>
      <c r="C1939" s="4">
        <f>YEAR(SalesDataTable[[#This Row],[Order Date]])</f>
        <v>2026</v>
      </c>
      <c r="D1939" s="12" t="str">
        <f>"Q"&amp;ROUNDUP(MONTH(SalesDataTable[[#This Row],[Order Date]])/3,0)</f>
        <v>Q3</v>
      </c>
      <c r="E1939" s="4">
        <f>MONTH(SalesDataTable[[#This Row],[Order Date]])</f>
        <v>9</v>
      </c>
      <c r="F1939" s="4" t="str">
        <f>TEXT(SalesDataTable[[#This Row],[Order Date]],"MMM")</f>
        <v>Sep</v>
      </c>
      <c r="G1939" s="4" t="s">
        <v>6</v>
      </c>
      <c r="H1939" s="4" t="s">
        <v>27</v>
      </c>
      <c r="I1939" s="4" t="s">
        <v>2</v>
      </c>
      <c r="J1939" s="4" t="s">
        <v>16</v>
      </c>
      <c r="K1939" s="4" t="s">
        <v>34</v>
      </c>
      <c r="L1939" s="4" t="s">
        <v>45</v>
      </c>
      <c r="M1939" s="9">
        <v>1</v>
      </c>
      <c r="N1939" s="6">
        <v>51.83</v>
      </c>
      <c r="O1939" s="7">
        <v>0</v>
      </c>
      <c r="P1939" s="6">
        <v>21.9</v>
      </c>
      <c r="Q1939" s="6">
        <f t="shared" si="120"/>
        <v>51.83</v>
      </c>
      <c r="R1939" s="6">
        <f t="shared" si="121"/>
        <v>21.9</v>
      </c>
      <c r="S1939" s="6">
        <f t="shared" si="122"/>
        <v>29.93</v>
      </c>
      <c r="T1939" s="8">
        <f t="shared" si="123"/>
        <v>0.57746478873239437</v>
      </c>
      <c r="U1939" s="5">
        <f>YEAR(SalesDataTable[[#This Row],[Order Date]])</f>
        <v>2026</v>
      </c>
      <c r="V1939" s="8" t="str">
        <f>"Q"&amp;ROUNDUP(MONTH(SalesDataTable[[#This Row],[Order Date]])/3,0)</f>
        <v>Q3</v>
      </c>
      <c r="W1939" s="9">
        <f>MONTH(SalesDataTable[[#This Row],[Order Date]])</f>
        <v>9</v>
      </c>
      <c r="X1939" s="8" t="str">
        <f>TEXT(SalesDataTable[[#This Row],[Order Date]],"mmm")</f>
        <v>Sep</v>
      </c>
    </row>
    <row r="1940" spans="1:24" ht="15.75">
      <c r="A1940" s="2">
        <v>210</v>
      </c>
      <c r="B1940" s="3">
        <v>46285</v>
      </c>
      <c r="C1940" s="4">
        <f>YEAR(SalesDataTable[[#This Row],[Order Date]])</f>
        <v>2026</v>
      </c>
      <c r="D1940" s="12" t="str">
        <f>"Q"&amp;ROUNDUP(MONTH(SalesDataTable[[#This Row],[Order Date]])/3,0)</f>
        <v>Q3</v>
      </c>
      <c r="E1940" s="4">
        <f>MONTH(SalesDataTable[[#This Row],[Order Date]])</f>
        <v>9</v>
      </c>
      <c r="F1940" s="4" t="str">
        <f>TEXT(SalesDataTable[[#This Row],[Order Date]],"MMM")</f>
        <v>Sep</v>
      </c>
      <c r="G1940" s="4" t="s">
        <v>11</v>
      </c>
      <c r="H1940" s="4" t="s">
        <v>18</v>
      </c>
      <c r="I1940" s="4" t="s">
        <v>19</v>
      </c>
      <c r="J1940" s="4" t="s">
        <v>3</v>
      </c>
      <c r="K1940" s="4" t="s">
        <v>23</v>
      </c>
      <c r="L1940" s="4" t="s">
        <v>29</v>
      </c>
      <c r="M1940" s="9">
        <v>1</v>
      </c>
      <c r="N1940" s="6">
        <v>190.77</v>
      </c>
      <c r="O1940" s="7">
        <v>0.05</v>
      </c>
      <c r="P1940" s="6">
        <v>104.69</v>
      </c>
      <c r="Q1940" s="6">
        <f t="shared" si="120"/>
        <v>181.23150000000001</v>
      </c>
      <c r="R1940" s="6">
        <f t="shared" si="121"/>
        <v>104.69</v>
      </c>
      <c r="S1940" s="6">
        <f t="shared" si="122"/>
        <v>76.541500000000013</v>
      </c>
      <c r="T1940" s="8">
        <f t="shared" si="123"/>
        <v>0.42234103894742364</v>
      </c>
      <c r="U1940" s="5">
        <f>YEAR(SalesDataTable[[#This Row],[Order Date]])</f>
        <v>2026</v>
      </c>
      <c r="V1940" s="8" t="str">
        <f>"Q"&amp;ROUNDUP(MONTH(SalesDataTable[[#This Row],[Order Date]])/3,0)</f>
        <v>Q3</v>
      </c>
      <c r="W1940" s="9">
        <f>MONTH(SalesDataTable[[#This Row],[Order Date]])</f>
        <v>9</v>
      </c>
      <c r="X1940" s="8" t="str">
        <f>TEXT(SalesDataTable[[#This Row],[Order Date]],"mmm")</f>
        <v>Sep</v>
      </c>
    </row>
    <row r="1941" spans="1:24" ht="15.75">
      <c r="A1941" s="2">
        <v>462</v>
      </c>
      <c r="B1941" s="3">
        <v>46285</v>
      </c>
      <c r="C1941" s="4">
        <f>YEAR(SalesDataTable[[#This Row],[Order Date]])</f>
        <v>2026</v>
      </c>
      <c r="D1941" s="12" t="str">
        <f>"Q"&amp;ROUNDUP(MONTH(SalesDataTable[[#This Row],[Order Date]])/3,0)</f>
        <v>Q3</v>
      </c>
      <c r="E1941" s="4">
        <f>MONTH(SalesDataTable[[#This Row],[Order Date]])</f>
        <v>9</v>
      </c>
      <c r="F1941" s="4" t="str">
        <f>TEXT(SalesDataTable[[#This Row],[Order Date]],"MMM")</f>
        <v>Sep</v>
      </c>
      <c r="G1941" s="4" t="s">
        <v>6</v>
      </c>
      <c r="H1941" s="4" t="s">
        <v>43</v>
      </c>
      <c r="I1941" s="4" t="s">
        <v>19</v>
      </c>
      <c r="J1941" s="4" t="s">
        <v>13</v>
      </c>
      <c r="K1941" s="4" t="s">
        <v>4</v>
      </c>
      <c r="L1941" s="4" t="s">
        <v>26</v>
      </c>
      <c r="M1941" s="9">
        <v>2</v>
      </c>
      <c r="N1941" s="6">
        <v>40.049999999999997</v>
      </c>
      <c r="O1941" s="7">
        <v>0.05</v>
      </c>
      <c r="P1941" s="6">
        <v>16.97</v>
      </c>
      <c r="Q1941" s="6">
        <f t="shared" si="120"/>
        <v>76.094999999999985</v>
      </c>
      <c r="R1941" s="6">
        <f t="shared" si="121"/>
        <v>33.94</v>
      </c>
      <c r="S1941" s="6">
        <f t="shared" si="122"/>
        <v>42.154999999999987</v>
      </c>
      <c r="T1941" s="8">
        <f t="shared" si="123"/>
        <v>0.55397857940731976</v>
      </c>
      <c r="U1941" s="5">
        <f>YEAR(SalesDataTable[[#This Row],[Order Date]])</f>
        <v>2026</v>
      </c>
      <c r="V1941" s="8" t="str">
        <f>"Q"&amp;ROUNDUP(MONTH(SalesDataTable[[#This Row],[Order Date]])/3,0)</f>
        <v>Q3</v>
      </c>
      <c r="W1941" s="9">
        <f>MONTH(SalesDataTable[[#This Row],[Order Date]])</f>
        <v>9</v>
      </c>
      <c r="X1941" s="8" t="str">
        <f>TEXT(SalesDataTable[[#This Row],[Order Date]],"mmm")</f>
        <v>Sep</v>
      </c>
    </row>
    <row r="1942" spans="1:24" ht="15.75">
      <c r="A1942" s="2">
        <v>725</v>
      </c>
      <c r="B1942" s="3">
        <v>46285</v>
      </c>
      <c r="C1942" s="4">
        <f>YEAR(SalesDataTable[[#This Row],[Order Date]])</f>
        <v>2026</v>
      </c>
      <c r="D1942" s="12" t="str">
        <f>"Q"&amp;ROUNDUP(MONTH(SalesDataTable[[#This Row],[Order Date]])/3,0)</f>
        <v>Q3</v>
      </c>
      <c r="E1942" s="4">
        <f>MONTH(SalesDataTable[[#This Row],[Order Date]])</f>
        <v>9</v>
      </c>
      <c r="F1942" s="4" t="str">
        <f>TEXT(SalesDataTable[[#This Row],[Order Date]],"MMM")</f>
        <v>Sep</v>
      </c>
      <c r="G1942" s="4" t="s">
        <v>6</v>
      </c>
      <c r="H1942" s="4" t="s">
        <v>43</v>
      </c>
      <c r="I1942" s="4" t="s">
        <v>2</v>
      </c>
      <c r="J1942" s="4" t="s">
        <v>13</v>
      </c>
      <c r="K1942" s="4" t="s">
        <v>4</v>
      </c>
      <c r="L1942" s="4" t="s">
        <v>5</v>
      </c>
      <c r="M1942" s="9">
        <v>1</v>
      </c>
      <c r="N1942" s="6">
        <v>82.08</v>
      </c>
      <c r="O1942" s="7">
        <v>0.05</v>
      </c>
      <c r="P1942" s="6">
        <v>43.18</v>
      </c>
      <c r="Q1942" s="6">
        <f t="shared" si="120"/>
        <v>77.975999999999999</v>
      </c>
      <c r="R1942" s="6">
        <f t="shared" si="121"/>
        <v>43.18</v>
      </c>
      <c r="S1942" s="6">
        <f t="shared" si="122"/>
        <v>34.795999999999999</v>
      </c>
      <c r="T1942" s="8">
        <f t="shared" si="123"/>
        <v>0.44623986867754178</v>
      </c>
      <c r="U1942" s="5">
        <f>YEAR(SalesDataTable[[#This Row],[Order Date]])</f>
        <v>2026</v>
      </c>
      <c r="V1942" s="8" t="str">
        <f>"Q"&amp;ROUNDUP(MONTH(SalesDataTable[[#This Row],[Order Date]])/3,0)</f>
        <v>Q3</v>
      </c>
      <c r="W1942" s="9">
        <f>MONTH(SalesDataTable[[#This Row],[Order Date]])</f>
        <v>9</v>
      </c>
      <c r="X1942" s="8" t="str">
        <f>TEXT(SalesDataTable[[#This Row],[Order Date]],"mmm")</f>
        <v>Sep</v>
      </c>
    </row>
    <row r="1943" spans="1:24" ht="15.75">
      <c r="A1943" s="2">
        <v>918</v>
      </c>
      <c r="B1943" s="3">
        <v>46285</v>
      </c>
      <c r="C1943" s="4">
        <f>YEAR(SalesDataTable[[#This Row],[Order Date]])</f>
        <v>2026</v>
      </c>
      <c r="D1943" s="12" t="str">
        <f>"Q"&amp;ROUNDUP(MONTH(SalesDataTable[[#This Row],[Order Date]])/3,0)</f>
        <v>Q3</v>
      </c>
      <c r="E1943" s="4">
        <f>MONTH(SalesDataTable[[#This Row],[Order Date]])</f>
        <v>9</v>
      </c>
      <c r="F1943" s="4" t="str">
        <f>TEXT(SalesDataTable[[#This Row],[Order Date]],"MMM")</f>
        <v>Sep</v>
      </c>
      <c r="G1943" s="4" t="s">
        <v>0</v>
      </c>
      <c r="H1943" s="4" t="s">
        <v>50</v>
      </c>
      <c r="I1943" s="4" t="s">
        <v>2</v>
      </c>
      <c r="J1943" s="4" t="s">
        <v>3</v>
      </c>
      <c r="K1943" s="4" t="s">
        <v>4</v>
      </c>
      <c r="L1943" s="4" t="s">
        <v>22</v>
      </c>
      <c r="M1943" s="9">
        <v>1</v>
      </c>
      <c r="N1943" s="6">
        <v>50.3</v>
      </c>
      <c r="O1943" s="7">
        <v>0.05</v>
      </c>
      <c r="P1943" s="6">
        <v>22.14</v>
      </c>
      <c r="Q1943" s="6">
        <f t="shared" si="120"/>
        <v>47.784999999999997</v>
      </c>
      <c r="R1943" s="6">
        <f t="shared" si="121"/>
        <v>22.14</v>
      </c>
      <c r="S1943" s="6">
        <f t="shared" si="122"/>
        <v>25.644999999999996</v>
      </c>
      <c r="T1943" s="8">
        <f t="shared" si="123"/>
        <v>0.53667468870984614</v>
      </c>
      <c r="U1943" s="5">
        <f>YEAR(SalesDataTable[[#This Row],[Order Date]])</f>
        <v>2026</v>
      </c>
      <c r="V1943" s="8" t="str">
        <f>"Q"&amp;ROUNDUP(MONTH(SalesDataTable[[#This Row],[Order Date]])/3,0)</f>
        <v>Q3</v>
      </c>
      <c r="W1943" s="9">
        <f>MONTH(SalesDataTable[[#This Row],[Order Date]])</f>
        <v>9</v>
      </c>
      <c r="X1943" s="8" t="str">
        <f>TEXT(SalesDataTable[[#This Row],[Order Date]],"mmm")</f>
        <v>Sep</v>
      </c>
    </row>
    <row r="1944" spans="1:24" ht="15.75">
      <c r="A1944" s="2">
        <v>1442</v>
      </c>
      <c r="B1944" s="3">
        <v>46285</v>
      </c>
      <c r="C1944" s="4">
        <f>YEAR(SalesDataTable[[#This Row],[Order Date]])</f>
        <v>2026</v>
      </c>
      <c r="D1944" s="12" t="str">
        <f>"Q"&amp;ROUNDUP(MONTH(SalesDataTable[[#This Row],[Order Date]])/3,0)</f>
        <v>Q3</v>
      </c>
      <c r="E1944" s="4">
        <f>MONTH(SalesDataTable[[#This Row],[Order Date]])</f>
        <v>9</v>
      </c>
      <c r="F1944" s="4" t="str">
        <f>TEXT(SalesDataTable[[#This Row],[Order Date]],"MMM")</f>
        <v>Sep</v>
      </c>
      <c r="G1944" s="4" t="s">
        <v>11</v>
      </c>
      <c r="H1944" s="4" t="s">
        <v>52</v>
      </c>
      <c r="I1944" s="4" t="s">
        <v>2</v>
      </c>
      <c r="J1944" s="4" t="s">
        <v>13</v>
      </c>
      <c r="K1944" s="4" t="s">
        <v>14</v>
      </c>
      <c r="L1944" s="4" t="s">
        <v>32</v>
      </c>
      <c r="M1944" s="9">
        <v>1</v>
      </c>
      <c r="N1944" s="6">
        <v>47.68</v>
      </c>
      <c r="O1944" s="7">
        <v>0.1</v>
      </c>
      <c r="P1944" s="6">
        <v>18.03</v>
      </c>
      <c r="Q1944" s="6">
        <f t="shared" si="120"/>
        <v>42.911999999999999</v>
      </c>
      <c r="R1944" s="6">
        <f t="shared" si="121"/>
        <v>18.03</v>
      </c>
      <c r="S1944" s="6">
        <f t="shared" si="122"/>
        <v>24.881999999999998</v>
      </c>
      <c r="T1944" s="8">
        <f t="shared" si="123"/>
        <v>0.57983780760626391</v>
      </c>
      <c r="U1944" s="5">
        <f>YEAR(SalesDataTable[[#This Row],[Order Date]])</f>
        <v>2026</v>
      </c>
      <c r="V1944" s="8" t="str">
        <f>"Q"&amp;ROUNDUP(MONTH(SalesDataTable[[#This Row],[Order Date]])/3,0)</f>
        <v>Q3</v>
      </c>
      <c r="W1944" s="9">
        <f>MONTH(SalesDataTable[[#This Row],[Order Date]])</f>
        <v>9</v>
      </c>
      <c r="X1944" s="8" t="str">
        <f>TEXT(SalesDataTable[[#This Row],[Order Date]],"mmm")</f>
        <v>Sep</v>
      </c>
    </row>
    <row r="1945" spans="1:24" ht="15.75">
      <c r="A1945" s="2">
        <v>4290</v>
      </c>
      <c r="B1945" s="3">
        <v>46285</v>
      </c>
      <c r="C1945" s="4">
        <f>YEAR(SalesDataTable[[#This Row],[Order Date]])</f>
        <v>2026</v>
      </c>
      <c r="D1945" s="12" t="str">
        <f>"Q"&amp;ROUNDUP(MONTH(SalesDataTable[[#This Row],[Order Date]])/3,0)</f>
        <v>Q3</v>
      </c>
      <c r="E1945" s="4">
        <f>MONTH(SalesDataTable[[#This Row],[Order Date]])</f>
        <v>9</v>
      </c>
      <c r="F1945" s="4" t="str">
        <f>TEXT(SalesDataTable[[#This Row],[Order Date]],"MMM")</f>
        <v>Sep</v>
      </c>
      <c r="G1945" s="4" t="s">
        <v>11</v>
      </c>
      <c r="H1945" s="4" t="s">
        <v>12</v>
      </c>
      <c r="I1945" s="4" t="s">
        <v>19</v>
      </c>
      <c r="J1945" s="4" t="s">
        <v>3</v>
      </c>
      <c r="K1945" s="4" t="s">
        <v>4</v>
      </c>
      <c r="L1945" s="4" t="s">
        <v>22</v>
      </c>
      <c r="M1945" s="9">
        <v>2</v>
      </c>
      <c r="N1945" s="6">
        <v>51.48</v>
      </c>
      <c r="O1945" s="7">
        <v>0.05</v>
      </c>
      <c r="P1945" s="6">
        <v>22.38</v>
      </c>
      <c r="Q1945" s="6">
        <f t="shared" si="120"/>
        <v>97.811999999999983</v>
      </c>
      <c r="R1945" s="6">
        <f t="shared" si="121"/>
        <v>44.76</v>
      </c>
      <c r="S1945" s="6">
        <f t="shared" si="122"/>
        <v>53.051999999999985</v>
      </c>
      <c r="T1945" s="8">
        <f t="shared" si="123"/>
        <v>0.54238743712427917</v>
      </c>
      <c r="U1945" s="5">
        <f>YEAR(SalesDataTable[[#This Row],[Order Date]])</f>
        <v>2026</v>
      </c>
      <c r="V1945" s="8" t="str">
        <f>"Q"&amp;ROUNDUP(MONTH(SalesDataTable[[#This Row],[Order Date]])/3,0)</f>
        <v>Q3</v>
      </c>
      <c r="W1945" s="9">
        <f>MONTH(SalesDataTable[[#This Row],[Order Date]])</f>
        <v>9</v>
      </c>
      <c r="X1945" s="8" t="str">
        <f>TEXT(SalesDataTable[[#This Row],[Order Date]],"mmm")</f>
        <v>Sep</v>
      </c>
    </row>
    <row r="1946" spans="1:24" ht="15.75">
      <c r="A1946" s="2">
        <v>4666</v>
      </c>
      <c r="B1946" s="3">
        <v>46285</v>
      </c>
      <c r="C1946" s="4">
        <f>YEAR(SalesDataTable[[#This Row],[Order Date]])</f>
        <v>2026</v>
      </c>
      <c r="D1946" s="12" t="str">
        <f>"Q"&amp;ROUNDUP(MONTH(SalesDataTable[[#This Row],[Order Date]])/3,0)</f>
        <v>Q3</v>
      </c>
      <c r="E1946" s="4">
        <f>MONTH(SalesDataTable[[#This Row],[Order Date]])</f>
        <v>9</v>
      </c>
      <c r="F1946" s="4" t="str">
        <f>TEXT(SalesDataTable[[#This Row],[Order Date]],"MMM")</f>
        <v>Sep</v>
      </c>
      <c r="G1946" s="4" t="s">
        <v>11</v>
      </c>
      <c r="H1946" s="4" t="s">
        <v>18</v>
      </c>
      <c r="I1946" s="4" t="s">
        <v>2</v>
      </c>
      <c r="J1946" s="4" t="s">
        <v>16</v>
      </c>
      <c r="K1946" s="4" t="s">
        <v>34</v>
      </c>
      <c r="L1946" s="4" t="s">
        <v>38</v>
      </c>
      <c r="M1946" s="9">
        <v>2</v>
      </c>
      <c r="N1946" s="6">
        <v>123.73</v>
      </c>
      <c r="O1946" s="7">
        <v>0</v>
      </c>
      <c r="P1946" s="6">
        <v>68.459999999999994</v>
      </c>
      <c r="Q1946" s="6">
        <f t="shared" si="120"/>
        <v>247.46</v>
      </c>
      <c r="R1946" s="6">
        <f t="shared" si="121"/>
        <v>136.91999999999999</v>
      </c>
      <c r="S1946" s="6">
        <f t="shared" si="122"/>
        <v>110.54000000000002</v>
      </c>
      <c r="T1946" s="8">
        <f t="shared" si="123"/>
        <v>0.44669845631617239</v>
      </c>
      <c r="U1946" s="5">
        <f>YEAR(SalesDataTable[[#This Row],[Order Date]])</f>
        <v>2026</v>
      </c>
      <c r="V1946" s="8" t="str">
        <f>"Q"&amp;ROUNDUP(MONTH(SalesDataTable[[#This Row],[Order Date]])/3,0)</f>
        <v>Q3</v>
      </c>
      <c r="W1946" s="9">
        <f>MONTH(SalesDataTable[[#This Row],[Order Date]])</f>
        <v>9</v>
      </c>
      <c r="X1946" s="8" t="str">
        <f>TEXT(SalesDataTable[[#This Row],[Order Date]],"mmm")</f>
        <v>Sep</v>
      </c>
    </row>
    <row r="1947" spans="1:24" ht="15.75">
      <c r="A1947" s="2">
        <v>234</v>
      </c>
      <c r="B1947" s="3">
        <v>46286</v>
      </c>
      <c r="C1947" s="4">
        <f>YEAR(SalesDataTable[[#This Row],[Order Date]])</f>
        <v>2026</v>
      </c>
      <c r="D1947" s="12" t="str">
        <f>"Q"&amp;ROUNDUP(MONTH(SalesDataTable[[#This Row],[Order Date]])/3,0)</f>
        <v>Q3</v>
      </c>
      <c r="E1947" s="4">
        <f>MONTH(SalesDataTable[[#This Row],[Order Date]])</f>
        <v>9</v>
      </c>
      <c r="F1947" s="4" t="str">
        <f>TEXT(SalesDataTable[[#This Row],[Order Date]],"MMM")</f>
        <v>Sep</v>
      </c>
      <c r="G1947" s="4" t="s">
        <v>11</v>
      </c>
      <c r="H1947" s="4" t="s">
        <v>25</v>
      </c>
      <c r="I1947" s="4" t="s">
        <v>2</v>
      </c>
      <c r="J1947" s="4" t="s">
        <v>16</v>
      </c>
      <c r="K1947" s="4" t="s">
        <v>9</v>
      </c>
      <c r="L1947" s="4" t="s">
        <v>17</v>
      </c>
      <c r="M1947" s="9">
        <v>2</v>
      </c>
      <c r="N1947" s="6">
        <v>146.81</v>
      </c>
      <c r="O1947" s="7">
        <v>0</v>
      </c>
      <c r="P1947" s="6">
        <v>79.72</v>
      </c>
      <c r="Q1947" s="6">
        <f t="shared" si="120"/>
        <v>293.62</v>
      </c>
      <c r="R1947" s="6">
        <f t="shared" si="121"/>
        <v>159.44</v>
      </c>
      <c r="S1947" s="6">
        <f t="shared" si="122"/>
        <v>134.18</v>
      </c>
      <c r="T1947" s="8">
        <f t="shared" si="123"/>
        <v>0.45698521899053202</v>
      </c>
      <c r="U1947" s="5">
        <f>YEAR(SalesDataTable[[#This Row],[Order Date]])</f>
        <v>2026</v>
      </c>
      <c r="V1947" s="8" t="str">
        <f>"Q"&amp;ROUNDUP(MONTH(SalesDataTable[[#This Row],[Order Date]])/3,0)</f>
        <v>Q3</v>
      </c>
      <c r="W1947" s="9">
        <f>MONTH(SalesDataTable[[#This Row],[Order Date]])</f>
        <v>9</v>
      </c>
      <c r="X1947" s="8" t="str">
        <f>TEXT(SalesDataTable[[#This Row],[Order Date]],"mmm")</f>
        <v>Sep</v>
      </c>
    </row>
    <row r="1948" spans="1:24" ht="15.75">
      <c r="A1948" s="2">
        <v>802</v>
      </c>
      <c r="B1948" s="3">
        <v>46286</v>
      </c>
      <c r="C1948" s="4">
        <f>YEAR(SalesDataTable[[#This Row],[Order Date]])</f>
        <v>2026</v>
      </c>
      <c r="D1948" s="12" t="str">
        <f>"Q"&amp;ROUNDUP(MONTH(SalesDataTable[[#This Row],[Order Date]])/3,0)</f>
        <v>Q3</v>
      </c>
      <c r="E1948" s="4">
        <f>MONTH(SalesDataTable[[#This Row],[Order Date]])</f>
        <v>9</v>
      </c>
      <c r="F1948" s="4" t="str">
        <f>TEXT(SalesDataTable[[#This Row],[Order Date]],"MMM")</f>
        <v>Sep</v>
      </c>
      <c r="G1948" s="4" t="s">
        <v>6</v>
      </c>
      <c r="H1948" s="4" t="s">
        <v>43</v>
      </c>
      <c r="I1948" s="4" t="s">
        <v>19</v>
      </c>
      <c r="J1948" s="4" t="s">
        <v>3</v>
      </c>
      <c r="K1948" s="4" t="s">
        <v>14</v>
      </c>
      <c r="L1948" s="4" t="s">
        <v>48</v>
      </c>
      <c r="M1948" s="9">
        <v>2</v>
      </c>
      <c r="N1948" s="6">
        <v>167.16</v>
      </c>
      <c r="O1948" s="7">
        <v>0</v>
      </c>
      <c r="P1948" s="6">
        <v>88.51</v>
      </c>
      <c r="Q1948" s="6">
        <f t="shared" si="120"/>
        <v>334.32</v>
      </c>
      <c r="R1948" s="6">
        <f t="shared" si="121"/>
        <v>177.02</v>
      </c>
      <c r="S1948" s="6">
        <f t="shared" si="122"/>
        <v>157.29999999999998</v>
      </c>
      <c r="T1948" s="8">
        <f t="shared" si="123"/>
        <v>0.4705072983967456</v>
      </c>
      <c r="U1948" s="5">
        <f>YEAR(SalesDataTable[[#This Row],[Order Date]])</f>
        <v>2026</v>
      </c>
      <c r="V1948" s="8" t="str">
        <f>"Q"&amp;ROUNDUP(MONTH(SalesDataTable[[#This Row],[Order Date]])/3,0)</f>
        <v>Q3</v>
      </c>
      <c r="W1948" s="9">
        <f>MONTH(SalesDataTable[[#This Row],[Order Date]])</f>
        <v>9</v>
      </c>
      <c r="X1948" s="8" t="str">
        <f>TEXT(SalesDataTable[[#This Row],[Order Date]],"mmm")</f>
        <v>Sep</v>
      </c>
    </row>
    <row r="1949" spans="1:24" ht="15.75">
      <c r="A1949" s="2">
        <v>1942</v>
      </c>
      <c r="B1949" s="3">
        <v>46286</v>
      </c>
      <c r="C1949" s="4">
        <f>YEAR(SalesDataTable[[#This Row],[Order Date]])</f>
        <v>2026</v>
      </c>
      <c r="D1949" s="12" t="str">
        <f>"Q"&amp;ROUNDUP(MONTH(SalesDataTable[[#This Row],[Order Date]])/3,0)</f>
        <v>Q3</v>
      </c>
      <c r="E1949" s="4">
        <f>MONTH(SalesDataTable[[#This Row],[Order Date]])</f>
        <v>9</v>
      </c>
      <c r="F1949" s="4" t="str">
        <f>TEXT(SalesDataTable[[#This Row],[Order Date]],"MMM")</f>
        <v>Sep</v>
      </c>
      <c r="G1949" s="4" t="s">
        <v>11</v>
      </c>
      <c r="H1949" s="4" t="s">
        <v>12</v>
      </c>
      <c r="I1949" s="4" t="s">
        <v>2</v>
      </c>
      <c r="J1949" s="4" t="s">
        <v>13</v>
      </c>
      <c r="K1949" s="4" t="s">
        <v>4</v>
      </c>
      <c r="L1949" s="4" t="s">
        <v>5</v>
      </c>
      <c r="M1949" s="9">
        <v>1</v>
      </c>
      <c r="N1949" s="6">
        <v>83.69</v>
      </c>
      <c r="O1949" s="7">
        <v>0</v>
      </c>
      <c r="P1949" s="6">
        <v>42.76</v>
      </c>
      <c r="Q1949" s="6">
        <f t="shared" si="120"/>
        <v>83.69</v>
      </c>
      <c r="R1949" s="6">
        <f t="shared" si="121"/>
        <v>42.76</v>
      </c>
      <c r="S1949" s="6">
        <f t="shared" si="122"/>
        <v>40.93</v>
      </c>
      <c r="T1949" s="8">
        <f t="shared" si="123"/>
        <v>0.48906679412116144</v>
      </c>
      <c r="U1949" s="5">
        <f>YEAR(SalesDataTable[[#This Row],[Order Date]])</f>
        <v>2026</v>
      </c>
      <c r="V1949" s="8" t="str">
        <f>"Q"&amp;ROUNDUP(MONTH(SalesDataTable[[#This Row],[Order Date]])/3,0)</f>
        <v>Q3</v>
      </c>
      <c r="W1949" s="9">
        <f>MONTH(SalesDataTable[[#This Row],[Order Date]])</f>
        <v>9</v>
      </c>
      <c r="X1949" s="8" t="str">
        <f>TEXT(SalesDataTable[[#This Row],[Order Date]],"mmm")</f>
        <v>Sep</v>
      </c>
    </row>
    <row r="1950" spans="1:24" ht="15.75">
      <c r="A1950" s="2">
        <v>2200</v>
      </c>
      <c r="B1950" s="3">
        <v>46286</v>
      </c>
      <c r="C1950" s="4">
        <f>YEAR(SalesDataTable[[#This Row],[Order Date]])</f>
        <v>2026</v>
      </c>
      <c r="D1950" s="12" t="str">
        <f>"Q"&amp;ROUNDUP(MONTH(SalesDataTable[[#This Row],[Order Date]])/3,0)</f>
        <v>Q3</v>
      </c>
      <c r="E1950" s="4">
        <f>MONTH(SalesDataTable[[#This Row],[Order Date]])</f>
        <v>9</v>
      </c>
      <c r="F1950" s="4" t="str">
        <f>TEXT(SalesDataTable[[#This Row],[Order Date]],"MMM")</f>
        <v>Sep</v>
      </c>
      <c r="G1950" s="4" t="s">
        <v>0</v>
      </c>
      <c r="H1950" s="4" t="s">
        <v>1</v>
      </c>
      <c r="I1950" s="4" t="s">
        <v>2</v>
      </c>
      <c r="J1950" s="4" t="s">
        <v>13</v>
      </c>
      <c r="K1950" s="4" t="s">
        <v>4</v>
      </c>
      <c r="L1950" s="4" t="s">
        <v>26</v>
      </c>
      <c r="M1950" s="9">
        <v>1</v>
      </c>
      <c r="N1950" s="6">
        <v>40.4</v>
      </c>
      <c r="O1950" s="7">
        <v>0.15</v>
      </c>
      <c r="P1950" s="6">
        <v>16.47</v>
      </c>
      <c r="Q1950" s="6">
        <f t="shared" si="120"/>
        <v>34.339999999999996</v>
      </c>
      <c r="R1950" s="6">
        <f t="shared" si="121"/>
        <v>16.47</v>
      </c>
      <c r="S1950" s="6">
        <f t="shared" si="122"/>
        <v>17.869999999999997</v>
      </c>
      <c r="T1950" s="8">
        <f t="shared" si="123"/>
        <v>0.52038439138031445</v>
      </c>
      <c r="U1950" s="5">
        <f>YEAR(SalesDataTable[[#This Row],[Order Date]])</f>
        <v>2026</v>
      </c>
      <c r="V1950" s="8" t="str">
        <f>"Q"&amp;ROUNDUP(MONTH(SalesDataTable[[#This Row],[Order Date]])/3,0)</f>
        <v>Q3</v>
      </c>
      <c r="W1950" s="9">
        <f>MONTH(SalesDataTable[[#This Row],[Order Date]])</f>
        <v>9</v>
      </c>
      <c r="X1950" s="8" t="str">
        <f>TEXT(SalesDataTable[[#This Row],[Order Date]],"mmm")</f>
        <v>Sep</v>
      </c>
    </row>
    <row r="1951" spans="1:24" ht="15.75">
      <c r="A1951" s="2">
        <v>2236</v>
      </c>
      <c r="B1951" s="3">
        <v>46286</v>
      </c>
      <c r="C1951" s="4">
        <f>YEAR(SalesDataTable[[#This Row],[Order Date]])</f>
        <v>2026</v>
      </c>
      <c r="D1951" s="12" t="str">
        <f>"Q"&amp;ROUNDUP(MONTH(SalesDataTable[[#This Row],[Order Date]])/3,0)</f>
        <v>Q3</v>
      </c>
      <c r="E1951" s="4">
        <f>MONTH(SalesDataTable[[#This Row],[Order Date]])</f>
        <v>9</v>
      </c>
      <c r="F1951" s="4" t="str">
        <f>TEXT(SalesDataTable[[#This Row],[Order Date]],"MMM")</f>
        <v>Sep</v>
      </c>
      <c r="G1951" s="4" t="s">
        <v>6</v>
      </c>
      <c r="H1951" s="4" t="s">
        <v>41</v>
      </c>
      <c r="I1951" s="4" t="s">
        <v>2</v>
      </c>
      <c r="J1951" s="4" t="s">
        <v>3</v>
      </c>
      <c r="K1951" s="4" t="s">
        <v>9</v>
      </c>
      <c r="L1951" s="4" t="s">
        <v>17</v>
      </c>
      <c r="M1951" s="9">
        <v>3</v>
      </c>
      <c r="N1951" s="6">
        <v>143.31</v>
      </c>
      <c r="O1951" s="7">
        <v>0</v>
      </c>
      <c r="P1951" s="6">
        <v>81.36</v>
      </c>
      <c r="Q1951" s="6">
        <f t="shared" si="120"/>
        <v>429.93</v>
      </c>
      <c r="R1951" s="6">
        <f t="shared" si="121"/>
        <v>244.07999999999998</v>
      </c>
      <c r="S1951" s="6">
        <f t="shared" si="122"/>
        <v>185.85000000000002</v>
      </c>
      <c r="T1951" s="8">
        <f t="shared" si="123"/>
        <v>0.43227967343521045</v>
      </c>
      <c r="U1951" s="5">
        <f>YEAR(SalesDataTable[[#This Row],[Order Date]])</f>
        <v>2026</v>
      </c>
      <c r="V1951" s="8" t="str">
        <f>"Q"&amp;ROUNDUP(MONTH(SalesDataTable[[#This Row],[Order Date]])/3,0)</f>
        <v>Q3</v>
      </c>
      <c r="W1951" s="9">
        <f>MONTH(SalesDataTable[[#This Row],[Order Date]])</f>
        <v>9</v>
      </c>
      <c r="X1951" s="8" t="str">
        <f>TEXT(SalesDataTable[[#This Row],[Order Date]],"mmm")</f>
        <v>Sep</v>
      </c>
    </row>
    <row r="1952" spans="1:24" ht="15.75">
      <c r="A1952" s="2">
        <v>4041</v>
      </c>
      <c r="B1952" s="3">
        <v>46286</v>
      </c>
      <c r="C1952" s="4">
        <f>YEAR(SalesDataTable[[#This Row],[Order Date]])</f>
        <v>2026</v>
      </c>
      <c r="D1952" s="12" t="str">
        <f>"Q"&amp;ROUNDUP(MONTH(SalesDataTable[[#This Row],[Order Date]])/3,0)</f>
        <v>Q3</v>
      </c>
      <c r="E1952" s="4">
        <f>MONTH(SalesDataTable[[#This Row],[Order Date]])</f>
        <v>9</v>
      </c>
      <c r="F1952" s="4" t="str">
        <f>TEXT(SalesDataTable[[#This Row],[Order Date]],"MMM")</f>
        <v>Sep</v>
      </c>
      <c r="G1952" s="4" t="s">
        <v>6</v>
      </c>
      <c r="H1952" s="4" t="s">
        <v>41</v>
      </c>
      <c r="I1952" s="4" t="s">
        <v>8</v>
      </c>
      <c r="J1952" s="4" t="s">
        <v>3</v>
      </c>
      <c r="K1952" s="4" t="s">
        <v>34</v>
      </c>
      <c r="L1952" s="4" t="s">
        <v>45</v>
      </c>
      <c r="M1952" s="9">
        <v>15</v>
      </c>
      <c r="N1952" s="6">
        <v>51.1</v>
      </c>
      <c r="O1952" s="7">
        <v>0.1</v>
      </c>
      <c r="P1952" s="6">
        <v>21.9</v>
      </c>
      <c r="Q1952" s="6">
        <f t="shared" si="120"/>
        <v>689.85</v>
      </c>
      <c r="R1952" s="6">
        <f t="shared" si="121"/>
        <v>328.5</v>
      </c>
      <c r="S1952" s="6">
        <f t="shared" si="122"/>
        <v>361.35</v>
      </c>
      <c r="T1952" s="8">
        <f t="shared" si="123"/>
        <v>0.52380952380952384</v>
      </c>
      <c r="U1952" s="5">
        <f>YEAR(SalesDataTable[[#This Row],[Order Date]])</f>
        <v>2026</v>
      </c>
      <c r="V1952" s="8" t="str">
        <f>"Q"&amp;ROUNDUP(MONTH(SalesDataTable[[#This Row],[Order Date]])/3,0)</f>
        <v>Q3</v>
      </c>
      <c r="W1952" s="9">
        <f>MONTH(SalesDataTable[[#This Row],[Order Date]])</f>
        <v>9</v>
      </c>
      <c r="X1952" s="8" t="str">
        <f>TEXT(SalesDataTable[[#This Row],[Order Date]],"mmm")</f>
        <v>Sep</v>
      </c>
    </row>
    <row r="1953" spans="1:24" ht="15.75">
      <c r="A1953" s="2">
        <v>4435</v>
      </c>
      <c r="B1953" s="3">
        <v>46286</v>
      </c>
      <c r="C1953" s="4">
        <f>YEAR(SalesDataTable[[#This Row],[Order Date]])</f>
        <v>2026</v>
      </c>
      <c r="D1953" s="12" t="str">
        <f>"Q"&amp;ROUNDUP(MONTH(SalesDataTable[[#This Row],[Order Date]])/3,0)</f>
        <v>Q3</v>
      </c>
      <c r="E1953" s="4">
        <f>MONTH(SalesDataTable[[#This Row],[Order Date]])</f>
        <v>9</v>
      </c>
      <c r="F1953" s="4" t="str">
        <f>TEXT(SalesDataTable[[#This Row],[Order Date]],"MMM")</f>
        <v>Sep</v>
      </c>
      <c r="G1953" s="4" t="s">
        <v>20</v>
      </c>
      <c r="H1953" s="4" t="s">
        <v>47</v>
      </c>
      <c r="I1953" s="4" t="s">
        <v>28</v>
      </c>
      <c r="J1953" s="4" t="s">
        <v>13</v>
      </c>
      <c r="K1953" s="4" t="s">
        <v>9</v>
      </c>
      <c r="L1953" s="4" t="s">
        <v>17</v>
      </c>
      <c r="M1953" s="9">
        <v>1</v>
      </c>
      <c r="N1953" s="6">
        <v>146.33000000000001</v>
      </c>
      <c r="O1953" s="7">
        <v>0</v>
      </c>
      <c r="P1953" s="6">
        <v>80.05</v>
      </c>
      <c r="Q1953" s="6">
        <f t="shared" si="120"/>
        <v>146.33000000000001</v>
      </c>
      <c r="R1953" s="6">
        <f t="shared" si="121"/>
        <v>80.05</v>
      </c>
      <c r="S1953" s="6">
        <f t="shared" si="122"/>
        <v>66.280000000000015</v>
      </c>
      <c r="T1953" s="8">
        <f t="shared" si="123"/>
        <v>0.45294881432378875</v>
      </c>
      <c r="U1953" s="5">
        <f>YEAR(SalesDataTable[[#This Row],[Order Date]])</f>
        <v>2026</v>
      </c>
      <c r="V1953" s="8" t="str">
        <f>"Q"&amp;ROUNDUP(MONTH(SalesDataTable[[#This Row],[Order Date]])/3,0)</f>
        <v>Q3</v>
      </c>
      <c r="W1953" s="9">
        <f>MONTH(SalesDataTable[[#This Row],[Order Date]])</f>
        <v>9</v>
      </c>
      <c r="X1953" s="8" t="str">
        <f>TEXT(SalesDataTable[[#This Row],[Order Date]],"mmm")</f>
        <v>Sep</v>
      </c>
    </row>
    <row r="1954" spans="1:24" ht="15.75">
      <c r="A1954" s="2">
        <v>305</v>
      </c>
      <c r="B1954" s="3">
        <v>46287</v>
      </c>
      <c r="C1954" s="4">
        <f>YEAR(SalesDataTable[[#This Row],[Order Date]])</f>
        <v>2026</v>
      </c>
      <c r="D1954" s="12" t="str">
        <f>"Q"&amp;ROUNDUP(MONTH(SalesDataTable[[#This Row],[Order Date]])/3,0)</f>
        <v>Q3</v>
      </c>
      <c r="E1954" s="4">
        <f>MONTH(SalesDataTable[[#This Row],[Order Date]])</f>
        <v>9</v>
      </c>
      <c r="F1954" s="4" t="str">
        <f>TEXT(SalesDataTable[[#This Row],[Order Date]],"MMM")</f>
        <v>Sep</v>
      </c>
      <c r="G1954" s="4" t="s">
        <v>20</v>
      </c>
      <c r="H1954" s="4" t="s">
        <v>33</v>
      </c>
      <c r="I1954" s="4" t="s">
        <v>2</v>
      </c>
      <c r="J1954" s="4" t="s">
        <v>3</v>
      </c>
      <c r="K1954" s="4" t="s">
        <v>14</v>
      </c>
      <c r="L1954" s="4" t="s">
        <v>44</v>
      </c>
      <c r="M1954" s="9">
        <v>1</v>
      </c>
      <c r="N1954" s="6">
        <v>130.69999999999999</v>
      </c>
      <c r="O1954" s="7">
        <v>0.05</v>
      </c>
      <c r="P1954" s="6">
        <v>68.23</v>
      </c>
      <c r="Q1954" s="6">
        <f t="shared" si="120"/>
        <v>124.16499999999998</v>
      </c>
      <c r="R1954" s="6">
        <f t="shared" si="121"/>
        <v>68.23</v>
      </c>
      <c r="S1954" s="6">
        <f t="shared" si="122"/>
        <v>55.934999999999974</v>
      </c>
      <c r="T1954" s="8">
        <f t="shared" si="123"/>
        <v>0.45048926831232622</v>
      </c>
      <c r="U1954" s="5">
        <f>YEAR(SalesDataTable[[#This Row],[Order Date]])</f>
        <v>2026</v>
      </c>
      <c r="V1954" s="8" t="str">
        <f>"Q"&amp;ROUNDUP(MONTH(SalesDataTable[[#This Row],[Order Date]])/3,0)</f>
        <v>Q3</v>
      </c>
      <c r="W1954" s="9">
        <f>MONTH(SalesDataTable[[#This Row],[Order Date]])</f>
        <v>9</v>
      </c>
      <c r="X1954" s="8" t="str">
        <f>TEXT(SalesDataTable[[#This Row],[Order Date]],"mmm")</f>
        <v>Sep</v>
      </c>
    </row>
    <row r="1955" spans="1:24" ht="15.75">
      <c r="A1955" s="2">
        <v>808</v>
      </c>
      <c r="B1955" s="3">
        <v>46287</v>
      </c>
      <c r="C1955" s="4">
        <f>YEAR(SalesDataTable[[#This Row],[Order Date]])</f>
        <v>2026</v>
      </c>
      <c r="D1955" s="12" t="str">
        <f>"Q"&amp;ROUNDUP(MONTH(SalesDataTable[[#This Row],[Order Date]])/3,0)</f>
        <v>Q3</v>
      </c>
      <c r="E1955" s="4">
        <f>MONTH(SalesDataTable[[#This Row],[Order Date]])</f>
        <v>9</v>
      </c>
      <c r="F1955" s="4" t="str">
        <f>TEXT(SalesDataTable[[#This Row],[Order Date]],"MMM")</f>
        <v>Sep</v>
      </c>
      <c r="G1955" s="4" t="s">
        <v>6</v>
      </c>
      <c r="H1955" s="4" t="s">
        <v>43</v>
      </c>
      <c r="I1955" s="4" t="s">
        <v>8</v>
      </c>
      <c r="J1955" s="4" t="s">
        <v>16</v>
      </c>
      <c r="K1955" s="4" t="s">
        <v>34</v>
      </c>
      <c r="L1955" s="4" t="s">
        <v>35</v>
      </c>
      <c r="M1955" s="9">
        <v>8</v>
      </c>
      <c r="N1955" s="6">
        <v>39.630000000000003</v>
      </c>
      <c r="O1955" s="7">
        <v>0.15</v>
      </c>
      <c r="P1955" s="6">
        <v>14.61</v>
      </c>
      <c r="Q1955" s="6">
        <f t="shared" si="120"/>
        <v>269.48400000000004</v>
      </c>
      <c r="R1955" s="6">
        <f t="shared" si="121"/>
        <v>116.88</v>
      </c>
      <c r="S1955" s="6">
        <f t="shared" si="122"/>
        <v>152.60400000000004</v>
      </c>
      <c r="T1955" s="8">
        <f t="shared" si="123"/>
        <v>0.56628222825844954</v>
      </c>
      <c r="U1955" s="5">
        <f>YEAR(SalesDataTable[[#This Row],[Order Date]])</f>
        <v>2026</v>
      </c>
      <c r="V1955" s="8" t="str">
        <f>"Q"&amp;ROUNDUP(MONTH(SalesDataTable[[#This Row],[Order Date]])/3,0)</f>
        <v>Q3</v>
      </c>
      <c r="W1955" s="9">
        <f>MONTH(SalesDataTable[[#This Row],[Order Date]])</f>
        <v>9</v>
      </c>
      <c r="X1955" s="8" t="str">
        <f>TEXT(SalesDataTable[[#This Row],[Order Date]],"mmm")</f>
        <v>Sep</v>
      </c>
    </row>
    <row r="1956" spans="1:24" ht="15.75">
      <c r="A1956" s="2">
        <v>1029</v>
      </c>
      <c r="B1956" s="3">
        <v>46287</v>
      </c>
      <c r="C1956" s="4">
        <f>YEAR(SalesDataTable[[#This Row],[Order Date]])</f>
        <v>2026</v>
      </c>
      <c r="D1956" s="12" t="str">
        <f>"Q"&amp;ROUNDUP(MONTH(SalesDataTable[[#This Row],[Order Date]])/3,0)</f>
        <v>Q3</v>
      </c>
      <c r="E1956" s="4">
        <f>MONTH(SalesDataTable[[#This Row],[Order Date]])</f>
        <v>9</v>
      </c>
      <c r="F1956" s="4" t="str">
        <f>TEXT(SalesDataTable[[#This Row],[Order Date]],"MMM")</f>
        <v>Sep</v>
      </c>
      <c r="G1956" s="4" t="s">
        <v>6</v>
      </c>
      <c r="H1956" s="4" t="s">
        <v>27</v>
      </c>
      <c r="I1956" s="4" t="s">
        <v>2</v>
      </c>
      <c r="J1956" s="4" t="s">
        <v>3</v>
      </c>
      <c r="K1956" s="4" t="s">
        <v>14</v>
      </c>
      <c r="L1956" s="4" t="s">
        <v>44</v>
      </c>
      <c r="M1956" s="9">
        <v>1</v>
      </c>
      <c r="N1956" s="6">
        <v>132.36000000000001</v>
      </c>
      <c r="O1956" s="7">
        <v>0.05</v>
      </c>
      <c r="P1956" s="6">
        <v>66.63</v>
      </c>
      <c r="Q1956" s="6">
        <f t="shared" si="120"/>
        <v>125.742</v>
      </c>
      <c r="R1956" s="6">
        <f t="shared" si="121"/>
        <v>66.63</v>
      </c>
      <c r="S1956" s="6">
        <f t="shared" si="122"/>
        <v>59.112000000000009</v>
      </c>
      <c r="T1956" s="8">
        <f t="shared" si="123"/>
        <v>0.47010545402490822</v>
      </c>
      <c r="U1956" s="5">
        <f>YEAR(SalesDataTable[[#This Row],[Order Date]])</f>
        <v>2026</v>
      </c>
      <c r="V1956" s="8" t="str">
        <f>"Q"&amp;ROUNDUP(MONTH(SalesDataTable[[#This Row],[Order Date]])/3,0)</f>
        <v>Q3</v>
      </c>
      <c r="W1956" s="9">
        <f>MONTH(SalesDataTable[[#This Row],[Order Date]])</f>
        <v>9</v>
      </c>
      <c r="X1956" s="8" t="str">
        <f>TEXT(SalesDataTable[[#This Row],[Order Date]],"mmm")</f>
        <v>Sep</v>
      </c>
    </row>
    <row r="1957" spans="1:24" ht="15.75">
      <c r="A1957" s="2">
        <v>1721</v>
      </c>
      <c r="B1957" s="3">
        <v>46287</v>
      </c>
      <c r="C1957" s="4">
        <f>YEAR(SalesDataTable[[#This Row],[Order Date]])</f>
        <v>2026</v>
      </c>
      <c r="D1957" s="12" t="str">
        <f>"Q"&amp;ROUNDUP(MONTH(SalesDataTable[[#This Row],[Order Date]])/3,0)</f>
        <v>Q3</v>
      </c>
      <c r="E1957" s="4">
        <f>MONTH(SalesDataTable[[#This Row],[Order Date]])</f>
        <v>9</v>
      </c>
      <c r="F1957" s="4" t="str">
        <f>TEXT(SalesDataTable[[#This Row],[Order Date]],"MMM")</f>
        <v>Sep</v>
      </c>
      <c r="G1957" s="4" t="s">
        <v>20</v>
      </c>
      <c r="H1957" s="4" t="s">
        <v>31</v>
      </c>
      <c r="I1957" s="4" t="s">
        <v>2</v>
      </c>
      <c r="J1957" s="4" t="s">
        <v>16</v>
      </c>
      <c r="K1957" s="4" t="s">
        <v>9</v>
      </c>
      <c r="L1957" s="4" t="s">
        <v>37</v>
      </c>
      <c r="M1957" s="9">
        <v>1</v>
      </c>
      <c r="N1957" s="6">
        <v>156.81</v>
      </c>
      <c r="O1957" s="7">
        <v>0</v>
      </c>
      <c r="P1957" s="6">
        <v>78.2</v>
      </c>
      <c r="Q1957" s="6">
        <f t="shared" si="120"/>
        <v>156.81</v>
      </c>
      <c r="R1957" s="6">
        <f t="shared" si="121"/>
        <v>78.2</v>
      </c>
      <c r="S1957" s="6">
        <f t="shared" si="122"/>
        <v>78.61</v>
      </c>
      <c r="T1957" s="8">
        <f t="shared" si="123"/>
        <v>0.50130731458452904</v>
      </c>
      <c r="U1957" s="5">
        <f>YEAR(SalesDataTable[[#This Row],[Order Date]])</f>
        <v>2026</v>
      </c>
      <c r="V1957" s="8" t="str">
        <f>"Q"&amp;ROUNDUP(MONTH(SalesDataTable[[#This Row],[Order Date]])/3,0)</f>
        <v>Q3</v>
      </c>
      <c r="W1957" s="9">
        <f>MONTH(SalesDataTable[[#This Row],[Order Date]])</f>
        <v>9</v>
      </c>
      <c r="X1957" s="8" t="str">
        <f>TEXT(SalesDataTable[[#This Row],[Order Date]],"mmm")</f>
        <v>Sep</v>
      </c>
    </row>
    <row r="1958" spans="1:24" ht="15.75">
      <c r="A1958" s="2">
        <v>2425</v>
      </c>
      <c r="B1958" s="3">
        <v>46287</v>
      </c>
      <c r="C1958" s="4">
        <f>YEAR(SalesDataTable[[#This Row],[Order Date]])</f>
        <v>2026</v>
      </c>
      <c r="D1958" s="12" t="str">
        <f>"Q"&amp;ROUNDUP(MONTH(SalesDataTable[[#This Row],[Order Date]])/3,0)</f>
        <v>Q3</v>
      </c>
      <c r="E1958" s="4">
        <f>MONTH(SalesDataTable[[#This Row],[Order Date]])</f>
        <v>9</v>
      </c>
      <c r="F1958" s="4" t="str">
        <f>TEXT(SalesDataTable[[#This Row],[Order Date]],"MMM")</f>
        <v>Sep</v>
      </c>
      <c r="G1958" s="4" t="s">
        <v>20</v>
      </c>
      <c r="H1958" s="4" t="s">
        <v>33</v>
      </c>
      <c r="I1958" s="4" t="s">
        <v>28</v>
      </c>
      <c r="J1958" s="4" t="s">
        <v>13</v>
      </c>
      <c r="K1958" s="4" t="s">
        <v>14</v>
      </c>
      <c r="L1958" s="4" t="s">
        <v>44</v>
      </c>
      <c r="M1958" s="9">
        <v>3</v>
      </c>
      <c r="N1958" s="6">
        <v>134.52000000000001</v>
      </c>
      <c r="O1958" s="7">
        <v>0.05</v>
      </c>
      <c r="P1958" s="6">
        <v>65.19</v>
      </c>
      <c r="Q1958" s="6">
        <f t="shared" si="120"/>
        <v>383.38200000000006</v>
      </c>
      <c r="R1958" s="6">
        <f t="shared" si="121"/>
        <v>195.57</v>
      </c>
      <c r="S1958" s="6">
        <f t="shared" si="122"/>
        <v>187.81200000000007</v>
      </c>
      <c r="T1958" s="8">
        <f t="shared" si="123"/>
        <v>0.48988215409174152</v>
      </c>
      <c r="U1958" s="5">
        <f>YEAR(SalesDataTable[[#This Row],[Order Date]])</f>
        <v>2026</v>
      </c>
      <c r="V1958" s="8" t="str">
        <f>"Q"&amp;ROUNDUP(MONTH(SalesDataTable[[#This Row],[Order Date]])/3,0)</f>
        <v>Q3</v>
      </c>
      <c r="W1958" s="9">
        <f>MONTH(SalesDataTable[[#This Row],[Order Date]])</f>
        <v>9</v>
      </c>
      <c r="X1958" s="8" t="str">
        <f>TEXT(SalesDataTable[[#This Row],[Order Date]],"mmm")</f>
        <v>Sep</v>
      </c>
    </row>
    <row r="1959" spans="1:24" ht="15.75">
      <c r="A1959" s="2">
        <v>3322</v>
      </c>
      <c r="B1959" s="3">
        <v>46287</v>
      </c>
      <c r="C1959" s="4">
        <f>YEAR(SalesDataTable[[#This Row],[Order Date]])</f>
        <v>2026</v>
      </c>
      <c r="D1959" s="12" t="str">
        <f>"Q"&amp;ROUNDUP(MONTH(SalesDataTable[[#This Row],[Order Date]])/3,0)</f>
        <v>Q3</v>
      </c>
      <c r="E1959" s="4">
        <f>MONTH(SalesDataTable[[#This Row],[Order Date]])</f>
        <v>9</v>
      </c>
      <c r="F1959" s="4" t="str">
        <f>TEXT(SalesDataTable[[#This Row],[Order Date]],"MMM")</f>
        <v>Sep</v>
      </c>
      <c r="G1959" s="4" t="s">
        <v>20</v>
      </c>
      <c r="H1959" s="4" t="s">
        <v>33</v>
      </c>
      <c r="I1959" s="4" t="s">
        <v>2</v>
      </c>
      <c r="J1959" s="4" t="s">
        <v>3</v>
      </c>
      <c r="K1959" s="4" t="s">
        <v>23</v>
      </c>
      <c r="L1959" s="4" t="s">
        <v>51</v>
      </c>
      <c r="M1959" s="9">
        <v>1</v>
      </c>
      <c r="N1959" s="6">
        <v>124.51</v>
      </c>
      <c r="O1959" s="7">
        <v>0</v>
      </c>
      <c r="P1959" s="6">
        <v>59.97</v>
      </c>
      <c r="Q1959" s="6">
        <f t="shared" si="120"/>
        <v>124.51</v>
      </c>
      <c r="R1959" s="6">
        <f t="shared" si="121"/>
        <v>59.97</v>
      </c>
      <c r="S1959" s="6">
        <f t="shared" si="122"/>
        <v>64.540000000000006</v>
      </c>
      <c r="T1959" s="8">
        <f t="shared" si="123"/>
        <v>0.51835193960324477</v>
      </c>
      <c r="U1959" s="5">
        <f>YEAR(SalesDataTable[[#This Row],[Order Date]])</f>
        <v>2026</v>
      </c>
      <c r="V1959" s="8" t="str">
        <f>"Q"&amp;ROUNDUP(MONTH(SalesDataTable[[#This Row],[Order Date]])/3,0)</f>
        <v>Q3</v>
      </c>
      <c r="W1959" s="9">
        <f>MONTH(SalesDataTable[[#This Row],[Order Date]])</f>
        <v>9</v>
      </c>
      <c r="X1959" s="8" t="str">
        <f>TEXT(SalesDataTable[[#This Row],[Order Date]],"mmm")</f>
        <v>Sep</v>
      </c>
    </row>
    <row r="1960" spans="1:24" ht="15.75">
      <c r="A1960" s="2">
        <v>3821</v>
      </c>
      <c r="B1960" s="3">
        <v>46287</v>
      </c>
      <c r="C1960" s="4">
        <f>YEAR(SalesDataTable[[#This Row],[Order Date]])</f>
        <v>2026</v>
      </c>
      <c r="D1960" s="12" t="str">
        <f>"Q"&amp;ROUNDUP(MONTH(SalesDataTable[[#This Row],[Order Date]])/3,0)</f>
        <v>Q3</v>
      </c>
      <c r="E1960" s="4">
        <f>MONTH(SalesDataTable[[#This Row],[Order Date]])</f>
        <v>9</v>
      </c>
      <c r="F1960" s="4" t="str">
        <f>TEXT(SalesDataTable[[#This Row],[Order Date]],"MMM")</f>
        <v>Sep</v>
      </c>
      <c r="G1960" s="4" t="s">
        <v>11</v>
      </c>
      <c r="H1960" s="4" t="s">
        <v>18</v>
      </c>
      <c r="I1960" s="4" t="s">
        <v>2</v>
      </c>
      <c r="J1960" s="4" t="s">
        <v>3</v>
      </c>
      <c r="K1960" s="4" t="s">
        <v>9</v>
      </c>
      <c r="L1960" s="4" t="s">
        <v>17</v>
      </c>
      <c r="M1960" s="9">
        <v>1</v>
      </c>
      <c r="N1960" s="6">
        <v>141</v>
      </c>
      <c r="O1960" s="7">
        <v>0</v>
      </c>
      <c r="P1960" s="6">
        <v>79.010000000000005</v>
      </c>
      <c r="Q1960" s="6">
        <f t="shared" si="120"/>
        <v>141</v>
      </c>
      <c r="R1960" s="6">
        <f t="shared" si="121"/>
        <v>79.010000000000005</v>
      </c>
      <c r="S1960" s="6">
        <f t="shared" si="122"/>
        <v>61.989999999999995</v>
      </c>
      <c r="T1960" s="8">
        <f t="shared" si="123"/>
        <v>0.43964539007092196</v>
      </c>
      <c r="U1960" s="5">
        <f>YEAR(SalesDataTable[[#This Row],[Order Date]])</f>
        <v>2026</v>
      </c>
      <c r="V1960" s="8" t="str">
        <f>"Q"&amp;ROUNDUP(MONTH(SalesDataTable[[#This Row],[Order Date]])/3,0)</f>
        <v>Q3</v>
      </c>
      <c r="W1960" s="9">
        <f>MONTH(SalesDataTable[[#This Row],[Order Date]])</f>
        <v>9</v>
      </c>
      <c r="X1960" s="8" t="str">
        <f>TEXT(SalesDataTable[[#This Row],[Order Date]],"mmm")</f>
        <v>Sep</v>
      </c>
    </row>
    <row r="1961" spans="1:24" ht="15.75">
      <c r="A1961" s="2">
        <v>3899</v>
      </c>
      <c r="B1961" s="3">
        <v>46287</v>
      </c>
      <c r="C1961" s="4">
        <f>YEAR(SalesDataTable[[#This Row],[Order Date]])</f>
        <v>2026</v>
      </c>
      <c r="D1961" s="12" t="str">
        <f>"Q"&amp;ROUNDUP(MONTH(SalesDataTable[[#This Row],[Order Date]])/3,0)</f>
        <v>Q3</v>
      </c>
      <c r="E1961" s="4">
        <f>MONTH(SalesDataTable[[#This Row],[Order Date]])</f>
        <v>9</v>
      </c>
      <c r="F1961" s="4" t="str">
        <f>TEXT(SalesDataTable[[#This Row],[Order Date]],"MMM")</f>
        <v>Sep</v>
      </c>
      <c r="G1961" s="4" t="s">
        <v>20</v>
      </c>
      <c r="H1961" s="4" t="s">
        <v>21</v>
      </c>
      <c r="I1961" s="4" t="s">
        <v>8</v>
      </c>
      <c r="J1961" s="4" t="s">
        <v>3</v>
      </c>
      <c r="K1961" s="4" t="s">
        <v>23</v>
      </c>
      <c r="L1961" s="4" t="s">
        <v>51</v>
      </c>
      <c r="M1961" s="9">
        <v>6</v>
      </c>
      <c r="N1961" s="6">
        <v>121.7</v>
      </c>
      <c r="O1961" s="7">
        <v>0.15</v>
      </c>
      <c r="P1961" s="6">
        <v>61.26</v>
      </c>
      <c r="Q1961" s="6">
        <f t="shared" si="120"/>
        <v>620.67000000000007</v>
      </c>
      <c r="R1961" s="6">
        <f t="shared" si="121"/>
        <v>367.56</v>
      </c>
      <c r="S1961" s="6">
        <f t="shared" si="122"/>
        <v>253.11000000000007</v>
      </c>
      <c r="T1961" s="8">
        <f t="shared" si="123"/>
        <v>0.40780124703948967</v>
      </c>
      <c r="U1961" s="5">
        <f>YEAR(SalesDataTable[[#This Row],[Order Date]])</f>
        <v>2026</v>
      </c>
      <c r="V1961" s="8" t="str">
        <f>"Q"&amp;ROUNDUP(MONTH(SalesDataTable[[#This Row],[Order Date]])/3,0)</f>
        <v>Q3</v>
      </c>
      <c r="W1961" s="9">
        <f>MONTH(SalesDataTable[[#This Row],[Order Date]])</f>
        <v>9</v>
      </c>
      <c r="X1961" s="8" t="str">
        <f>TEXT(SalesDataTable[[#This Row],[Order Date]],"mmm")</f>
        <v>Sep</v>
      </c>
    </row>
    <row r="1962" spans="1:24" ht="15.75">
      <c r="A1962" s="2">
        <v>4807</v>
      </c>
      <c r="B1962" s="3">
        <v>46287</v>
      </c>
      <c r="C1962" s="4">
        <f>YEAR(SalesDataTable[[#This Row],[Order Date]])</f>
        <v>2026</v>
      </c>
      <c r="D1962" s="12" t="str">
        <f>"Q"&amp;ROUNDUP(MONTH(SalesDataTable[[#This Row],[Order Date]])/3,0)</f>
        <v>Q3</v>
      </c>
      <c r="E1962" s="4">
        <f>MONTH(SalesDataTable[[#This Row],[Order Date]])</f>
        <v>9</v>
      </c>
      <c r="F1962" s="4" t="str">
        <f>TEXT(SalesDataTable[[#This Row],[Order Date]],"MMM")</f>
        <v>Sep</v>
      </c>
      <c r="G1962" s="4" t="s">
        <v>20</v>
      </c>
      <c r="H1962" s="4" t="s">
        <v>31</v>
      </c>
      <c r="I1962" s="4" t="s">
        <v>8</v>
      </c>
      <c r="J1962" s="4" t="s">
        <v>16</v>
      </c>
      <c r="K1962" s="4" t="s">
        <v>4</v>
      </c>
      <c r="L1962" s="4" t="s">
        <v>30</v>
      </c>
      <c r="M1962" s="9">
        <v>4</v>
      </c>
      <c r="N1962" s="6">
        <v>103.86</v>
      </c>
      <c r="O1962" s="7">
        <v>0.1</v>
      </c>
      <c r="P1962" s="6">
        <v>50.12</v>
      </c>
      <c r="Q1962" s="6">
        <f t="shared" si="120"/>
        <v>373.89600000000002</v>
      </c>
      <c r="R1962" s="6">
        <f t="shared" si="121"/>
        <v>200.48</v>
      </c>
      <c r="S1962" s="6">
        <f t="shared" si="122"/>
        <v>173.41600000000003</v>
      </c>
      <c r="T1962" s="8">
        <f t="shared" si="123"/>
        <v>0.46380811776536796</v>
      </c>
      <c r="U1962" s="5">
        <f>YEAR(SalesDataTable[[#This Row],[Order Date]])</f>
        <v>2026</v>
      </c>
      <c r="V1962" s="8" t="str">
        <f>"Q"&amp;ROUNDUP(MONTH(SalesDataTable[[#This Row],[Order Date]])/3,0)</f>
        <v>Q3</v>
      </c>
      <c r="W1962" s="9">
        <f>MONTH(SalesDataTable[[#This Row],[Order Date]])</f>
        <v>9</v>
      </c>
      <c r="X1962" s="8" t="str">
        <f>TEXT(SalesDataTable[[#This Row],[Order Date]],"mmm")</f>
        <v>Sep</v>
      </c>
    </row>
    <row r="1963" spans="1:24" ht="15.75">
      <c r="A1963" s="2">
        <v>30</v>
      </c>
      <c r="B1963" s="3">
        <v>46288</v>
      </c>
      <c r="C1963" s="4">
        <f>YEAR(SalesDataTable[[#This Row],[Order Date]])</f>
        <v>2026</v>
      </c>
      <c r="D1963" s="12" t="str">
        <f>"Q"&amp;ROUNDUP(MONTH(SalesDataTable[[#This Row],[Order Date]])/3,0)</f>
        <v>Q3</v>
      </c>
      <c r="E1963" s="4">
        <f>MONTH(SalesDataTable[[#This Row],[Order Date]])</f>
        <v>9</v>
      </c>
      <c r="F1963" s="4" t="str">
        <f>TEXT(SalesDataTable[[#This Row],[Order Date]],"MMM")</f>
        <v>Sep</v>
      </c>
      <c r="G1963" s="4" t="s">
        <v>11</v>
      </c>
      <c r="H1963" s="4" t="s">
        <v>25</v>
      </c>
      <c r="I1963" s="4" t="s">
        <v>28</v>
      </c>
      <c r="J1963" s="4" t="s">
        <v>3</v>
      </c>
      <c r="K1963" s="4" t="s">
        <v>9</v>
      </c>
      <c r="L1963" s="4" t="s">
        <v>10</v>
      </c>
      <c r="M1963" s="9">
        <v>2</v>
      </c>
      <c r="N1963" s="6">
        <v>93.82</v>
      </c>
      <c r="O1963" s="7">
        <v>0.05</v>
      </c>
      <c r="P1963" s="6">
        <v>45.57</v>
      </c>
      <c r="Q1963" s="6">
        <f t="shared" si="120"/>
        <v>178.25799999999998</v>
      </c>
      <c r="R1963" s="6">
        <f t="shared" si="121"/>
        <v>91.14</v>
      </c>
      <c r="S1963" s="6">
        <f t="shared" si="122"/>
        <v>87.117999999999981</v>
      </c>
      <c r="T1963" s="8">
        <f t="shared" si="123"/>
        <v>0.48871859888476249</v>
      </c>
      <c r="U1963" s="5">
        <f>YEAR(SalesDataTable[[#This Row],[Order Date]])</f>
        <v>2026</v>
      </c>
      <c r="V1963" s="8" t="str">
        <f>"Q"&amp;ROUNDUP(MONTH(SalesDataTable[[#This Row],[Order Date]])/3,0)</f>
        <v>Q3</v>
      </c>
      <c r="W1963" s="9">
        <f>MONTH(SalesDataTable[[#This Row],[Order Date]])</f>
        <v>9</v>
      </c>
      <c r="X1963" s="8" t="str">
        <f>TEXT(SalesDataTable[[#This Row],[Order Date]],"mmm")</f>
        <v>Sep</v>
      </c>
    </row>
    <row r="1964" spans="1:24" ht="15.75">
      <c r="A1964" s="2">
        <v>3027</v>
      </c>
      <c r="B1964" s="3">
        <v>46288</v>
      </c>
      <c r="C1964" s="4">
        <f>YEAR(SalesDataTable[[#This Row],[Order Date]])</f>
        <v>2026</v>
      </c>
      <c r="D1964" s="12" t="str">
        <f>"Q"&amp;ROUNDUP(MONTH(SalesDataTable[[#This Row],[Order Date]])/3,0)</f>
        <v>Q3</v>
      </c>
      <c r="E1964" s="4">
        <f>MONTH(SalesDataTable[[#This Row],[Order Date]])</f>
        <v>9</v>
      </c>
      <c r="F1964" s="4" t="str">
        <f>TEXT(SalesDataTable[[#This Row],[Order Date]],"MMM")</f>
        <v>Sep</v>
      </c>
      <c r="G1964" s="4" t="s">
        <v>20</v>
      </c>
      <c r="H1964" s="4" t="s">
        <v>33</v>
      </c>
      <c r="I1964" s="4" t="s">
        <v>8</v>
      </c>
      <c r="J1964" s="4" t="s">
        <v>16</v>
      </c>
      <c r="K1964" s="4" t="s">
        <v>9</v>
      </c>
      <c r="L1964" s="4" t="s">
        <v>37</v>
      </c>
      <c r="M1964" s="9">
        <v>8</v>
      </c>
      <c r="N1964" s="6">
        <v>155.13999999999999</v>
      </c>
      <c r="O1964" s="7">
        <v>0.1</v>
      </c>
      <c r="P1964" s="6">
        <v>76.87</v>
      </c>
      <c r="Q1964" s="6">
        <f t="shared" si="120"/>
        <v>1117.008</v>
      </c>
      <c r="R1964" s="6">
        <f t="shared" si="121"/>
        <v>614.96</v>
      </c>
      <c r="S1964" s="6">
        <f t="shared" si="122"/>
        <v>502.048</v>
      </c>
      <c r="T1964" s="8">
        <f t="shared" si="123"/>
        <v>0.44945783736553363</v>
      </c>
      <c r="U1964" s="5">
        <f>YEAR(SalesDataTable[[#This Row],[Order Date]])</f>
        <v>2026</v>
      </c>
      <c r="V1964" s="8" t="str">
        <f>"Q"&amp;ROUNDUP(MONTH(SalesDataTable[[#This Row],[Order Date]])/3,0)</f>
        <v>Q3</v>
      </c>
      <c r="W1964" s="9">
        <f>MONTH(SalesDataTable[[#This Row],[Order Date]])</f>
        <v>9</v>
      </c>
      <c r="X1964" s="8" t="str">
        <f>TEXT(SalesDataTable[[#This Row],[Order Date]],"mmm")</f>
        <v>Sep</v>
      </c>
    </row>
    <row r="1965" spans="1:24" ht="15.75">
      <c r="A1965" s="2">
        <v>3690</v>
      </c>
      <c r="B1965" s="3">
        <v>46288</v>
      </c>
      <c r="C1965" s="4">
        <f>YEAR(SalesDataTable[[#This Row],[Order Date]])</f>
        <v>2026</v>
      </c>
      <c r="D1965" s="12" t="str">
        <f>"Q"&amp;ROUNDUP(MONTH(SalesDataTable[[#This Row],[Order Date]])/3,0)</f>
        <v>Q3</v>
      </c>
      <c r="E1965" s="4">
        <f>MONTH(SalesDataTable[[#This Row],[Order Date]])</f>
        <v>9</v>
      </c>
      <c r="F1965" s="4" t="str">
        <f>TEXT(SalesDataTable[[#This Row],[Order Date]],"MMM")</f>
        <v>Sep</v>
      </c>
      <c r="G1965" s="4" t="s">
        <v>20</v>
      </c>
      <c r="H1965" s="4" t="s">
        <v>33</v>
      </c>
      <c r="I1965" s="4" t="s">
        <v>2</v>
      </c>
      <c r="J1965" s="4" t="s">
        <v>3</v>
      </c>
      <c r="K1965" s="4" t="s">
        <v>9</v>
      </c>
      <c r="L1965" s="4" t="s">
        <v>10</v>
      </c>
      <c r="M1965" s="9">
        <v>3</v>
      </c>
      <c r="N1965" s="6">
        <v>92.14</v>
      </c>
      <c r="O1965" s="7">
        <v>0.05</v>
      </c>
      <c r="P1965" s="6">
        <v>45.25</v>
      </c>
      <c r="Q1965" s="6">
        <f t="shared" si="120"/>
        <v>262.59899999999999</v>
      </c>
      <c r="R1965" s="6">
        <f t="shared" si="121"/>
        <v>135.75</v>
      </c>
      <c r="S1965" s="6">
        <f t="shared" si="122"/>
        <v>126.84899999999999</v>
      </c>
      <c r="T1965" s="8">
        <f t="shared" si="123"/>
        <v>0.48305210606285626</v>
      </c>
      <c r="U1965" s="5">
        <f>YEAR(SalesDataTable[[#This Row],[Order Date]])</f>
        <v>2026</v>
      </c>
      <c r="V1965" s="8" t="str">
        <f>"Q"&amp;ROUNDUP(MONTH(SalesDataTable[[#This Row],[Order Date]])/3,0)</f>
        <v>Q3</v>
      </c>
      <c r="W1965" s="9">
        <f>MONTH(SalesDataTable[[#This Row],[Order Date]])</f>
        <v>9</v>
      </c>
      <c r="X1965" s="8" t="str">
        <f>TEXT(SalesDataTable[[#This Row],[Order Date]],"mmm")</f>
        <v>Sep</v>
      </c>
    </row>
    <row r="1966" spans="1:24" ht="15.75">
      <c r="A1966" s="2">
        <v>600</v>
      </c>
      <c r="B1966" s="3">
        <v>46289</v>
      </c>
      <c r="C1966" s="4">
        <f>YEAR(SalesDataTable[[#This Row],[Order Date]])</f>
        <v>2026</v>
      </c>
      <c r="D1966" s="12" t="str">
        <f>"Q"&amp;ROUNDUP(MONTH(SalesDataTable[[#This Row],[Order Date]])/3,0)</f>
        <v>Q3</v>
      </c>
      <c r="E1966" s="4">
        <f>MONTH(SalesDataTable[[#This Row],[Order Date]])</f>
        <v>9</v>
      </c>
      <c r="F1966" s="4" t="str">
        <f>TEXT(SalesDataTable[[#This Row],[Order Date]],"MMM")</f>
        <v>Sep</v>
      </c>
      <c r="G1966" s="4" t="s">
        <v>6</v>
      </c>
      <c r="H1966" s="4" t="s">
        <v>43</v>
      </c>
      <c r="I1966" s="4" t="s">
        <v>19</v>
      </c>
      <c r="J1966" s="4" t="s">
        <v>3</v>
      </c>
      <c r="K1966" s="4" t="s">
        <v>4</v>
      </c>
      <c r="L1966" s="4" t="s">
        <v>26</v>
      </c>
      <c r="M1966" s="9">
        <v>6</v>
      </c>
      <c r="N1966" s="6">
        <v>39.880000000000003</v>
      </c>
      <c r="O1966" s="7">
        <v>0.05</v>
      </c>
      <c r="P1966" s="6">
        <v>16.79</v>
      </c>
      <c r="Q1966" s="6">
        <f t="shared" si="120"/>
        <v>227.31600000000003</v>
      </c>
      <c r="R1966" s="6">
        <f t="shared" si="121"/>
        <v>100.74</v>
      </c>
      <c r="S1966" s="6">
        <f t="shared" si="122"/>
        <v>126.57600000000004</v>
      </c>
      <c r="T1966" s="8">
        <f t="shared" si="123"/>
        <v>0.5568283798764716</v>
      </c>
      <c r="U1966" s="5">
        <f>YEAR(SalesDataTable[[#This Row],[Order Date]])</f>
        <v>2026</v>
      </c>
      <c r="V1966" s="8" t="str">
        <f>"Q"&amp;ROUNDUP(MONTH(SalesDataTable[[#This Row],[Order Date]])/3,0)</f>
        <v>Q3</v>
      </c>
      <c r="W1966" s="9">
        <f>MONTH(SalesDataTable[[#This Row],[Order Date]])</f>
        <v>9</v>
      </c>
      <c r="X1966" s="8" t="str">
        <f>TEXT(SalesDataTable[[#This Row],[Order Date]],"mmm")</f>
        <v>Sep</v>
      </c>
    </row>
    <row r="1967" spans="1:24" ht="15.75">
      <c r="A1967" s="2">
        <v>1931</v>
      </c>
      <c r="B1967" s="3">
        <v>46289</v>
      </c>
      <c r="C1967" s="4">
        <f>YEAR(SalesDataTable[[#This Row],[Order Date]])</f>
        <v>2026</v>
      </c>
      <c r="D1967" s="12" t="str">
        <f>"Q"&amp;ROUNDUP(MONTH(SalesDataTable[[#This Row],[Order Date]])/3,0)</f>
        <v>Q3</v>
      </c>
      <c r="E1967" s="4">
        <f>MONTH(SalesDataTable[[#This Row],[Order Date]])</f>
        <v>9</v>
      </c>
      <c r="F1967" s="4" t="str">
        <f>TEXT(SalesDataTable[[#This Row],[Order Date]],"MMM")</f>
        <v>Sep</v>
      </c>
      <c r="G1967" s="4" t="s">
        <v>11</v>
      </c>
      <c r="H1967" s="4" t="s">
        <v>52</v>
      </c>
      <c r="I1967" s="4" t="s">
        <v>2</v>
      </c>
      <c r="J1967" s="4" t="s">
        <v>3</v>
      </c>
      <c r="K1967" s="4" t="s">
        <v>14</v>
      </c>
      <c r="L1967" s="4" t="s">
        <v>15</v>
      </c>
      <c r="M1967" s="9">
        <v>4</v>
      </c>
      <c r="N1967" s="6">
        <v>35.700000000000003</v>
      </c>
      <c r="O1967" s="7">
        <v>0</v>
      </c>
      <c r="P1967" s="6">
        <v>13.91</v>
      </c>
      <c r="Q1967" s="6">
        <f t="shared" si="120"/>
        <v>142.80000000000001</v>
      </c>
      <c r="R1967" s="6">
        <f t="shared" si="121"/>
        <v>55.64</v>
      </c>
      <c r="S1967" s="6">
        <f t="shared" si="122"/>
        <v>87.160000000000011</v>
      </c>
      <c r="T1967" s="8">
        <f t="shared" si="123"/>
        <v>0.61036414565826336</v>
      </c>
      <c r="U1967" s="5">
        <f>YEAR(SalesDataTable[[#This Row],[Order Date]])</f>
        <v>2026</v>
      </c>
      <c r="V1967" s="8" t="str">
        <f>"Q"&amp;ROUNDUP(MONTH(SalesDataTable[[#This Row],[Order Date]])/3,0)</f>
        <v>Q3</v>
      </c>
      <c r="W1967" s="9">
        <f>MONTH(SalesDataTable[[#This Row],[Order Date]])</f>
        <v>9</v>
      </c>
      <c r="X1967" s="8" t="str">
        <f>TEXT(SalesDataTable[[#This Row],[Order Date]],"mmm")</f>
        <v>Sep</v>
      </c>
    </row>
    <row r="1968" spans="1:24" ht="15.75">
      <c r="A1968" s="2">
        <v>2124</v>
      </c>
      <c r="B1968" s="3">
        <v>46289</v>
      </c>
      <c r="C1968" s="4">
        <f>YEAR(SalesDataTable[[#This Row],[Order Date]])</f>
        <v>2026</v>
      </c>
      <c r="D1968" s="12" t="str">
        <f>"Q"&amp;ROUNDUP(MONTH(SalesDataTable[[#This Row],[Order Date]])/3,0)</f>
        <v>Q3</v>
      </c>
      <c r="E1968" s="4">
        <f>MONTH(SalesDataTable[[#This Row],[Order Date]])</f>
        <v>9</v>
      </c>
      <c r="F1968" s="4" t="str">
        <f>TEXT(SalesDataTable[[#This Row],[Order Date]],"MMM")</f>
        <v>Sep</v>
      </c>
      <c r="G1968" s="4" t="s">
        <v>20</v>
      </c>
      <c r="H1968" s="4" t="s">
        <v>33</v>
      </c>
      <c r="I1968" s="4" t="s">
        <v>19</v>
      </c>
      <c r="J1968" s="4" t="s">
        <v>13</v>
      </c>
      <c r="K1968" s="4" t="s">
        <v>4</v>
      </c>
      <c r="L1968" s="4" t="s">
        <v>30</v>
      </c>
      <c r="M1968" s="9">
        <v>6</v>
      </c>
      <c r="N1968" s="6">
        <v>104.16</v>
      </c>
      <c r="O1968" s="7">
        <v>0</v>
      </c>
      <c r="P1968" s="6">
        <v>51.76</v>
      </c>
      <c r="Q1968" s="6">
        <f t="shared" si="120"/>
        <v>624.96</v>
      </c>
      <c r="R1968" s="6">
        <f t="shared" si="121"/>
        <v>310.56</v>
      </c>
      <c r="S1968" s="6">
        <f t="shared" si="122"/>
        <v>314.40000000000003</v>
      </c>
      <c r="T1968" s="8">
        <f t="shared" si="123"/>
        <v>0.50307219662058378</v>
      </c>
      <c r="U1968" s="5">
        <f>YEAR(SalesDataTable[[#This Row],[Order Date]])</f>
        <v>2026</v>
      </c>
      <c r="V1968" s="8" t="str">
        <f>"Q"&amp;ROUNDUP(MONTH(SalesDataTable[[#This Row],[Order Date]])/3,0)</f>
        <v>Q3</v>
      </c>
      <c r="W1968" s="9">
        <f>MONTH(SalesDataTable[[#This Row],[Order Date]])</f>
        <v>9</v>
      </c>
      <c r="X1968" s="8" t="str">
        <f>TEXT(SalesDataTable[[#This Row],[Order Date]],"mmm")</f>
        <v>Sep</v>
      </c>
    </row>
    <row r="1969" spans="1:24" ht="15.75">
      <c r="A1969" s="2">
        <v>2789</v>
      </c>
      <c r="B1969" s="3">
        <v>46289</v>
      </c>
      <c r="C1969" s="4">
        <f>YEAR(SalesDataTable[[#This Row],[Order Date]])</f>
        <v>2026</v>
      </c>
      <c r="D1969" s="12" t="str">
        <f>"Q"&amp;ROUNDUP(MONTH(SalesDataTable[[#This Row],[Order Date]])/3,0)</f>
        <v>Q3</v>
      </c>
      <c r="E1969" s="4">
        <f>MONTH(SalesDataTable[[#This Row],[Order Date]])</f>
        <v>9</v>
      </c>
      <c r="F1969" s="4" t="str">
        <f>TEXT(SalesDataTable[[#This Row],[Order Date]],"MMM")</f>
        <v>Sep</v>
      </c>
      <c r="G1969" s="4" t="s">
        <v>11</v>
      </c>
      <c r="H1969" s="4" t="s">
        <v>52</v>
      </c>
      <c r="I1969" s="4" t="s">
        <v>2</v>
      </c>
      <c r="J1969" s="4" t="s">
        <v>13</v>
      </c>
      <c r="K1969" s="4" t="s">
        <v>9</v>
      </c>
      <c r="L1969" s="4" t="s">
        <v>17</v>
      </c>
      <c r="M1969" s="9">
        <v>5</v>
      </c>
      <c r="N1969" s="6">
        <v>147.21</v>
      </c>
      <c r="O1969" s="7">
        <v>0.05</v>
      </c>
      <c r="P1969" s="6">
        <v>79.14</v>
      </c>
      <c r="Q1969" s="6">
        <f t="shared" si="120"/>
        <v>699.24750000000006</v>
      </c>
      <c r="R1969" s="6">
        <f t="shared" si="121"/>
        <v>395.7</v>
      </c>
      <c r="S1969" s="6">
        <f t="shared" si="122"/>
        <v>303.54750000000007</v>
      </c>
      <c r="T1969" s="8">
        <f t="shared" si="123"/>
        <v>0.43410594961011667</v>
      </c>
      <c r="U1969" s="5">
        <f>YEAR(SalesDataTable[[#This Row],[Order Date]])</f>
        <v>2026</v>
      </c>
      <c r="V1969" s="8" t="str">
        <f>"Q"&amp;ROUNDUP(MONTH(SalesDataTable[[#This Row],[Order Date]])/3,0)</f>
        <v>Q3</v>
      </c>
      <c r="W1969" s="9">
        <f>MONTH(SalesDataTable[[#This Row],[Order Date]])</f>
        <v>9</v>
      </c>
      <c r="X1969" s="8" t="str">
        <f>TEXT(SalesDataTable[[#This Row],[Order Date]],"mmm")</f>
        <v>Sep</v>
      </c>
    </row>
    <row r="1970" spans="1:24" ht="15.75">
      <c r="A1970" s="2">
        <v>2921</v>
      </c>
      <c r="B1970" s="3">
        <v>46289</v>
      </c>
      <c r="C1970" s="4">
        <f>YEAR(SalesDataTable[[#This Row],[Order Date]])</f>
        <v>2026</v>
      </c>
      <c r="D1970" s="12" t="str">
        <f>"Q"&amp;ROUNDUP(MONTH(SalesDataTable[[#This Row],[Order Date]])/3,0)</f>
        <v>Q3</v>
      </c>
      <c r="E1970" s="4">
        <f>MONTH(SalesDataTable[[#This Row],[Order Date]])</f>
        <v>9</v>
      </c>
      <c r="F1970" s="4" t="str">
        <f>TEXT(SalesDataTable[[#This Row],[Order Date]],"MMM")</f>
        <v>Sep</v>
      </c>
      <c r="G1970" s="4" t="s">
        <v>0</v>
      </c>
      <c r="H1970" s="4" t="s">
        <v>1</v>
      </c>
      <c r="I1970" s="4" t="s">
        <v>2</v>
      </c>
      <c r="J1970" s="4" t="s">
        <v>13</v>
      </c>
      <c r="K1970" s="4" t="s">
        <v>23</v>
      </c>
      <c r="L1970" s="4" t="s">
        <v>29</v>
      </c>
      <c r="M1970" s="9">
        <v>3</v>
      </c>
      <c r="N1970" s="6">
        <v>195.68</v>
      </c>
      <c r="O1970" s="7">
        <v>0.05</v>
      </c>
      <c r="P1970" s="6">
        <v>102.16</v>
      </c>
      <c r="Q1970" s="6">
        <f t="shared" si="120"/>
        <v>557.68799999999999</v>
      </c>
      <c r="R1970" s="6">
        <f t="shared" si="121"/>
        <v>306.48</v>
      </c>
      <c r="S1970" s="6">
        <f t="shared" si="122"/>
        <v>251.20799999999997</v>
      </c>
      <c r="T1970" s="8">
        <f t="shared" si="123"/>
        <v>0.45044541033696256</v>
      </c>
      <c r="U1970" s="5">
        <f>YEAR(SalesDataTable[[#This Row],[Order Date]])</f>
        <v>2026</v>
      </c>
      <c r="V1970" s="8" t="str">
        <f>"Q"&amp;ROUNDUP(MONTH(SalesDataTable[[#This Row],[Order Date]])/3,0)</f>
        <v>Q3</v>
      </c>
      <c r="W1970" s="9">
        <f>MONTH(SalesDataTable[[#This Row],[Order Date]])</f>
        <v>9</v>
      </c>
      <c r="X1970" s="8" t="str">
        <f>TEXT(SalesDataTable[[#This Row],[Order Date]],"mmm")</f>
        <v>Sep</v>
      </c>
    </row>
    <row r="1971" spans="1:24" ht="15.75">
      <c r="A1971" s="2">
        <v>3108</v>
      </c>
      <c r="B1971" s="3">
        <v>46289</v>
      </c>
      <c r="C1971" s="4">
        <f>YEAR(SalesDataTable[[#This Row],[Order Date]])</f>
        <v>2026</v>
      </c>
      <c r="D1971" s="12" t="str">
        <f>"Q"&amp;ROUNDUP(MONTH(SalesDataTable[[#This Row],[Order Date]])/3,0)</f>
        <v>Q3</v>
      </c>
      <c r="E1971" s="4">
        <f>MONTH(SalesDataTable[[#This Row],[Order Date]])</f>
        <v>9</v>
      </c>
      <c r="F1971" s="4" t="str">
        <f>TEXT(SalesDataTable[[#This Row],[Order Date]],"MMM")</f>
        <v>Sep</v>
      </c>
      <c r="G1971" s="4" t="s">
        <v>6</v>
      </c>
      <c r="H1971" s="4" t="s">
        <v>41</v>
      </c>
      <c r="I1971" s="4" t="s">
        <v>8</v>
      </c>
      <c r="J1971" s="4" t="s">
        <v>16</v>
      </c>
      <c r="K1971" s="4" t="s">
        <v>9</v>
      </c>
      <c r="L1971" s="4" t="s">
        <v>10</v>
      </c>
      <c r="M1971" s="9">
        <v>5</v>
      </c>
      <c r="N1971" s="6">
        <v>90.05</v>
      </c>
      <c r="O1971" s="7">
        <v>0.15</v>
      </c>
      <c r="P1971" s="6">
        <v>44.12</v>
      </c>
      <c r="Q1971" s="6">
        <f t="shared" si="120"/>
        <v>382.71249999999998</v>
      </c>
      <c r="R1971" s="6">
        <f t="shared" si="121"/>
        <v>220.6</v>
      </c>
      <c r="S1971" s="6">
        <f t="shared" si="122"/>
        <v>162.11249999999998</v>
      </c>
      <c r="T1971" s="8">
        <f t="shared" si="123"/>
        <v>0.42358820263252439</v>
      </c>
      <c r="U1971" s="5">
        <f>YEAR(SalesDataTable[[#This Row],[Order Date]])</f>
        <v>2026</v>
      </c>
      <c r="V1971" s="8" t="str">
        <f>"Q"&amp;ROUNDUP(MONTH(SalesDataTable[[#This Row],[Order Date]])/3,0)</f>
        <v>Q3</v>
      </c>
      <c r="W1971" s="9">
        <f>MONTH(SalesDataTable[[#This Row],[Order Date]])</f>
        <v>9</v>
      </c>
      <c r="X1971" s="8" t="str">
        <f>TEXT(SalesDataTable[[#This Row],[Order Date]],"mmm")</f>
        <v>Sep</v>
      </c>
    </row>
    <row r="1972" spans="1:24" ht="15.75">
      <c r="A1972" s="2">
        <v>3226</v>
      </c>
      <c r="B1972" s="3">
        <v>46289</v>
      </c>
      <c r="C1972" s="4">
        <f>YEAR(SalesDataTable[[#This Row],[Order Date]])</f>
        <v>2026</v>
      </c>
      <c r="D1972" s="12" t="str">
        <f>"Q"&amp;ROUNDUP(MONTH(SalesDataTable[[#This Row],[Order Date]])/3,0)</f>
        <v>Q3</v>
      </c>
      <c r="E1972" s="4">
        <f>MONTH(SalesDataTable[[#This Row],[Order Date]])</f>
        <v>9</v>
      </c>
      <c r="F1972" s="4" t="str">
        <f>TEXT(SalesDataTable[[#This Row],[Order Date]],"MMM")</f>
        <v>Sep</v>
      </c>
      <c r="G1972" s="4" t="s">
        <v>20</v>
      </c>
      <c r="H1972" s="4" t="s">
        <v>47</v>
      </c>
      <c r="I1972" s="4" t="s">
        <v>28</v>
      </c>
      <c r="J1972" s="4" t="s">
        <v>3</v>
      </c>
      <c r="K1972" s="4" t="s">
        <v>23</v>
      </c>
      <c r="L1972" s="4" t="s">
        <v>24</v>
      </c>
      <c r="M1972" s="9">
        <v>1</v>
      </c>
      <c r="N1972" s="6">
        <v>345.48</v>
      </c>
      <c r="O1972" s="7">
        <v>0</v>
      </c>
      <c r="P1972" s="6">
        <v>196.31</v>
      </c>
      <c r="Q1972" s="6">
        <f t="shared" si="120"/>
        <v>345.48</v>
      </c>
      <c r="R1972" s="6">
        <f t="shared" si="121"/>
        <v>196.31</v>
      </c>
      <c r="S1972" s="6">
        <f t="shared" si="122"/>
        <v>149.17000000000002</v>
      </c>
      <c r="T1972" s="8">
        <f t="shared" si="123"/>
        <v>0.43177607965728843</v>
      </c>
      <c r="U1972" s="5">
        <f>YEAR(SalesDataTable[[#This Row],[Order Date]])</f>
        <v>2026</v>
      </c>
      <c r="V1972" s="8" t="str">
        <f>"Q"&amp;ROUNDUP(MONTH(SalesDataTable[[#This Row],[Order Date]])/3,0)</f>
        <v>Q3</v>
      </c>
      <c r="W1972" s="9">
        <f>MONTH(SalesDataTable[[#This Row],[Order Date]])</f>
        <v>9</v>
      </c>
      <c r="X1972" s="8" t="str">
        <f>TEXT(SalesDataTable[[#This Row],[Order Date]],"mmm")</f>
        <v>Sep</v>
      </c>
    </row>
    <row r="1973" spans="1:24" ht="15.75">
      <c r="A1973" s="2">
        <v>3286</v>
      </c>
      <c r="B1973" s="3">
        <v>46289</v>
      </c>
      <c r="C1973" s="4">
        <f>YEAR(SalesDataTable[[#This Row],[Order Date]])</f>
        <v>2026</v>
      </c>
      <c r="D1973" s="12" t="str">
        <f>"Q"&amp;ROUNDUP(MONTH(SalesDataTable[[#This Row],[Order Date]])/3,0)</f>
        <v>Q3</v>
      </c>
      <c r="E1973" s="4">
        <f>MONTH(SalesDataTable[[#This Row],[Order Date]])</f>
        <v>9</v>
      </c>
      <c r="F1973" s="4" t="str">
        <f>TEXT(SalesDataTable[[#This Row],[Order Date]],"MMM")</f>
        <v>Sep</v>
      </c>
      <c r="G1973" s="4" t="s">
        <v>20</v>
      </c>
      <c r="H1973" s="4" t="s">
        <v>21</v>
      </c>
      <c r="I1973" s="4" t="s">
        <v>2</v>
      </c>
      <c r="J1973" s="4" t="s">
        <v>13</v>
      </c>
      <c r="K1973" s="4" t="s">
        <v>14</v>
      </c>
      <c r="L1973" s="4" t="s">
        <v>32</v>
      </c>
      <c r="M1973" s="9">
        <v>1</v>
      </c>
      <c r="N1973" s="6">
        <v>46.23</v>
      </c>
      <c r="O1973" s="7">
        <v>0.1</v>
      </c>
      <c r="P1973" s="6">
        <v>18.34</v>
      </c>
      <c r="Q1973" s="6">
        <f t="shared" si="120"/>
        <v>41.606999999999999</v>
      </c>
      <c r="R1973" s="6">
        <f t="shared" si="121"/>
        <v>18.34</v>
      </c>
      <c r="S1973" s="6">
        <f t="shared" si="122"/>
        <v>23.266999999999999</v>
      </c>
      <c r="T1973" s="8">
        <f t="shared" si="123"/>
        <v>0.55920878698295962</v>
      </c>
      <c r="U1973" s="5">
        <f>YEAR(SalesDataTable[[#This Row],[Order Date]])</f>
        <v>2026</v>
      </c>
      <c r="V1973" s="8" t="str">
        <f>"Q"&amp;ROUNDUP(MONTH(SalesDataTable[[#This Row],[Order Date]])/3,0)</f>
        <v>Q3</v>
      </c>
      <c r="W1973" s="9">
        <f>MONTH(SalesDataTable[[#This Row],[Order Date]])</f>
        <v>9</v>
      </c>
      <c r="X1973" s="8" t="str">
        <f>TEXT(SalesDataTable[[#This Row],[Order Date]],"mmm")</f>
        <v>Sep</v>
      </c>
    </row>
    <row r="1974" spans="1:24" ht="15.75">
      <c r="A1974" s="2">
        <v>4510</v>
      </c>
      <c r="B1974" s="3">
        <v>46289</v>
      </c>
      <c r="C1974" s="4">
        <f>YEAR(SalesDataTable[[#This Row],[Order Date]])</f>
        <v>2026</v>
      </c>
      <c r="D1974" s="12" t="str">
        <f>"Q"&amp;ROUNDUP(MONTH(SalesDataTable[[#This Row],[Order Date]])/3,0)</f>
        <v>Q3</v>
      </c>
      <c r="E1974" s="4">
        <f>MONTH(SalesDataTable[[#This Row],[Order Date]])</f>
        <v>9</v>
      </c>
      <c r="F1974" s="4" t="str">
        <f>TEXT(SalesDataTable[[#This Row],[Order Date]],"MMM")</f>
        <v>Sep</v>
      </c>
      <c r="G1974" s="4" t="s">
        <v>0</v>
      </c>
      <c r="H1974" s="4" t="s">
        <v>1</v>
      </c>
      <c r="I1974" s="4" t="s">
        <v>28</v>
      </c>
      <c r="J1974" s="4" t="s">
        <v>3</v>
      </c>
      <c r="K1974" s="4" t="s">
        <v>23</v>
      </c>
      <c r="L1974" s="4" t="s">
        <v>40</v>
      </c>
      <c r="M1974" s="9">
        <v>3</v>
      </c>
      <c r="N1974" s="6">
        <v>82.38</v>
      </c>
      <c r="O1974" s="7">
        <v>0.15</v>
      </c>
      <c r="P1974" s="6">
        <v>39.020000000000003</v>
      </c>
      <c r="Q1974" s="6">
        <f t="shared" si="120"/>
        <v>210.06899999999999</v>
      </c>
      <c r="R1974" s="6">
        <f t="shared" si="121"/>
        <v>117.06</v>
      </c>
      <c r="S1974" s="6">
        <f t="shared" si="122"/>
        <v>93.008999999999986</v>
      </c>
      <c r="T1974" s="8">
        <f t="shared" si="123"/>
        <v>0.44275452351370259</v>
      </c>
      <c r="U1974" s="5">
        <f>YEAR(SalesDataTable[[#This Row],[Order Date]])</f>
        <v>2026</v>
      </c>
      <c r="V1974" s="8" t="str">
        <f>"Q"&amp;ROUNDUP(MONTH(SalesDataTable[[#This Row],[Order Date]])/3,0)</f>
        <v>Q3</v>
      </c>
      <c r="W1974" s="9">
        <f>MONTH(SalesDataTable[[#This Row],[Order Date]])</f>
        <v>9</v>
      </c>
      <c r="X1974" s="8" t="str">
        <f>TEXT(SalesDataTable[[#This Row],[Order Date]],"mmm")</f>
        <v>Sep</v>
      </c>
    </row>
    <row r="1975" spans="1:24" ht="15.75">
      <c r="A1975" s="2">
        <v>2069</v>
      </c>
      <c r="B1975" s="3">
        <v>46290</v>
      </c>
      <c r="C1975" s="4">
        <f>YEAR(SalesDataTable[[#This Row],[Order Date]])</f>
        <v>2026</v>
      </c>
      <c r="D1975" s="12" t="str">
        <f>"Q"&amp;ROUNDUP(MONTH(SalesDataTable[[#This Row],[Order Date]])/3,0)</f>
        <v>Q3</v>
      </c>
      <c r="E1975" s="4">
        <f>MONTH(SalesDataTable[[#This Row],[Order Date]])</f>
        <v>9</v>
      </c>
      <c r="F1975" s="4" t="str">
        <f>TEXT(SalesDataTable[[#This Row],[Order Date]],"MMM")</f>
        <v>Sep</v>
      </c>
      <c r="G1975" s="4" t="s">
        <v>20</v>
      </c>
      <c r="H1975" s="4" t="s">
        <v>31</v>
      </c>
      <c r="I1975" s="4" t="s">
        <v>2</v>
      </c>
      <c r="J1975" s="4" t="s">
        <v>13</v>
      </c>
      <c r="K1975" s="4" t="s">
        <v>23</v>
      </c>
      <c r="L1975" s="4" t="s">
        <v>24</v>
      </c>
      <c r="M1975" s="9">
        <v>1</v>
      </c>
      <c r="N1975" s="6">
        <v>344.79</v>
      </c>
      <c r="O1975" s="7">
        <v>0</v>
      </c>
      <c r="P1975" s="6">
        <v>189.63</v>
      </c>
      <c r="Q1975" s="6">
        <f t="shared" si="120"/>
        <v>344.79</v>
      </c>
      <c r="R1975" s="6">
        <f t="shared" si="121"/>
        <v>189.63</v>
      </c>
      <c r="S1975" s="6">
        <f t="shared" si="122"/>
        <v>155.16000000000003</v>
      </c>
      <c r="T1975" s="8">
        <f t="shared" si="123"/>
        <v>0.45001305142260511</v>
      </c>
      <c r="U1975" s="5">
        <f>YEAR(SalesDataTable[[#This Row],[Order Date]])</f>
        <v>2026</v>
      </c>
      <c r="V1975" s="8" t="str">
        <f>"Q"&amp;ROUNDUP(MONTH(SalesDataTable[[#This Row],[Order Date]])/3,0)</f>
        <v>Q3</v>
      </c>
      <c r="W1975" s="9">
        <f>MONTH(SalesDataTable[[#This Row],[Order Date]])</f>
        <v>9</v>
      </c>
      <c r="X1975" s="8" t="str">
        <f>TEXT(SalesDataTable[[#This Row],[Order Date]],"mmm")</f>
        <v>Sep</v>
      </c>
    </row>
    <row r="1976" spans="1:24" ht="15.75">
      <c r="A1976" s="2">
        <v>95</v>
      </c>
      <c r="B1976" s="3">
        <v>46291</v>
      </c>
      <c r="C1976" s="4">
        <f>YEAR(SalesDataTable[[#This Row],[Order Date]])</f>
        <v>2026</v>
      </c>
      <c r="D1976" s="12" t="str">
        <f>"Q"&amp;ROUNDUP(MONTH(SalesDataTable[[#This Row],[Order Date]])/3,0)</f>
        <v>Q3</v>
      </c>
      <c r="E1976" s="4">
        <f>MONTH(SalesDataTable[[#This Row],[Order Date]])</f>
        <v>9</v>
      </c>
      <c r="F1976" s="4" t="str">
        <f>TEXT(SalesDataTable[[#This Row],[Order Date]],"MMM")</f>
        <v>Sep</v>
      </c>
      <c r="G1976" s="4" t="s">
        <v>0</v>
      </c>
      <c r="H1976" s="4" t="s">
        <v>1</v>
      </c>
      <c r="I1976" s="4" t="s">
        <v>28</v>
      </c>
      <c r="J1976" s="4" t="s">
        <v>3</v>
      </c>
      <c r="K1976" s="4" t="s">
        <v>9</v>
      </c>
      <c r="L1976" s="4" t="s">
        <v>46</v>
      </c>
      <c r="M1976" s="9">
        <v>1</v>
      </c>
      <c r="N1976" s="6">
        <v>73.06</v>
      </c>
      <c r="O1976" s="7">
        <v>0.05</v>
      </c>
      <c r="P1976" s="6">
        <v>31.42</v>
      </c>
      <c r="Q1976" s="6">
        <f t="shared" si="120"/>
        <v>69.406999999999996</v>
      </c>
      <c r="R1976" s="6">
        <f t="shared" si="121"/>
        <v>31.42</v>
      </c>
      <c r="S1976" s="6">
        <f t="shared" si="122"/>
        <v>37.986999999999995</v>
      </c>
      <c r="T1976" s="8">
        <f t="shared" si="123"/>
        <v>0.54730790842422228</v>
      </c>
      <c r="U1976" s="5">
        <f>YEAR(SalesDataTable[[#This Row],[Order Date]])</f>
        <v>2026</v>
      </c>
      <c r="V1976" s="8" t="str">
        <f>"Q"&amp;ROUNDUP(MONTH(SalesDataTable[[#This Row],[Order Date]])/3,0)</f>
        <v>Q3</v>
      </c>
      <c r="W1976" s="9">
        <f>MONTH(SalesDataTable[[#This Row],[Order Date]])</f>
        <v>9</v>
      </c>
      <c r="X1976" s="8" t="str">
        <f>TEXT(SalesDataTable[[#This Row],[Order Date]],"mmm")</f>
        <v>Sep</v>
      </c>
    </row>
    <row r="1977" spans="1:24" ht="15.75">
      <c r="A1977" s="2">
        <v>160</v>
      </c>
      <c r="B1977" s="3">
        <v>46291</v>
      </c>
      <c r="C1977" s="4">
        <f>YEAR(SalesDataTable[[#This Row],[Order Date]])</f>
        <v>2026</v>
      </c>
      <c r="D1977" s="12" t="str">
        <f>"Q"&amp;ROUNDUP(MONTH(SalesDataTable[[#This Row],[Order Date]])/3,0)</f>
        <v>Q3</v>
      </c>
      <c r="E1977" s="4">
        <f>MONTH(SalesDataTable[[#This Row],[Order Date]])</f>
        <v>9</v>
      </c>
      <c r="F1977" s="4" t="str">
        <f>TEXT(SalesDataTable[[#This Row],[Order Date]],"MMM")</f>
        <v>Sep</v>
      </c>
      <c r="G1977" s="4" t="s">
        <v>20</v>
      </c>
      <c r="H1977" s="4" t="s">
        <v>33</v>
      </c>
      <c r="I1977" s="4" t="s">
        <v>2</v>
      </c>
      <c r="J1977" s="4" t="s">
        <v>3</v>
      </c>
      <c r="K1977" s="4" t="s">
        <v>23</v>
      </c>
      <c r="L1977" s="4" t="s">
        <v>40</v>
      </c>
      <c r="M1977" s="9">
        <v>1</v>
      </c>
      <c r="N1977" s="6">
        <v>81.58</v>
      </c>
      <c r="O1977" s="7">
        <v>0.1</v>
      </c>
      <c r="P1977" s="6">
        <v>38.89</v>
      </c>
      <c r="Q1977" s="6">
        <f t="shared" si="120"/>
        <v>73.421999999999997</v>
      </c>
      <c r="R1977" s="6">
        <f t="shared" si="121"/>
        <v>38.89</v>
      </c>
      <c r="S1977" s="6">
        <f t="shared" si="122"/>
        <v>34.531999999999996</v>
      </c>
      <c r="T1977" s="8">
        <f t="shared" si="123"/>
        <v>0.47032224673803491</v>
      </c>
      <c r="U1977" s="5">
        <f>YEAR(SalesDataTable[[#This Row],[Order Date]])</f>
        <v>2026</v>
      </c>
      <c r="V1977" s="8" t="str">
        <f>"Q"&amp;ROUNDUP(MONTH(SalesDataTable[[#This Row],[Order Date]])/3,0)</f>
        <v>Q3</v>
      </c>
      <c r="W1977" s="9">
        <f>MONTH(SalesDataTable[[#This Row],[Order Date]])</f>
        <v>9</v>
      </c>
      <c r="X1977" s="8" t="str">
        <f>TEXT(SalesDataTable[[#This Row],[Order Date]],"mmm")</f>
        <v>Sep</v>
      </c>
    </row>
    <row r="1978" spans="1:24" ht="15.75">
      <c r="A1978" s="2">
        <v>407</v>
      </c>
      <c r="B1978" s="3">
        <v>46291</v>
      </c>
      <c r="C1978" s="4">
        <f>YEAR(SalesDataTable[[#This Row],[Order Date]])</f>
        <v>2026</v>
      </c>
      <c r="D1978" s="12" t="str">
        <f>"Q"&amp;ROUNDUP(MONTH(SalesDataTable[[#This Row],[Order Date]])/3,0)</f>
        <v>Q3</v>
      </c>
      <c r="E1978" s="4">
        <f>MONTH(SalesDataTable[[#This Row],[Order Date]])</f>
        <v>9</v>
      </c>
      <c r="F1978" s="4" t="str">
        <f>TEXT(SalesDataTable[[#This Row],[Order Date]],"MMM")</f>
        <v>Sep</v>
      </c>
      <c r="G1978" s="4" t="s">
        <v>6</v>
      </c>
      <c r="H1978" s="4" t="s">
        <v>43</v>
      </c>
      <c r="I1978" s="4" t="s">
        <v>8</v>
      </c>
      <c r="J1978" s="4" t="s">
        <v>3</v>
      </c>
      <c r="K1978" s="4" t="s">
        <v>34</v>
      </c>
      <c r="L1978" s="4" t="s">
        <v>45</v>
      </c>
      <c r="M1978" s="9">
        <v>6</v>
      </c>
      <c r="N1978" s="6">
        <v>49.87</v>
      </c>
      <c r="O1978" s="7">
        <v>0.1</v>
      </c>
      <c r="P1978" s="6">
        <v>21.75</v>
      </c>
      <c r="Q1978" s="6">
        <f t="shared" si="120"/>
        <v>269.298</v>
      </c>
      <c r="R1978" s="6">
        <f t="shared" si="121"/>
        <v>130.5</v>
      </c>
      <c r="S1978" s="6">
        <f t="shared" si="122"/>
        <v>138.798</v>
      </c>
      <c r="T1978" s="8">
        <f t="shared" si="123"/>
        <v>0.51540672414945521</v>
      </c>
      <c r="U1978" s="5">
        <f>YEAR(SalesDataTable[[#This Row],[Order Date]])</f>
        <v>2026</v>
      </c>
      <c r="V1978" s="8" t="str">
        <f>"Q"&amp;ROUNDUP(MONTH(SalesDataTable[[#This Row],[Order Date]])/3,0)</f>
        <v>Q3</v>
      </c>
      <c r="W1978" s="9">
        <f>MONTH(SalesDataTable[[#This Row],[Order Date]])</f>
        <v>9</v>
      </c>
      <c r="X1978" s="8" t="str">
        <f>TEXT(SalesDataTable[[#This Row],[Order Date]],"mmm")</f>
        <v>Sep</v>
      </c>
    </row>
    <row r="1979" spans="1:24" ht="15.75">
      <c r="A1979" s="2">
        <v>1395</v>
      </c>
      <c r="B1979" s="3">
        <v>46291</v>
      </c>
      <c r="C1979" s="4">
        <f>YEAR(SalesDataTable[[#This Row],[Order Date]])</f>
        <v>2026</v>
      </c>
      <c r="D1979" s="12" t="str">
        <f>"Q"&amp;ROUNDUP(MONTH(SalesDataTable[[#This Row],[Order Date]])/3,0)</f>
        <v>Q3</v>
      </c>
      <c r="E1979" s="4">
        <f>MONTH(SalesDataTable[[#This Row],[Order Date]])</f>
        <v>9</v>
      </c>
      <c r="F1979" s="4" t="str">
        <f>TEXT(SalesDataTable[[#This Row],[Order Date]],"MMM")</f>
        <v>Sep</v>
      </c>
      <c r="G1979" s="4" t="s">
        <v>11</v>
      </c>
      <c r="H1979" s="4" t="s">
        <v>18</v>
      </c>
      <c r="I1979" s="4" t="s">
        <v>2</v>
      </c>
      <c r="J1979" s="4" t="s">
        <v>13</v>
      </c>
      <c r="K1979" s="4" t="s">
        <v>4</v>
      </c>
      <c r="L1979" s="4" t="s">
        <v>26</v>
      </c>
      <c r="M1979" s="9">
        <v>2</v>
      </c>
      <c r="N1979" s="6">
        <v>39.81</v>
      </c>
      <c r="O1979" s="7">
        <v>0.05</v>
      </c>
      <c r="P1979" s="6">
        <v>16.87</v>
      </c>
      <c r="Q1979" s="6">
        <f t="shared" si="120"/>
        <v>75.638999999999996</v>
      </c>
      <c r="R1979" s="6">
        <f t="shared" si="121"/>
        <v>33.74</v>
      </c>
      <c r="S1979" s="6">
        <f t="shared" si="122"/>
        <v>41.898999999999994</v>
      </c>
      <c r="T1979" s="8">
        <f t="shared" si="123"/>
        <v>0.55393381721069812</v>
      </c>
      <c r="U1979" s="5">
        <f>YEAR(SalesDataTable[[#This Row],[Order Date]])</f>
        <v>2026</v>
      </c>
      <c r="V1979" s="8" t="str">
        <f>"Q"&amp;ROUNDUP(MONTH(SalesDataTable[[#This Row],[Order Date]])/3,0)</f>
        <v>Q3</v>
      </c>
      <c r="W1979" s="9">
        <f>MONTH(SalesDataTable[[#This Row],[Order Date]])</f>
        <v>9</v>
      </c>
      <c r="X1979" s="8" t="str">
        <f>TEXT(SalesDataTable[[#This Row],[Order Date]],"mmm")</f>
        <v>Sep</v>
      </c>
    </row>
    <row r="1980" spans="1:24" ht="15.75">
      <c r="A1980" s="2">
        <v>2085</v>
      </c>
      <c r="B1980" s="3">
        <v>46291</v>
      </c>
      <c r="C1980" s="4">
        <f>YEAR(SalesDataTable[[#This Row],[Order Date]])</f>
        <v>2026</v>
      </c>
      <c r="D1980" s="12" t="str">
        <f>"Q"&amp;ROUNDUP(MONTH(SalesDataTable[[#This Row],[Order Date]])/3,0)</f>
        <v>Q3</v>
      </c>
      <c r="E1980" s="4">
        <f>MONTH(SalesDataTable[[#This Row],[Order Date]])</f>
        <v>9</v>
      </c>
      <c r="F1980" s="4" t="str">
        <f>TEXT(SalesDataTable[[#This Row],[Order Date]],"MMM")</f>
        <v>Sep</v>
      </c>
      <c r="G1980" s="4" t="s">
        <v>11</v>
      </c>
      <c r="H1980" s="4" t="s">
        <v>12</v>
      </c>
      <c r="I1980" s="4" t="s">
        <v>2</v>
      </c>
      <c r="J1980" s="4" t="s">
        <v>3</v>
      </c>
      <c r="K1980" s="4" t="s">
        <v>23</v>
      </c>
      <c r="L1980" s="4" t="s">
        <v>29</v>
      </c>
      <c r="M1980" s="9">
        <v>3</v>
      </c>
      <c r="N1980" s="6">
        <v>191.46</v>
      </c>
      <c r="O1980" s="7">
        <v>0</v>
      </c>
      <c r="P1980" s="6">
        <v>104.06</v>
      </c>
      <c r="Q1980" s="6">
        <f t="shared" si="120"/>
        <v>574.38</v>
      </c>
      <c r="R1980" s="6">
        <f t="shared" si="121"/>
        <v>312.18</v>
      </c>
      <c r="S1980" s="6">
        <f t="shared" si="122"/>
        <v>262.2</v>
      </c>
      <c r="T1980" s="8">
        <f t="shared" si="123"/>
        <v>0.45649221769560222</v>
      </c>
      <c r="U1980" s="5">
        <f>YEAR(SalesDataTable[[#This Row],[Order Date]])</f>
        <v>2026</v>
      </c>
      <c r="V1980" s="8" t="str">
        <f>"Q"&amp;ROUNDUP(MONTH(SalesDataTable[[#This Row],[Order Date]])/3,0)</f>
        <v>Q3</v>
      </c>
      <c r="W1980" s="9">
        <f>MONTH(SalesDataTable[[#This Row],[Order Date]])</f>
        <v>9</v>
      </c>
      <c r="X1980" s="8" t="str">
        <f>TEXT(SalesDataTable[[#This Row],[Order Date]],"mmm")</f>
        <v>Sep</v>
      </c>
    </row>
    <row r="1981" spans="1:24" ht="15.75">
      <c r="A1981" s="2">
        <v>3124</v>
      </c>
      <c r="B1981" s="3">
        <v>46291</v>
      </c>
      <c r="C1981" s="4">
        <f>YEAR(SalesDataTable[[#This Row],[Order Date]])</f>
        <v>2026</v>
      </c>
      <c r="D1981" s="12" t="str">
        <f>"Q"&amp;ROUNDUP(MONTH(SalesDataTable[[#This Row],[Order Date]])/3,0)</f>
        <v>Q3</v>
      </c>
      <c r="E1981" s="4">
        <f>MONTH(SalesDataTable[[#This Row],[Order Date]])</f>
        <v>9</v>
      </c>
      <c r="F1981" s="4" t="str">
        <f>TEXT(SalesDataTable[[#This Row],[Order Date]],"MMM")</f>
        <v>Sep</v>
      </c>
      <c r="G1981" s="4" t="s">
        <v>11</v>
      </c>
      <c r="H1981" s="4" t="s">
        <v>25</v>
      </c>
      <c r="I1981" s="4" t="s">
        <v>2</v>
      </c>
      <c r="J1981" s="4" t="s">
        <v>3</v>
      </c>
      <c r="K1981" s="4" t="s">
        <v>14</v>
      </c>
      <c r="L1981" s="4" t="s">
        <v>32</v>
      </c>
      <c r="M1981" s="9">
        <v>3</v>
      </c>
      <c r="N1981" s="6">
        <v>46.48</v>
      </c>
      <c r="O1981" s="7">
        <v>0.05</v>
      </c>
      <c r="P1981" s="6">
        <v>18.82</v>
      </c>
      <c r="Q1981" s="6">
        <f t="shared" si="120"/>
        <v>132.46799999999999</v>
      </c>
      <c r="R1981" s="6">
        <f t="shared" si="121"/>
        <v>56.46</v>
      </c>
      <c r="S1981" s="6">
        <f t="shared" si="122"/>
        <v>76.007999999999981</v>
      </c>
      <c r="T1981" s="8">
        <f t="shared" si="123"/>
        <v>0.57378385723344494</v>
      </c>
      <c r="U1981" s="5">
        <f>YEAR(SalesDataTable[[#This Row],[Order Date]])</f>
        <v>2026</v>
      </c>
      <c r="V1981" s="8" t="str">
        <f>"Q"&amp;ROUNDUP(MONTH(SalesDataTable[[#This Row],[Order Date]])/3,0)</f>
        <v>Q3</v>
      </c>
      <c r="W1981" s="9">
        <f>MONTH(SalesDataTable[[#This Row],[Order Date]])</f>
        <v>9</v>
      </c>
      <c r="X1981" s="8" t="str">
        <f>TEXT(SalesDataTable[[#This Row],[Order Date]],"mmm")</f>
        <v>Sep</v>
      </c>
    </row>
    <row r="1982" spans="1:24" ht="15.75">
      <c r="A1982" s="2">
        <v>3216</v>
      </c>
      <c r="B1982" s="3">
        <v>46291</v>
      </c>
      <c r="C1982" s="4">
        <f>YEAR(SalesDataTable[[#This Row],[Order Date]])</f>
        <v>2026</v>
      </c>
      <c r="D1982" s="12" t="str">
        <f>"Q"&amp;ROUNDUP(MONTH(SalesDataTable[[#This Row],[Order Date]])/3,0)</f>
        <v>Q3</v>
      </c>
      <c r="E1982" s="4">
        <f>MONTH(SalesDataTable[[#This Row],[Order Date]])</f>
        <v>9</v>
      </c>
      <c r="F1982" s="4" t="str">
        <f>TEXT(SalesDataTable[[#This Row],[Order Date]],"MMM")</f>
        <v>Sep</v>
      </c>
      <c r="G1982" s="4" t="s">
        <v>6</v>
      </c>
      <c r="H1982" s="4" t="s">
        <v>43</v>
      </c>
      <c r="I1982" s="4" t="s">
        <v>19</v>
      </c>
      <c r="J1982" s="4" t="s">
        <v>3</v>
      </c>
      <c r="K1982" s="4" t="s">
        <v>14</v>
      </c>
      <c r="L1982" s="4" t="s">
        <v>15</v>
      </c>
      <c r="M1982" s="9">
        <v>2</v>
      </c>
      <c r="N1982" s="6">
        <v>35.44</v>
      </c>
      <c r="O1982" s="7">
        <v>0.1</v>
      </c>
      <c r="P1982" s="6">
        <v>13.2</v>
      </c>
      <c r="Q1982" s="6">
        <f t="shared" si="120"/>
        <v>63.791999999999994</v>
      </c>
      <c r="R1982" s="6">
        <f t="shared" si="121"/>
        <v>26.4</v>
      </c>
      <c r="S1982" s="6">
        <f t="shared" si="122"/>
        <v>37.391999999999996</v>
      </c>
      <c r="T1982" s="8">
        <f t="shared" si="123"/>
        <v>0.58615500376222718</v>
      </c>
      <c r="U1982" s="5">
        <f>YEAR(SalesDataTable[[#This Row],[Order Date]])</f>
        <v>2026</v>
      </c>
      <c r="V1982" s="8" t="str">
        <f>"Q"&amp;ROUNDUP(MONTH(SalesDataTable[[#This Row],[Order Date]])/3,0)</f>
        <v>Q3</v>
      </c>
      <c r="W1982" s="9">
        <f>MONTH(SalesDataTable[[#This Row],[Order Date]])</f>
        <v>9</v>
      </c>
      <c r="X1982" s="8" t="str">
        <f>TEXT(SalesDataTable[[#This Row],[Order Date]],"mmm")</f>
        <v>Sep</v>
      </c>
    </row>
    <row r="1983" spans="1:24" ht="15.75">
      <c r="A1983" s="2">
        <v>3743</v>
      </c>
      <c r="B1983" s="3">
        <v>46291</v>
      </c>
      <c r="C1983" s="4">
        <f>YEAR(SalesDataTable[[#This Row],[Order Date]])</f>
        <v>2026</v>
      </c>
      <c r="D1983" s="12" t="str">
        <f>"Q"&amp;ROUNDUP(MONTH(SalesDataTable[[#This Row],[Order Date]])/3,0)</f>
        <v>Q3</v>
      </c>
      <c r="E1983" s="4">
        <f>MONTH(SalesDataTable[[#This Row],[Order Date]])</f>
        <v>9</v>
      </c>
      <c r="F1983" s="4" t="str">
        <f>TEXT(SalesDataTable[[#This Row],[Order Date]],"MMM")</f>
        <v>Sep</v>
      </c>
      <c r="G1983" s="4" t="s">
        <v>11</v>
      </c>
      <c r="H1983" s="4" t="s">
        <v>12</v>
      </c>
      <c r="I1983" s="4" t="s">
        <v>2</v>
      </c>
      <c r="J1983" s="4" t="s">
        <v>13</v>
      </c>
      <c r="K1983" s="4" t="s">
        <v>34</v>
      </c>
      <c r="L1983" s="4" t="s">
        <v>42</v>
      </c>
      <c r="M1983" s="9">
        <v>4</v>
      </c>
      <c r="N1983" s="6">
        <v>36.159999999999997</v>
      </c>
      <c r="O1983" s="7">
        <v>0.05</v>
      </c>
      <c r="P1983" s="6">
        <v>13.68</v>
      </c>
      <c r="Q1983" s="6">
        <f t="shared" si="120"/>
        <v>137.40799999999999</v>
      </c>
      <c r="R1983" s="6">
        <f t="shared" si="121"/>
        <v>54.72</v>
      </c>
      <c r="S1983" s="6">
        <f t="shared" si="122"/>
        <v>82.687999999999988</v>
      </c>
      <c r="T1983" s="8">
        <f t="shared" si="123"/>
        <v>0.60176991150442471</v>
      </c>
      <c r="U1983" s="5">
        <f>YEAR(SalesDataTable[[#This Row],[Order Date]])</f>
        <v>2026</v>
      </c>
      <c r="V1983" s="8" t="str">
        <f>"Q"&amp;ROUNDUP(MONTH(SalesDataTable[[#This Row],[Order Date]])/3,0)</f>
        <v>Q3</v>
      </c>
      <c r="W1983" s="9">
        <f>MONTH(SalesDataTable[[#This Row],[Order Date]])</f>
        <v>9</v>
      </c>
      <c r="X1983" s="8" t="str">
        <f>TEXT(SalesDataTable[[#This Row],[Order Date]],"mmm")</f>
        <v>Sep</v>
      </c>
    </row>
    <row r="1984" spans="1:24" ht="15.75">
      <c r="A1984" s="2">
        <v>3788</v>
      </c>
      <c r="B1984" s="3">
        <v>46291</v>
      </c>
      <c r="C1984" s="4">
        <f>YEAR(SalesDataTable[[#This Row],[Order Date]])</f>
        <v>2026</v>
      </c>
      <c r="D1984" s="12" t="str">
        <f>"Q"&amp;ROUNDUP(MONTH(SalesDataTable[[#This Row],[Order Date]])/3,0)</f>
        <v>Q3</v>
      </c>
      <c r="E1984" s="4">
        <f>MONTH(SalesDataTable[[#This Row],[Order Date]])</f>
        <v>9</v>
      </c>
      <c r="F1984" s="4" t="str">
        <f>TEXT(SalesDataTable[[#This Row],[Order Date]],"MMM")</f>
        <v>Sep</v>
      </c>
      <c r="G1984" s="4" t="s">
        <v>20</v>
      </c>
      <c r="H1984" s="4" t="s">
        <v>33</v>
      </c>
      <c r="I1984" s="4" t="s">
        <v>2</v>
      </c>
      <c r="J1984" s="4" t="s">
        <v>3</v>
      </c>
      <c r="K1984" s="4" t="s">
        <v>34</v>
      </c>
      <c r="L1984" s="4" t="s">
        <v>42</v>
      </c>
      <c r="M1984" s="9">
        <v>2</v>
      </c>
      <c r="N1984" s="6">
        <v>35.93</v>
      </c>
      <c r="O1984" s="7">
        <v>0</v>
      </c>
      <c r="P1984" s="6">
        <v>13.91</v>
      </c>
      <c r="Q1984" s="6">
        <f t="shared" si="120"/>
        <v>71.86</v>
      </c>
      <c r="R1984" s="6">
        <f t="shared" si="121"/>
        <v>27.82</v>
      </c>
      <c r="S1984" s="6">
        <f t="shared" si="122"/>
        <v>44.04</v>
      </c>
      <c r="T1984" s="8">
        <f t="shared" si="123"/>
        <v>0.6128583356526579</v>
      </c>
      <c r="U1984" s="5">
        <f>YEAR(SalesDataTable[[#This Row],[Order Date]])</f>
        <v>2026</v>
      </c>
      <c r="V1984" s="8" t="str">
        <f>"Q"&amp;ROUNDUP(MONTH(SalesDataTable[[#This Row],[Order Date]])/3,0)</f>
        <v>Q3</v>
      </c>
      <c r="W1984" s="9">
        <f>MONTH(SalesDataTable[[#This Row],[Order Date]])</f>
        <v>9</v>
      </c>
      <c r="X1984" s="8" t="str">
        <f>TEXT(SalesDataTable[[#This Row],[Order Date]],"mmm")</f>
        <v>Sep</v>
      </c>
    </row>
    <row r="1985" spans="1:24" ht="15.75">
      <c r="A1985" s="2">
        <v>4883</v>
      </c>
      <c r="B1985" s="3">
        <v>46291</v>
      </c>
      <c r="C1985" s="4">
        <f>YEAR(SalesDataTable[[#This Row],[Order Date]])</f>
        <v>2026</v>
      </c>
      <c r="D1985" s="12" t="str">
        <f>"Q"&amp;ROUNDUP(MONTH(SalesDataTable[[#This Row],[Order Date]])/3,0)</f>
        <v>Q3</v>
      </c>
      <c r="E1985" s="4">
        <f>MONTH(SalesDataTable[[#This Row],[Order Date]])</f>
        <v>9</v>
      </c>
      <c r="F1985" s="4" t="str">
        <f>TEXT(SalesDataTable[[#This Row],[Order Date]],"MMM")</f>
        <v>Sep</v>
      </c>
      <c r="G1985" s="4" t="s">
        <v>20</v>
      </c>
      <c r="H1985" s="4" t="s">
        <v>33</v>
      </c>
      <c r="I1985" s="4" t="s">
        <v>2</v>
      </c>
      <c r="J1985" s="4" t="s">
        <v>16</v>
      </c>
      <c r="K1985" s="4" t="s">
        <v>23</v>
      </c>
      <c r="L1985" s="4" t="s">
        <v>29</v>
      </c>
      <c r="M1985" s="9">
        <v>1</v>
      </c>
      <c r="N1985" s="6">
        <v>199.7</v>
      </c>
      <c r="O1985" s="7">
        <v>0</v>
      </c>
      <c r="P1985" s="6">
        <v>103.77</v>
      </c>
      <c r="Q1985" s="6">
        <f t="shared" si="120"/>
        <v>199.7</v>
      </c>
      <c r="R1985" s="6">
        <f t="shared" si="121"/>
        <v>103.77</v>
      </c>
      <c r="S1985" s="6">
        <f t="shared" si="122"/>
        <v>95.929999999999993</v>
      </c>
      <c r="T1985" s="8">
        <f t="shared" si="123"/>
        <v>0.4803705558337506</v>
      </c>
      <c r="U1985" s="5">
        <f>YEAR(SalesDataTable[[#This Row],[Order Date]])</f>
        <v>2026</v>
      </c>
      <c r="V1985" s="8" t="str">
        <f>"Q"&amp;ROUNDUP(MONTH(SalesDataTable[[#This Row],[Order Date]])/3,0)</f>
        <v>Q3</v>
      </c>
      <c r="W1985" s="9">
        <f>MONTH(SalesDataTable[[#This Row],[Order Date]])</f>
        <v>9</v>
      </c>
      <c r="X1985" s="8" t="str">
        <f>TEXT(SalesDataTable[[#This Row],[Order Date]],"mmm")</f>
        <v>Sep</v>
      </c>
    </row>
    <row r="1986" spans="1:24" ht="15.75">
      <c r="A1986" s="2">
        <v>1577</v>
      </c>
      <c r="B1986" s="3">
        <v>46292</v>
      </c>
      <c r="C1986" s="4">
        <f>YEAR(SalesDataTable[[#This Row],[Order Date]])</f>
        <v>2026</v>
      </c>
      <c r="D1986" s="12" t="str">
        <f>"Q"&amp;ROUNDUP(MONTH(SalesDataTable[[#This Row],[Order Date]])/3,0)</f>
        <v>Q3</v>
      </c>
      <c r="E1986" s="4">
        <f>MONTH(SalesDataTable[[#This Row],[Order Date]])</f>
        <v>9</v>
      </c>
      <c r="F1986" s="4" t="str">
        <f>TEXT(SalesDataTable[[#This Row],[Order Date]],"MMM")</f>
        <v>Sep</v>
      </c>
      <c r="G1986" s="4" t="s">
        <v>20</v>
      </c>
      <c r="H1986" s="4" t="s">
        <v>21</v>
      </c>
      <c r="I1986" s="4" t="s">
        <v>2</v>
      </c>
      <c r="J1986" s="4" t="s">
        <v>13</v>
      </c>
      <c r="K1986" s="4" t="s">
        <v>9</v>
      </c>
      <c r="L1986" s="4" t="s">
        <v>37</v>
      </c>
      <c r="M1986" s="9">
        <v>4</v>
      </c>
      <c r="N1986" s="6">
        <v>154.28</v>
      </c>
      <c r="O1986" s="7">
        <v>0.05</v>
      </c>
      <c r="P1986" s="6">
        <v>78.180000000000007</v>
      </c>
      <c r="Q1986" s="6">
        <f t="shared" ref="Q1986:Q2049" si="124">M1986*N1986*(1-O1986)</f>
        <v>586.26400000000001</v>
      </c>
      <c r="R1986" s="6">
        <f t="shared" ref="R1986:R2049" si="125">M1986*P1986</f>
        <v>312.72000000000003</v>
      </c>
      <c r="S1986" s="6">
        <f t="shared" ref="S1986:S2049" si="126">Q1986-R1986</f>
        <v>273.54399999999998</v>
      </c>
      <c r="T1986" s="8">
        <f t="shared" ref="T1986:T2049" si="127">IFERROR(S1986/Q1986,0)</f>
        <v>0.46658843115047144</v>
      </c>
      <c r="U1986" s="5">
        <f>YEAR(SalesDataTable[[#This Row],[Order Date]])</f>
        <v>2026</v>
      </c>
      <c r="V1986" s="8" t="str">
        <f>"Q"&amp;ROUNDUP(MONTH(SalesDataTable[[#This Row],[Order Date]])/3,0)</f>
        <v>Q3</v>
      </c>
      <c r="W1986" s="9">
        <f>MONTH(SalesDataTable[[#This Row],[Order Date]])</f>
        <v>9</v>
      </c>
      <c r="X1986" s="8" t="str">
        <f>TEXT(SalesDataTable[[#This Row],[Order Date]],"mmm")</f>
        <v>Sep</v>
      </c>
    </row>
    <row r="1987" spans="1:24" ht="15.75">
      <c r="A1987" s="2">
        <v>2310</v>
      </c>
      <c r="B1987" s="3">
        <v>46292</v>
      </c>
      <c r="C1987" s="4">
        <f>YEAR(SalesDataTable[[#This Row],[Order Date]])</f>
        <v>2026</v>
      </c>
      <c r="D1987" s="12" t="str">
        <f>"Q"&amp;ROUNDUP(MONTH(SalesDataTable[[#This Row],[Order Date]])/3,0)</f>
        <v>Q3</v>
      </c>
      <c r="E1987" s="4">
        <f>MONTH(SalesDataTable[[#This Row],[Order Date]])</f>
        <v>9</v>
      </c>
      <c r="F1987" s="4" t="str">
        <f>TEXT(SalesDataTable[[#This Row],[Order Date]],"MMM")</f>
        <v>Sep</v>
      </c>
      <c r="G1987" s="4" t="s">
        <v>0</v>
      </c>
      <c r="H1987" s="4" t="s">
        <v>50</v>
      </c>
      <c r="I1987" s="4" t="s">
        <v>2</v>
      </c>
      <c r="J1987" s="4" t="s">
        <v>3</v>
      </c>
      <c r="K1987" s="4" t="s">
        <v>14</v>
      </c>
      <c r="L1987" s="4" t="s">
        <v>48</v>
      </c>
      <c r="M1987" s="9">
        <v>1</v>
      </c>
      <c r="N1987" s="6">
        <v>165.44</v>
      </c>
      <c r="O1987" s="7">
        <v>0</v>
      </c>
      <c r="P1987" s="6">
        <v>88.25</v>
      </c>
      <c r="Q1987" s="6">
        <f t="shared" si="124"/>
        <v>165.44</v>
      </c>
      <c r="R1987" s="6">
        <f t="shared" si="125"/>
        <v>88.25</v>
      </c>
      <c r="S1987" s="6">
        <f t="shared" si="126"/>
        <v>77.19</v>
      </c>
      <c r="T1987" s="8">
        <f t="shared" si="127"/>
        <v>0.46657398452611215</v>
      </c>
      <c r="U1987" s="5">
        <f>YEAR(SalesDataTable[[#This Row],[Order Date]])</f>
        <v>2026</v>
      </c>
      <c r="V1987" s="8" t="str">
        <f>"Q"&amp;ROUNDUP(MONTH(SalesDataTable[[#This Row],[Order Date]])/3,0)</f>
        <v>Q3</v>
      </c>
      <c r="W1987" s="9">
        <f>MONTH(SalesDataTable[[#This Row],[Order Date]])</f>
        <v>9</v>
      </c>
      <c r="X1987" s="8" t="str">
        <f>TEXT(SalesDataTable[[#This Row],[Order Date]],"mmm")</f>
        <v>Sep</v>
      </c>
    </row>
    <row r="1988" spans="1:24" ht="15.75">
      <c r="A1988" s="2">
        <v>2383</v>
      </c>
      <c r="B1988" s="3">
        <v>46292</v>
      </c>
      <c r="C1988" s="4">
        <f>YEAR(SalesDataTable[[#This Row],[Order Date]])</f>
        <v>2026</v>
      </c>
      <c r="D1988" s="12" t="str">
        <f>"Q"&amp;ROUNDUP(MONTH(SalesDataTable[[#This Row],[Order Date]])/3,0)</f>
        <v>Q3</v>
      </c>
      <c r="E1988" s="4">
        <f>MONTH(SalesDataTable[[#This Row],[Order Date]])</f>
        <v>9</v>
      </c>
      <c r="F1988" s="4" t="str">
        <f>TEXT(SalesDataTable[[#This Row],[Order Date]],"MMM")</f>
        <v>Sep</v>
      </c>
      <c r="G1988" s="4" t="s">
        <v>20</v>
      </c>
      <c r="H1988" s="4" t="s">
        <v>31</v>
      </c>
      <c r="I1988" s="4" t="s">
        <v>2</v>
      </c>
      <c r="J1988" s="4" t="s">
        <v>3</v>
      </c>
      <c r="K1988" s="4" t="s">
        <v>14</v>
      </c>
      <c r="L1988" s="4" t="s">
        <v>44</v>
      </c>
      <c r="M1988" s="9">
        <v>2</v>
      </c>
      <c r="N1988" s="6">
        <v>130.29</v>
      </c>
      <c r="O1988" s="7">
        <v>0.1</v>
      </c>
      <c r="P1988" s="6">
        <v>67.97</v>
      </c>
      <c r="Q1988" s="6">
        <f t="shared" si="124"/>
        <v>234.52199999999999</v>
      </c>
      <c r="R1988" s="6">
        <f t="shared" si="125"/>
        <v>135.94</v>
      </c>
      <c r="S1988" s="6">
        <f t="shared" si="126"/>
        <v>98.581999999999994</v>
      </c>
      <c r="T1988" s="8">
        <f t="shared" si="127"/>
        <v>0.42035288800197845</v>
      </c>
      <c r="U1988" s="5">
        <f>YEAR(SalesDataTable[[#This Row],[Order Date]])</f>
        <v>2026</v>
      </c>
      <c r="V1988" s="8" t="str">
        <f>"Q"&amp;ROUNDUP(MONTH(SalesDataTable[[#This Row],[Order Date]])/3,0)</f>
        <v>Q3</v>
      </c>
      <c r="W1988" s="9">
        <f>MONTH(SalesDataTable[[#This Row],[Order Date]])</f>
        <v>9</v>
      </c>
      <c r="X1988" s="8" t="str">
        <f>TEXT(SalesDataTable[[#This Row],[Order Date]],"mmm")</f>
        <v>Sep</v>
      </c>
    </row>
    <row r="1989" spans="1:24" ht="15.75">
      <c r="A1989" s="2">
        <v>2803</v>
      </c>
      <c r="B1989" s="3">
        <v>46292</v>
      </c>
      <c r="C1989" s="4">
        <f>YEAR(SalesDataTable[[#This Row],[Order Date]])</f>
        <v>2026</v>
      </c>
      <c r="D1989" s="12" t="str">
        <f>"Q"&amp;ROUNDUP(MONTH(SalesDataTable[[#This Row],[Order Date]])/3,0)</f>
        <v>Q3</v>
      </c>
      <c r="E1989" s="4">
        <f>MONTH(SalesDataTable[[#This Row],[Order Date]])</f>
        <v>9</v>
      </c>
      <c r="F1989" s="4" t="str">
        <f>TEXT(SalesDataTable[[#This Row],[Order Date]],"MMM")</f>
        <v>Sep</v>
      </c>
      <c r="G1989" s="4" t="s">
        <v>6</v>
      </c>
      <c r="H1989" s="4" t="s">
        <v>43</v>
      </c>
      <c r="I1989" s="4" t="s">
        <v>2</v>
      </c>
      <c r="J1989" s="4" t="s">
        <v>3</v>
      </c>
      <c r="K1989" s="4" t="s">
        <v>34</v>
      </c>
      <c r="L1989" s="4" t="s">
        <v>42</v>
      </c>
      <c r="M1989" s="9">
        <v>3</v>
      </c>
      <c r="N1989" s="6">
        <v>36.909999999999997</v>
      </c>
      <c r="O1989" s="7">
        <v>0.05</v>
      </c>
      <c r="P1989" s="6">
        <v>13.7</v>
      </c>
      <c r="Q1989" s="6">
        <f t="shared" si="124"/>
        <v>105.19349999999999</v>
      </c>
      <c r="R1989" s="6">
        <f t="shared" si="125"/>
        <v>41.099999999999994</v>
      </c>
      <c r="S1989" s="6">
        <f t="shared" si="126"/>
        <v>64.093499999999992</v>
      </c>
      <c r="T1989" s="8">
        <f t="shared" si="127"/>
        <v>0.60929144861612172</v>
      </c>
      <c r="U1989" s="5">
        <f>YEAR(SalesDataTable[[#This Row],[Order Date]])</f>
        <v>2026</v>
      </c>
      <c r="V1989" s="8" t="str">
        <f>"Q"&amp;ROUNDUP(MONTH(SalesDataTable[[#This Row],[Order Date]])/3,0)</f>
        <v>Q3</v>
      </c>
      <c r="W1989" s="9">
        <f>MONTH(SalesDataTable[[#This Row],[Order Date]])</f>
        <v>9</v>
      </c>
      <c r="X1989" s="8" t="str">
        <f>TEXT(SalesDataTable[[#This Row],[Order Date]],"mmm")</f>
        <v>Sep</v>
      </c>
    </row>
    <row r="1990" spans="1:24" ht="15.75">
      <c r="A1990" s="2">
        <v>4199</v>
      </c>
      <c r="B1990" s="3">
        <v>46292</v>
      </c>
      <c r="C1990" s="4">
        <f>YEAR(SalesDataTable[[#This Row],[Order Date]])</f>
        <v>2026</v>
      </c>
      <c r="D1990" s="12" t="str">
        <f>"Q"&amp;ROUNDUP(MONTH(SalesDataTable[[#This Row],[Order Date]])/3,0)</f>
        <v>Q3</v>
      </c>
      <c r="E1990" s="4">
        <f>MONTH(SalesDataTable[[#This Row],[Order Date]])</f>
        <v>9</v>
      </c>
      <c r="F1990" s="4" t="str">
        <f>TEXT(SalesDataTable[[#This Row],[Order Date]],"MMM")</f>
        <v>Sep</v>
      </c>
      <c r="G1990" s="4" t="s">
        <v>11</v>
      </c>
      <c r="H1990" s="4" t="s">
        <v>25</v>
      </c>
      <c r="I1990" s="4" t="s">
        <v>28</v>
      </c>
      <c r="J1990" s="4" t="s">
        <v>16</v>
      </c>
      <c r="K1990" s="4" t="s">
        <v>4</v>
      </c>
      <c r="L1990" s="4" t="s">
        <v>22</v>
      </c>
      <c r="M1990" s="9">
        <v>1</v>
      </c>
      <c r="N1990" s="6">
        <v>50.02</v>
      </c>
      <c r="O1990" s="7">
        <v>0</v>
      </c>
      <c r="P1990" s="6">
        <v>22.65</v>
      </c>
      <c r="Q1990" s="6">
        <f t="shared" si="124"/>
        <v>50.02</v>
      </c>
      <c r="R1990" s="6">
        <f t="shared" si="125"/>
        <v>22.65</v>
      </c>
      <c r="S1990" s="6">
        <f t="shared" si="126"/>
        <v>27.370000000000005</v>
      </c>
      <c r="T1990" s="8">
        <f t="shared" si="127"/>
        <v>0.54718112754898052</v>
      </c>
      <c r="U1990" s="5">
        <f>YEAR(SalesDataTable[[#This Row],[Order Date]])</f>
        <v>2026</v>
      </c>
      <c r="V1990" s="8" t="str">
        <f>"Q"&amp;ROUNDUP(MONTH(SalesDataTable[[#This Row],[Order Date]])/3,0)</f>
        <v>Q3</v>
      </c>
      <c r="W1990" s="9">
        <f>MONTH(SalesDataTable[[#This Row],[Order Date]])</f>
        <v>9</v>
      </c>
      <c r="X1990" s="8" t="str">
        <f>TEXT(SalesDataTable[[#This Row],[Order Date]],"mmm")</f>
        <v>Sep</v>
      </c>
    </row>
    <row r="1991" spans="1:24" ht="15.75">
      <c r="A1991" s="2">
        <v>4517</v>
      </c>
      <c r="B1991" s="3">
        <v>46292</v>
      </c>
      <c r="C1991" s="4">
        <f>YEAR(SalesDataTable[[#This Row],[Order Date]])</f>
        <v>2026</v>
      </c>
      <c r="D1991" s="12" t="str">
        <f>"Q"&amp;ROUNDUP(MONTH(SalesDataTable[[#This Row],[Order Date]])/3,0)</f>
        <v>Q3</v>
      </c>
      <c r="E1991" s="4">
        <f>MONTH(SalesDataTable[[#This Row],[Order Date]])</f>
        <v>9</v>
      </c>
      <c r="F1991" s="4" t="str">
        <f>TEXT(SalesDataTable[[#This Row],[Order Date]],"MMM")</f>
        <v>Sep</v>
      </c>
      <c r="G1991" s="4" t="s">
        <v>6</v>
      </c>
      <c r="H1991" s="4" t="s">
        <v>43</v>
      </c>
      <c r="I1991" s="4" t="s">
        <v>2</v>
      </c>
      <c r="J1991" s="4" t="s">
        <v>3</v>
      </c>
      <c r="K1991" s="4" t="s">
        <v>23</v>
      </c>
      <c r="L1991" s="4" t="s">
        <v>40</v>
      </c>
      <c r="M1991" s="9">
        <v>1</v>
      </c>
      <c r="N1991" s="6">
        <v>83.32</v>
      </c>
      <c r="O1991" s="7">
        <v>0.05</v>
      </c>
      <c r="P1991" s="6">
        <v>38.93</v>
      </c>
      <c r="Q1991" s="6">
        <f t="shared" si="124"/>
        <v>79.153999999999996</v>
      </c>
      <c r="R1991" s="6">
        <f t="shared" si="125"/>
        <v>38.93</v>
      </c>
      <c r="S1991" s="6">
        <f t="shared" si="126"/>
        <v>40.223999999999997</v>
      </c>
      <c r="T1991" s="8">
        <f t="shared" si="127"/>
        <v>0.50817393940925282</v>
      </c>
      <c r="U1991" s="5">
        <f>YEAR(SalesDataTable[[#This Row],[Order Date]])</f>
        <v>2026</v>
      </c>
      <c r="V1991" s="8" t="str">
        <f>"Q"&amp;ROUNDUP(MONTH(SalesDataTable[[#This Row],[Order Date]])/3,0)</f>
        <v>Q3</v>
      </c>
      <c r="W1991" s="9">
        <f>MONTH(SalesDataTable[[#This Row],[Order Date]])</f>
        <v>9</v>
      </c>
      <c r="X1991" s="8" t="str">
        <f>TEXT(SalesDataTable[[#This Row],[Order Date]],"mmm")</f>
        <v>Sep</v>
      </c>
    </row>
    <row r="1992" spans="1:24" ht="15.75">
      <c r="A1992" s="2">
        <v>80</v>
      </c>
      <c r="B1992" s="3">
        <v>46293</v>
      </c>
      <c r="C1992" s="4">
        <f>YEAR(SalesDataTable[[#This Row],[Order Date]])</f>
        <v>2026</v>
      </c>
      <c r="D1992" s="12" t="str">
        <f>"Q"&amp;ROUNDUP(MONTH(SalesDataTable[[#This Row],[Order Date]])/3,0)</f>
        <v>Q3</v>
      </c>
      <c r="E1992" s="4">
        <f>MONTH(SalesDataTable[[#This Row],[Order Date]])</f>
        <v>9</v>
      </c>
      <c r="F1992" s="4" t="str">
        <f>TEXT(SalesDataTable[[#This Row],[Order Date]],"MMM")</f>
        <v>Sep</v>
      </c>
      <c r="G1992" s="4" t="s">
        <v>0</v>
      </c>
      <c r="H1992" s="4" t="s">
        <v>50</v>
      </c>
      <c r="I1992" s="4" t="s">
        <v>8</v>
      </c>
      <c r="J1992" s="4" t="s">
        <v>16</v>
      </c>
      <c r="K1992" s="4" t="s">
        <v>9</v>
      </c>
      <c r="L1992" s="4" t="s">
        <v>46</v>
      </c>
      <c r="M1992" s="9">
        <v>10</v>
      </c>
      <c r="N1992" s="6">
        <v>71.040000000000006</v>
      </c>
      <c r="O1992" s="7">
        <v>0.2</v>
      </c>
      <c r="P1992" s="6">
        <v>31.7</v>
      </c>
      <c r="Q1992" s="6">
        <f t="shared" si="124"/>
        <v>568.32000000000005</v>
      </c>
      <c r="R1992" s="6">
        <f t="shared" si="125"/>
        <v>317</v>
      </c>
      <c r="S1992" s="6">
        <f t="shared" si="126"/>
        <v>251.32000000000005</v>
      </c>
      <c r="T1992" s="8">
        <f t="shared" si="127"/>
        <v>0.4422156531531532</v>
      </c>
      <c r="U1992" s="5">
        <f>YEAR(SalesDataTable[[#This Row],[Order Date]])</f>
        <v>2026</v>
      </c>
      <c r="V1992" s="8" t="str">
        <f>"Q"&amp;ROUNDUP(MONTH(SalesDataTable[[#This Row],[Order Date]])/3,0)</f>
        <v>Q3</v>
      </c>
      <c r="W1992" s="9">
        <f>MONTH(SalesDataTable[[#This Row],[Order Date]])</f>
        <v>9</v>
      </c>
      <c r="X1992" s="8" t="str">
        <f>TEXT(SalesDataTable[[#This Row],[Order Date]],"mmm")</f>
        <v>Sep</v>
      </c>
    </row>
    <row r="1993" spans="1:24" ht="15.75">
      <c r="A1993" s="2">
        <v>370</v>
      </c>
      <c r="B1993" s="3">
        <v>46293</v>
      </c>
      <c r="C1993" s="4">
        <f>YEAR(SalesDataTable[[#This Row],[Order Date]])</f>
        <v>2026</v>
      </c>
      <c r="D1993" s="12" t="str">
        <f>"Q"&amp;ROUNDUP(MONTH(SalesDataTable[[#This Row],[Order Date]])/3,0)</f>
        <v>Q3</v>
      </c>
      <c r="E1993" s="4">
        <f>MONTH(SalesDataTable[[#This Row],[Order Date]])</f>
        <v>9</v>
      </c>
      <c r="F1993" s="4" t="str">
        <f>TEXT(SalesDataTable[[#This Row],[Order Date]],"MMM")</f>
        <v>Sep</v>
      </c>
      <c r="G1993" s="4" t="s">
        <v>20</v>
      </c>
      <c r="H1993" s="4" t="s">
        <v>31</v>
      </c>
      <c r="I1993" s="4" t="s">
        <v>19</v>
      </c>
      <c r="J1993" s="4" t="s">
        <v>3</v>
      </c>
      <c r="K1993" s="4" t="s">
        <v>4</v>
      </c>
      <c r="L1993" s="4" t="s">
        <v>26</v>
      </c>
      <c r="M1993" s="9">
        <v>2</v>
      </c>
      <c r="N1993" s="6">
        <v>40.83</v>
      </c>
      <c r="O1993" s="7">
        <v>0</v>
      </c>
      <c r="P1993" s="6">
        <v>16.850000000000001</v>
      </c>
      <c r="Q1993" s="6">
        <f t="shared" si="124"/>
        <v>81.66</v>
      </c>
      <c r="R1993" s="6">
        <f t="shared" si="125"/>
        <v>33.700000000000003</v>
      </c>
      <c r="S1993" s="6">
        <f t="shared" si="126"/>
        <v>47.959999999999994</v>
      </c>
      <c r="T1993" s="8">
        <f t="shared" si="127"/>
        <v>0.58731325006122947</v>
      </c>
      <c r="U1993" s="5">
        <f>YEAR(SalesDataTable[[#This Row],[Order Date]])</f>
        <v>2026</v>
      </c>
      <c r="V1993" s="8" t="str">
        <f>"Q"&amp;ROUNDUP(MONTH(SalesDataTable[[#This Row],[Order Date]])/3,0)</f>
        <v>Q3</v>
      </c>
      <c r="W1993" s="9">
        <f>MONTH(SalesDataTable[[#This Row],[Order Date]])</f>
        <v>9</v>
      </c>
      <c r="X1993" s="8" t="str">
        <f>TEXT(SalesDataTable[[#This Row],[Order Date]],"mmm")</f>
        <v>Sep</v>
      </c>
    </row>
    <row r="1994" spans="1:24" ht="15.75">
      <c r="A1994" s="2">
        <v>417</v>
      </c>
      <c r="B1994" s="3">
        <v>46293</v>
      </c>
      <c r="C1994" s="4">
        <f>YEAR(SalesDataTable[[#This Row],[Order Date]])</f>
        <v>2026</v>
      </c>
      <c r="D1994" s="12" t="str">
        <f>"Q"&amp;ROUNDUP(MONTH(SalesDataTable[[#This Row],[Order Date]])/3,0)</f>
        <v>Q3</v>
      </c>
      <c r="E1994" s="4">
        <f>MONTH(SalesDataTable[[#This Row],[Order Date]])</f>
        <v>9</v>
      </c>
      <c r="F1994" s="4" t="str">
        <f>TEXT(SalesDataTable[[#This Row],[Order Date]],"MMM")</f>
        <v>Sep</v>
      </c>
      <c r="G1994" s="4" t="s">
        <v>6</v>
      </c>
      <c r="H1994" s="4" t="s">
        <v>49</v>
      </c>
      <c r="I1994" s="4" t="s">
        <v>28</v>
      </c>
      <c r="J1994" s="4" t="s">
        <v>3</v>
      </c>
      <c r="K1994" s="4" t="s">
        <v>23</v>
      </c>
      <c r="L1994" s="4" t="s">
        <v>51</v>
      </c>
      <c r="M1994" s="9">
        <v>1</v>
      </c>
      <c r="N1994" s="6">
        <v>121.64</v>
      </c>
      <c r="O1994" s="7">
        <v>0.15</v>
      </c>
      <c r="P1994" s="6">
        <v>61.56</v>
      </c>
      <c r="Q1994" s="6">
        <f t="shared" si="124"/>
        <v>103.39399999999999</v>
      </c>
      <c r="R1994" s="6">
        <f t="shared" si="125"/>
        <v>61.56</v>
      </c>
      <c r="S1994" s="6">
        <f t="shared" si="126"/>
        <v>41.833999999999989</v>
      </c>
      <c r="T1994" s="8">
        <f t="shared" si="127"/>
        <v>0.40460761746329565</v>
      </c>
      <c r="U1994" s="5">
        <f>YEAR(SalesDataTable[[#This Row],[Order Date]])</f>
        <v>2026</v>
      </c>
      <c r="V1994" s="8" t="str">
        <f>"Q"&amp;ROUNDUP(MONTH(SalesDataTable[[#This Row],[Order Date]])/3,0)</f>
        <v>Q3</v>
      </c>
      <c r="W1994" s="9">
        <f>MONTH(SalesDataTable[[#This Row],[Order Date]])</f>
        <v>9</v>
      </c>
      <c r="X1994" s="8" t="str">
        <f>TEXT(SalesDataTable[[#This Row],[Order Date]],"mmm")</f>
        <v>Sep</v>
      </c>
    </row>
    <row r="1995" spans="1:24" ht="15.75">
      <c r="A1995" s="2">
        <v>437</v>
      </c>
      <c r="B1995" s="3">
        <v>46293</v>
      </c>
      <c r="C1995" s="4">
        <f>YEAR(SalesDataTable[[#This Row],[Order Date]])</f>
        <v>2026</v>
      </c>
      <c r="D1995" s="12" t="str">
        <f>"Q"&amp;ROUNDUP(MONTH(SalesDataTable[[#This Row],[Order Date]])/3,0)</f>
        <v>Q3</v>
      </c>
      <c r="E1995" s="4">
        <f>MONTH(SalesDataTable[[#This Row],[Order Date]])</f>
        <v>9</v>
      </c>
      <c r="F1995" s="4" t="str">
        <f>TEXT(SalesDataTable[[#This Row],[Order Date]],"MMM")</f>
        <v>Sep</v>
      </c>
      <c r="G1995" s="4" t="s">
        <v>6</v>
      </c>
      <c r="H1995" s="4" t="s">
        <v>7</v>
      </c>
      <c r="I1995" s="4" t="s">
        <v>19</v>
      </c>
      <c r="J1995" s="4" t="s">
        <v>13</v>
      </c>
      <c r="K1995" s="4" t="s">
        <v>14</v>
      </c>
      <c r="L1995" s="4" t="s">
        <v>48</v>
      </c>
      <c r="M1995" s="9">
        <v>1</v>
      </c>
      <c r="N1995" s="6">
        <v>164.7</v>
      </c>
      <c r="O1995" s="7">
        <v>0</v>
      </c>
      <c r="P1995" s="6">
        <v>86.02</v>
      </c>
      <c r="Q1995" s="6">
        <f t="shared" si="124"/>
        <v>164.7</v>
      </c>
      <c r="R1995" s="6">
        <f t="shared" si="125"/>
        <v>86.02</v>
      </c>
      <c r="S1995" s="6">
        <f t="shared" si="126"/>
        <v>78.679999999999993</v>
      </c>
      <c r="T1995" s="8">
        <f t="shared" si="127"/>
        <v>0.47771706132361869</v>
      </c>
      <c r="U1995" s="5">
        <f>YEAR(SalesDataTable[[#This Row],[Order Date]])</f>
        <v>2026</v>
      </c>
      <c r="V1995" s="8" t="str">
        <f>"Q"&amp;ROUNDUP(MONTH(SalesDataTable[[#This Row],[Order Date]])/3,0)</f>
        <v>Q3</v>
      </c>
      <c r="W1995" s="9">
        <f>MONTH(SalesDataTable[[#This Row],[Order Date]])</f>
        <v>9</v>
      </c>
      <c r="X1995" s="8" t="str">
        <f>TEXT(SalesDataTable[[#This Row],[Order Date]],"mmm")</f>
        <v>Sep</v>
      </c>
    </row>
    <row r="1996" spans="1:24" ht="15.75">
      <c r="A1996" s="2">
        <v>790</v>
      </c>
      <c r="B1996" s="3">
        <v>46293</v>
      </c>
      <c r="C1996" s="4">
        <f>YEAR(SalesDataTable[[#This Row],[Order Date]])</f>
        <v>2026</v>
      </c>
      <c r="D1996" s="12" t="str">
        <f>"Q"&amp;ROUNDUP(MONTH(SalesDataTable[[#This Row],[Order Date]])/3,0)</f>
        <v>Q3</v>
      </c>
      <c r="E1996" s="4">
        <f>MONTH(SalesDataTable[[#This Row],[Order Date]])</f>
        <v>9</v>
      </c>
      <c r="F1996" s="4" t="str">
        <f>TEXT(SalesDataTable[[#This Row],[Order Date]],"MMM")</f>
        <v>Sep</v>
      </c>
      <c r="G1996" s="4" t="s">
        <v>20</v>
      </c>
      <c r="H1996" s="4" t="s">
        <v>31</v>
      </c>
      <c r="I1996" s="4" t="s">
        <v>28</v>
      </c>
      <c r="J1996" s="4" t="s">
        <v>13</v>
      </c>
      <c r="K1996" s="4" t="s">
        <v>23</v>
      </c>
      <c r="L1996" s="4" t="s">
        <v>29</v>
      </c>
      <c r="M1996" s="9">
        <v>1</v>
      </c>
      <c r="N1996" s="6">
        <v>199.09</v>
      </c>
      <c r="O1996" s="7">
        <v>0.05</v>
      </c>
      <c r="P1996" s="6">
        <v>106.57</v>
      </c>
      <c r="Q1996" s="6">
        <f t="shared" si="124"/>
        <v>189.13550000000001</v>
      </c>
      <c r="R1996" s="6">
        <f t="shared" si="125"/>
        <v>106.57</v>
      </c>
      <c r="S1996" s="6">
        <f t="shared" si="126"/>
        <v>82.565500000000014</v>
      </c>
      <c r="T1996" s="8">
        <f t="shared" si="127"/>
        <v>0.43654152710622812</v>
      </c>
      <c r="U1996" s="5">
        <f>YEAR(SalesDataTable[[#This Row],[Order Date]])</f>
        <v>2026</v>
      </c>
      <c r="V1996" s="8" t="str">
        <f>"Q"&amp;ROUNDUP(MONTH(SalesDataTable[[#This Row],[Order Date]])/3,0)</f>
        <v>Q3</v>
      </c>
      <c r="W1996" s="9">
        <f>MONTH(SalesDataTable[[#This Row],[Order Date]])</f>
        <v>9</v>
      </c>
      <c r="X1996" s="8" t="str">
        <f>TEXT(SalesDataTable[[#This Row],[Order Date]],"mmm")</f>
        <v>Sep</v>
      </c>
    </row>
    <row r="1997" spans="1:24" ht="15.75">
      <c r="A1997" s="2">
        <v>1151</v>
      </c>
      <c r="B1997" s="3">
        <v>46293</v>
      </c>
      <c r="C1997" s="4">
        <f>YEAR(SalesDataTable[[#This Row],[Order Date]])</f>
        <v>2026</v>
      </c>
      <c r="D1997" s="12" t="str">
        <f>"Q"&amp;ROUNDUP(MONTH(SalesDataTable[[#This Row],[Order Date]])/3,0)</f>
        <v>Q3</v>
      </c>
      <c r="E1997" s="4">
        <f>MONTH(SalesDataTable[[#This Row],[Order Date]])</f>
        <v>9</v>
      </c>
      <c r="F1997" s="4" t="str">
        <f>TEXT(SalesDataTable[[#This Row],[Order Date]],"MMM")</f>
        <v>Sep</v>
      </c>
      <c r="G1997" s="4" t="s">
        <v>0</v>
      </c>
      <c r="H1997" s="4" t="s">
        <v>1</v>
      </c>
      <c r="I1997" s="4" t="s">
        <v>28</v>
      </c>
      <c r="J1997" s="4" t="s">
        <v>3</v>
      </c>
      <c r="K1997" s="4" t="s">
        <v>4</v>
      </c>
      <c r="L1997" s="4" t="s">
        <v>5</v>
      </c>
      <c r="M1997" s="9">
        <v>1</v>
      </c>
      <c r="N1997" s="6">
        <v>81.48</v>
      </c>
      <c r="O1997" s="7">
        <v>0</v>
      </c>
      <c r="P1997" s="6">
        <v>41.47</v>
      </c>
      <c r="Q1997" s="6">
        <f t="shared" si="124"/>
        <v>81.48</v>
      </c>
      <c r="R1997" s="6">
        <f t="shared" si="125"/>
        <v>41.47</v>
      </c>
      <c r="S1997" s="6">
        <f t="shared" si="126"/>
        <v>40.010000000000005</v>
      </c>
      <c r="T1997" s="8">
        <f t="shared" si="127"/>
        <v>0.4910407461953854</v>
      </c>
      <c r="U1997" s="5">
        <f>YEAR(SalesDataTable[[#This Row],[Order Date]])</f>
        <v>2026</v>
      </c>
      <c r="V1997" s="8" t="str">
        <f>"Q"&amp;ROUNDUP(MONTH(SalesDataTable[[#This Row],[Order Date]])/3,0)</f>
        <v>Q3</v>
      </c>
      <c r="W1997" s="9">
        <f>MONTH(SalesDataTable[[#This Row],[Order Date]])</f>
        <v>9</v>
      </c>
      <c r="X1997" s="8" t="str">
        <f>TEXT(SalesDataTable[[#This Row],[Order Date]],"mmm")</f>
        <v>Sep</v>
      </c>
    </row>
    <row r="1998" spans="1:24" ht="15.75">
      <c r="A1998" s="2">
        <v>1331</v>
      </c>
      <c r="B1998" s="3">
        <v>46293</v>
      </c>
      <c r="C1998" s="4">
        <f>YEAR(SalesDataTable[[#This Row],[Order Date]])</f>
        <v>2026</v>
      </c>
      <c r="D1998" s="12" t="str">
        <f>"Q"&amp;ROUNDUP(MONTH(SalesDataTable[[#This Row],[Order Date]])/3,0)</f>
        <v>Q3</v>
      </c>
      <c r="E1998" s="4">
        <f>MONTH(SalesDataTable[[#This Row],[Order Date]])</f>
        <v>9</v>
      </c>
      <c r="F1998" s="4" t="str">
        <f>TEXT(SalesDataTable[[#This Row],[Order Date]],"MMM")</f>
        <v>Sep</v>
      </c>
      <c r="G1998" s="4" t="s">
        <v>0</v>
      </c>
      <c r="H1998" s="4" t="s">
        <v>1</v>
      </c>
      <c r="I1998" s="4" t="s">
        <v>2</v>
      </c>
      <c r="J1998" s="4" t="s">
        <v>13</v>
      </c>
      <c r="K1998" s="4" t="s">
        <v>34</v>
      </c>
      <c r="L1998" s="4" t="s">
        <v>35</v>
      </c>
      <c r="M1998" s="9">
        <v>3</v>
      </c>
      <c r="N1998" s="6">
        <v>39.450000000000003</v>
      </c>
      <c r="O1998" s="7">
        <v>0.05</v>
      </c>
      <c r="P1998" s="6">
        <v>15.1</v>
      </c>
      <c r="Q1998" s="6">
        <f t="shared" si="124"/>
        <v>112.4325</v>
      </c>
      <c r="R1998" s="6">
        <f t="shared" si="125"/>
        <v>45.3</v>
      </c>
      <c r="S1998" s="6">
        <f t="shared" si="126"/>
        <v>67.132500000000007</v>
      </c>
      <c r="T1998" s="8">
        <f t="shared" si="127"/>
        <v>0.59709158828630515</v>
      </c>
      <c r="U1998" s="5">
        <f>YEAR(SalesDataTable[[#This Row],[Order Date]])</f>
        <v>2026</v>
      </c>
      <c r="V1998" s="8" t="str">
        <f>"Q"&amp;ROUNDUP(MONTH(SalesDataTable[[#This Row],[Order Date]])/3,0)</f>
        <v>Q3</v>
      </c>
      <c r="W1998" s="9">
        <f>MONTH(SalesDataTable[[#This Row],[Order Date]])</f>
        <v>9</v>
      </c>
      <c r="X1998" s="8" t="str">
        <f>TEXT(SalesDataTable[[#This Row],[Order Date]],"mmm")</f>
        <v>Sep</v>
      </c>
    </row>
    <row r="1999" spans="1:24" ht="15.75">
      <c r="A1999" s="2">
        <v>2388</v>
      </c>
      <c r="B1999" s="3">
        <v>46293</v>
      </c>
      <c r="C1999" s="4">
        <f>YEAR(SalesDataTable[[#This Row],[Order Date]])</f>
        <v>2026</v>
      </c>
      <c r="D1999" s="12" t="str">
        <f>"Q"&amp;ROUNDUP(MONTH(SalesDataTable[[#This Row],[Order Date]])/3,0)</f>
        <v>Q3</v>
      </c>
      <c r="E1999" s="4">
        <f>MONTH(SalesDataTable[[#This Row],[Order Date]])</f>
        <v>9</v>
      </c>
      <c r="F1999" s="4" t="str">
        <f>TEXT(SalesDataTable[[#This Row],[Order Date]],"MMM")</f>
        <v>Sep</v>
      </c>
      <c r="G1999" s="4" t="s">
        <v>20</v>
      </c>
      <c r="H1999" s="4" t="s">
        <v>33</v>
      </c>
      <c r="I1999" s="4" t="s">
        <v>2</v>
      </c>
      <c r="J1999" s="4" t="s">
        <v>3</v>
      </c>
      <c r="K1999" s="4" t="s">
        <v>9</v>
      </c>
      <c r="L1999" s="4" t="s">
        <v>10</v>
      </c>
      <c r="M1999" s="9">
        <v>3</v>
      </c>
      <c r="N1999" s="6">
        <v>93.22</v>
      </c>
      <c r="O1999" s="7">
        <v>0</v>
      </c>
      <c r="P1999" s="6">
        <v>46.75</v>
      </c>
      <c r="Q1999" s="6">
        <f t="shared" si="124"/>
        <v>279.65999999999997</v>
      </c>
      <c r="R1999" s="6">
        <f t="shared" si="125"/>
        <v>140.25</v>
      </c>
      <c r="S1999" s="6">
        <f t="shared" si="126"/>
        <v>139.40999999999997</v>
      </c>
      <c r="T1999" s="8">
        <f t="shared" si="127"/>
        <v>0.49849817635700489</v>
      </c>
      <c r="U1999" s="5">
        <f>YEAR(SalesDataTable[[#This Row],[Order Date]])</f>
        <v>2026</v>
      </c>
      <c r="V1999" s="8" t="str">
        <f>"Q"&amp;ROUNDUP(MONTH(SalesDataTable[[#This Row],[Order Date]])/3,0)</f>
        <v>Q3</v>
      </c>
      <c r="W1999" s="9">
        <f>MONTH(SalesDataTable[[#This Row],[Order Date]])</f>
        <v>9</v>
      </c>
      <c r="X1999" s="8" t="str">
        <f>TEXT(SalesDataTable[[#This Row],[Order Date]],"mmm")</f>
        <v>Sep</v>
      </c>
    </row>
    <row r="2000" spans="1:24" ht="15.75">
      <c r="A2000" s="2">
        <v>2795</v>
      </c>
      <c r="B2000" s="3">
        <v>46293</v>
      </c>
      <c r="C2000" s="4">
        <f>YEAR(SalesDataTable[[#This Row],[Order Date]])</f>
        <v>2026</v>
      </c>
      <c r="D2000" s="12" t="str">
        <f>"Q"&amp;ROUNDUP(MONTH(SalesDataTable[[#This Row],[Order Date]])/3,0)</f>
        <v>Q3</v>
      </c>
      <c r="E2000" s="4">
        <f>MONTH(SalesDataTable[[#This Row],[Order Date]])</f>
        <v>9</v>
      </c>
      <c r="F2000" s="4" t="str">
        <f>TEXT(SalesDataTable[[#This Row],[Order Date]],"MMM")</f>
        <v>Sep</v>
      </c>
      <c r="G2000" s="4" t="s">
        <v>6</v>
      </c>
      <c r="H2000" s="4" t="s">
        <v>43</v>
      </c>
      <c r="I2000" s="4" t="s">
        <v>2</v>
      </c>
      <c r="J2000" s="4" t="s">
        <v>13</v>
      </c>
      <c r="K2000" s="4" t="s">
        <v>9</v>
      </c>
      <c r="L2000" s="4" t="s">
        <v>17</v>
      </c>
      <c r="M2000" s="9">
        <v>3</v>
      </c>
      <c r="N2000" s="6">
        <v>142.19</v>
      </c>
      <c r="O2000" s="7">
        <v>0.05</v>
      </c>
      <c r="P2000" s="6">
        <v>78.37</v>
      </c>
      <c r="Q2000" s="6">
        <f t="shared" si="124"/>
        <v>405.24149999999997</v>
      </c>
      <c r="R2000" s="6">
        <f t="shared" si="125"/>
        <v>235.11</v>
      </c>
      <c r="S2000" s="6">
        <f t="shared" si="126"/>
        <v>170.13149999999996</v>
      </c>
      <c r="T2000" s="8">
        <f t="shared" si="127"/>
        <v>0.41982743623246871</v>
      </c>
      <c r="U2000" s="5">
        <f>YEAR(SalesDataTable[[#This Row],[Order Date]])</f>
        <v>2026</v>
      </c>
      <c r="V2000" s="8" t="str">
        <f>"Q"&amp;ROUNDUP(MONTH(SalesDataTable[[#This Row],[Order Date]])/3,0)</f>
        <v>Q3</v>
      </c>
      <c r="W2000" s="9">
        <f>MONTH(SalesDataTable[[#This Row],[Order Date]])</f>
        <v>9</v>
      </c>
      <c r="X2000" s="8" t="str">
        <f>TEXT(SalesDataTable[[#This Row],[Order Date]],"mmm")</f>
        <v>Sep</v>
      </c>
    </row>
    <row r="2001" spans="1:24" ht="15.75">
      <c r="A2001" s="2">
        <v>2840</v>
      </c>
      <c r="B2001" s="3">
        <v>46293</v>
      </c>
      <c r="C2001" s="4">
        <f>YEAR(SalesDataTable[[#This Row],[Order Date]])</f>
        <v>2026</v>
      </c>
      <c r="D2001" s="12" t="str">
        <f>"Q"&amp;ROUNDUP(MONTH(SalesDataTable[[#This Row],[Order Date]])/3,0)</f>
        <v>Q3</v>
      </c>
      <c r="E2001" s="4">
        <f>MONTH(SalesDataTable[[#This Row],[Order Date]])</f>
        <v>9</v>
      </c>
      <c r="F2001" s="4" t="str">
        <f>TEXT(SalesDataTable[[#This Row],[Order Date]],"MMM")</f>
        <v>Sep</v>
      </c>
      <c r="G2001" s="4" t="s">
        <v>0</v>
      </c>
      <c r="H2001" s="4" t="s">
        <v>1</v>
      </c>
      <c r="I2001" s="4" t="s">
        <v>2</v>
      </c>
      <c r="J2001" s="4" t="s">
        <v>3</v>
      </c>
      <c r="K2001" s="4" t="s">
        <v>9</v>
      </c>
      <c r="L2001" s="4" t="s">
        <v>37</v>
      </c>
      <c r="M2001" s="9">
        <v>2</v>
      </c>
      <c r="N2001" s="6">
        <v>151.69999999999999</v>
      </c>
      <c r="O2001" s="7">
        <v>0</v>
      </c>
      <c r="P2001" s="6">
        <v>77.19</v>
      </c>
      <c r="Q2001" s="6">
        <f t="shared" si="124"/>
        <v>303.39999999999998</v>
      </c>
      <c r="R2001" s="6">
        <f t="shared" si="125"/>
        <v>154.38</v>
      </c>
      <c r="S2001" s="6">
        <f t="shared" si="126"/>
        <v>149.01999999999998</v>
      </c>
      <c r="T2001" s="8">
        <f t="shared" si="127"/>
        <v>0.49116677653263019</v>
      </c>
      <c r="U2001" s="5">
        <f>YEAR(SalesDataTable[[#This Row],[Order Date]])</f>
        <v>2026</v>
      </c>
      <c r="V2001" s="8" t="str">
        <f>"Q"&amp;ROUNDUP(MONTH(SalesDataTable[[#This Row],[Order Date]])/3,0)</f>
        <v>Q3</v>
      </c>
      <c r="W2001" s="9">
        <f>MONTH(SalesDataTable[[#This Row],[Order Date]])</f>
        <v>9</v>
      </c>
      <c r="X2001" s="8" t="str">
        <f>TEXT(SalesDataTable[[#This Row],[Order Date]],"mmm")</f>
        <v>Sep</v>
      </c>
    </row>
    <row r="2002" spans="1:24" ht="15.75">
      <c r="A2002" s="2">
        <v>2863</v>
      </c>
      <c r="B2002" s="3">
        <v>46293</v>
      </c>
      <c r="C2002" s="4">
        <f>YEAR(SalesDataTable[[#This Row],[Order Date]])</f>
        <v>2026</v>
      </c>
      <c r="D2002" s="12" t="str">
        <f>"Q"&amp;ROUNDUP(MONTH(SalesDataTable[[#This Row],[Order Date]])/3,0)</f>
        <v>Q3</v>
      </c>
      <c r="E2002" s="4">
        <f>MONTH(SalesDataTable[[#This Row],[Order Date]])</f>
        <v>9</v>
      </c>
      <c r="F2002" s="4" t="str">
        <f>TEXT(SalesDataTable[[#This Row],[Order Date]],"MMM")</f>
        <v>Sep</v>
      </c>
      <c r="G2002" s="4" t="s">
        <v>11</v>
      </c>
      <c r="H2002" s="4" t="s">
        <v>12</v>
      </c>
      <c r="I2002" s="4" t="s">
        <v>19</v>
      </c>
      <c r="J2002" s="4" t="s">
        <v>13</v>
      </c>
      <c r="K2002" s="4" t="s">
        <v>14</v>
      </c>
      <c r="L2002" s="4" t="s">
        <v>44</v>
      </c>
      <c r="M2002" s="9">
        <v>1</v>
      </c>
      <c r="N2002" s="6">
        <v>133.85</v>
      </c>
      <c r="O2002" s="7">
        <v>0.05</v>
      </c>
      <c r="P2002" s="6">
        <v>66.41</v>
      </c>
      <c r="Q2002" s="6">
        <f t="shared" si="124"/>
        <v>127.15749999999998</v>
      </c>
      <c r="R2002" s="6">
        <f t="shared" si="125"/>
        <v>66.41</v>
      </c>
      <c r="S2002" s="6">
        <f t="shared" si="126"/>
        <v>60.747499999999988</v>
      </c>
      <c r="T2002" s="8">
        <f t="shared" si="127"/>
        <v>0.47773430588050247</v>
      </c>
      <c r="U2002" s="5">
        <f>YEAR(SalesDataTable[[#This Row],[Order Date]])</f>
        <v>2026</v>
      </c>
      <c r="V2002" s="8" t="str">
        <f>"Q"&amp;ROUNDUP(MONTH(SalesDataTable[[#This Row],[Order Date]])/3,0)</f>
        <v>Q3</v>
      </c>
      <c r="W2002" s="9">
        <f>MONTH(SalesDataTable[[#This Row],[Order Date]])</f>
        <v>9</v>
      </c>
      <c r="X2002" s="8" t="str">
        <f>TEXT(SalesDataTable[[#This Row],[Order Date]],"mmm")</f>
        <v>Sep</v>
      </c>
    </row>
    <row r="2003" spans="1:24" ht="15.75">
      <c r="A2003" s="2">
        <v>4522</v>
      </c>
      <c r="B2003" s="3">
        <v>46293</v>
      </c>
      <c r="C2003" s="4">
        <f>YEAR(SalesDataTable[[#This Row],[Order Date]])</f>
        <v>2026</v>
      </c>
      <c r="D2003" s="12" t="str">
        <f>"Q"&amp;ROUNDUP(MONTH(SalesDataTable[[#This Row],[Order Date]])/3,0)</f>
        <v>Q3</v>
      </c>
      <c r="E2003" s="4">
        <f>MONTH(SalesDataTable[[#This Row],[Order Date]])</f>
        <v>9</v>
      </c>
      <c r="F2003" s="4" t="str">
        <f>TEXT(SalesDataTable[[#This Row],[Order Date]],"MMM")</f>
        <v>Sep</v>
      </c>
      <c r="G2003" s="4" t="s">
        <v>20</v>
      </c>
      <c r="H2003" s="4" t="s">
        <v>47</v>
      </c>
      <c r="I2003" s="4" t="s">
        <v>28</v>
      </c>
      <c r="J2003" s="4" t="s">
        <v>16</v>
      </c>
      <c r="K2003" s="4" t="s">
        <v>23</v>
      </c>
      <c r="L2003" s="4" t="s">
        <v>51</v>
      </c>
      <c r="M2003" s="9">
        <v>6</v>
      </c>
      <c r="N2003" s="6">
        <v>125.62</v>
      </c>
      <c r="O2003" s="7">
        <v>0</v>
      </c>
      <c r="P2003" s="6">
        <v>61.34</v>
      </c>
      <c r="Q2003" s="6">
        <f t="shared" si="124"/>
        <v>753.72</v>
      </c>
      <c r="R2003" s="6">
        <f t="shared" si="125"/>
        <v>368.04</v>
      </c>
      <c r="S2003" s="6">
        <f t="shared" si="126"/>
        <v>385.68</v>
      </c>
      <c r="T2003" s="8">
        <f t="shared" si="127"/>
        <v>0.51170195828689702</v>
      </c>
      <c r="U2003" s="5">
        <f>YEAR(SalesDataTable[[#This Row],[Order Date]])</f>
        <v>2026</v>
      </c>
      <c r="V2003" s="8" t="str">
        <f>"Q"&amp;ROUNDUP(MONTH(SalesDataTable[[#This Row],[Order Date]])/3,0)</f>
        <v>Q3</v>
      </c>
      <c r="W2003" s="9">
        <f>MONTH(SalesDataTable[[#This Row],[Order Date]])</f>
        <v>9</v>
      </c>
      <c r="X2003" s="8" t="str">
        <f>TEXT(SalesDataTable[[#This Row],[Order Date]],"mmm")</f>
        <v>Sep</v>
      </c>
    </row>
    <row r="2004" spans="1:24" ht="15.75">
      <c r="A2004" s="2">
        <v>5200</v>
      </c>
      <c r="B2004" s="3">
        <v>46293</v>
      </c>
      <c r="C2004" s="4">
        <f>YEAR(SalesDataTable[[#This Row],[Order Date]])</f>
        <v>2026</v>
      </c>
      <c r="D2004" s="12" t="str">
        <f>"Q"&amp;ROUNDUP(MONTH(SalesDataTable[[#This Row],[Order Date]])/3,0)</f>
        <v>Q3</v>
      </c>
      <c r="E2004" s="4">
        <f>MONTH(SalesDataTable[[#This Row],[Order Date]])</f>
        <v>9</v>
      </c>
      <c r="F2004" s="4" t="str">
        <f>TEXT(SalesDataTable[[#This Row],[Order Date]],"MMM")</f>
        <v>Sep</v>
      </c>
      <c r="G2004" s="4" t="s">
        <v>6</v>
      </c>
      <c r="H2004" s="4" t="s">
        <v>43</v>
      </c>
      <c r="I2004" s="4" t="s">
        <v>2</v>
      </c>
      <c r="J2004" s="4" t="s">
        <v>13</v>
      </c>
      <c r="K2004" s="4" t="s">
        <v>23</v>
      </c>
      <c r="L2004" s="4" t="s">
        <v>29</v>
      </c>
      <c r="M2004" s="9">
        <v>3</v>
      </c>
      <c r="N2004" s="6">
        <v>196.87</v>
      </c>
      <c r="O2004" s="7">
        <v>0.1</v>
      </c>
      <c r="P2004" s="6">
        <v>105.93</v>
      </c>
      <c r="Q2004" s="6">
        <f t="shared" si="124"/>
        <v>531.54899999999998</v>
      </c>
      <c r="R2004" s="6">
        <f t="shared" si="125"/>
        <v>317.79000000000002</v>
      </c>
      <c r="S2004" s="6">
        <f t="shared" si="126"/>
        <v>213.75899999999996</v>
      </c>
      <c r="T2004" s="8">
        <f t="shared" si="127"/>
        <v>0.40214354650276823</v>
      </c>
      <c r="U2004" s="5">
        <f>YEAR(SalesDataTable[[#This Row],[Order Date]])</f>
        <v>2026</v>
      </c>
      <c r="V2004" s="8" t="str">
        <f>"Q"&amp;ROUNDUP(MONTH(SalesDataTable[[#This Row],[Order Date]])/3,0)</f>
        <v>Q3</v>
      </c>
      <c r="W2004" s="9">
        <f>MONTH(SalesDataTable[[#This Row],[Order Date]])</f>
        <v>9</v>
      </c>
      <c r="X2004" s="8" t="str">
        <f>TEXT(SalesDataTable[[#This Row],[Order Date]],"mmm")</f>
        <v>Sep</v>
      </c>
    </row>
    <row r="2005" spans="1:24" ht="15.75">
      <c r="A2005" s="2">
        <v>452</v>
      </c>
      <c r="B2005" s="3">
        <v>46294</v>
      </c>
      <c r="C2005" s="4">
        <f>YEAR(SalesDataTable[[#This Row],[Order Date]])</f>
        <v>2026</v>
      </c>
      <c r="D2005" s="12" t="str">
        <f>"Q"&amp;ROUNDUP(MONTH(SalesDataTable[[#This Row],[Order Date]])/3,0)</f>
        <v>Q3</v>
      </c>
      <c r="E2005" s="4">
        <f>MONTH(SalesDataTable[[#This Row],[Order Date]])</f>
        <v>9</v>
      </c>
      <c r="F2005" s="4" t="str">
        <f>TEXT(SalesDataTable[[#This Row],[Order Date]],"MMM")</f>
        <v>Sep</v>
      </c>
      <c r="G2005" s="4" t="s">
        <v>6</v>
      </c>
      <c r="H2005" s="4" t="s">
        <v>7</v>
      </c>
      <c r="I2005" s="4" t="s">
        <v>2</v>
      </c>
      <c r="J2005" s="4" t="s">
        <v>3</v>
      </c>
      <c r="K2005" s="4" t="s">
        <v>14</v>
      </c>
      <c r="L2005" s="4" t="s">
        <v>15</v>
      </c>
      <c r="M2005" s="9">
        <v>4</v>
      </c>
      <c r="N2005" s="6">
        <v>36.869999999999997</v>
      </c>
      <c r="O2005" s="7">
        <v>0</v>
      </c>
      <c r="P2005" s="6">
        <v>13.43</v>
      </c>
      <c r="Q2005" s="6">
        <f t="shared" si="124"/>
        <v>147.47999999999999</v>
      </c>
      <c r="R2005" s="6">
        <f t="shared" si="125"/>
        <v>53.72</v>
      </c>
      <c r="S2005" s="6">
        <f t="shared" si="126"/>
        <v>93.759999999999991</v>
      </c>
      <c r="T2005" s="8">
        <f t="shared" si="127"/>
        <v>0.63574721996202876</v>
      </c>
      <c r="U2005" s="5">
        <f>YEAR(SalesDataTable[[#This Row],[Order Date]])</f>
        <v>2026</v>
      </c>
      <c r="V2005" s="8" t="str">
        <f>"Q"&amp;ROUNDUP(MONTH(SalesDataTable[[#This Row],[Order Date]])/3,0)</f>
        <v>Q3</v>
      </c>
      <c r="W2005" s="9">
        <f>MONTH(SalesDataTable[[#This Row],[Order Date]])</f>
        <v>9</v>
      </c>
      <c r="X2005" s="8" t="str">
        <f>TEXT(SalesDataTable[[#This Row],[Order Date]],"mmm")</f>
        <v>Sep</v>
      </c>
    </row>
    <row r="2006" spans="1:24" ht="15.75">
      <c r="A2006" s="2">
        <v>871</v>
      </c>
      <c r="B2006" s="3">
        <v>46294</v>
      </c>
      <c r="C2006" s="4">
        <f>YEAR(SalesDataTable[[#This Row],[Order Date]])</f>
        <v>2026</v>
      </c>
      <c r="D2006" s="12" t="str">
        <f>"Q"&amp;ROUNDUP(MONTH(SalesDataTable[[#This Row],[Order Date]])/3,0)</f>
        <v>Q3</v>
      </c>
      <c r="E2006" s="4">
        <f>MONTH(SalesDataTable[[#This Row],[Order Date]])</f>
        <v>9</v>
      </c>
      <c r="F2006" s="4" t="str">
        <f>TEXT(SalesDataTable[[#This Row],[Order Date]],"MMM")</f>
        <v>Sep</v>
      </c>
      <c r="G2006" s="4" t="s">
        <v>6</v>
      </c>
      <c r="H2006" s="4" t="s">
        <v>43</v>
      </c>
      <c r="I2006" s="4" t="s">
        <v>2</v>
      </c>
      <c r="J2006" s="4" t="s">
        <v>13</v>
      </c>
      <c r="K2006" s="4" t="s">
        <v>14</v>
      </c>
      <c r="L2006" s="4" t="s">
        <v>32</v>
      </c>
      <c r="M2006" s="9">
        <v>1</v>
      </c>
      <c r="N2006" s="6">
        <v>47.37</v>
      </c>
      <c r="O2006" s="7">
        <v>0</v>
      </c>
      <c r="P2006" s="6">
        <v>18.2</v>
      </c>
      <c r="Q2006" s="6">
        <f t="shared" si="124"/>
        <v>47.37</v>
      </c>
      <c r="R2006" s="6">
        <f t="shared" si="125"/>
        <v>18.2</v>
      </c>
      <c r="S2006" s="6">
        <f t="shared" si="126"/>
        <v>29.169999999999998</v>
      </c>
      <c r="T2006" s="8">
        <f t="shared" si="127"/>
        <v>0.61579058475828585</v>
      </c>
      <c r="U2006" s="5">
        <f>YEAR(SalesDataTable[[#This Row],[Order Date]])</f>
        <v>2026</v>
      </c>
      <c r="V2006" s="8" t="str">
        <f>"Q"&amp;ROUNDUP(MONTH(SalesDataTable[[#This Row],[Order Date]])/3,0)</f>
        <v>Q3</v>
      </c>
      <c r="W2006" s="9">
        <f>MONTH(SalesDataTable[[#This Row],[Order Date]])</f>
        <v>9</v>
      </c>
      <c r="X2006" s="8" t="str">
        <f>TEXT(SalesDataTable[[#This Row],[Order Date]],"mmm")</f>
        <v>Sep</v>
      </c>
    </row>
    <row r="2007" spans="1:24" ht="15.75">
      <c r="A2007" s="2">
        <v>922</v>
      </c>
      <c r="B2007" s="3">
        <v>46294</v>
      </c>
      <c r="C2007" s="4">
        <f>YEAR(SalesDataTable[[#This Row],[Order Date]])</f>
        <v>2026</v>
      </c>
      <c r="D2007" s="12" t="str">
        <f>"Q"&amp;ROUNDUP(MONTH(SalesDataTable[[#This Row],[Order Date]])/3,0)</f>
        <v>Q3</v>
      </c>
      <c r="E2007" s="4">
        <f>MONTH(SalesDataTable[[#This Row],[Order Date]])</f>
        <v>9</v>
      </c>
      <c r="F2007" s="4" t="str">
        <f>TEXT(SalesDataTable[[#This Row],[Order Date]],"MMM")</f>
        <v>Sep</v>
      </c>
      <c r="G2007" s="4" t="s">
        <v>20</v>
      </c>
      <c r="H2007" s="4" t="s">
        <v>33</v>
      </c>
      <c r="I2007" s="4" t="s">
        <v>28</v>
      </c>
      <c r="J2007" s="4" t="s">
        <v>16</v>
      </c>
      <c r="K2007" s="4" t="s">
        <v>9</v>
      </c>
      <c r="L2007" s="4" t="s">
        <v>17</v>
      </c>
      <c r="M2007" s="9">
        <v>1</v>
      </c>
      <c r="N2007" s="6">
        <v>145.62</v>
      </c>
      <c r="O2007" s="7">
        <v>0.05</v>
      </c>
      <c r="P2007" s="6">
        <v>80.25</v>
      </c>
      <c r="Q2007" s="6">
        <f t="shared" si="124"/>
        <v>138.339</v>
      </c>
      <c r="R2007" s="6">
        <f t="shared" si="125"/>
        <v>80.25</v>
      </c>
      <c r="S2007" s="6">
        <f t="shared" si="126"/>
        <v>58.088999999999999</v>
      </c>
      <c r="T2007" s="8">
        <f t="shared" si="127"/>
        <v>0.41990328107041397</v>
      </c>
      <c r="U2007" s="5">
        <f>YEAR(SalesDataTable[[#This Row],[Order Date]])</f>
        <v>2026</v>
      </c>
      <c r="V2007" s="8" t="str">
        <f>"Q"&amp;ROUNDUP(MONTH(SalesDataTable[[#This Row],[Order Date]])/3,0)</f>
        <v>Q3</v>
      </c>
      <c r="W2007" s="9">
        <f>MONTH(SalesDataTable[[#This Row],[Order Date]])</f>
        <v>9</v>
      </c>
      <c r="X2007" s="8" t="str">
        <f>TEXT(SalesDataTable[[#This Row],[Order Date]],"mmm")</f>
        <v>Sep</v>
      </c>
    </row>
    <row r="2008" spans="1:24" ht="15.75">
      <c r="A2008" s="2">
        <v>1491</v>
      </c>
      <c r="B2008" s="3">
        <v>46294</v>
      </c>
      <c r="C2008" s="4">
        <f>YEAR(SalesDataTable[[#This Row],[Order Date]])</f>
        <v>2026</v>
      </c>
      <c r="D2008" s="12" t="str">
        <f>"Q"&amp;ROUNDUP(MONTH(SalesDataTable[[#This Row],[Order Date]])/3,0)</f>
        <v>Q3</v>
      </c>
      <c r="E2008" s="4">
        <f>MONTH(SalesDataTable[[#This Row],[Order Date]])</f>
        <v>9</v>
      </c>
      <c r="F2008" s="4" t="str">
        <f>TEXT(SalesDataTable[[#This Row],[Order Date]],"MMM")</f>
        <v>Sep</v>
      </c>
      <c r="G2008" s="4" t="s">
        <v>20</v>
      </c>
      <c r="H2008" s="4" t="s">
        <v>33</v>
      </c>
      <c r="I2008" s="4" t="s">
        <v>19</v>
      </c>
      <c r="J2008" s="4" t="s">
        <v>13</v>
      </c>
      <c r="K2008" s="4" t="s">
        <v>34</v>
      </c>
      <c r="L2008" s="4" t="s">
        <v>42</v>
      </c>
      <c r="M2008" s="9">
        <v>2</v>
      </c>
      <c r="N2008" s="6">
        <v>36.1</v>
      </c>
      <c r="O2008" s="7">
        <v>0.05</v>
      </c>
      <c r="P2008" s="6">
        <v>13.71</v>
      </c>
      <c r="Q2008" s="6">
        <f t="shared" si="124"/>
        <v>68.59</v>
      </c>
      <c r="R2008" s="6">
        <f t="shared" si="125"/>
        <v>27.42</v>
      </c>
      <c r="S2008" s="6">
        <f t="shared" si="126"/>
        <v>41.17</v>
      </c>
      <c r="T2008" s="8">
        <f t="shared" si="127"/>
        <v>0.60023327015599937</v>
      </c>
      <c r="U2008" s="5">
        <f>YEAR(SalesDataTable[[#This Row],[Order Date]])</f>
        <v>2026</v>
      </c>
      <c r="V2008" s="8" t="str">
        <f>"Q"&amp;ROUNDUP(MONTH(SalesDataTable[[#This Row],[Order Date]])/3,0)</f>
        <v>Q3</v>
      </c>
      <c r="W2008" s="9">
        <f>MONTH(SalesDataTable[[#This Row],[Order Date]])</f>
        <v>9</v>
      </c>
      <c r="X2008" s="8" t="str">
        <f>TEXT(SalesDataTable[[#This Row],[Order Date]],"mmm")</f>
        <v>Sep</v>
      </c>
    </row>
    <row r="2009" spans="1:24" ht="15.75">
      <c r="A2009" s="2">
        <v>1548</v>
      </c>
      <c r="B2009" s="3">
        <v>46294</v>
      </c>
      <c r="C2009" s="4">
        <f>YEAR(SalesDataTable[[#This Row],[Order Date]])</f>
        <v>2026</v>
      </c>
      <c r="D2009" s="12" t="str">
        <f>"Q"&amp;ROUNDUP(MONTH(SalesDataTable[[#This Row],[Order Date]])/3,0)</f>
        <v>Q3</v>
      </c>
      <c r="E2009" s="4">
        <f>MONTH(SalesDataTable[[#This Row],[Order Date]])</f>
        <v>9</v>
      </c>
      <c r="F2009" s="4" t="str">
        <f>TEXT(SalesDataTable[[#This Row],[Order Date]],"MMM")</f>
        <v>Sep</v>
      </c>
      <c r="G2009" s="4" t="s">
        <v>0</v>
      </c>
      <c r="H2009" s="4" t="s">
        <v>36</v>
      </c>
      <c r="I2009" s="4" t="s">
        <v>19</v>
      </c>
      <c r="J2009" s="4" t="s">
        <v>3</v>
      </c>
      <c r="K2009" s="4" t="s">
        <v>9</v>
      </c>
      <c r="L2009" s="4" t="s">
        <v>46</v>
      </c>
      <c r="M2009" s="9">
        <v>2</v>
      </c>
      <c r="N2009" s="6">
        <v>73</v>
      </c>
      <c r="O2009" s="7">
        <v>0.05</v>
      </c>
      <c r="P2009" s="6">
        <v>31.41</v>
      </c>
      <c r="Q2009" s="6">
        <f t="shared" si="124"/>
        <v>138.69999999999999</v>
      </c>
      <c r="R2009" s="6">
        <f t="shared" si="125"/>
        <v>62.82</v>
      </c>
      <c r="S2009" s="6">
        <f t="shared" si="126"/>
        <v>75.88</v>
      </c>
      <c r="T2009" s="8">
        <f t="shared" si="127"/>
        <v>0.54708002883922136</v>
      </c>
      <c r="U2009" s="5">
        <f>YEAR(SalesDataTable[[#This Row],[Order Date]])</f>
        <v>2026</v>
      </c>
      <c r="V2009" s="8" t="str">
        <f>"Q"&amp;ROUNDUP(MONTH(SalesDataTable[[#This Row],[Order Date]])/3,0)</f>
        <v>Q3</v>
      </c>
      <c r="W2009" s="9">
        <f>MONTH(SalesDataTable[[#This Row],[Order Date]])</f>
        <v>9</v>
      </c>
      <c r="X2009" s="8" t="str">
        <f>TEXT(SalesDataTable[[#This Row],[Order Date]],"mmm")</f>
        <v>Sep</v>
      </c>
    </row>
    <row r="2010" spans="1:24" ht="15.75">
      <c r="A2010" s="2">
        <v>2299</v>
      </c>
      <c r="B2010" s="3">
        <v>46294</v>
      </c>
      <c r="C2010" s="4">
        <f>YEAR(SalesDataTable[[#This Row],[Order Date]])</f>
        <v>2026</v>
      </c>
      <c r="D2010" s="12" t="str">
        <f>"Q"&amp;ROUNDUP(MONTH(SalesDataTable[[#This Row],[Order Date]])/3,0)</f>
        <v>Q3</v>
      </c>
      <c r="E2010" s="4">
        <f>MONTH(SalesDataTable[[#This Row],[Order Date]])</f>
        <v>9</v>
      </c>
      <c r="F2010" s="4" t="str">
        <f>TEXT(SalesDataTable[[#This Row],[Order Date]],"MMM")</f>
        <v>Sep</v>
      </c>
      <c r="G2010" s="4" t="s">
        <v>6</v>
      </c>
      <c r="H2010" s="4" t="s">
        <v>41</v>
      </c>
      <c r="I2010" s="4" t="s">
        <v>2</v>
      </c>
      <c r="J2010" s="4" t="s">
        <v>13</v>
      </c>
      <c r="K2010" s="4" t="s">
        <v>14</v>
      </c>
      <c r="L2010" s="4" t="s">
        <v>15</v>
      </c>
      <c r="M2010" s="9">
        <v>2</v>
      </c>
      <c r="N2010" s="6">
        <v>36.93</v>
      </c>
      <c r="O2010" s="7">
        <v>0.1</v>
      </c>
      <c r="P2010" s="6">
        <v>13.4</v>
      </c>
      <c r="Q2010" s="6">
        <f t="shared" si="124"/>
        <v>66.474000000000004</v>
      </c>
      <c r="R2010" s="6">
        <f t="shared" si="125"/>
        <v>26.8</v>
      </c>
      <c r="S2010" s="6">
        <f t="shared" si="126"/>
        <v>39.674000000000007</v>
      </c>
      <c r="T2010" s="8">
        <f t="shared" si="127"/>
        <v>0.59683485272437353</v>
      </c>
      <c r="U2010" s="5">
        <f>YEAR(SalesDataTable[[#This Row],[Order Date]])</f>
        <v>2026</v>
      </c>
      <c r="V2010" s="8" t="str">
        <f>"Q"&amp;ROUNDUP(MONTH(SalesDataTable[[#This Row],[Order Date]])/3,0)</f>
        <v>Q3</v>
      </c>
      <c r="W2010" s="9">
        <f>MONTH(SalesDataTable[[#This Row],[Order Date]])</f>
        <v>9</v>
      </c>
      <c r="X2010" s="8" t="str">
        <f>TEXT(SalesDataTable[[#This Row],[Order Date]],"mmm")</f>
        <v>Sep</v>
      </c>
    </row>
    <row r="2011" spans="1:24" ht="15.75">
      <c r="A2011" s="2">
        <v>3051</v>
      </c>
      <c r="B2011" s="3">
        <v>46294</v>
      </c>
      <c r="C2011" s="4">
        <f>YEAR(SalesDataTable[[#This Row],[Order Date]])</f>
        <v>2026</v>
      </c>
      <c r="D2011" s="12" t="str">
        <f>"Q"&amp;ROUNDUP(MONTH(SalesDataTable[[#This Row],[Order Date]])/3,0)</f>
        <v>Q3</v>
      </c>
      <c r="E2011" s="4">
        <f>MONTH(SalesDataTable[[#This Row],[Order Date]])</f>
        <v>9</v>
      </c>
      <c r="F2011" s="4" t="str">
        <f>TEXT(SalesDataTable[[#This Row],[Order Date]],"MMM")</f>
        <v>Sep</v>
      </c>
      <c r="G2011" s="4" t="s">
        <v>6</v>
      </c>
      <c r="H2011" s="4" t="s">
        <v>49</v>
      </c>
      <c r="I2011" s="4" t="s">
        <v>2</v>
      </c>
      <c r="J2011" s="4" t="s">
        <v>13</v>
      </c>
      <c r="K2011" s="4" t="s">
        <v>34</v>
      </c>
      <c r="L2011" s="4" t="s">
        <v>45</v>
      </c>
      <c r="M2011" s="9">
        <v>2</v>
      </c>
      <c r="N2011" s="6">
        <v>51.52</v>
      </c>
      <c r="O2011" s="7">
        <v>0</v>
      </c>
      <c r="P2011" s="6">
        <v>21.47</v>
      </c>
      <c r="Q2011" s="6">
        <f t="shared" si="124"/>
        <v>103.04</v>
      </c>
      <c r="R2011" s="6">
        <f t="shared" si="125"/>
        <v>42.94</v>
      </c>
      <c r="S2011" s="6">
        <f t="shared" si="126"/>
        <v>60.100000000000009</v>
      </c>
      <c r="T2011" s="8">
        <f t="shared" si="127"/>
        <v>0.58326863354037273</v>
      </c>
      <c r="U2011" s="5">
        <f>YEAR(SalesDataTable[[#This Row],[Order Date]])</f>
        <v>2026</v>
      </c>
      <c r="V2011" s="8" t="str">
        <f>"Q"&amp;ROUNDUP(MONTH(SalesDataTable[[#This Row],[Order Date]])/3,0)</f>
        <v>Q3</v>
      </c>
      <c r="W2011" s="9">
        <f>MONTH(SalesDataTable[[#This Row],[Order Date]])</f>
        <v>9</v>
      </c>
      <c r="X2011" s="8" t="str">
        <f>TEXT(SalesDataTable[[#This Row],[Order Date]],"mmm")</f>
        <v>Sep</v>
      </c>
    </row>
    <row r="2012" spans="1:24" ht="15.75">
      <c r="A2012" s="2">
        <v>4018</v>
      </c>
      <c r="B2012" s="3">
        <v>46294</v>
      </c>
      <c r="C2012" s="4">
        <f>YEAR(SalesDataTable[[#This Row],[Order Date]])</f>
        <v>2026</v>
      </c>
      <c r="D2012" s="12" t="str">
        <f>"Q"&amp;ROUNDUP(MONTH(SalesDataTable[[#This Row],[Order Date]])/3,0)</f>
        <v>Q3</v>
      </c>
      <c r="E2012" s="4">
        <f>MONTH(SalesDataTable[[#This Row],[Order Date]])</f>
        <v>9</v>
      </c>
      <c r="F2012" s="4" t="str">
        <f>TEXT(SalesDataTable[[#This Row],[Order Date]],"MMM")</f>
        <v>Sep</v>
      </c>
      <c r="G2012" s="4" t="s">
        <v>6</v>
      </c>
      <c r="H2012" s="4" t="s">
        <v>27</v>
      </c>
      <c r="I2012" s="4" t="s">
        <v>2</v>
      </c>
      <c r="J2012" s="4" t="s">
        <v>13</v>
      </c>
      <c r="K2012" s="4" t="s">
        <v>34</v>
      </c>
      <c r="L2012" s="4" t="s">
        <v>45</v>
      </c>
      <c r="M2012" s="9">
        <v>1</v>
      </c>
      <c r="N2012" s="6">
        <v>50.42</v>
      </c>
      <c r="O2012" s="7">
        <v>0</v>
      </c>
      <c r="P2012" s="6">
        <v>21.68</v>
      </c>
      <c r="Q2012" s="6">
        <f t="shared" si="124"/>
        <v>50.42</v>
      </c>
      <c r="R2012" s="6">
        <f t="shared" si="125"/>
        <v>21.68</v>
      </c>
      <c r="S2012" s="6">
        <f t="shared" si="126"/>
        <v>28.740000000000002</v>
      </c>
      <c r="T2012" s="8">
        <f t="shared" si="127"/>
        <v>0.57001190003966684</v>
      </c>
      <c r="U2012" s="5">
        <f>YEAR(SalesDataTable[[#This Row],[Order Date]])</f>
        <v>2026</v>
      </c>
      <c r="V2012" s="8" t="str">
        <f>"Q"&amp;ROUNDUP(MONTH(SalesDataTable[[#This Row],[Order Date]])/3,0)</f>
        <v>Q3</v>
      </c>
      <c r="W2012" s="9">
        <f>MONTH(SalesDataTable[[#This Row],[Order Date]])</f>
        <v>9</v>
      </c>
      <c r="X2012" s="8" t="str">
        <f>TEXT(SalesDataTable[[#This Row],[Order Date]],"mmm")</f>
        <v>Sep</v>
      </c>
    </row>
    <row r="2013" spans="1:24" ht="15.75">
      <c r="A2013" s="2">
        <v>4118</v>
      </c>
      <c r="B2013" s="3">
        <v>46294</v>
      </c>
      <c r="C2013" s="4">
        <f>YEAR(SalesDataTable[[#This Row],[Order Date]])</f>
        <v>2026</v>
      </c>
      <c r="D2013" s="12" t="str">
        <f>"Q"&amp;ROUNDUP(MONTH(SalesDataTable[[#This Row],[Order Date]])/3,0)</f>
        <v>Q3</v>
      </c>
      <c r="E2013" s="4">
        <f>MONTH(SalesDataTable[[#This Row],[Order Date]])</f>
        <v>9</v>
      </c>
      <c r="F2013" s="4" t="str">
        <f>TEXT(SalesDataTable[[#This Row],[Order Date]],"MMM")</f>
        <v>Sep</v>
      </c>
      <c r="G2013" s="4" t="s">
        <v>6</v>
      </c>
      <c r="H2013" s="4" t="s">
        <v>49</v>
      </c>
      <c r="I2013" s="4" t="s">
        <v>8</v>
      </c>
      <c r="J2013" s="4" t="s">
        <v>3</v>
      </c>
      <c r="K2013" s="4" t="s">
        <v>9</v>
      </c>
      <c r="L2013" s="4" t="s">
        <v>37</v>
      </c>
      <c r="M2013" s="9">
        <v>10</v>
      </c>
      <c r="N2013" s="6">
        <v>157.79</v>
      </c>
      <c r="O2013" s="7">
        <v>0.1</v>
      </c>
      <c r="P2013" s="6">
        <v>77.900000000000006</v>
      </c>
      <c r="Q2013" s="6">
        <f t="shared" si="124"/>
        <v>1420.11</v>
      </c>
      <c r="R2013" s="6">
        <f t="shared" si="125"/>
        <v>779</v>
      </c>
      <c r="S2013" s="6">
        <f t="shared" si="126"/>
        <v>641.1099999999999</v>
      </c>
      <c r="T2013" s="8">
        <f t="shared" si="127"/>
        <v>0.4514509439409623</v>
      </c>
      <c r="U2013" s="5">
        <f>YEAR(SalesDataTable[[#This Row],[Order Date]])</f>
        <v>2026</v>
      </c>
      <c r="V2013" s="8" t="str">
        <f>"Q"&amp;ROUNDUP(MONTH(SalesDataTable[[#This Row],[Order Date]])/3,0)</f>
        <v>Q3</v>
      </c>
      <c r="W2013" s="9">
        <f>MONTH(SalesDataTable[[#This Row],[Order Date]])</f>
        <v>9</v>
      </c>
      <c r="X2013" s="8" t="str">
        <f>TEXT(SalesDataTable[[#This Row],[Order Date]],"mmm")</f>
        <v>Sep</v>
      </c>
    </row>
    <row r="2014" spans="1:24" ht="15.75">
      <c r="A2014" s="2">
        <v>4251</v>
      </c>
      <c r="B2014" s="3">
        <v>46294</v>
      </c>
      <c r="C2014" s="4">
        <f>YEAR(SalesDataTable[[#This Row],[Order Date]])</f>
        <v>2026</v>
      </c>
      <c r="D2014" s="12" t="str">
        <f>"Q"&amp;ROUNDUP(MONTH(SalesDataTable[[#This Row],[Order Date]])/3,0)</f>
        <v>Q3</v>
      </c>
      <c r="E2014" s="4">
        <f>MONTH(SalesDataTable[[#This Row],[Order Date]])</f>
        <v>9</v>
      </c>
      <c r="F2014" s="4" t="str">
        <f>TEXT(SalesDataTable[[#This Row],[Order Date]],"MMM")</f>
        <v>Sep</v>
      </c>
      <c r="G2014" s="4" t="s">
        <v>6</v>
      </c>
      <c r="H2014" s="4" t="s">
        <v>41</v>
      </c>
      <c r="I2014" s="4" t="s">
        <v>2</v>
      </c>
      <c r="J2014" s="4" t="s">
        <v>3</v>
      </c>
      <c r="K2014" s="4" t="s">
        <v>4</v>
      </c>
      <c r="L2014" s="4" t="s">
        <v>26</v>
      </c>
      <c r="M2014" s="9">
        <v>1</v>
      </c>
      <c r="N2014" s="6">
        <v>40.409999999999997</v>
      </c>
      <c r="O2014" s="7">
        <v>0.15</v>
      </c>
      <c r="P2014" s="6">
        <v>16.3</v>
      </c>
      <c r="Q2014" s="6">
        <f t="shared" si="124"/>
        <v>34.348499999999994</v>
      </c>
      <c r="R2014" s="6">
        <f t="shared" si="125"/>
        <v>16.3</v>
      </c>
      <c r="S2014" s="6">
        <f t="shared" si="126"/>
        <v>18.048499999999994</v>
      </c>
      <c r="T2014" s="8">
        <f t="shared" si="127"/>
        <v>0.52545234871974023</v>
      </c>
      <c r="U2014" s="5">
        <f>YEAR(SalesDataTable[[#This Row],[Order Date]])</f>
        <v>2026</v>
      </c>
      <c r="V2014" s="8" t="str">
        <f>"Q"&amp;ROUNDUP(MONTH(SalesDataTable[[#This Row],[Order Date]])/3,0)</f>
        <v>Q3</v>
      </c>
      <c r="W2014" s="9">
        <f>MONTH(SalesDataTable[[#This Row],[Order Date]])</f>
        <v>9</v>
      </c>
      <c r="X2014" s="8" t="str">
        <f>TEXT(SalesDataTable[[#This Row],[Order Date]],"mmm")</f>
        <v>Sep</v>
      </c>
    </row>
    <row r="2015" spans="1:24" ht="15.75">
      <c r="A2015" s="2">
        <v>4557</v>
      </c>
      <c r="B2015" s="3">
        <v>46294</v>
      </c>
      <c r="C2015" s="4">
        <f>YEAR(SalesDataTable[[#This Row],[Order Date]])</f>
        <v>2026</v>
      </c>
      <c r="D2015" s="12" t="str">
        <f>"Q"&amp;ROUNDUP(MONTH(SalesDataTable[[#This Row],[Order Date]])/3,0)</f>
        <v>Q3</v>
      </c>
      <c r="E2015" s="4">
        <f>MONTH(SalesDataTable[[#This Row],[Order Date]])</f>
        <v>9</v>
      </c>
      <c r="F2015" s="4" t="str">
        <f>TEXT(SalesDataTable[[#This Row],[Order Date]],"MMM")</f>
        <v>Sep</v>
      </c>
      <c r="G2015" s="4" t="s">
        <v>20</v>
      </c>
      <c r="H2015" s="4" t="s">
        <v>33</v>
      </c>
      <c r="I2015" s="4" t="s">
        <v>2</v>
      </c>
      <c r="J2015" s="4" t="s">
        <v>13</v>
      </c>
      <c r="K2015" s="4" t="s">
        <v>4</v>
      </c>
      <c r="L2015" s="4" t="s">
        <v>22</v>
      </c>
      <c r="M2015" s="9">
        <v>2</v>
      </c>
      <c r="N2015" s="6">
        <v>50.17</v>
      </c>
      <c r="O2015" s="7">
        <v>0.05</v>
      </c>
      <c r="P2015" s="6">
        <v>22.83</v>
      </c>
      <c r="Q2015" s="6">
        <f t="shared" si="124"/>
        <v>95.322999999999993</v>
      </c>
      <c r="R2015" s="6">
        <f t="shared" si="125"/>
        <v>45.66</v>
      </c>
      <c r="S2015" s="6">
        <f t="shared" si="126"/>
        <v>49.662999999999997</v>
      </c>
      <c r="T2015" s="8">
        <f t="shared" si="127"/>
        <v>0.52099703114673268</v>
      </c>
      <c r="U2015" s="5">
        <f>YEAR(SalesDataTable[[#This Row],[Order Date]])</f>
        <v>2026</v>
      </c>
      <c r="V2015" s="8" t="str">
        <f>"Q"&amp;ROUNDUP(MONTH(SalesDataTable[[#This Row],[Order Date]])/3,0)</f>
        <v>Q3</v>
      </c>
      <c r="W2015" s="9">
        <f>MONTH(SalesDataTable[[#This Row],[Order Date]])</f>
        <v>9</v>
      </c>
      <c r="X2015" s="8" t="str">
        <f>TEXT(SalesDataTable[[#This Row],[Order Date]],"mmm")</f>
        <v>Sep</v>
      </c>
    </row>
    <row r="2016" spans="1:24" ht="15.75">
      <c r="A2016" s="2">
        <v>4811</v>
      </c>
      <c r="B2016" s="3">
        <v>46294</v>
      </c>
      <c r="C2016" s="4">
        <f>YEAR(SalesDataTable[[#This Row],[Order Date]])</f>
        <v>2026</v>
      </c>
      <c r="D2016" s="12" t="str">
        <f>"Q"&amp;ROUNDUP(MONTH(SalesDataTable[[#This Row],[Order Date]])/3,0)</f>
        <v>Q3</v>
      </c>
      <c r="E2016" s="4">
        <f>MONTH(SalesDataTable[[#This Row],[Order Date]])</f>
        <v>9</v>
      </c>
      <c r="F2016" s="4" t="str">
        <f>TEXT(SalesDataTable[[#This Row],[Order Date]],"MMM")</f>
        <v>Sep</v>
      </c>
      <c r="G2016" s="4" t="s">
        <v>6</v>
      </c>
      <c r="H2016" s="4" t="s">
        <v>49</v>
      </c>
      <c r="I2016" s="4" t="s">
        <v>2</v>
      </c>
      <c r="J2016" s="4" t="s">
        <v>13</v>
      </c>
      <c r="K2016" s="4" t="s">
        <v>9</v>
      </c>
      <c r="L2016" s="4" t="s">
        <v>37</v>
      </c>
      <c r="M2016" s="9">
        <v>1</v>
      </c>
      <c r="N2016" s="6">
        <v>155.55000000000001</v>
      </c>
      <c r="O2016" s="7">
        <v>0.1</v>
      </c>
      <c r="P2016" s="6">
        <v>79.2</v>
      </c>
      <c r="Q2016" s="6">
        <f t="shared" si="124"/>
        <v>139.995</v>
      </c>
      <c r="R2016" s="6">
        <f t="shared" si="125"/>
        <v>79.2</v>
      </c>
      <c r="S2016" s="6">
        <f t="shared" si="126"/>
        <v>60.795000000000002</v>
      </c>
      <c r="T2016" s="8">
        <f t="shared" si="127"/>
        <v>0.43426550948248149</v>
      </c>
      <c r="U2016" s="5">
        <f>YEAR(SalesDataTable[[#This Row],[Order Date]])</f>
        <v>2026</v>
      </c>
      <c r="V2016" s="8" t="str">
        <f>"Q"&amp;ROUNDUP(MONTH(SalesDataTable[[#This Row],[Order Date]])/3,0)</f>
        <v>Q3</v>
      </c>
      <c r="W2016" s="9">
        <f>MONTH(SalesDataTable[[#This Row],[Order Date]])</f>
        <v>9</v>
      </c>
      <c r="X2016" s="8" t="str">
        <f>TEXT(SalesDataTable[[#This Row],[Order Date]],"mmm")</f>
        <v>Sep</v>
      </c>
    </row>
    <row r="2017" spans="1:24" ht="15.75">
      <c r="A2017" s="2">
        <v>306</v>
      </c>
      <c r="B2017" s="3">
        <v>46295</v>
      </c>
      <c r="C2017" s="4">
        <f>YEAR(SalesDataTable[[#This Row],[Order Date]])</f>
        <v>2026</v>
      </c>
      <c r="D2017" s="12" t="str">
        <f>"Q"&amp;ROUNDUP(MONTH(SalesDataTable[[#This Row],[Order Date]])/3,0)</f>
        <v>Q3</v>
      </c>
      <c r="E2017" s="4">
        <f>MONTH(SalesDataTable[[#This Row],[Order Date]])</f>
        <v>9</v>
      </c>
      <c r="F2017" s="4" t="str">
        <f>TEXT(SalesDataTable[[#This Row],[Order Date]],"MMM")</f>
        <v>Sep</v>
      </c>
      <c r="G2017" s="4" t="s">
        <v>11</v>
      </c>
      <c r="H2017" s="4" t="s">
        <v>39</v>
      </c>
      <c r="I2017" s="4" t="s">
        <v>19</v>
      </c>
      <c r="J2017" s="4" t="s">
        <v>16</v>
      </c>
      <c r="K2017" s="4" t="s">
        <v>4</v>
      </c>
      <c r="L2017" s="4" t="s">
        <v>22</v>
      </c>
      <c r="M2017" s="9">
        <v>1</v>
      </c>
      <c r="N2017" s="6">
        <v>51.81</v>
      </c>
      <c r="O2017" s="7">
        <v>0.1</v>
      </c>
      <c r="P2017" s="6">
        <v>22.65</v>
      </c>
      <c r="Q2017" s="6">
        <f t="shared" si="124"/>
        <v>46.629000000000005</v>
      </c>
      <c r="R2017" s="6">
        <f t="shared" si="125"/>
        <v>22.65</v>
      </c>
      <c r="S2017" s="6">
        <f t="shared" si="126"/>
        <v>23.979000000000006</v>
      </c>
      <c r="T2017" s="8">
        <f t="shared" si="127"/>
        <v>0.51425078813613856</v>
      </c>
      <c r="U2017" s="5">
        <f>YEAR(SalesDataTable[[#This Row],[Order Date]])</f>
        <v>2026</v>
      </c>
      <c r="V2017" s="8" t="str">
        <f>"Q"&amp;ROUNDUP(MONTH(SalesDataTable[[#This Row],[Order Date]])/3,0)</f>
        <v>Q3</v>
      </c>
      <c r="W2017" s="9">
        <f>MONTH(SalesDataTable[[#This Row],[Order Date]])</f>
        <v>9</v>
      </c>
      <c r="X2017" s="8" t="str">
        <f>TEXT(SalesDataTable[[#This Row],[Order Date]],"mmm")</f>
        <v>Sep</v>
      </c>
    </row>
    <row r="2018" spans="1:24" ht="15.75">
      <c r="A2018" s="2">
        <v>1158</v>
      </c>
      <c r="B2018" s="3">
        <v>46295</v>
      </c>
      <c r="C2018" s="4">
        <f>YEAR(SalesDataTable[[#This Row],[Order Date]])</f>
        <v>2026</v>
      </c>
      <c r="D2018" s="12" t="str">
        <f>"Q"&amp;ROUNDUP(MONTH(SalesDataTable[[#This Row],[Order Date]])/3,0)</f>
        <v>Q3</v>
      </c>
      <c r="E2018" s="4">
        <f>MONTH(SalesDataTable[[#This Row],[Order Date]])</f>
        <v>9</v>
      </c>
      <c r="F2018" s="4" t="str">
        <f>TEXT(SalesDataTable[[#This Row],[Order Date]],"MMM")</f>
        <v>Sep</v>
      </c>
      <c r="G2018" s="4" t="s">
        <v>0</v>
      </c>
      <c r="H2018" s="4" t="s">
        <v>36</v>
      </c>
      <c r="I2018" s="4" t="s">
        <v>19</v>
      </c>
      <c r="J2018" s="4" t="s">
        <v>3</v>
      </c>
      <c r="K2018" s="4" t="s">
        <v>34</v>
      </c>
      <c r="L2018" s="4" t="s">
        <v>35</v>
      </c>
      <c r="M2018" s="9">
        <v>1</v>
      </c>
      <c r="N2018" s="6">
        <v>40.61</v>
      </c>
      <c r="O2018" s="7">
        <v>0.1</v>
      </c>
      <c r="P2018" s="6">
        <v>14.28</v>
      </c>
      <c r="Q2018" s="6">
        <f t="shared" si="124"/>
        <v>36.548999999999999</v>
      </c>
      <c r="R2018" s="6">
        <f t="shared" si="125"/>
        <v>14.28</v>
      </c>
      <c r="S2018" s="6">
        <f t="shared" si="126"/>
        <v>22.268999999999998</v>
      </c>
      <c r="T2018" s="8">
        <f t="shared" si="127"/>
        <v>0.60929163588607071</v>
      </c>
      <c r="U2018" s="5">
        <f>YEAR(SalesDataTable[[#This Row],[Order Date]])</f>
        <v>2026</v>
      </c>
      <c r="V2018" s="8" t="str">
        <f>"Q"&amp;ROUNDUP(MONTH(SalesDataTable[[#This Row],[Order Date]])/3,0)</f>
        <v>Q3</v>
      </c>
      <c r="W2018" s="9">
        <f>MONTH(SalesDataTable[[#This Row],[Order Date]])</f>
        <v>9</v>
      </c>
      <c r="X2018" s="8" t="str">
        <f>TEXT(SalesDataTable[[#This Row],[Order Date]],"mmm")</f>
        <v>Sep</v>
      </c>
    </row>
    <row r="2019" spans="1:24" ht="15.75">
      <c r="A2019" s="2">
        <v>1639</v>
      </c>
      <c r="B2019" s="3">
        <v>46295</v>
      </c>
      <c r="C2019" s="4">
        <f>YEAR(SalesDataTable[[#This Row],[Order Date]])</f>
        <v>2026</v>
      </c>
      <c r="D2019" s="12" t="str">
        <f>"Q"&amp;ROUNDUP(MONTH(SalesDataTable[[#This Row],[Order Date]])/3,0)</f>
        <v>Q3</v>
      </c>
      <c r="E2019" s="4">
        <f>MONTH(SalesDataTable[[#This Row],[Order Date]])</f>
        <v>9</v>
      </c>
      <c r="F2019" s="4" t="str">
        <f>TEXT(SalesDataTable[[#This Row],[Order Date]],"MMM")</f>
        <v>Sep</v>
      </c>
      <c r="G2019" s="4" t="s">
        <v>11</v>
      </c>
      <c r="H2019" s="4" t="s">
        <v>12</v>
      </c>
      <c r="I2019" s="4" t="s">
        <v>19</v>
      </c>
      <c r="J2019" s="4" t="s">
        <v>16</v>
      </c>
      <c r="K2019" s="4" t="s">
        <v>9</v>
      </c>
      <c r="L2019" s="4" t="s">
        <v>17</v>
      </c>
      <c r="M2019" s="9">
        <v>1</v>
      </c>
      <c r="N2019" s="6">
        <v>140.78</v>
      </c>
      <c r="O2019" s="7">
        <v>0.05</v>
      </c>
      <c r="P2019" s="6">
        <v>80.8</v>
      </c>
      <c r="Q2019" s="6">
        <f t="shared" si="124"/>
        <v>133.74099999999999</v>
      </c>
      <c r="R2019" s="6">
        <f t="shared" si="125"/>
        <v>80.8</v>
      </c>
      <c r="S2019" s="6">
        <f t="shared" si="126"/>
        <v>52.940999999999988</v>
      </c>
      <c r="T2019" s="8">
        <f t="shared" si="127"/>
        <v>0.39584719719457756</v>
      </c>
      <c r="U2019" s="5">
        <f>YEAR(SalesDataTable[[#This Row],[Order Date]])</f>
        <v>2026</v>
      </c>
      <c r="V2019" s="8" t="str">
        <f>"Q"&amp;ROUNDUP(MONTH(SalesDataTable[[#This Row],[Order Date]])/3,0)</f>
        <v>Q3</v>
      </c>
      <c r="W2019" s="9">
        <f>MONTH(SalesDataTable[[#This Row],[Order Date]])</f>
        <v>9</v>
      </c>
      <c r="X2019" s="8" t="str">
        <f>TEXT(SalesDataTable[[#This Row],[Order Date]],"mmm")</f>
        <v>Sep</v>
      </c>
    </row>
    <row r="2020" spans="1:24" ht="15.75">
      <c r="A2020" s="2">
        <v>2247</v>
      </c>
      <c r="B2020" s="3">
        <v>46295</v>
      </c>
      <c r="C2020" s="4">
        <f>YEAR(SalesDataTable[[#This Row],[Order Date]])</f>
        <v>2026</v>
      </c>
      <c r="D2020" s="12" t="str">
        <f>"Q"&amp;ROUNDUP(MONTH(SalesDataTable[[#This Row],[Order Date]])/3,0)</f>
        <v>Q3</v>
      </c>
      <c r="E2020" s="4">
        <f>MONTH(SalesDataTable[[#This Row],[Order Date]])</f>
        <v>9</v>
      </c>
      <c r="F2020" s="4" t="str">
        <f>TEXT(SalesDataTable[[#This Row],[Order Date]],"MMM")</f>
        <v>Sep</v>
      </c>
      <c r="G2020" s="4" t="s">
        <v>6</v>
      </c>
      <c r="H2020" s="4" t="s">
        <v>27</v>
      </c>
      <c r="I2020" s="4" t="s">
        <v>19</v>
      </c>
      <c r="J2020" s="4" t="s">
        <v>16</v>
      </c>
      <c r="K2020" s="4" t="s">
        <v>14</v>
      </c>
      <c r="L2020" s="4" t="s">
        <v>48</v>
      </c>
      <c r="M2020" s="9">
        <v>1</v>
      </c>
      <c r="N2020" s="6">
        <v>163.13999999999999</v>
      </c>
      <c r="O2020" s="7">
        <v>0</v>
      </c>
      <c r="P2020" s="6">
        <v>87.53</v>
      </c>
      <c r="Q2020" s="6">
        <f t="shared" si="124"/>
        <v>163.13999999999999</v>
      </c>
      <c r="R2020" s="6">
        <f t="shared" si="125"/>
        <v>87.53</v>
      </c>
      <c r="S2020" s="6">
        <f t="shared" si="126"/>
        <v>75.609999999999985</v>
      </c>
      <c r="T2020" s="8">
        <f t="shared" si="127"/>
        <v>0.4634669608924849</v>
      </c>
      <c r="U2020" s="5">
        <f>YEAR(SalesDataTable[[#This Row],[Order Date]])</f>
        <v>2026</v>
      </c>
      <c r="V2020" s="8" t="str">
        <f>"Q"&amp;ROUNDUP(MONTH(SalesDataTable[[#This Row],[Order Date]])/3,0)</f>
        <v>Q3</v>
      </c>
      <c r="W2020" s="9">
        <f>MONTH(SalesDataTable[[#This Row],[Order Date]])</f>
        <v>9</v>
      </c>
      <c r="X2020" s="8" t="str">
        <f>TEXT(SalesDataTable[[#This Row],[Order Date]],"mmm")</f>
        <v>Sep</v>
      </c>
    </row>
    <row r="2021" spans="1:24" ht="15.75">
      <c r="A2021" s="2">
        <v>3119</v>
      </c>
      <c r="B2021" s="3">
        <v>46295</v>
      </c>
      <c r="C2021" s="4">
        <f>YEAR(SalesDataTable[[#This Row],[Order Date]])</f>
        <v>2026</v>
      </c>
      <c r="D2021" s="12" t="str">
        <f>"Q"&amp;ROUNDUP(MONTH(SalesDataTable[[#This Row],[Order Date]])/3,0)</f>
        <v>Q3</v>
      </c>
      <c r="E2021" s="4">
        <f>MONTH(SalesDataTable[[#This Row],[Order Date]])</f>
        <v>9</v>
      </c>
      <c r="F2021" s="4" t="str">
        <f>TEXT(SalesDataTable[[#This Row],[Order Date]],"MMM")</f>
        <v>Sep</v>
      </c>
      <c r="G2021" s="4" t="s">
        <v>20</v>
      </c>
      <c r="H2021" s="4" t="s">
        <v>21</v>
      </c>
      <c r="I2021" s="4" t="s">
        <v>19</v>
      </c>
      <c r="J2021" s="4" t="s">
        <v>3</v>
      </c>
      <c r="K2021" s="4" t="s">
        <v>9</v>
      </c>
      <c r="L2021" s="4" t="s">
        <v>46</v>
      </c>
      <c r="M2021" s="9">
        <v>1</v>
      </c>
      <c r="N2021" s="6">
        <v>70.91</v>
      </c>
      <c r="O2021" s="7">
        <v>0</v>
      </c>
      <c r="P2021" s="6">
        <v>31.73</v>
      </c>
      <c r="Q2021" s="6">
        <f t="shared" si="124"/>
        <v>70.91</v>
      </c>
      <c r="R2021" s="6">
        <f t="shared" si="125"/>
        <v>31.73</v>
      </c>
      <c r="S2021" s="6">
        <f t="shared" si="126"/>
        <v>39.179999999999993</v>
      </c>
      <c r="T2021" s="8">
        <f t="shared" si="127"/>
        <v>0.55253137780284856</v>
      </c>
      <c r="U2021" s="5">
        <f>YEAR(SalesDataTable[[#This Row],[Order Date]])</f>
        <v>2026</v>
      </c>
      <c r="V2021" s="8" t="str">
        <f>"Q"&amp;ROUNDUP(MONTH(SalesDataTable[[#This Row],[Order Date]])/3,0)</f>
        <v>Q3</v>
      </c>
      <c r="W2021" s="9">
        <f>MONTH(SalesDataTable[[#This Row],[Order Date]])</f>
        <v>9</v>
      </c>
      <c r="X2021" s="8" t="str">
        <f>TEXT(SalesDataTable[[#This Row],[Order Date]],"mmm")</f>
        <v>Sep</v>
      </c>
    </row>
    <row r="2022" spans="1:24" ht="15.75">
      <c r="A2022" s="2">
        <v>3267</v>
      </c>
      <c r="B2022" s="3">
        <v>46295</v>
      </c>
      <c r="C2022" s="4">
        <f>YEAR(SalesDataTable[[#This Row],[Order Date]])</f>
        <v>2026</v>
      </c>
      <c r="D2022" s="12" t="str">
        <f>"Q"&amp;ROUNDUP(MONTH(SalesDataTable[[#This Row],[Order Date]])/3,0)</f>
        <v>Q3</v>
      </c>
      <c r="E2022" s="4">
        <f>MONTH(SalesDataTable[[#This Row],[Order Date]])</f>
        <v>9</v>
      </c>
      <c r="F2022" s="4" t="str">
        <f>TEXT(SalesDataTable[[#This Row],[Order Date]],"MMM")</f>
        <v>Sep</v>
      </c>
      <c r="G2022" s="4" t="s">
        <v>20</v>
      </c>
      <c r="H2022" s="4" t="s">
        <v>47</v>
      </c>
      <c r="I2022" s="4" t="s">
        <v>28</v>
      </c>
      <c r="J2022" s="4" t="s">
        <v>3</v>
      </c>
      <c r="K2022" s="4" t="s">
        <v>4</v>
      </c>
      <c r="L2022" s="4" t="s">
        <v>5</v>
      </c>
      <c r="M2022" s="9">
        <v>2</v>
      </c>
      <c r="N2022" s="6">
        <v>81.99</v>
      </c>
      <c r="O2022" s="7">
        <v>0</v>
      </c>
      <c r="P2022" s="6">
        <v>43.95</v>
      </c>
      <c r="Q2022" s="6">
        <f t="shared" si="124"/>
        <v>163.98</v>
      </c>
      <c r="R2022" s="6">
        <f t="shared" si="125"/>
        <v>87.9</v>
      </c>
      <c r="S2022" s="6">
        <f t="shared" si="126"/>
        <v>76.079999999999984</v>
      </c>
      <c r="T2022" s="8">
        <f t="shared" si="127"/>
        <v>0.46395901939260881</v>
      </c>
      <c r="U2022" s="5">
        <f>YEAR(SalesDataTable[[#This Row],[Order Date]])</f>
        <v>2026</v>
      </c>
      <c r="V2022" s="8" t="str">
        <f>"Q"&amp;ROUNDUP(MONTH(SalesDataTable[[#This Row],[Order Date]])/3,0)</f>
        <v>Q3</v>
      </c>
      <c r="W2022" s="9">
        <f>MONTH(SalesDataTable[[#This Row],[Order Date]])</f>
        <v>9</v>
      </c>
      <c r="X2022" s="8" t="str">
        <f>TEXT(SalesDataTable[[#This Row],[Order Date]],"mmm")</f>
        <v>Sep</v>
      </c>
    </row>
    <row r="2023" spans="1:24" ht="15.75">
      <c r="A2023" s="2">
        <v>3382</v>
      </c>
      <c r="B2023" s="3">
        <v>46295</v>
      </c>
      <c r="C2023" s="4">
        <f>YEAR(SalesDataTable[[#This Row],[Order Date]])</f>
        <v>2026</v>
      </c>
      <c r="D2023" s="12" t="str">
        <f>"Q"&amp;ROUNDUP(MONTH(SalesDataTable[[#This Row],[Order Date]])/3,0)</f>
        <v>Q3</v>
      </c>
      <c r="E2023" s="4">
        <f>MONTH(SalesDataTable[[#This Row],[Order Date]])</f>
        <v>9</v>
      </c>
      <c r="F2023" s="4" t="str">
        <f>TEXT(SalesDataTable[[#This Row],[Order Date]],"MMM")</f>
        <v>Sep</v>
      </c>
      <c r="G2023" s="4" t="s">
        <v>20</v>
      </c>
      <c r="H2023" s="4" t="s">
        <v>21</v>
      </c>
      <c r="I2023" s="4" t="s">
        <v>28</v>
      </c>
      <c r="J2023" s="4" t="s">
        <v>13</v>
      </c>
      <c r="K2023" s="4" t="s">
        <v>4</v>
      </c>
      <c r="L2023" s="4" t="s">
        <v>5</v>
      </c>
      <c r="M2023" s="9">
        <v>2</v>
      </c>
      <c r="N2023" s="6">
        <v>81.13</v>
      </c>
      <c r="O2023" s="7">
        <v>0</v>
      </c>
      <c r="P2023" s="6">
        <v>43.7</v>
      </c>
      <c r="Q2023" s="6">
        <f t="shared" si="124"/>
        <v>162.26</v>
      </c>
      <c r="R2023" s="6">
        <f t="shared" si="125"/>
        <v>87.4</v>
      </c>
      <c r="S2023" s="6">
        <f t="shared" si="126"/>
        <v>74.859999999999985</v>
      </c>
      <c r="T2023" s="8">
        <f t="shared" si="127"/>
        <v>0.46135831381733017</v>
      </c>
      <c r="U2023" s="5">
        <f>YEAR(SalesDataTable[[#This Row],[Order Date]])</f>
        <v>2026</v>
      </c>
      <c r="V2023" s="8" t="str">
        <f>"Q"&amp;ROUNDUP(MONTH(SalesDataTable[[#This Row],[Order Date]])/3,0)</f>
        <v>Q3</v>
      </c>
      <c r="W2023" s="9">
        <f>MONTH(SalesDataTable[[#This Row],[Order Date]])</f>
        <v>9</v>
      </c>
      <c r="X2023" s="8" t="str">
        <f>TEXT(SalesDataTable[[#This Row],[Order Date]],"mmm")</f>
        <v>Sep</v>
      </c>
    </row>
    <row r="2024" spans="1:24" ht="15.75">
      <c r="A2024" s="2">
        <v>3814</v>
      </c>
      <c r="B2024" s="3">
        <v>46295</v>
      </c>
      <c r="C2024" s="4">
        <f>YEAR(SalesDataTable[[#This Row],[Order Date]])</f>
        <v>2026</v>
      </c>
      <c r="D2024" s="12" t="str">
        <f>"Q"&amp;ROUNDUP(MONTH(SalesDataTable[[#This Row],[Order Date]])/3,0)</f>
        <v>Q3</v>
      </c>
      <c r="E2024" s="4">
        <f>MONTH(SalesDataTable[[#This Row],[Order Date]])</f>
        <v>9</v>
      </c>
      <c r="F2024" s="4" t="str">
        <f>TEXT(SalesDataTable[[#This Row],[Order Date]],"MMM")</f>
        <v>Sep</v>
      </c>
      <c r="G2024" s="4" t="s">
        <v>6</v>
      </c>
      <c r="H2024" s="4" t="s">
        <v>43</v>
      </c>
      <c r="I2024" s="4" t="s">
        <v>8</v>
      </c>
      <c r="J2024" s="4" t="s">
        <v>3</v>
      </c>
      <c r="K2024" s="4" t="s">
        <v>9</v>
      </c>
      <c r="L2024" s="4" t="s">
        <v>17</v>
      </c>
      <c r="M2024" s="9">
        <v>5</v>
      </c>
      <c r="N2024" s="6">
        <v>141.08000000000001</v>
      </c>
      <c r="O2024" s="7">
        <v>0.05</v>
      </c>
      <c r="P2024" s="6">
        <v>78.23</v>
      </c>
      <c r="Q2024" s="6">
        <f t="shared" si="124"/>
        <v>670.13000000000011</v>
      </c>
      <c r="R2024" s="6">
        <f t="shared" si="125"/>
        <v>391.15000000000003</v>
      </c>
      <c r="S2024" s="6">
        <f t="shared" si="126"/>
        <v>278.98000000000008</v>
      </c>
      <c r="T2024" s="8">
        <f t="shared" si="127"/>
        <v>0.4163072836613792</v>
      </c>
      <c r="U2024" s="5">
        <f>YEAR(SalesDataTable[[#This Row],[Order Date]])</f>
        <v>2026</v>
      </c>
      <c r="V2024" s="8" t="str">
        <f>"Q"&amp;ROUNDUP(MONTH(SalesDataTable[[#This Row],[Order Date]])/3,0)</f>
        <v>Q3</v>
      </c>
      <c r="W2024" s="9">
        <f>MONTH(SalesDataTable[[#This Row],[Order Date]])</f>
        <v>9</v>
      </c>
      <c r="X2024" s="8" t="str">
        <f>TEXT(SalesDataTable[[#This Row],[Order Date]],"mmm")</f>
        <v>Sep</v>
      </c>
    </row>
    <row r="2025" spans="1:24" ht="15.75">
      <c r="A2025" s="2">
        <v>3818</v>
      </c>
      <c r="B2025" s="3">
        <v>46295</v>
      </c>
      <c r="C2025" s="4">
        <f>YEAR(SalesDataTable[[#This Row],[Order Date]])</f>
        <v>2026</v>
      </c>
      <c r="D2025" s="12" t="str">
        <f>"Q"&amp;ROUNDUP(MONTH(SalesDataTable[[#This Row],[Order Date]])/3,0)</f>
        <v>Q3</v>
      </c>
      <c r="E2025" s="4">
        <f>MONTH(SalesDataTable[[#This Row],[Order Date]])</f>
        <v>9</v>
      </c>
      <c r="F2025" s="4" t="str">
        <f>TEXT(SalesDataTable[[#This Row],[Order Date]],"MMM")</f>
        <v>Sep</v>
      </c>
      <c r="G2025" s="4" t="s">
        <v>0</v>
      </c>
      <c r="H2025" s="4" t="s">
        <v>50</v>
      </c>
      <c r="I2025" s="4" t="s">
        <v>2</v>
      </c>
      <c r="J2025" s="4" t="s">
        <v>3</v>
      </c>
      <c r="K2025" s="4" t="s">
        <v>14</v>
      </c>
      <c r="L2025" s="4" t="s">
        <v>15</v>
      </c>
      <c r="M2025" s="9">
        <v>5</v>
      </c>
      <c r="N2025" s="6">
        <v>36.18</v>
      </c>
      <c r="O2025" s="7">
        <v>0</v>
      </c>
      <c r="P2025" s="6">
        <v>13.66</v>
      </c>
      <c r="Q2025" s="6">
        <f t="shared" si="124"/>
        <v>180.9</v>
      </c>
      <c r="R2025" s="6">
        <f t="shared" si="125"/>
        <v>68.3</v>
      </c>
      <c r="S2025" s="6">
        <f t="shared" si="126"/>
        <v>112.60000000000001</v>
      </c>
      <c r="T2025" s="8">
        <f t="shared" si="127"/>
        <v>0.62244333886124936</v>
      </c>
      <c r="U2025" s="5">
        <f>YEAR(SalesDataTable[[#This Row],[Order Date]])</f>
        <v>2026</v>
      </c>
      <c r="V2025" s="8" t="str">
        <f>"Q"&amp;ROUNDUP(MONTH(SalesDataTable[[#This Row],[Order Date]])/3,0)</f>
        <v>Q3</v>
      </c>
      <c r="W2025" s="9">
        <f>MONTH(SalesDataTable[[#This Row],[Order Date]])</f>
        <v>9</v>
      </c>
      <c r="X2025" s="8" t="str">
        <f>TEXT(SalesDataTable[[#This Row],[Order Date]],"mmm")</f>
        <v>Sep</v>
      </c>
    </row>
    <row r="2026" spans="1:24" ht="15.75">
      <c r="A2026" s="2">
        <v>4347</v>
      </c>
      <c r="B2026" s="3">
        <v>46295</v>
      </c>
      <c r="C2026" s="4">
        <f>YEAR(SalesDataTable[[#This Row],[Order Date]])</f>
        <v>2026</v>
      </c>
      <c r="D2026" s="12" t="str">
        <f>"Q"&amp;ROUNDUP(MONTH(SalesDataTable[[#This Row],[Order Date]])/3,0)</f>
        <v>Q3</v>
      </c>
      <c r="E2026" s="4">
        <f>MONTH(SalesDataTable[[#This Row],[Order Date]])</f>
        <v>9</v>
      </c>
      <c r="F2026" s="4" t="str">
        <f>TEXT(SalesDataTable[[#This Row],[Order Date]],"MMM")</f>
        <v>Sep</v>
      </c>
      <c r="G2026" s="4" t="s">
        <v>20</v>
      </c>
      <c r="H2026" s="4" t="s">
        <v>47</v>
      </c>
      <c r="I2026" s="4" t="s">
        <v>28</v>
      </c>
      <c r="J2026" s="4" t="s">
        <v>13</v>
      </c>
      <c r="K2026" s="4" t="s">
        <v>4</v>
      </c>
      <c r="L2026" s="4" t="s">
        <v>5</v>
      </c>
      <c r="M2026" s="9">
        <v>1</v>
      </c>
      <c r="N2026" s="6">
        <v>81.06</v>
      </c>
      <c r="O2026" s="7">
        <v>0.05</v>
      </c>
      <c r="P2026" s="6">
        <v>43.54</v>
      </c>
      <c r="Q2026" s="6">
        <f t="shared" si="124"/>
        <v>77.007000000000005</v>
      </c>
      <c r="R2026" s="6">
        <f t="shared" si="125"/>
        <v>43.54</v>
      </c>
      <c r="S2026" s="6">
        <f t="shared" si="126"/>
        <v>33.467000000000006</v>
      </c>
      <c r="T2026" s="8">
        <f t="shared" si="127"/>
        <v>0.434596854831379</v>
      </c>
      <c r="U2026" s="5">
        <f>YEAR(SalesDataTable[[#This Row],[Order Date]])</f>
        <v>2026</v>
      </c>
      <c r="V2026" s="8" t="str">
        <f>"Q"&amp;ROUNDUP(MONTH(SalesDataTable[[#This Row],[Order Date]])/3,0)</f>
        <v>Q3</v>
      </c>
      <c r="W2026" s="9">
        <f>MONTH(SalesDataTable[[#This Row],[Order Date]])</f>
        <v>9</v>
      </c>
      <c r="X2026" s="8" t="str">
        <f>TEXT(SalesDataTable[[#This Row],[Order Date]],"mmm")</f>
        <v>Sep</v>
      </c>
    </row>
    <row r="2027" spans="1:24" ht="15.75">
      <c r="A2027" s="2">
        <v>4646</v>
      </c>
      <c r="B2027" s="3">
        <v>46295</v>
      </c>
      <c r="C2027" s="4">
        <f>YEAR(SalesDataTable[[#This Row],[Order Date]])</f>
        <v>2026</v>
      </c>
      <c r="D2027" s="12" t="str">
        <f>"Q"&amp;ROUNDUP(MONTH(SalesDataTable[[#This Row],[Order Date]])/3,0)</f>
        <v>Q3</v>
      </c>
      <c r="E2027" s="4">
        <f>MONTH(SalesDataTable[[#This Row],[Order Date]])</f>
        <v>9</v>
      </c>
      <c r="F2027" s="4" t="str">
        <f>TEXT(SalesDataTable[[#This Row],[Order Date]],"MMM")</f>
        <v>Sep</v>
      </c>
      <c r="G2027" s="4" t="s">
        <v>11</v>
      </c>
      <c r="H2027" s="4" t="s">
        <v>18</v>
      </c>
      <c r="I2027" s="4" t="s">
        <v>2</v>
      </c>
      <c r="J2027" s="4" t="s">
        <v>16</v>
      </c>
      <c r="K2027" s="4" t="s">
        <v>34</v>
      </c>
      <c r="L2027" s="4" t="s">
        <v>45</v>
      </c>
      <c r="M2027" s="9">
        <v>1</v>
      </c>
      <c r="N2027" s="6">
        <v>49.51</v>
      </c>
      <c r="O2027" s="7">
        <v>0.15</v>
      </c>
      <c r="P2027" s="6">
        <v>21.4</v>
      </c>
      <c r="Q2027" s="6">
        <f t="shared" si="124"/>
        <v>42.083499999999994</v>
      </c>
      <c r="R2027" s="6">
        <f t="shared" si="125"/>
        <v>21.4</v>
      </c>
      <c r="S2027" s="6">
        <f t="shared" si="126"/>
        <v>20.683499999999995</v>
      </c>
      <c r="T2027" s="8">
        <f t="shared" si="127"/>
        <v>0.49148716242707946</v>
      </c>
      <c r="U2027" s="5">
        <f>YEAR(SalesDataTable[[#This Row],[Order Date]])</f>
        <v>2026</v>
      </c>
      <c r="V2027" s="8" t="str">
        <f>"Q"&amp;ROUNDUP(MONTH(SalesDataTable[[#This Row],[Order Date]])/3,0)</f>
        <v>Q3</v>
      </c>
      <c r="W2027" s="9">
        <f>MONTH(SalesDataTable[[#This Row],[Order Date]])</f>
        <v>9</v>
      </c>
      <c r="X2027" s="8" t="str">
        <f>TEXT(SalesDataTable[[#This Row],[Order Date]],"mmm")</f>
        <v>Sep</v>
      </c>
    </row>
    <row r="2028" spans="1:24" ht="15.75">
      <c r="A2028" s="2">
        <v>5102</v>
      </c>
      <c r="B2028" s="3">
        <v>46295</v>
      </c>
      <c r="C2028" s="4">
        <f>YEAR(SalesDataTable[[#This Row],[Order Date]])</f>
        <v>2026</v>
      </c>
      <c r="D2028" s="12" t="str">
        <f>"Q"&amp;ROUNDUP(MONTH(SalesDataTable[[#This Row],[Order Date]])/3,0)</f>
        <v>Q3</v>
      </c>
      <c r="E2028" s="4">
        <f>MONTH(SalesDataTable[[#This Row],[Order Date]])</f>
        <v>9</v>
      </c>
      <c r="F2028" s="4" t="str">
        <f>TEXT(SalesDataTable[[#This Row],[Order Date]],"MMM")</f>
        <v>Sep</v>
      </c>
      <c r="G2028" s="4" t="s">
        <v>6</v>
      </c>
      <c r="H2028" s="4" t="s">
        <v>49</v>
      </c>
      <c r="I2028" s="4" t="s">
        <v>2</v>
      </c>
      <c r="J2028" s="4" t="s">
        <v>13</v>
      </c>
      <c r="K2028" s="4" t="s">
        <v>23</v>
      </c>
      <c r="L2028" s="4" t="s">
        <v>29</v>
      </c>
      <c r="M2028" s="9">
        <v>1</v>
      </c>
      <c r="N2028" s="6">
        <v>196.74</v>
      </c>
      <c r="O2028" s="7">
        <v>0.15</v>
      </c>
      <c r="P2028" s="6">
        <v>102.01</v>
      </c>
      <c r="Q2028" s="6">
        <f t="shared" si="124"/>
        <v>167.22900000000001</v>
      </c>
      <c r="R2028" s="6">
        <f t="shared" si="125"/>
        <v>102.01</v>
      </c>
      <c r="S2028" s="6">
        <f t="shared" si="126"/>
        <v>65.219000000000008</v>
      </c>
      <c r="T2028" s="8">
        <f t="shared" si="127"/>
        <v>0.38999814625453721</v>
      </c>
      <c r="U2028" s="5">
        <f>YEAR(SalesDataTable[[#This Row],[Order Date]])</f>
        <v>2026</v>
      </c>
      <c r="V2028" s="8" t="str">
        <f>"Q"&amp;ROUNDUP(MONTH(SalesDataTable[[#This Row],[Order Date]])/3,0)</f>
        <v>Q3</v>
      </c>
      <c r="W2028" s="9">
        <f>MONTH(SalesDataTable[[#This Row],[Order Date]])</f>
        <v>9</v>
      </c>
      <c r="X2028" s="8" t="str">
        <f>TEXT(SalesDataTable[[#This Row],[Order Date]],"mmm")</f>
        <v>Sep</v>
      </c>
    </row>
    <row r="2029" spans="1:24" ht="15.75">
      <c r="A2029" s="2">
        <v>5152</v>
      </c>
      <c r="B2029" s="3">
        <v>46295</v>
      </c>
      <c r="C2029" s="4">
        <f>YEAR(SalesDataTable[[#This Row],[Order Date]])</f>
        <v>2026</v>
      </c>
      <c r="D2029" s="12" t="str">
        <f>"Q"&amp;ROUNDUP(MONTH(SalesDataTable[[#This Row],[Order Date]])/3,0)</f>
        <v>Q3</v>
      </c>
      <c r="E2029" s="4">
        <f>MONTH(SalesDataTable[[#This Row],[Order Date]])</f>
        <v>9</v>
      </c>
      <c r="F2029" s="4" t="str">
        <f>TEXT(SalesDataTable[[#This Row],[Order Date]],"MMM")</f>
        <v>Sep</v>
      </c>
      <c r="G2029" s="4" t="s">
        <v>20</v>
      </c>
      <c r="H2029" s="4" t="s">
        <v>47</v>
      </c>
      <c r="I2029" s="4" t="s">
        <v>2</v>
      </c>
      <c r="J2029" s="4" t="s">
        <v>13</v>
      </c>
      <c r="K2029" s="4" t="s">
        <v>9</v>
      </c>
      <c r="L2029" s="4" t="s">
        <v>10</v>
      </c>
      <c r="M2029" s="9">
        <v>2</v>
      </c>
      <c r="N2029" s="6">
        <v>91.78</v>
      </c>
      <c r="O2029" s="7">
        <v>0.1</v>
      </c>
      <c r="P2029" s="6">
        <v>45.51</v>
      </c>
      <c r="Q2029" s="6">
        <f t="shared" si="124"/>
        <v>165.20400000000001</v>
      </c>
      <c r="R2029" s="6">
        <f t="shared" si="125"/>
        <v>91.02</v>
      </c>
      <c r="S2029" s="6">
        <f t="shared" si="126"/>
        <v>74.184000000000012</v>
      </c>
      <c r="T2029" s="8">
        <f t="shared" si="127"/>
        <v>0.44904481731677204</v>
      </c>
      <c r="U2029" s="5">
        <f>YEAR(SalesDataTable[[#This Row],[Order Date]])</f>
        <v>2026</v>
      </c>
      <c r="V2029" s="8" t="str">
        <f>"Q"&amp;ROUNDUP(MONTH(SalesDataTable[[#This Row],[Order Date]])/3,0)</f>
        <v>Q3</v>
      </c>
      <c r="W2029" s="9">
        <f>MONTH(SalesDataTable[[#This Row],[Order Date]])</f>
        <v>9</v>
      </c>
      <c r="X2029" s="8" t="str">
        <f>TEXT(SalesDataTable[[#This Row],[Order Date]],"mmm")</f>
        <v>Sep</v>
      </c>
    </row>
    <row r="2030" spans="1:24" ht="15.75">
      <c r="A2030" s="2">
        <v>151</v>
      </c>
      <c r="B2030" s="3">
        <v>46296</v>
      </c>
      <c r="C2030" s="4">
        <f>YEAR(SalesDataTable[[#This Row],[Order Date]])</f>
        <v>2026</v>
      </c>
      <c r="D2030" s="12" t="str">
        <f>"Q"&amp;ROUNDUP(MONTH(SalesDataTable[[#This Row],[Order Date]])/3,0)</f>
        <v>Q4</v>
      </c>
      <c r="E2030" s="4">
        <f>MONTH(SalesDataTable[[#This Row],[Order Date]])</f>
        <v>10</v>
      </c>
      <c r="F2030" s="4" t="str">
        <f>TEXT(SalesDataTable[[#This Row],[Order Date]],"MMM")</f>
        <v>Oct</v>
      </c>
      <c r="G2030" s="4" t="s">
        <v>11</v>
      </c>
      <c r="H2030" s="4" t="s">
        <v>39</v>
      </c>
      <c r="I2030" s="4" t="s">
        <v>2</v>
      </c>
      <c r="J2030" s="4" t="s">
        <v>13</v>
      </c>
      <c r="K2030" s="4" t="s">
        <v>9</v>
      </c>
      <c r="L2030" s="4" t="s">
        <v>17</v>
      </c>
      <c r="M2030" s="9">
        <v>5</v>
      </c>
      <c r="N2030" s="6">
        <v>146.69</v>
      </c>
      <c r="O2030" s="7">
        <v>0</v>
      </c>
      <c r="P2030" s="6">
        <v>79</v>
      </c>
      <c r="Q2030" s="6">
        <f t="shared" si="124"/>
        <v>733.45</v>
      </c>
      <c r="R2030" s="6">
        <f t="shared" si="125"/>
        <v>395</v>
      </c>
      <c r="S2030" s="6">
        <f t="shared" si="126"/>
        <v>338.45000000000005</v>
      </c>
      <c r="T2030" s="8">
        <f t="shared" si="127"/>
        <v>0.46144931488172342</v>
      </c>
      <c r="U2030" s="5">
        <f>YEAR(SalesDataTable[[#This Row],[Order Date]])</f>
        <v>2026</v>
      </c>
      <c r="V2030" s="8" t="str">
        <f>"Q"&amp;ROUNDUP(MONTH(SalesDataTable[[#This Row],[Order Date]])/3,0)</f>
        <v>Q4</v>
      </c>
      <c r="W2030" s="9">
        <f>MONTH(SalesDataTable[[#This Row],[Order Date]])</f>
        <v>10</v>
      </c>
      <c r="X2030" s="8" t="str">
        <f>TEXT(SalesDataTable[[#This Row],[Order Date]],"mmm")</f>
        <v>Oct</v>
      </c>
    </row>
    <row r="2031" spans="1:24" ht="15.75">
      <c r="A2031" s="2">
        <v>1292</v>
      </c>
      <c r="B2031" s="3">
        <v>46296</v>
      </c>
      <c r="C2031" s="4">
        <f>YEAR(SalesDataTable[[#This Row],[Order Date]])</f>
        <v>2026</v>
      </c>
      <c r="D2031" s="12" t="str">
        <f>"Q"&amp;ROUNDUP(MONTH(SalesDataTable[[#This Row],[Order Date]])/3,0)</f>
        <v>Q4</v>
      </c>
      <c r="E2031" s="4">
        <f>MONTH(SalesDataTable[[#This Row],[Order Date]])</f>
        <v>10</v>
      </c>
      <c r="F2031" s="4" t="str">
        <f>TEXT(SalesDataTable[[#This Row],[Order Date]],"MMM")</f>
        <v>Oct</v>
      </c>
      <c r="G2031" s="4" t="s">
        <v>0</v>
      </c>
      <c r="H2031" s="4" t="s">
        <v>36</v>
      </c>
      <c r="I2031" s="4" t="s">
        <v>19</v>
      </c>
      <c r="J2031" s="4" t="s">
        <v>13</v>
      </c>
      <c r="K2031" s="4" t="s">
        <v>23</v>
      </c>
      <c r="L2031" s="4" t="s">
        <v>40</v>
      </c>
      <c r="M2031" s="9">
        <v>1</v>
      </c>
      <c r="N2031" s="6">
        <v>79.81</v>
      </c>
      <c r="O2031" s="7">
        <v>0</v>
      </c>
      <c r="P2031" s="6">
        <v>39.08</v>
      </c>
      <c r="Q2031" s="6">
        <f t="shared" si="124"/>
        <v>79.81</v>
      </c>
      <c r="R2031" s="6">
        <f t="shared" si="125"/>
        <v>39.08</v>
      </c>
      <c r="S2031" s="6">
        <f t="shared" si="126"/>
        <v>40.730000000000004</v>
      </c>
      <c r="T2031" s="8">
        <f t="shared" si="127"/>
        <v>0.5103370504949255</v>
      </c>
      <c r="U2031" s="5">
        <f>YEAR(SalesDataTable[[#This Row],[Order Date]])</f>
        <v>2026</v>
      </c>
      <c r="V2031" s="8" t="str">
        <f>"Q"&amp;ROUNDUP(MONTH(SalesDataTable[[#This Row],[Order Date]])/3,0)</f>
        <v>Q4</v>
      </c>
      <c r="W2031" s="9">
        <f>MONTH(SalesDataTable[[#This Row],[Order Date]])</f>
        <v>10</v>
      </c>
      <c r="X2031" s="8" t="str">
        <f>TEXT(SalesDataTable[[#This Row],[Order Date]],"mmm")</f>
        <v>Oct</v>
      </c>
    </row>
    <row r="2032" spans="1:24" ht="15.75">
      <c r="A2032" s="2">
        <v>1862</v>
      </c>
      <c r="B2032" s="3">
        <v>46296</v>
      </c>
      <c r="C2032" s="4">
        <f>YEAR(SalesDataTable[[#This Row],[Order Date]])</f>
        <v>2026</v>
      </c>
      <c r="D2032" s="12" t="str">
        <f>"Q"&amp;ROUNDUP(MONTH(SalesDataTable[[#This Row],[Order Date]])/3,0)</f>
        <v>Q4</v>
      </c>
      <c r="E2032" s="4">
        <f>MONTH(SalesDataTable[[#This Row],[Order Date]])</f>
        <v>10</v>
      </c>
      <c r="F2032" s="4" t="str">
        <f>TEXT(SalesDataTable[[#This Row],[Order Date]],"MMM")</f>
        <v>Oct</v>
      </c>
      <c r="G2032" s="4" t="s">
        <v>20</v>
      </c>
      <c r="H2032" s="4" t="s">
        <v>33</v>
      </c>
      <c r="I2032" s="4" t="s">
        <v>2</v>
      </c>
      <c r="J2032" s="4" t="s">
        <v>13</v>
      </c>
      <c r="K2032" s="4" t="s">
        <v>23</v>
      </c>
      <c r="L2032" s="4" t="s">
        <v>51</v>
      </c>
      <c r="M2032" s="9">
        <v>5</v>
      </c>
      <c r="N2032" s="6">
        <v>121.63</v>
      </c>
      <c r="O2032" s="7">
        <v>0.05</v>
      </c>
      <c r="P2032" s="6">
        <v>61.7</v>
      </c>
      <c r="Q2032" s="6">
        <f t="shared" si="124"/>
        <v>577.74249999999995</v>
      </c>
      <c r="R2032" s="6">
        <f t="shared" si="125"/>
        <v>308.5</v>
      </c>
      <c r="S2032" s="6">
        <f t="shared" si="126"/>
        <v>269.24249999999995</v>
      </c>
      <c r="T2032" s="8">
        <f t="shared" si="127"/>
        <v>0.46602508903187834</v>
      </c>
      <c r="U2032" s="5">
        <f>YEAR(SalesDataTable[[#This Row],[Order Date]])</f>
        <v>2026</v>
      </c>
      <c r="V2032" s="8" t="str">
        <f>"Q"&amp;ROUNDUP(MONTH(SalesDataTable[[#This Row],[Order Date]])/3,0)</f>
        <v>Q4</v>
      </c>
      <c r="W2032" s="9">
        <f>MONTH(SalesDataTable[[#This Row],[Order Date]])</f>
        <v>10</v>
      </c>
      <c r="X2032" s="8" t="str">
        <f>TEXT(SalesDataTable[[#This Row],[Order Date]],"mmm")</f>
        <v>Oct</v>
      </c>
    </row>
    <row r="2033" spans="1:24" ht="15.75">
      <c r="A2033" s="2">
        <v>2569</v>
      </c>
      <c r="B2033" s="3">
        <v>46296</v>
      </c>
      <c r="C2033" s="4">
        <f>YEAR(SalesDataTable[[#This Row],[Order Date]])</f>
        <v>2026</v>
      </c>
      <c r="D2033" s="12" t="str">
        <f>"Q"&amp;ROUNDUP(MONTH(SalesDataTable[[#This Row],[Order Date]])/3,0)</f>
        <v>Q4</v>
      </c>
      <c r="E2033" s="4">
        <f>MONTH(SalesDataTable[[#This Row],[Order Date]])</f>
        <v>10</v>
      </c>
      <c r="F2033" s="4" t="str">
        <f>TEXT(SalesDataTable[[#This Row],[Order Date]],"MMM")</f>
        <v>Oct</v>
      </c>
      <c r="G2033" s="4" t="s">
        <v>20</v>
      </c>
      <c r="H2033" s="4" t="s">
        <v>47</v>
      </c>
      <c r="I2033" s="4" t="s">
        <v>8</v>
      </c>
      <c r="J2033" s="4" t="s">
        <v>16</v>
      </c>
      <c r="K2033" s="4" t="s">
        <v>4</v>
      </c>
      <c r="L2033" s="4" t="s">
        <v>22</v>
      </c>
      <c r="M2033" s="9">
        <v>10</v>
      </c>
      <c r="N2033" s="6">
        <v>50.42</v>
      </c>
      <c r="O2033" s="7">
        <v>0.05</v>
      </c>
      <c r="P2033" s="6">
        <v>22.5</v>
      </c>
      <c r="Q2033" s="6">
        <f t="shared" si="124"/>
        <v>478.99</v>
      </c>
      <c r="R2033" s="6">
        <f t="shared" si="125"/>
        <v>225</v>
      </c>
      <c r="S2033" s="6">
        <f t="shared" si="126"/>
        <v>253.99</v>
      </c>
      <c r="T2033" s="8">
        <f t="shared" si="127"/>
        <v>0.53026159210004387</v>
      </c>
      <c r="U2033" s="5">
        <f>YEAR(SalesDataTable[[#This Row],[Order Date]])</f>
        <v>2026</v>
      </c>
      <c r="V2033" s="8" t="str">
        <f>"Q"&amp;ROUNDUP(MONTH(SalesDataTable[[#This Row],[Order Date]])/3,0)</f>
        <v>Q4</v>
      </c>
      <c r="W2033" s="9">
        <f>MONTH(SalesDataTable[[#This Row],[Order Date]])</f>
        <v>10</v>
      </c>
      <c r="X2033" s="8" t="str">
        <f>TEXT(SalesDataTable[[#This Row],[Order Date]],"mmm")</f>
        <v>Oct</v>
      </c>
    </row>
    <row r="2034" spans="1:24" ht="15.75">
      <c r="A2034" s="2">
        <v>3333</v>
      </c>
      <c r="B2034" s="3">
        <v>46296</v>
      </c>
      <c r="C2034" s="4">
        <f>YEAR(SalesDataTable[[#This Row],[Order Date]])</f>
        <v>2026</v>
      </c>
      <c r="D2034" s="12" t="str">
        <f>"Q"&amp;ROUNDUP(MONTH(SalesDataTable[[#This Row],[Order Date]])/3,0)</f>
        <v>Q4</v>
      </c>
      <c r="E2034" s="4">
        <f>MONTH(SalesDataTable[[#This Row],[Order Date]])</f>
        <v>10</v>
      </c>
      <c r="F2034" s="4" t="str">
        <f>TEXT(SalesDataTable[[#This Row],[Order Date]],"MMM")</f>
        <v>Oct</v>
      </c>
      <c r="G2034" s="4" t="s">
        <v>11</v>
      </c>
      <c r="H2034" s="4" t="s">
        <v>25</v>
      </c>
      <c r="I2034" s="4" t="s">
        <v>2</v>
      </c>
      <c r="J2034" s="4" t="s">
        <v>13</v>
      </c>
      <c r="K2034" s="4" t="s">
        <v>23</v>
      </c>
      <c r="L2034" s="4" t="s">
        <v>40</v>
      </c>
      <c r="M2034" s="9">
        <v>3</v>
      </c>
      <c r="N2034" s="6">
        <v>80.67</v>
      </c>
      <c r="O2034" s="7">
        <v>0</v>
      </c>
      <c r="P2034" s="6">
        <v>39.94</v>
      </c>
      <c r="Q2034" s="6">
        <f t="shared" si="124"/>
        <v>242.01</v>
      </c>
      <c r="R2034" s="6">
        <f t="shared" si="125"/>
        <v>119.82</v>
      </c>
      <c r="S2034" s="6">
        <f t="shared" si="126"/>
        <v>122.19</v>
      </c>
      <c r="T2034" s="8">
        <f t="shared" si="127"/>
        <v>0.50489649188050079</v>
      </c>
      <c r="U2034" s="5">
        <f>YEAR(SalesDataTable[[#This Row],[Order Date]])</f>
        <v>2026</v>
      </c>
      <c r="V2034" s="8" t="str">
        <f>"Q"&amp;ROUNDUP(MONTH(SalesDataTable[[#This Row],[Order Date]])/3,0)</f>
        <v>Q4</v>
      </c>
      <c r="W2034" s="9">
        <f>MONTH(SalesDataTable[[#This Row],[Order Date]])</f>
        <v>10</v>
      </c>
      <c r="X2034" s="8" t="str">
        <f>TEXT(SalesDataTable[[#This Row],[Order Date]],"mmm")</f>
        <v>Oct</v>
      </c>
    </row>
    <row r="2035" spans="1:24" ht="15.75">
      <c r="A2035" s="2">
        <v>3830</v>
      </c>
      <c r="B2035" s="3">
        <v>46296</v>
      </c>
      <c r="C2035" s="4">
        <f>YEAR(SalesDataTable[[#This Row],[Order Date]])</f>
        <v>2026</v>
      </c>
      <c r="D2035" s="12" t="str">
        <f>"Q"&amp;ROUNDUP(MONTH(SalesDataTable[[#This Row],[Order Date]])/3,0)</f>
        <v>Q4</v>
      </c>
      <c r="E2035" s="4">
        <f>MONTH(SalesDataTable[[#This Row],[Order Date]])</f>
        <v>10</v>
      </c>
      <c r="F2035" s="4" t="str">
        <f>TEXT(SalesDataTable[[#This Row],[Order Date]],"MMM")</f>
        <v>Oct</v>
      </c>
      <c r="G2035" s="4" t="s">
        <v>20</v>
      </c>
      <c r="H2035" s="4" t="s">
        <v>47</v>
      </c>
      <c r="I2035" s="4" t="s">
        <v>2</v>
      </c>
      <c r="J2035" s="4" t="s">
        <v>16</v>
      </c>
      <c r="K2035" s="4" t="s">
        <v>9</v>
      </c>
      <c r="L2035" s="4" t="s">
        <v>37</v>
      </c>
      <c r="M2035" s="9">
        <v>2</v>
      </c>
      <c r="N2035" s="6">
        <v>152.12</v>
      </c>
      <c r="O2035" s="7">
        <v>0</v>
      </c>
      <c r="P2035" s="6">
        <v>79.53</v>
      </c>
      <c r="Q2035" s="6">
        <f t="shared" si="124"/>
        <v>304.24</v>
      </c>
      <c r="R2035" s="6">
        <f t="shared" si="125"/>
        <v>159.06</v>
      </c>
      <c r="S2035" s="6">
        <f t="shared" si="126"/>
        <v>145.18</v>
      </c>
      <c r="T2035" s="8">
        <f t="shared" si="127"/>
        <v>0.47718906126742044</v>
      </c>
      <c r="U2035" s="5">
        <f>YEAR(SalesDataTable[[#This Row],[Order Date]])</f>
        <v>2026</v>
      </c>
      <c r="V2035" s="8" t="str">
        <f>"Q"&amp;ROUNDUP(MONTH(SalesDataTable[[#This Row],[Order Date]])/3,0)</f>
        <v>Q4</v>
      </c>
      <c r="W2035" s="9">
        <f>MONTH(SalesDataTable[[#This Row],[Order Date]])</f>
        <v>10</v>
      </c>
      <c r="X2035" s="8" t="str">
        <f>TEXT(SalesDataTable[[#This Row],[Order Date]],"mmm")</f>
        <v>Oct</v>
      </c>
    </row>
    <row r="2036" spans="1:24" ht="15.75">
      <c r="A2036" s="2">
        <v>4868</v>
      </c>
      <c r="B2036" s="3">
        <v>46296</v>
      </c>
      <c r="C2036" s="4">
        <f>YEAR(SalesDataTable[[#This Row],[Order Date]])</f>
        <v>2026</v>
      </c>
      <c r="D2036" s="12" t="str">
        <f>"Q"&amp;ROUNDUP(MONTH(SalesDataTable[[#This Row],[Order Date]])/3,0)</f>
        <v>Q4</v>
      </c>
      <c r="E2036" s="4">
        <f>MONTH(SalesDataTable[[#This Row],[Order Date]])</f>
        <v>10</v>
      </c>
      <c r="F2036" s="4" t="str">
        <f>TEXT(SalesDataTable[[#This Row],[Order Date]],"MMM")</f>
        <v>Oct</v>
      </c>
      <c r="G2036" s="4" t="s">
        <v>11</v>
      </c>
      <c r="H2036" s="4" t="s">
        <v>25</v>
      </c>
      <c r="I2036" s="4" t="s">
        <v>8</v>
      </c>
      <c r="J2036" s="4" t="s">
        <v>13</v>
      </c>
      <c r="K2036" s="4" t="s">
        <v>23</v>
      </c>
      <c r="L2036" s="4" t="s">
        <v>40</v>
      </c>
      <c r="M2036" s="9">
        <v>4</v>
      </c>
      <c r="N2036" s="6">
        <v>82.54</v>
      </c>
      <c r="O2036" s="7">
        <v>0.15</v>
      </c>
      <c r="P2036" s="6">
        <v>39.74</v>
      </c>
      <c r="Q2036" s="6">
        <f t="shared" si="124"/>
        <v>280.63600000000002</v>
      </c>
      <c r="R2036" s="6">
        <f t="shared" si="125"/>
        <v>158.96</v>
      </c>
      <c r="S2036" s="6">
        <f t="shared" si="126"/>
        <v>121.67600000000002</v>
      </c>
      <c r="T2036" s="8">
        <f t="shared" si="127"/>
        <v>0.43357231431462823</v>
      </c>
      <c r="U2036" s="5">
        <f>YEAR(SalesDataTable[[#This Row],[Order Date]])</f>
        <v>2026</v>
      </c>
      <c r="V2036" s="8" t="str">
        <f>"Q"&amp;ROUNDUP(MONTH(SalesDataTable[[#This Row],[Order Date]])/3,0)</f>
        <v>Q4</v>
      </c>
      <c r="W2036" s="9">
        <f>MONTH(SalesDataTable[[#This Row],[Order Date]])</f>
        <v>10</v>
      </c>
      <c r="X2036" s="8" t="str">
        <f>TEXT(SalesDataTable[[#This Row],[Order Date]],"mmm")</f>
        <v>Oct</v>
      </c>
    </row>
    <row r="2037" spans="1:24" ht="15.75">
      <c r="A2037" s="2">
        <v>2250</v>
      </c>
      <c r="B2037" s="3">
        <v>46297</v>
      </c>
      <c r="C2037" s="4">
        <f>YEAR(SalesDataTable[[#This Row],[Order Date]])</f>
        <v>2026</v>
      </c>
      <c r="D2037" s="12" t="str">
        <f>"Q"&amp;ROUNDUP(MONTH(SalesDataTable[[#This Row],[Order Date]])/3,0)</f>
        <v>Q4</v>
      </c>
      <c r="E2037" s="4">
        <f>MONTH(SalesDataTable[[#This Row],[Order Date]])</f>
        <v>10</v>
      </c>
      <c r="F2037" s="4" t="str">
        <f>TEXT(SalesDataTable[[#This Row],[Order Date]],"MMM")</f>
        <v>Oct</v>
      </c>
      <c r="G2037" s="4" t="s">
        <v>20</v>
      </c>
      <c r="H2037" s="4" t="s">
        <v>47</v>
      </c>
      <c r="I2037" s="4" t="s">
        <v>19</v>
      </c>
      <c r="J2037" s="4" t="s">
        <v>3</v>
      </c>
      <c r="K2037" s="4" t="s">
        <v>4</v>
      </c>
      <c r="L2037" s="4" t="s">
        <v>22</v>
      </c>
      <c r="M2037" s="9">
        <v>2</v>
      </c>
      <c r="N2037" s="6">
        <v>50.43</v>
      </c>
      <c r="O2037" s="7">
        <v>0</v>
      </c>
      <c r="P2037" s="6">
        <v>23.04</v>
      </c>
      <c r="Q2037" s="6">
        <f t="shared" si="124"/>
        <v>100.86</v>
      </c>
      <c r="R2037" s="6">
        <f t="shared" si="125"/>
        <v>46.08</v>
      </c>
      <c r="S2037" s="6">
        <f t="shared" si="126"/>
        <v>54.78</v>
      </c>
      <c r="T2037" s="8">
        <f t="shared" si="127"/>
        <v>0.54312908982748365</v>
      </c>
      <c r="U2037" s="5">
        <f>YEAR(SalesDataTable[[#This Row],[Order Date]])</f>
        <v>2026</v>
      </c>
      <c r="V2037" s="8" t="str">
        <f>"Q"&amp;ROUNDUP(MONTH(SalesDataTable[[#This Row],[Order Date]])/3,0)</f>
        <v>Q4</v>
      </c>
      <c r="W2037" s="9">
        <f>MONTH(SalesDataTable[[#This Row],[Order Date]])</f>
        <v>10</v>
      </c>
      <c r="X2037" s="8" t="str">
        <f>TEXT(SalesDataTable[[#This Row],[Order Date]],"mmm")</f>
        <v>Oct</v>
      </c>
    </row>
    <row r="2038" spans="1:24" ht="15.75">
      <c r="A2038" s="2">
        <v>2516</v>
      </c>
      <c r="B2038" s="3">
        <v>46297</v>
      </c>
      <c r="C2038" s="4">
        <f>YEAR(SalesDataTable[[#This Row],[Order Date]])</f>
        <v>2026</v>
      </c>
      <c r="D2038" s="12" t="str">
        <f>"Q"&amp;ROUNDUP(MONTH(SalesDataTable[[#This Row],[Order Date]])/3,0)</f>
        <v>Q4</v>
      </c>
      <c r="E2038" s="4">
        <f>MONTH(SalesDataTable[[#This Row],[Order Date]])</f>
        <v>10</v>
      </c>
      <c r="F2038" s="4" t="str">
        <f>TEXT(SalesDataTable[[#This Row],[Order Date]],"MMM")</f>
        <v>Oct</v>
      </c>
      <c r="G2038" s="4" t="s">
        <v>11</v>
      </c>
      <c r="H2038" s="4" t="s">
        <v>39</v>
      </c>
      <c r="I2038" s="4" t="s">
        <v>2</v>
      </c>
      <c r="J2038" s="4" t="s">
        <v>13</v>
      </c>
      <c r="K2038" s="4" t="s">
        <v>23</v>
      </c>
      <c r="L2038" s="4" t="s">
        <v>29</v>
      </c>
      <c r="M2038" s="9">
        <v>2</v>
      </c>
      <c r="N2038" s="6">
        <v>198.57</v>
      </c>
      <c r="O2038" s="7">
        <v>0.15</v>
      </c>
      <c r="P2038" s="6">
        <v>101.08</v>
      </c>
      <c r="Q2038" s="6">
        <f t="shared" si="124"/>
        <v>337.56899999999996</v>
      </c>
      <c r="R2038" s="6">
        <f t="shared" si="125"/>
        <v>202.16</v>
      </c>
      <c r="S2038" s="6">
        <f t="shared" si="126"/>
        <v>135.40899999999996</v>
      </c>
      <c r="T2038" s="8">
        <f t="shared" si="127"/>
        <v>0.4011298430839324</v>
      </c>
      <c r="U2038" s="5">
        <f>YEAR(SalesDataTable[[#This Row],[Order Date]])</f>
        <v>2026</v>
      </c>
      <c r="V2038" s="8" t="str">
        <f>"Q"&amp;ROUNDUP(MONTH(SalesDataTable[[#This Row],[Order Date]])/3,0)</f>
        <v>Q4</v>
      </c>
      <c r="W2038" s="9">
        <f>MONTH(SalesDataTable[[#This Row],[Order Date]])</f>
        <v>10</v>
      </c>
      <c r="X2038" s="8" t="str">
        <f>TEXT(SalesDataTable[[#This Row],[Order Date]],"mmm")</f>
        <v>Oct</v>
      </c>
    </row>
    <row r="2039" spans="1:24" ht="15.75">
      <c r="A2039" s="2">
        <v>809</v>
      </c>
      <c r="B2039" s="3">
        <v>46298</v>
      </c>
      <c r="C2039" s="4">
        <f>YEAR(SalesDataTable[[#This Row],[Order Date]])</f>
        <v>2026</v>
      </c>
      <c r="D2039" s="12" t="str">
        <f>"Q"&amp;ROUNDUP(MONTH(SalesDataTable[[#This Row],[Order Date]])/3,0)</f>
        <v>Q4</v>
      </c>
      <c r="E2039" s="4">
        <f>MONTH(SalesDataTable[[#This Row],[Order Date]])</f>
        <v>10</v>
      </c>
      <c r="F2039" s="4" t="str">
        <f>TEXT(SalesDataTable[[#This Row],[Order Date]],"MMM")</f>
        <v>Oct</v>
      </c>
      <c r="G2039" s="4" t="s">
        <v>20</v>
      </c>
      <c r="H2039" s="4" t="s">
        <v>33</v>
      </c>
      <c r="I2039" s="4" t="s">
        <v>2</v>
      </c>
      <c r="J2039" s="4" t="s">
        <v>13</v>
      </c>
      <c r="K2039" s="4" t="s">
        <v>34</v>
      </c>
      <c r="L2039" s="4" t="s">
        <v>35</v>
      </c>
      <c r="M2039" s="9">
        <v>2</v>
      </c>
      <c r="N2039" s="6">
        <v>41.06</v>
      </c>
      <c r="O2039" s="7">
        <v>0.05</v>
      </c>
      <c r="P2039" s="6">
        <v>14.54</v>
      </c>
      <c r="Q2039" s="6">
        <f t="shared" si="124"/>
        <v>78.013999999999996</v>
      </c>
      <c r="R2039" s="6">
        <f t="shared" si="125"/>
        <v>29.08</v>
      </c>
      <c r="S2039" s="6">
        <f t="shared" si="126"/>
        <v>48.933999999999997</v>
      </c>
      <c r="T2039" s="8">
        <f t="shared" si="127"/>
        <v>0.62724639167328944</v>
      </c>
      <c r="U2039" s="5">
        <f>YEAR(SalesDataTable[[#This Row],[Order Date]])</f>
        <v>2026</v>
      </c>
      <c r="V2039" s="8" t="str">
        <f>"Q"&amp;ROUNDUP(MONTH(SalesDataTable[[#This Row],[Order Date]])/3,0)</f>
        <v>Q4</v>
      </c>
      <c r="W2039" s="9">
        <f>MONTH(SalesDataTable[[#This Row],[Order Date]])</f>
        <v>10</v>
      </c>
      <c r="X2039" s="8" t="str">
        <f>TEXT(SalesDataTable[[#This Row],[Order Date]],"mmm")</f>
        <v>Oct</v>
      </c>
    </row>
    <row r="2040" spans="1:24" ht="15.75">
      <c r="A2040" s="2">
        <v>1852</v>
      </c>
      <c r="B2040" s="3">
        <v>46298</v>
      </c>
      <c r="C2040" s="4">
        <f>YEAR(SalesDataTable[[#This Row],[Order Date]])</f>
        <v>2026</v>
      </c>
      <c r="D2040" s="12" t="str">
        <f>"Q"&amp;ROUNDUP(MONTH(SalesDataTable[[#This Row],[Order Date]])/3,0)</f>
        <v>Q4</v>
      </c>
      <c r="E2040" s="4">
        <f>MONTH(SalesDataTable[[#This Row],[Order Date]])</f>
        <v>10</v>
      </c>
      <c r="F2040" s="4" t="str">
        <f>TEXT(SalesDataTable[[#This Row],[Order Date]],"MMM")</f>
        <v>Oct</v>
      </c>
      <c r="G2040" s="4" t="s">
        <v>6</v>
      </c>
      <c r="H2040" s="4" t="s">
        <v>43</v>
      </c>
      <c r="I2040" s="4" t="s">
        <v>8</v>
      </c>
      <c r="J2040" s="4" t="s">
        <v>16</v>
      </c>
      <c r="K2040" s="4" t="s">
        <v>14</v>
      </c>
      <c r="L2040" s="4" t="s">
        <v>48</v>
      </c>
      <c r="M2040" s="9">
        <v>4</v>
      </c>
      <c r="N2040" s="6">
        <v>162.19</v>
      </c>
      <c r="O2040" s="7">
        <v>0.15</v>
      </c>
      <c r="P2040" s="6">
        <v>89.81</v>
      </c>
      <c r="Q2040" s="6">
        <f t="shared" si="124"/>
        <v>551.44600000000003</v>
      </c>
      <c r="R2040" s="6">
        <f t="shared" si="125"/>
        <v>359.24</v>
      </c>
      <c r="S2040" s="6">
        <f t="shared" si="126"/>
        <v>192.20600000000002</v>
      </c>
      <c r="T2040" s="8">
        <f t="shared" si="127"/>
        <v>0.34854908730863948</v>
      </c>
      <c r="U2040" s="5">
        <f>YEAR(SalesDataTable[[#This Row],[Order Date]])</f>
        <v>2026</v>
      </c>
      <c r="V2040" s="8" t="str">
        <f>"Q"&amp;ROUNDUP(MONTH(SalesDataTable[[#This Row],[Order Date]])/3,0)</f>
        <v>Q4</v>
      </c>
      <c r="W2040" s="9">
        <f>MONTH(SalesDataTable[[#This Row],[Order Date]])</f>
        <v>10</v>
      </c>
      <c r="X2040" s="8" t="str">
        <f>TEXT(SalesDataTable[[#This Row],[Order Date]],"mmm")</f>
        <v>Oct</v>
      </c>
    </row>
    <row r="2041" spans="1:24" ht="15.75">
      <c r="A2041" s="2">
        <v>3627</v>
      </c>
      <c r="B2041" s="3">
        <v>46298</v>
      </c>
      <c r="C2041" s="4">
        <f>YEAR(SalesDataTable[[#This Row],[Order Date]])</f>
        <v>2026</v>
      </c>
      <c r="D2041" s="12" t="str">
        <f>"Q"&amp;ROUNDUP(MONTH(SalesDataTable[[#This Row],[Order Date]])/3,0)</f>
        <v>Q4</v>
      </c>
      <c r="E2041" s="4">
        <f>MONTH(SalesDataTable[[#This Row],[Order Date]])</f>
        <v>10</v>
      </c>
      <c r="F2041" s="4" t="str">
        <f>TEXT(SalesDataTable[[#This Row],[Order Date]],"MMM")</f>
        <v>Oct</v>
      </c>
      <c r="G2041" s="4" t="s">
        <v>20</v>
      </c>
      <c r="H2041" s="4" t="s">
        <v>21</v>
      </c>
      <c r="I2041" s="4" t="s">
        <v>19</v>
      </c>
      <c r="J2041" s="4" t="s">
        <v>13</v>
      </c>
      <c r="K2041" s="4" t="s">
        <v>23</v>
      </c>
      <c r="L2041" s="4" t="s">
        <v>29</v>
      </c>
      <c r="M2041" s="9">
        <v>2</v>
      </c>
      <c r="N2041" s="6">
        <v>192.99</v>
      </c>
      <c r="O2041" s="7">
        <v>0</v>
      </c>
      <c r="P2041" s="6">
        <v>101.73</v>
      </c>
      <c r="Q2041" s="6">
        <f t="shared" si="124"/>
        <v>385.98</v>
      </c>
      <c r="R2041" s="6">
        <f t="shared" si="125"/>
        <v>203.46</v>
      </c>
      <c r="S2041" s="6">
        <f t="shared" si="126"/>
        <v>182.52</v>
      </c>
      <c r="T2041" s="8">
        <f t="shared" si="127"/>
        <v>0.47287424218871443</v>
      </c>
      <c r="U2041" s="5">
        <f>YEAR(SalesDataTable[[#This Row],[Order Date]])</f>
        <v>2026</v>
      </c>
      <c r="V2041" s="8" t="str">
        <f>"Q"&amp;ROUNDUP(MONTH(SalesDataTable[[#This Row],[Order Date]])/3,0)</f>
        <v>Q4</v>
      </c>
      <c r="W2041" s="9">
        <f>MONTH(SalesDataTable[[#This Row],[Order Date]])</f>
        <v>10</v>
      </c>
      <c r="X2041" s="8" t="str">
        <f>TEXT(SalesDataTable[[#This Row],[Order Date]],"mmm")</f>
        <v>Oct</v>
      </c>
    </row>
    <row r="2042" spans="1:24" ht="15.75">
      <c r="A2042" s="2">
        <v>4135</v>
      </c>
      <c r="B2042" s="3">
        <v>46298</v>
      </c>
      <c r="C2042" s="4">
        <f>YEAR(SalesDataTable[[#This Row],[Order Date]])</f>
        <v>2026</v>
      </c>
      <c r="D2042" s="12" t="str">
        <f>"Q"&amp;ROUNDUP(MONTH(SalesDataTable[[#This Row],[Order Date]])/3,0)</f>
        <v>Q4</v>
      </c>
      <c r="E2042" s="4">
        <f>MONTH(SalesDataTable[[#This Row],[Order Date]])</f>
        <v>10</v>
      </c>
      <c r="F2042" s="4" t="str">
        <f>TEXT(SalesDataTable[[#This Row],[Order Date]],"MMM")</f>
        <v>Oct</v>
      </c>
      <c r="G2042" s="4" t="s">
        <v>0</v>
      </c>
      <c r="H2042" s="4" t="s">
        <v>50</v>
      </c>
      <c r="I2042" s="4" t="s">
        <v>2</v>
      </c>
      <c r="J2042" s="4" t="s">
        <v>13</v>
      </c>
      <c r="K2042" s="4" t="s">
        <v>9</v>
      </c>
      <c r="L2042" s="4" t="s">
        <v>17</v>
      </c>
      <c r="M2042" s="9">
        <v>3</v>
      </c>
      <c r="N2042" s="6">
        <v>142.33000000000001</v>
      </c>
      <c r="O2042" s="7">
        <v>0.1</v>
      </c>
      <c r="P2042" s="6">
        <v>79.19</v>
      </c>
      <c r="Q2042" s="6">
        <f t="shared" si="124"/>
        <v>384.291</v>
      </c>
      <c r="R2042" s="6">
        <f t="shared" si="125"/>
        <v>237.57</v>
      </c>
      <c r="S2042" s="6">
        <f t="shared" si="126"/>
        <v>146.721</v>
      </c>
      <c r="T2042" s="8">
        <f t="shared" si="127"/>
        <v>0.3817966072585619</v>
      </c>
      <c r="U2042" s="5">
        <f>YEAR(SalesDataTable[[#This Row],[Order Date]])</f>
        <v>2026</v>
      </c>
      <c r="V2042" s="8" t="str">
        <f>"Q"&amp;ROUNDUP(MONTH(SalesDataTable[[#This Row],[Order Date]])/3,0)</f>
        <v>Q4</v>
      </c>
      <c r="W2042" s="9">
        <f>MONTH(SalesDataTable[[#This Row],[Order Date]])</f>
        <v>10</v>
      </c>
      <c r="X2042" s="8" t="str">
        <f>TEXT(SalesDataTable[[#This Row],[Order Date]],"mmm")</f>
        <v>Oct</v>
      </c>
    </row>
    <row r="2043" spans="1:24" ht="15.75">
      <c r="A2043" s="2">
        <v>4138</v>
      </c>
      <c r="B2043" s="3">
        <v>46298</v>
      </c>
      <c r="C2043" s="4">
        <f>YEAR(SalesDataTable[[#This Row],[Order Date]])</f>
        <v>2026</v>
      </c>
      <c r="D2043" s="12" t="str">
        <f>"Q"&amp;ROUNDUP(MONTH(SalesDataTable[[#This Row],[Order Date]])/3,0)</f>
        <v>Q4</v>
      </c>
      <c r="E2043" s="4">
        <f>MONTH(SalesDataTable[[#This Row],[Order Date]])</f>
        <v>10</v>
      </c>
      <c r="F2043" s="4" t="str">
        <f>TEXT(SalesDataTable[[#This Row],[Order Date]],"MMM")</f>
        <v>Oct</v>
      </c>
      <c r="G2043" s="4" t="s">
        <v>6</v>
      </c>
      <c r="H2043" s="4" t="s">
        <v>41</v>
      </c>
      <c r="I2043" s="4" t="s">
        <v>19</v>
      </c>
      <c r="J2043" s="4" t="s">
        <v>16</v>
      </c>
      <c r="K2043" s="4" t="s">
        <v>9</v>
      </c>
      <c r="L2043" s="4" t="s">
        <v>17</v>
      </c>
      <c r="M2043" s="9">
        <v>4</v>
      </c>
      <c r="N2043" s="6">
        <v>143.63</v>
      </c>
      <c r="O2043" s="7">
        <v>0</v>
      </c>
      <c r="P2043" s="6">
        <v>80.510000000000005</v>
      </c>
      <c r="Q2043" s="6">
        <f t="shared" si="124"/>
        <v>574.52</v>
      </c>
      <c r="R2043" s="6">
        <f t="shared" si="125"/>
        <v>322.04000000000002</v>
      </c>
      <c r="S2043" s="6">
        <f t="shared" si="126"/>
        <v>252.47999999999996</v>
      </c>
      <c r="T2043" s="8">
        <f t="shared" si="127"/>
        <v>0.43946250783262542</v>
      </c>
      <c r="U2043" s="5">
        <f>YEAR(SalesDataTable[[#This Row],[Order Date]])</f>
        <v>2026</v>
      </c>
      <c r="V2043" s="8" t="str">
        <f>"Q"&amp;ROUNDUP(MONTH(SalesDataTable[[#This Row],[Order Date]])/3,0)</f>
        <v>Q4</v>
      </c>
      <c r="W2043" s="9">
        <f>MONTH(SalesDataTable[[#This Row],[Order Date]])</f>
        <v>10</v>
      </c>
      <c r="X2043" s="8" t="str">
        <f>TEXT(SalesDataTable[[#This Row],[Order Date]],"mmm")</f>
        <v>Oct</v>
      </c>
    </row>
    <row r="2044" spans="1:24" ht="15.75">
      <c r="A2044" s="2">
        <v>4286</v>
      </c>
      <c r="B2044" s="3">
        <v>46298</v>
      </c>
      <c r="C2044" s="4">
        <f>YEAR(SalesDataTable[[#This Row],[Order Date]])</f>
        <v>2026</v>
      </c>
      <c r="D2044" s="12" t="str">
        <f>"Q"&amp;ROUNDUP(MONTH(SalesDataTable[[#This Row],[Order Date]])/3,0)</f>
        <v>Q4</v>
      </c>
      <c r="E2044" s="4">
        <f>MONTH(SalesDataTable[[#This Row],[Order Date]])</f>
        <v>10</v>
      </c>
      <c r="F2044" s="4" t="str">
        <f>TEXT(SalesDataTable[[#This Row],[Order Date]],"MMM")</f>
        <v>Oct</v>
      </c>
      <c r="G2044" s="4" t="s">
        <v>6</v>
      </c>
      <c r="H2044" s="4" t="s">
        <v>27</v>
      </c>
      <c r="I2044" s="4" t="s">
        <v>19</v>
      </c>
      <c r="J2044" s="4" t="s">
        <v>3</v>
      </c>
      <c r="K2044" s="4" t="s">
        <v>23</v>
      </c>
      <c r="L2044" s="4" t="s">
        <v>24</v>
      </c>
      <c r="M2044" s="9">
        <v>4</v>
      </c>
      <c r="N2044" s="6">
        <v>341.95</v>
      </c>
      <c r="O2044" s="7">
        <v>0.05</v>
      </c>
      <c r="P2044" s="6">
        <v>199.9</v>
      </c>
      <c r="Q2044" s="6">
        <f t="shared" si="124"/>
        <v>1299.4099999999999</v>
      </c>
      <c r="R2044" s="6">
        <f t="shared" si="125"/>
        <v>799.6</v>
      </c>
      <c r="S2044" s="6">
        <f t="shared" si="126"/>
        <v>499.80999999999983</v>
      </c>
      <c r="T2044" s="8">
        <f t="shared" si="127"/>
        <v>0.38464379987840625</v>
      </c>
      <c r="U2044" s="5">
        <f>YEAR(SalesDataTable[[#This Row],[Order Date]])</f>
        <v>2026</v>
      </c>
      <c r="V2044" s="8" t="str">
        <f>"Q"&amp;ROUNDUP(MONTH(SalesDataTable[[#This Row],[Order Date]])/3,0)</f>
        <v>Q4</v>
      </c>
      <c r="W2044" s="9">
        <f>MONTH(SalesDataTable[[#This Row],[Order Date]])</f>
        <v>10</v>
      </c>
      <c r="X2044" s="8" t="str">
        <f>TEXT(SalesDataTable[[#This Row],[Order Date]],"mmm")</f>
        <v>Oct</v>
      </c>
    </row>
    <row r="2045" spans="1:24" ht="15.75">
      <c r="A2045" s="2">
        <v>4371</v>
      </c>
      <c r="B2045" s="3">
        <v>46298</v>
      </c>
      <c r="C2045" s="4">
        <f>YEAR(SalesDataTable[[#This Row],[Order Date]])</f>
        <v>2026</v>
      </c>
      <c r="D2045" s="12" t="str">
        <f>"Q"&amp;ROUNDUP(MONTH(SalesDataTable[[#This Row],[Order Date]])/3,0)</f>
        <v>Q4</v>
      </c>
      <c r="E2045" s="4">
        <f>MONTH(SalesDataTable[[#This Row],[Order Date]])</f>
        <v>10</v>
      </c>
      <c r="F2045" s="4" t="str">
        <f>TEXT(SalesDataTable[[#This Row],[Order Date]],"MMM")</f>
        <v>Oct</v>
      </c>
      <c r="G2045" s="4" t="s">
        <v>6</v>
      </c>
      <c r="H2045" s="4" t="s">
        <v>27</v>
      </c>
      <c r="I2045" s="4" t="s">
        <v>2</v>
      </c>
      <c r="J2045" s="4" t="s">
        <v>3</v>
      </c>
      <c r="K2045" s="4" t="s">
        <v>34</v>
      </c>
      <c r="L2045" s="4" t="s">
        <v>38</v>
      </c>
      <c r="M2045" s="9">
        <v>1</v>
      </c>
      <c r="N2045" s="6">
        <v>123.81</v>
      </c>
      <c r="O2045" s="7">
        <v>0</v>
      </c>
      <c r="P2045" s="6">
        <v>68.72</v>
      </c>
      <c r="Q2045" s="6">
        <f t="shared" si="124"/>
        <v>123.81</v>
      </c>
      <c r="R2045" s="6">
        <f t="shared" si="125"/>
        <v>68.72</v>
      </c>
      <c r="S2045" s="6">
        <f t="shared" si="126"/>
        <v>55.09</v>
      </c>
      <c r="T2045" s="8">
        <f t="shared" si="127"/>
        <v>0.44495598093853489</v>
      </c>
      <c r="U2045" s="5">
        <f>YEAR(SalesDataTable[[#This Row],[Order Date]])</f>
        <v>2026</v>
      </c>
      <c r="V2045" s="8" t="str">
        <f>"Q"&amp;ROUNDUP(MONTH(SalesDataTable[[#This Row],[Order Date]])/3,0)</f>
        <v>Q4</v>
      </c>
      <c r="W2045" s="9">
        <f>MONTH(SalesDataTable[[#This Row],[Order Date]])</f>
        <v>10</v>
      </c>
      <c r="X2045" s="8" t="str">
        <f>TEXT(SalesDataTable[[#This Row],[Order Date]],"mmm")</f>
        <v>Oct</v>
      </c>
    </row>
    <row r="2046" spans="1:24" ht="15.75">
      <c r="A2046" s="2">
        <v>905</v>
      </c>
      <c r="B2046" s="3">
        <v>46299</v>
      </c>
      <c r="C2046" s="4">
        <f>YEAR(SalesDataTable[[#This Row],[Order Date]])</f>
        <v>2026</v>
      </c>
      <c r="D2046" s="12" t="str">
        <f>"Q"&amp;ROUNDUP(MONTH(SalesDataTable[[#This Row],[Order Date]])/3,0)</f>
        <v>Q4</v>
      </c>
      <c r="E2046" s="4">
        <f>MONTH(SalesDataTable[[#This Row],[Order Date]])</f>
        <v>10</v>
      </c>
      <c r="F2046" s="4" t="str">
        <f>TEXT(SalesDataTable[[#This Row],[Order Date]],"MMM")</f>
        <v>Oct</v>
      </c>
      <c r="G2046" s="4" t="s">
        <v>11</v>
      </c>
      <c r="H2046" s="4" t="s">
        <v>18</v>
      </c>
      <c r="I2046" s="4" t="s">
        <v>2</v>
      </c>
      <c r="J2046" s="4" t="s">
        <v>13</v>
      </c>
      <c r="K2046" s="4" t="s">
        <v>9</v>
      </c>
      <c r="L2046" s="4" t="s">
        <v>17</v>
      </c>
      <c r="M2046" s="9">
        <v>1</v>
      </c>
      <c r="N2046" s="6">
        <v>146.1</v>
      </c>
      <c r="O2046" s="7">
        <v>0</v>
      </c>
      <c r="P2046" s="6">
        <v>79.739999999999995</v>
      </c>
      <c r="Q2046" s="6">
        <f t="shared" si="124"/>
        <v>146.1</v>
      </c>
      <c r="R2046" s="6">
        <f t="shared" si="125"/>
        <v>79.739999999999995</v>
      </c>
      <c r="S2046" s="6">
        <f t="shared" si="126"/>
        <v>66.36</v>
      </c>
      <c r="T2046" s="8">
        <f t="shared" si="127"/>
        <v>0.45420944558521564</v>
      </c>
      <c r="U2046" s="5">
        <f>YEAR(SalesDataTable[[#This Row],[Order Date]])</f>
        <v>2026</v>
      </c>
      <c r="V2046" s="8" t="str">
        <f>"Q"&amp;ROUNDUP(MONTH(SalesDataTable[[#This Row],[Order Date]])/3,0)</f>
        <v>Q4</v>
      </c>
      <c r="W2046" s="9">
        <f>MONTH(SalesDataTable[[#This Row],[Order Date]])</f>
        <v>10</v>
      </c>
      <c r="X2046" s="8" t="str">
        <f>TEXT(SalesDataTable[[#This Row],[Order Date]],"mmm")</f>
        <v>Oct</v>
      </c>
    </row>
    <row r="2047" spans="1:24" ht="15.75">
      <c r="A2047" s="2">
        <v>1415</v>
      </c>
      <c r="B2047" s="3">
        <v>46299</v>
      </c>
      <c r="C2047" s="4">
        <f>YEAR(SalesDataTable[[#This Row],[Order Date]])</f>
        <v>2026</v>
      </c>
      <c r="D2047" s="12" t="str">
        <f>"Q"&amp;ROUNDUP(MONTH(SalesDataTable[[#This Row],[Order Date]])/3,0)</f>
        <v>Q4</v>
      </c>
      <c r="E2047" s="4">
        <f>MONTH(SalesDataTable[[#This Row],[Order Date]])</f>
        <v>10</v>
      </c>
      <c r="F2047" s="4" t="str">
        <f>TEXT(SalesDataTable[[#This Row],[Order Date]],"MMM")</f>
        <v>Oct</v>
      </c>
      <c r="G2047" s="4" t="s">
        <v>6</v>
      </c>
      <c r="H2047" s="4" t="s">
        <v>41</v>
      </c>
      <c r="I2047" s="4" t="s">
        <v>28</v>
      </c>
      <c r="J2047" s="4" t="s">
        <v>3</v>
      </c>
      <c r="K2047" s="4" t="s">
        <v>14</v>
      </c>
      <c r="L2047" s="4" t="s">
        <v>48</v>
      </c>
      <c r="M2047" s="9">
        <v>1</v>
      </c>
      <c r="N2047" s="6">
        <v>161.07</v>
      </c>
      <c r="O2047" s="7">
        <v>0.05</v>
      </c>
      <c r="P2047" s="6">
        <v>89.81</v>
      </c>
      <c r="Q2047" s="6">
        <f t="shared" si="124"/>
        <v>153.01649999999998</v>
      </c>
      <c r="R2047" s="6">
        <f t="shared" si="125"/>
        <v>89.81</v>
      </c>
      <c r="S2047" s="6">
        <f t="shared" si="126"/>
        <v>63.206499999999977</v>
      </c>
      <c r="T2047" s="8">
        <f t="shared" si="127"/>
        <v>0.41306983233834249</v>
      </c>
      <c r="U2047" s="5">
        <f>YEAR(SalesDataTable[[#This Row],[Order Date]])</f>
        <v>2026</v>
      </c>
      <c r="V2047" s="8" t="str">
        <f>"Q"&amp;ROUNDUP(MONTH(SalesDataTable[[#This Row],[Order Date]])/3,0)</f>
        <v>Q4</v>
      </c>
      <c r="W2047" s="9">
        <f>MONTH(SalesDataTable[[#This Row],[Order Date]])</f>
        <v>10</v>
      </c>
      <c r="X2047" s="8" t="str">
        <f>TEXT(SalesDataTable[[#This Row],[Order Date]],"mmm")</f>
        <v>Oct</v>
      </c>
    </row>
    <row r="2048" spans="1:24" ht="15.75">
      <c r="A2048" s="2">
        <v>2205</v>
      </c>
      <c r="B2048" s="3">
        <v>46299</v>
      </c>
      <c r="C2048" s="4">
        <f>YEAR(SalesDataTable[[#This Row],[Order Date]])</f>
        <v>2026</v>
      </c>
      <c r="D2048" s="12" t="str">
        <f>"Q"&amp;ROUNDUP(MONTH(SalesDataTable[[#This Row],[Order Date]])/3,0)</f>
        <v>Q4</v>
      </c>
      <c r="E2048" s="4">
        <f>MONTH(SalesDataTable[[#This Row],[Order Date]])</f>
        <v>10</v>
      </c>
      <c r="F2048" s="4" t="str">
        <f>TEXT(SalesDataTable[[#This Row],[Order Date]],"MMM")</f>
        <v>Oct</v>
      </c>
      <c r="G2048" s="4" t="s">
        <v>20</v>
      </c>
      <c r="H2048" s="4" t="s">
        <v>47</v>
      </c>
      <c r="I2048" s="4" t="s">
        <v>2</v>
      </c>
      <c r="J2048" s="4" t="s">
        <v>13</v>
      </c>
      <c r="K2048" s="4" t="s">
        <v>9</v>
      </c>
      <c r="L2048" s="4" t="s">
        <v>10</v>
      </c>
      <c r="M2048" s="9">
        <v>5</v>
      </c>
      <c r="N2048" s="6">
        <v>90.12</v>
      </c>
      <c r="O2048" s="7">
        <v>0</v>
      </c>
      <c r="P2048" s="6">
        <v>46.67</v>
      </c>
      <c r="Q2048" s="6">
        <f t="shared" si="124"/>
        <v>450.6</v>
      </c>
      <c r="R2048" s="6">
        <f t="shared" si="125"/>
        <v>233.35000000000002</v>
      </c>
      <c r="S2048" s="6">
        <f t="shared" si="126"/>
        <v>217.25</v>
      </c>
      <c r="T2048" s="8">
        <f t="shared" si="127"/>
        <v>0.48213493120284062</v>
      </c>
      <c r="U2048" s="5">
        <f>YEAR(SalesDataTable[[#This Row],[Order Date]])</f>
        <v>2026</v>
      </c>
      <c r="V2048" s="8" t="str">
        <f>"Q"&amp;ROUNDUP(MONTH(SalesDataTable[[#This Row],[Order Date]])/3,0)</f>
        <v>Q4</v>
      </c>
      <c r="W2048" s="9">
        <f>MONTH(SalesDataTable[[#This Row],[Order Date]])</f>
        <v>10</v>
      </c>
      <c r="X2048" s="8" t="str">
        <f>TEXT(SalesDataTable[[#This Row],[Order Date]],"mmm")</f>
        <v>Oct</v>
      </c>
    </row>
    <row r="2049" spans="1:24" ht="15.75">
      <c r="A2049" s="2">
        <v>2374</v>
      </c>
      <c r="B2049" s="3">
        <v>46299</v>
      </c>
      <c r="C2049" s="4">
        <f>YEAR(SalesDataTable[[#This Row],[Order Date]])</f>
        <v>2026</v>
      </c>
      <c r="D2049" s="12" t="str">
        <f>"Q"&amp;ROUNDUP(MONTH(SalesDataTable[[#This Row],[Order Date]])/3,0)</f>
        <v>Q4</v>
      </c>
      <c r="E2049" s="4">
        <f>MONTH(SalesDataTable[[#This Row],[Order Date]])</f>
        <v>10</v>
      </c>
      <c r="F2049" s="4" t="str">
        <f>TEXT(SalesDataTable[[#This Row],[Order Date]],"MMM")</f>
        <v>Oct</v>
      </c>
      <c r="G2049" s="4" t="s">
        <v>20</v>
      </c>
      <c r="H2049" s="4" t="s">
        <v>47</v>
      </c>
      <c r="I2049" s="4" t="s">
        <v>28</v>
      </c>
      <c r="J2049" s="4" t="s">
        <v>3</v>
      </c>
      <c r="K2049" s="4" t="s">
        <v>9</v>
      </c>
      <c r="L2049" s="4" t="s">
        <v>46</v>
      </c>
      <c r="M2049" s="9">
        <v>1</v>
      </c>
      <c r="N2049" s="6">
        <v>70.400000000000006</v>
      </c>
      <c r="O2049" s="7">
        <v>0</v>
      </c>
      <c r="P2049" s="6">
        <v>32.43</v>
      </c>
      <c r="Q2049" s="6">
        <f t="shared" si="124"/>
        <v>70.400000000000006</v>
      </c>
      <c r="R2049" s="6">
        <f t="shared" si="125"/>
        <v>32.43</v>
      </c>
      <c r="S2049" s="6">
        <f t="shared" si="126"/>
        <v>37.970000000000006</v>
      </c>
      <c r="T2049" s="8">
        <f t="shared" si="127"/>
        <v>0.53934659090909098</v>
      </c>
      <c r="U2049" s="5">
        <f>YEAR(SalesDataTable[[#This Row],[Order Date]])</f>
        <v>2026</v>
      </c>
      <c r="V2049" s="8" t="str">
        <f>"Q"&amp;ROUNDUP(MONTH(SalesDataTable[[#This Row],[Order Date]])/3,0)</f>
        <v>Q4</v>
      </c>
      <c r="W2049" s="9">
        <f>MONTH(SalesDataTable[[#This Row],[Order Date]])</f>
        <v>10</v>
      </c>
      <c r="X2049" s="8" t="str">
        <f>TEXT(SalesDataTable[[#This Row],[Order Date]],"mmm")</f>
        <v>Oct</v>
      </c>
    </row>
    <row r="2050" spans="1:24" ht="15.75">
      <c r="A2050" s="2">
        <v>4840</v>
      </c>
      <c r="B2050" s="3">
        <v>46299</v>
      </c>
      <c r="C2050" s="4">
        <f>YEAR(SalesDataTable[[#This Row],[Order Date]])</f>
        <v>2026</v>
      </c>
      <c r="D2050" s="12" t="str">
        <f>"Q"&amp;ROUNDUP(MONTH(SalesDataTable[[#This Row],[Order Date]])/3,0)</f>
        <v>Q4</v>
      </c>
      <c r="E2050" s="4">
        <f>MONTH(SalesDataTable[[#This Row],[Order Date]])</f>
        <v>10</v>
      </c>
      <c r="F2050" s="4" t="str">
        <f>TEXT(SalesDataTable[[#This Row],[Order Date]],"MMM")</f>
        <v>Oct</v>
      </c>
      <c r="G2050" s="4" t="s">
        <v>6</v>
      </c>
      <c r="H2050" s="4" t="s">
        <v>43</v>
      </c>
      <c r="I2050" s="4" t="s">
        <v>8</v>
      </c>
      <c r="J2050" s="4" t="s">
        <v>16</v>
      </c>
      <c r="K2050" s="4" t="s">
        <v>23</v>
      </c>
      <c r="L2050" s="4" t="s">
        <v>29</v>
      </c>
      <c r="M2050" s="9">
        <v>6</v>
      </c>
      <c r="N2050" s="6">
        <v>191.08</v>
      </c>
      <c r="O2050" s="7">
        <v>0.1</v>
      </c>
      <c r="P2050" s="6">
        <v>102.93</v>
      </c>
      <c r="Q2050" s="6">
        <f t="shared" ref="Q2050:Q2113" si="128">M2050*N2050*(1-O2050)</f>
        <v>1031.8320000000001</v>
      </c>
      <c r="R2050" s="6">
        <f t="shared" ref="R2050:R2113" si="129">M2050*P2050</f>
        <v>617.58000000000004</v>
      </c>
      <c r="S2050" s="6">
        <f t="shared" ref="S2050:S2113" si="130">Q2050-R2050</f>
        <v>414.25200000000007</v>
      </c>
      <c r="T2050" s="8">
        <f t="shared" ref="T2050:T2113" si="131">IFERROR(S2050/Q2050,0)</f>
        <v>0.40147233270532412</v>
      </c>
      <c r="U2050" s="5">
        <f>YEAR(SalesDataTable[[#This Row],[Order Date]])</f>
        <v>2026</v>
      </c>
      <c r="V2050" s="8" t="str">
        <f>"Q"&amp;ROUNDUP(MONTH(SalesDataTable[[#This Row],[Order Date]])/3,0)</f>
        <v>Q4</v>
      </c>
      <c r="W2050" s="9">
        <f>MONTH(SalesDataTable[[#This Row],[Order Date]])</f>
        <v>10</v>
      </c>
      <c r="X2050" s="8" t="str">
        <f>TEXT(SalesDataTable[[#This Row],[Order Date]],"mmm")</f>
        <v>Oct</v>
      </c>
    </row>
    <row r="2051" spans="1:24" ht="15.75">
      <c r="A2051" s="2">
        <v>4984</v>
      </c>
      <c r="B2051" s="3">
        <v>46299</v>
      </c>
      <c r="C2051" s="4">
        <f>YEAR(SalesDataTable[[#This Row],[Order Date]])</f>
        <v>2026</v>
      </c>
      <c r="D2051" s="12" t="str">
        <f>"Q"&amp;ROUNDUP(MONTH(SalesDataTable[[#This Row],[Order Date]])/3,0)</f>
        <v>Q4</v>
      </c>
      <c r="E2051" s="4">
        <f>MONTH(SalesDataTable[[#This Row],[Order Date]])</f>
        <v>10</v>
      </c>
      <c r="F2051" s="4" t="str">
        <f>TEXT(SalesDataTable[[#This Row],[Order Date]],"MMM")</f>
        <v>Oct</v>
      </c>
      <c r="G2051" s="4" t="s">
        <v>11</v>
      </c>
      <c r="H2051" s="4" t="s">
        <v>52</v>
      </c>
      <c r="I2051" s="4" t="s">
        <v>2</v>
      </c>
      <c r="J2051" s="4" t="s">
        <v>3</v>
      </c>
      <c r="K2051" s="4" t="s">
        <v>34</v>
      </c>
      <c r="L2051" s="4" t="s">
        <v>42</v>
      </c>
      <c r="M2051" s="9">
        <v>1</v>
      </c>
      <c r="N2051" s="6">
        <v>36.590000000000003</v>
      </c>
      <c r="O2051" s="7">
        <v>0</v>
      </c>
      <c r="P2051" s="6">
        <v>13.62</v>
      </c>
      <c r="Q2051" s="6">
        <f t="shared" si="128"/>
        <v>36.590000000000003</v>
      </c>
      <c r="R2051" s="6">
        <f t="shared" si="129"/>
        <v>13.62</v>
      </c>
      <c r="S2051" s="6">
        <f t="shared" si="130"/>
        <v>22.970000000000006</v>
      </c>
      <c r="T2051" s="8">
        <f t="shared" si="131"/>
        <v>0.62776714949439749</v>
      </c>
      <c r="U2051" s="5">
        <f>YEAR(SalesDataTable[[#This Row],[Order Date]])</f>
        <v>2026</v>
      </c>
      <c r="V2051" s="8" t="str">
        <f>"Q"&amp;ROUNDUP(MONTH(SalesDataTable[[#This Row],[Order Date]])/3,0)</f>
        <v>Q4</v>
      </c>
      <c r="W2051" s="9">
        <f>MONTH(SalesDataTable[[#This Row],[Order Date]])</f>
        <v>10</v>
      </c>
      <c r="X2051" s="8" t="str">
        <f>TEXT(SalesDataTable[[#This Row],[Order Date]],"mmm")</f>
        <v>Oct</v>
      </c>
    </row>
    <row r="2052" spans="1:24" ht="15.75">
      <c r="A2052" s="2">
        <v>641</v>
      </c>
      <c r="B2052" s="3">
        <v>46300</v>
      </c>
      <c r="C2052" s="4">
        <f>YEAR(SalesDataTable[[#This Row],[Order Date]])</f>
        <v>2026</v>
      </c>
      <c r="D2052" s="12" t="str">
        <f>"Q"&amp;ROUNDUP(MONTH(SalesDataTable[[#This Row],[Order Date]])/3,0)</f>
        <v>Q4</v>
      </c>
      <c r="E2052" s="4">
        <f>MONTH(SalesDataTable[[#This Row],[Order Date]])</f>
        <v>10</v>
      </c>
      <c r="F2052" s="4" t="str">
        <f>TEXT(SalesDataTable[[#This Row],[Order Date]],"MMM")</f>
        <v>Oct</v>
      </c>
      <c r="G2052" s="4" t="s">
        <v>6</v>
      </c>
      <c r="H2052" s="4" t="s">
        <v>41</v>
      </c>
      <c r="I2052" s="4" t="s">
        <v>19</v>
      </c>
      <c r="J2052" s="4" t="s">
        <v>3</v>
      </c>
      <c r="K2052" s="4" t="s">
        <v>23</v>
      </c>
      <c r="L2052" s="4" t="s">
        <v>51</v>
      </c>
      <c r="M2052" s="9">
        <v>2</v>
      </c>
      <c r="N2052" s="6">
        <v>125.38</v>
      </c>
      <c r="O2052" s="7">
        <v>0.05</v>
      </c>
      <c r="P2052" s="6">
        <v>59.12</v>
      </c>
      <c r="Q2052" s="6">
        <f t="shared" si="128"/>
        <v>238.22199999999998</v>
      </c>
      <c r="R2052" s="6">
        <f t="shared" si="129"/>
        <v>118.24</v>
      </c>
      <c r="S2052" s="6">
        <f t="shared" si="130"/>
        <v>119.98199999999999</v>
      </c>
      <c r="T2052" s="8">
        <f t="shared" si="131"/>
        <v>0.5036562534106841</v>
      </c>
      <c r="U2052" s="5">
        <f>YEAR(SalesDataTable[[#This Row],[Order Date]])</f>
        <v>2026</v>
      </c>
      <c r="V2052" s="8" t="str">
        <f>"Q"&amp;ROUNDUP(MONTH(SalesDataTable[[#This Row],[Order Date]])/3,0)</f>
        <v>Q4</v>
      </c>
      <c r="W2052" s="9">
        <f>MONTH(SalesDataTable[[#This Row],[Order Date]])</f>
        <v>10</v>
      </c>
      <c r="X2052" s="8" t="str">
        <f>TEXT(SalesDataTable[[#This Row],[Order Date]],"mmm")</f>
        <v>Oct</v>
      </c>
    </row>
    <row r="2053" spans="1:24" ht="15.75">
      <c r="A2053" s="2">
        <v>1358</v>
      </c>
      <c r="B2053" s="3">
        <v>46300</v>
      </c>
      <c r="C2053" s="4">
        <f>YEAR(SalesDataTable[[#This Row],[Order Date]])</f>
        <v>2026</v>
      </c>
      <c r="D2053" s="12" t="str">
        <f>"Q"&amp;ROUNDUP(MONTH(SalesDataTable[[#This Row],[Order Date]])/3,0)</f>
        <v>Q4</v>
      </c>
      <c r="E2053" s="4">
        <f>MONTH(SalesDataTable[[#This Row],[Order Date]])</f>
        <v>10</v>
      </c>
      <c r="F2053" s="4" t="str">
        <f>TEXT(SalesDataTable[[#This Row],[Order Date]],"MMM")</f>
        <v>Oct</v>
      </c>
      <c r="G2053" s="4" t="s">
        <v>0</v>
      </c>
      <c r="H2053" s="4" t="s">
        <v>1</v>
      </c>
      <c r="I2053" s="4" t="s">
        <v>2</v>
      </c>
      <c r="J2053" s="4" t="s">
        <v>13</v>
      </c>
      <c r="K2053" s="4" t="s">
        <v>14</v>
      </c>
      <c r="L2053" s="4" t="s">
        <v>15</v>
      </c>
      <c r="M2053" s="9">
        <v>1</v>
      </c>
      <c r="N2053" s="6">
        <v>35.71</v>
      </c>
      <c r="O2053" s="7">
        <v>0</v>
      </c>
      <c r="P2053" s="6">
        <v>13.3</v>
      </c>
      <c r="Q2053" s="6">
        <f t="shared" si="128"/>
        <v>35.71</v>
      </c>
      <c r="R2053" s="6">
        <f t="shared" si="129"/>
        <v>13.3</v>
      </c>
      <c r="S2053" s="6">
        <f t="shared" si="130"/>
        <v>22.41</v>
      </c>
      <c r="T2053" s="8">
        <f t="shared" si="131"/>
        <v>0.62755530663679637</v>
      </c>
      <c r="U2053" s="5">
        <f>YEAR(SalesDataTable[[#This Row],[Order Date]])</f>
        <v>2026</v>
      </c>
      <c r="V2053" s="8" t="str">
        <f>"Q"&amp;ROUNDUP(MONTH(SalesDataTable[[#This Row],[Order Date]])/3,0)</f>
        <v>Q4</v>
      </c>
      <c r="W2053" s="9">
        <f>MONTH(SalesDataTable[[#This Row],[Order Date]])</f>
        <v>10</v>
      </c>
      <c r="X2053" s="8" t="str">
        <f>TEXT(SalesDataTable[[#This Row],[Order Date]],"mmm")</f>
        <v>Oct</v>
      </c>
    </row>
    <row r="2054" spans="1:24" ht="15.75">
      <c r="A2054" s="2">
        <v>3904</v>
      </c>
      <c r="B2054" s="3">
        <v>46300</v>
      </c>
      <c r="C2054" s="4">
        <f>YEAR(SalesDataTable[[#This Row],[Order Date]])</f>
        <v>2026</v>
      </c>
      <c r="D2054" s="12" t="str">
        <f>"Q"&amp;ROUNDUP(MONTH(SalesDataTable[[#This Row],[Order Date]])/3,0)</f>
        <v>Q4</v>
      </c>
      <c r="E2054" s="4">
        <f>MONTH(SalesDataTable[[#This Row],[Order Date]])</f>
        <v>10</v>
      </c>
      <c r="F2054" s="4" t="str">
        <f>TEXT(SalesDataTable[[#This Row],[Order Date]],"MMM")</f>
        <v>Oct</v>
      </c>
      <c r="G2054" s="4" t="s">
        <v>6</v>
      </c>
      <c r="H2054" s="4" t="s">
        <v>27</v>
      </c>
      <c r="I2054" s="4" t="s">
        <v>2</v>
      </c>
      <c r="J2054" s="4" t="s">
        <v>3</v>
      </c>
      <c r="K2054" s="4" t="s">
        <v>14</v>
      </c>
      <c r="L2054" s="4" t="s">
        <v>32</v>
      </c>
      <c r="M2054" s="9">
        <v>2</v>
      </c>
      <c r="N2054" s="6">
        <v>46.72</v>
      </c>
      <c r="O2054" s="7">
        <v>0</v>
      </c>
      <c r="P2054" s="6">
        <v>18.39</v>
      </c>
      <c r="Q2054" s="6">
        <f t="shared" si="128"/>
        <v>93.44</v>
      </c>
      <c r="R2054" s="6">
        <f t="shared" si="129"/>
        <v>36.78</v>
      </c>
      <c r="S2054" s="6">
        <f t="shared" si="130"/>
        <v>56.66</v>
      </c>
      <c r="T2054" s="8">
        <f t="shared" si="131"/>
        <v>0.60637842465753422</v>
      </c>
      <c r="U2054" s="5">
        <f>YEAR(SalesDataTable[[#This Row],[Order Date]])</f>
        <v>2026</v>
      </c>
      <c r="V2054" s="8" t="str">
        <f>"Q"&amp;ROUNDUP(MONTH(SalesDataTable[[#This Row],[Order Date]])/3,0)</f>
        <v>Q4</v>
      </c>
      <c r="W2054" s="9">
        <f>MONTH(SalesDataTable[[#This Row],[Order Date]])</f>
        <v>10</v>
      </c>
      <c r="X2054" s="8" t="str">
        <f>TEXT(SalesDataTable[[#This Row],[Order Date]],"mmm")</f>
        <v>Oct</v>
      </c>
    </row>
    <row r="2055" spans="1:24" ht="15.75">
      <c r="A2055" s="2">
        <v>4336</v>
      </c>
      <c r="B2055" s="3">
        <v>46300</v>
      </c>
      <c r="C2055" s="4">
        <f>YEAR(SalesDataTable[[#This Row],[Order Date]])</f>
        <v>2026</v>
      </c>
      <c r="D2055" s="12" t="str">
        <f>"Q"&amp;ROUNDUP(MONTH(SalesDataTable[[#This Row],[Order Date]])/3,0)</f>
        <v>Q4</v>
      </c>
      <c r="E2055" s="4">
        <f>MONTH(SalesDataTable[[#This Row],[Order Date]])</f>
        <v>10</v>
      </c>
      <c r="F2055" s="4" t="str">
        <f>TEXT(SalesDataTable[[#This Row],[Order Date]],"MMM")</f>
        <v>Oct</v>
      </c>
      <c r="G2055" s="4" t="s">
        <v>0</v>
      </c>
      <c r="H2055" s="4" t="s">
        <v>50</v>
      </c>
      <c r="I2055" s="4" t="s">
        <v>28</v>
      </c>
      <c r="J2055" s="4" t="s">
        <v>3</v>
      </c>
      <c r="K2055" s="4" t="s">
        <v>9</v>
      </c>
      <c r="L2055" s="4" t="s">
        <v>17</v>
      </c>
      <c r="M2055" s="9">
        <v>1</v>
      </c>
      <c r="N2055" s="6">
        <v>143.16999999999999</v>
      </c>
      <c r="O2055" s="7">
        <v>0.05</v>
      </c>
      <c r="P2055" s="6">
        <v>81.290000000000006</v>
      </c>
      <c r="Q2055" s="6">
        <f t="shared" si="128"/>
        <v>136.01149999999998</v>
      </c>
      <c r="R2055" s="6">
        <f t="shared" si="129"/>
        <v>81.290000000000006</v>
      </c>
      <c r="S2055" s="6">
        <f t="shared" si="130"/>
        <v>54.721499999999978</v>
      </c>
      <c r="T2055" s="8">
        <f t="shared" si="131"/>
        <v>0.40232995004098904</v>
      </c>
      <c r="U2055" s="5">
        <f>YEAR(SalesDataTable[[#This Row],[Order Date]])</f>
        <v>2026</v>
      </c>
      <c r="V2055" s="8" t="str">
        <f>"Q"&amp;ROUNDUP(MONTH(SalesDataTable[[#This Row],[Order Date]])/3,0)</f>
        <v>Q4</v>
      </c>
      <c r="W2055" s="9">
        <f>MONTH(SalesDataTable[[#This Row],[Order Date]])</f>
        <v>10</v>
      </c>
      <c r="X2055" s="8" t="str">
        <f>TEXT(SalesDataTable[[#This Row],[Order Date]],"mmm")</f>
        <v>Oct</v>
      </c>
    </row>
    <row r="2056" spans="1:24" ht="15.75">
      <c r="A2056" s="2">
        <v>4705</v>
      </c>
      <c r="B2056" s="3">
        <v>46300</v>
      </c>
      <c r="C2056" s="4">
        <f>YEAR(SalesDataTable[[#This Row],[Order Date]])</f>
        <v>2026</v>
      </c>
      <c r="D2056" s="12" t="str">
        <f>"Q"&amp;ROUNDUP(MONTH(SalesDataTable[[#This Row],[Order Date]])/3,0)</f>
        <v>Q4</v>
      </c>
      <c r="E2056" s="4">
        <f>MONTH(SalesDataTable[[#This Row],[Order Date]])</f>
        <v>10</v>
      </c>
      <c r="F2056" s="4" t="str">
        <f>TEXT(SalesDataTable[[#This Row],[Order Date]],"MMM")</f>
        <v>Oct</v>
      </c>
      <c r="G2056" s="4" t="s">
        <v>0</v>
      </c>
      <c r="H2056" s="4" t="s">
        <v>1</v>
      </c>
      <c r="I2056" s="4" t="s">
        <v>19</v>
      </c>
      <c r="J2056" s="4" t="s">
        <v>3</v>
      </c>
      <c r="K2056" s="4" t="s">
        <v>23</v>
      </c>
      <c r="L2056" s="4" t="s">
        <v>51</v>
      </c>
      <c r="M2056" s="9">
        <v>1</v>
      </c>
      <c r="N2056" s="6">
        <v>125.88</v>
      </c>
      <c r="O2056" s="7">
        <v>0</v>
      </c>
      <c r="P2056" s="6">
        <v>62.46</v>
      </c>
      <c r="Q2056" s="6">
        <f t="shared" si="128"/>
        <v>125.88</v>
      </c>
      <c r="R2056" s="6">
        <f t="shared" si="129"/>
        <v>62.46</v>
      </c>
      <c r="S2056" s="6">
        <f t="shared" si="130"/>
        <v>63.419999999999995</v>
      </c>
      <c r="T2056" s="8">
        <f t="shared" si="131"/>
        <v>0.50381315538608196</v>
      </c>
      <c r="U2056" s="5">
        <f>YEAR(SalesDataTable[[#This Row],[Order Date]])</f>
        <v>2026</v>
      </c>
      <c r="V2056" s="8" t="str">
        <f>"Q"&amp;ROUNDUP(MONTH(SalesDataTable[[#This Row],[Order Date]])/3,0)</f>
        <v>Q4</v>
      </c>
      <c r="W2056" s="9">
        <f>MONTH(SalesDataTable[[#This Row],[Order Date]])</f>
        <v>10</v>
      </c>
      <c r="X2056" s="8" t="str">
        <f>TEXT(SalesDataTable[[#This Row],[Order Date]],"mmm")</f>
        <v>Oct</v>
      </c>
    </row>
    <row r="2057" spans="1:24" ht="15.75">
      <c r="A2057" s="2">
        <v>1094</v>
      </c>
      <c r="B2057" s="3">
        <v>46301</v>
      </c>
      <c r="C2057" s="4">
        <f>YEAR(SalesDataTable[[#This Row],[Order Date]])</f>
        <v>2026</v>
      </c>
      <c r="D2057" s="12" t="str">
        <f>"Q"&amp;ROUNDUP(MONTH(SalesDataTable[[#This Row],[Order Date]])/3,0)</f>
        <v>Q4</v>
      </c>
      <c r="E2057" s="4">
        <f>MONTH(SalesDataTable[[#This Row],[Order Date]])</f>
        <v>10</v>
      </c>
      <c r="F2057" s="4" t="str">
        <f>TEXT(SalesDataTable[[#This Row],[Order Date]],"MMM")</f>
        <v>Oct</v>
      </c>
      <c r="G2057" s="4" t="s">
        <v>20</v>
      </c>
      <c r="H2057" s="4" t="s">
        <v>21</v>
      </c>
      <c r="I2057" s="4" t="s">
        <v>2</v>
      </c>
      <c r="J2057" s="4" t="s">
        <v>13</v>
      </c>
      <c r="K2057" s="4" t="s">
        <v>34</v>
      </c>
      <c r="L2057" s="4" t="s">
        <v>38</v>
      </c>
      <c r="M2057" s="9">
        <v>2</v>
      </c>
      <c r="N2057" s="6">
        <v>121.81</v>
      </c>
      <c r="O2057" s="7">
        <v>0.05</v>
      </c>
      <c r="P2057" s="6">
        <v>67.72</v>
      </c>
      <c r="Q2057" s="6">
        <f t="shared" si="128"/>
        <v>231.43899999999999</v>
      </c>
      <c r="R2057" s="6">
        <f t="shared" si="129"/>
        <v>135.44</v>
      </c>
      <c r="S2057" s="6">
        <f t="shared" si="130"/>
        <v>95.998999999999995</v>
      </c>
      <c r="T2057" s="8">
        <f t="shared" si="131"/>
        <v>0.41479180259161158</v>
      </c>
      <c r="U2057" s="5">
        <f>YEAR(SalesDataTable[[#This Row],[Order Date]])</f>
        <v>2026</v>
      </c>
      <c r="V2057" s="8" t="str">
        <f>"Q"&amp;ROUNDUP(MONTH(SalesDataTable[[#This Row],[Order Date]])/3,0)</f>
        <v>Q4</v>
      </c>
      <c r="W2057" s="9">
        <f>MONTH(SalesDataTable[[#This Row],[Order Date]])</f>
        <v>10</v>
      </c>
      <c r="X2057" s="8" t="str">
        <f>TEXT(SalesDataTable[[#This Row],[Order Date]],"mmm")</f>
        <v>Oct</v>
      </c>
    </row>
    <row r="2058" spans="1:24" ht="15.75">
      <c r="A2058" s="2">
        <v>3926</v>
      </c>
      <c r="B2058" s="3">
        <v>46301</v>
      </c>
      <c r="C2058" s="4">
        <f>YEAR(SalesDataTable[[#This Row],[Order Date]])</f>
        <v>2026</v>
      </c>
      <c r="D2058" s="12" t="str">
        <f>"Q"&amp;ROUNDUP(MONTH(SalesDataTable[[#This Row],[Order Date]])/3,0)</f>
        <v>Q4</v>
      </c>
      <c r="E2058" s="4">
        <f>MONTH(SalesDataTable[[#This Row],[Order Date]])</f>
        <v>10</v>
      </c>
      <c r="F2058" s="4" t="str">
        <f>TEXT(SalesDataTable[[#This Row],[Order Date]],"MMM")</f>
        <v>Oct</v>
      </c>
      <c r="G2058" s="4" t="s">
        <v>11</v>
      </c>
      <c r="H2058" s="4" t="s">
        <v>25</v>
      </c>
      <c r="I2058" s="4" t="s">
        <v>2</v>
      </c>
      <c r="J2058" s="4" t="s">
        <v>16</v>
      </c>
      <c r="K2058" s="4" t="s">
        <v>9</v>
      </c>
      <c r="L2058" s="4" t="s">
        <v>37</v>
      </c>
      <c r="M2058" s="9">
        <v>6</v>
      </c>
      <c r="N2058" s="6">
        <v>154.93</v>
      </c>
      <c r="O2058" s="7">
        <v>0.05</v>
      </c>
      <c r="P2058" s="6">
        <v>79.430000000000007</v>
      </c>
      <c r="Q2058" s="6">
        <f t="shared" si="128"/>
        <v>883.101</v>
      </c>
      <c r="R2058" s="6">
        <f t="shared" si="129"/>
        <v>476.58000000000004</v>
      </c>
      <c r="S2058" s="6">
        <f t="shared" si="130"/>
        <v>406.52099999999996</v>
      </c>
      <c r="T2058" s="8">
        <f t="shared" si="131"/>
        <v>0.46033352923391546</v>
      </c>
      <c r="U2058" s="5">
        <f>YEAR(SalesDataTable[[#This Row],[Order Date]])</f>
        <v>2026</v>
      </c>
      <c r="V2058" s="8" t="str">
        <f>"Q"&amp;ROUNDUP(MONTH(SalesDataTable[[#This Row],[Order Date]])/3,0)</f>
        <v>Q4</v>
      </c>
      <c r="W2058" s="9">
        <f>MONTH(SalesDataTable[[#This Row],[Order Date]])</f>
        <v>10</v>
      </c>
      <c r="X2058" s="8" t="str">
        <f>TEXT(SalesDataTable[[#This Row],[Order Date]],"mmm")</f>
        <v>Oct</v>
      </c>
    </row>
    <row r="2059" spans="1:24" ht="15.75">
      <c r="A2059" s="2">
        <v>524</v>
      </c>
      <c r="B2059" s="3">
        <v>46302</v>
      </c>
      <c r="C2059" s="4">
        <f>YEAR(SalesDataTable[[#This Row],[Order Date]])</f>
        <v>2026</v>
      </c>
      <c r="D2059" s="12" t="str">
        <f>"Q"&amp;ROUNDUP(MONTH(SalesDataTable[[#This Row],[Order Date]])/3,0)</f>
        <v>Q4</v>
      </c>
      <c r="E2059" s="4">
        <f>MONTH(SalesDataTable[[#This Row],[Order Date]])</f>
        <v>10</v>
      </c>
      <c r="F2059" s="4" t="str">
        <f>TEXT(SalesDataTable[[#This Row],[Order Date]],"MMM")</f>
        <v>Oct</v>
      </c>
      <c r="G2059" s="4" t="s">
        <v>20</v>
      </c>
      <c r="H2059" s="4" t="s">
        <v>33</v>
      </c>
      <c r="I2059" s="4" t="s">
        <v>19</v>
      </c>
      <c r="J2059" s="4" t="s">
        <v>13</v>
      </c>
      <c r="K2059" s="4" t="s">
        <v>4</v>
      </c>
      <c r="L2059" s="4" t="s">
        <v>30</v>
      </c>
      <c r="M2059" s="9">
        <v>2</v>
      </c>
      <c r="N2059" s="6">
        <v>101.1</v>
      </c>
      <c r="O2059" s="7">
        <v>0.15</v>
      </c>
      <c r="P2059" s="6">
        <v>51.61</v>
      </c>
      <c r="Q2059" s="6">
        <f t="shared" si="128"/>
        <v>171.86999999999998</v>
      </c>
      <c r="R2059" s="6">
        <f t="shared" si="129"/>
        <v>103.22</v>
      </c>
      <c r="S2059" s="6">
        <f t="shared" si="130"/>
        <v>68.649999999999977</v>
      </c>
      <c r="T2059" s="8">
        <f t="shared" si="131"/>
        <v>0.39942980159422814</v>
      </c>
      <c r="U2059" s="5">
        <f>YEAR(SalesDataTable[[#This Row],[Order Date]])</f>
        <v>2026</v>
      </c>
      <c r="V2059" s="8" t="str">
        <f>"Q"&amp;ROUNDUP(MONTH(SalesDataTable[[#This Row],[Order Date]])/3,0)</f>
        <v>Q4</v>
      </c>
      <c r="W2059" s="9">
        <f>MONTH(SalesDataTable[[#This Row],[Order Date]])</f>
        <v>10</v>
      </c>
      <c r="X2059" s="8" t="str">
        <f>TEXT(SalesDataTable[[#This Row],[Order Date]],"mmm")</f>
        <v>Oct</v>
      </c>
    </row>
    <row r="2060" spans="1:24" ht="15.75">
      <c r="A2060" s="2">
        <v>2277</v>
      </c>
      <c r="B2060" s="3">
        <v>46302</v>
      </c>
      <c r="C2060" s="4">
        <f>YEAR(SalesDataTable[[#This Row],[Order Date]])</f>
        <v>2026</v>
      </c>
      <c r="D2060" s="12" t="str">
        <f>"Q"&amp;ROUNDUP(MONTH(SalesDataTable[[#This Row],[Order Date]])/3,0)</f>
        <v>Q4</v>
      </c>
      <c r="E2060" s="4">
        <f>MONTH(SalesDataTable[[#This Row],[Order Date]])</f>
        <v>10</v>
      </c>
      <c r="F2060" s="4" t="str">
        <f>TEXT(SalesDataTable[[#This Row],[Order Date]],"MMM")</f>
        <v>Oct</v>
      </c>
      <c r="G2060" s="4" t="s">
        <v>0</v>
      </c>
      <c r="H2060" s="4" t="s">
        <v>1</v>
      </c>
      <c r="I2060" s="4" t="s">
        <v>2</v>
      </c>
      <c r="J2060" s="4" t="s">
        <v>13</v>
      </c>
      <c r="K2060" s="4" t="s">
        <v>4</v>
      </c>
      <c r="L2060" s="4" t="s">
        <v>30</v>
      </c>
      <c r="M2060" s="9">
        <v>2</v>
      </c>
      <c r="N2060" s="6">
        <v>105</v>
      </c>
      <c r="O2060" s="7">
        <v>0</v>
      </c>
      <c r="P2060" s="6">
        <v>50.3</v>
      </c>
      <c r="Q2060" s="6">
        <f t="shared" si="128"/>
        <v>210</v>
      </c>
      <c r="R2060" s="6">
        <f t="shared" si="129"/>
        <v>100.6</v>
      </c>
      <c r="S2060" s="6">
        <f t="shared" si="130"/>
        <v>109.4</v>
      </c>
      <c r="T2060" s="8">
        <f t="shared" si="131"/>
        <v>0.52095238095238094</v>
      </c>
      <c r="U2060" s="5">
        <f>YEAR(SalesDataTable[[#This Row],[Order Date]])</f>
        <v>2026</v>
      </c>
      <c r="V2060" s="8" t="str">
        <f>"Q"&amp;ROUNDUP(MONTH(SalesDataTable[[#This Row],[Order Date]])/3,0)</f>
        <v>Q4</v>
      </c>
      <c r="W2060" s="9">
        <f>MONTH(SalesDataTable[[#This Row],[Order Date]])</f>
        <v>10</v>
      </c>
      <c r="X2060" s="8" t="str">
        <f>TEXT(SalesDataTable[[#This Row],[Order Date]],"mmm")</f>
        <v>Oct</v>
      </c>
    </row>
    <row r="2061" spans="1:24" ht="15.75">
      <c r="A2061" s="2">
        <v>2442</v>
      </c>
      <c r="B2061" s="3">
        <v>46302</v>
      </c>
      <c r="C2061" s="4">
        <f>YEAR(SalesDataTable[[#This Row],[Order Date]])</f>
        <v>2026</v>
      </c>
      <c r="D2061" s="12" t="str">
        <f>"Q"&amp;ROUNDUP(MONTH(SalesDataTable[[#This Row],[Order Date]])/3,0)</f>
        <v>Q4</v>
      </c>
      <c r="E2061" s="4">
        <f>MONTH(SalesDataTable[[#This Row],[Order Date]])</f>
        <v>10</v>
      </c>
      <c r="F2061" s="4" t="str">
        <f>TEXT(SalesDataTable[[#This Row],[Order Date]],"MMM")</f>
        <v>Oct</v>
      </c>
      <c r="G2061" s="4" t="s">
        <v>11</v>
      </c>
      <c r="H2061" s="4" t="s">
        <v>12</v>
      </c>
      <c r="I2061" s="4" t="s">
        <v>8</v>
      </c>
      <c r="J2061" s="4" t="s">
        <v>16</v>
      </c>
      <c r="K2061" s="4" t="s">
        <v>9</v>
      </c>
      <c r="L2061" s="4" t="s">
        <v>37</v>
      </c>
      <c r="M2061" s="9">
        <v>4</v>
      </c>
      <c r="N2061" s="6">
        <v>157.12</v>
      </c>
      <c r="O2061" s="7">
        <v>0.15</v>
      </c>
      <c r="P2061" s="6">
        <v>77.98</v>
      </c>
      <c r="Q2061" s="6">
        <f t="shared" si="128"/>
        <v>534.20799999999997</v>
      </c>
      <c r="R2061" s="6">
        <f t="shared" si="129"/>
        <v>311.92</v>
      </c>
      <c r="S2061" s="6">
        <f t="shared" si="130"/>
        <v>222.28799999999995</v>
      </c>
      <c r="T2061" s="8">
        <f t="shared" si="131"/>
        <v>0.41610758356295668</v>
      </c>
      <c r="U2061" s="5">
        <f>YEAR(SalesDataTable[[#This Row],[Order Date]])</f>
        <v>2026</v>
      </c>
      <c r="V2061" s="8" t="str">
        <f>"Q"&amp;ROUNDUP(MONTH(SalesDataTable[[#This Row],[Order Date]])/3,0)</f>
        <v>Q4</v>
      </c>
      <c r="W2061" s="9">
        <f>MONTH(SalesDataTable[[#This Row],[Order Date]])</f>
        <v>10</v>
      </c>
      <c r="X2061" s="8" t="str">
        <f>TEXT(SalesDataTable[[#This Row],[Order Date]],"mmm")</f>
        <v>Oct</v>
      </c>
    </row>
    <row r="2062" spans="1:24" ht="15.75">
      <c r="A2062" s="2">
        <v>2809</v>
      </c>
      <c r="B2062" s="3">
        <v>46302</v>
      </c>
      <c r="C2062" s="4">
        <f>YEAR(SalesDataTable[[#This Row],[Order Date]])</f>
        <v>2026</v>
      </c>
      <c r="D2062" s="12" t="str">
        <f>"Q"&amp;ROUNDUP(MONTH(SalesDataTable[[#This Row],[Order Date]])/3,0)</f>
        <v>Q4</v>
      </c>
      <c r="E2062" s="4">
        <f>MONTH(SalesDataTable[[#This Row],[Order Date]])</f>
        <v>10</v>
      </c>
      <c r="F2062" s="4" t="str">
        <f>TEXT(SalesDataTable[[#This Row],[Order Date]],"MMM")</f>
        <v>Oct</v>
      </c>
      <c r="G2062" s="4" t="s">
        <v>20</v>
      </c>
      <c r="H2062" s="4" t="s">
        <v>33</v>
      </c>
      <c r="I2062" s="4" t="s">
        <v>2</v>
      </c>
      <c r="J2062" s="4" t="s">
        <v>3</v>
      </c>
      <c r="K2062" s="4" t="s">
        <v>9</v>
      </c>
      <c r="L2062" s="4" t="s">
        <v>46</v>
      </c>
      <c r="M2062" s="9">
        <v>3</v>
      </c>
      <c r="N2062" s="6">
        <v>70.239999999999995</v>
      </c>
      <c r="O2062" s="7">
        <v>0.05</v>
      </c>
      <c r="P2062" s="6">
        <v>31.96</v>
      </c>
      <c r="Q2062" s="6">
        <f t="shared" si="128"/>
        <v>200.18399999999997</v>
      </c>
      <c r="R2062" s="6">
        <f t="shared" si="129"/>
        <v>95.88</v>
      </c>
      <c r="S2062" s="6">
        <f t="shared" si="130"/>
        <v>104.30399999999997</v>
      </c>
      <c r="T2062" s="8">
        <f t="shared" si="131"/>
        <v>0.5210406426087999</v>
      </c>
      <c r="U2062" s="5">
        <f>YEAR(SalesDataTable[[#This Row],[Order Date]])</f>
        <v>2026</v>
      </c>
      <c r="V2062" s="8" t="str">
        <f>"Q"&amp;ROUNDUP(MONTH(SalesDataTable[[#This Row],[Order Date]])/3,0)</f>
        <v>Q4</v>
      </c>
      <c r="W2062" s="9">
        <f>MONTH(SalesDataTable[[#This Row],[Order Date]])</f>
        <v>10</v>
      </c>
      <c r="X2062" s="8" t="str">
        <f>TEXT(SalesDataTable[[#This Row],[Order Date]],"mmm")</f>
        <v>Oct</v>
      </c>
    </row>
    <row r="2063" spans="1:24" ht="15.75">
      <c r="A2063" s="2">
        <v>2946</v>
      </c>
      <c r="B2063" s="3">
        <v>46302</v>
      </c>
      <c r="C2063" s="4">
        <f>YEAR(SalesDataTable[[#This Row],[Order Date]])</f>
        <v>2026</v>
      </c>
      <c r="D2063" s="12" t="str">
        <f>"Q"&amp;ROUNDUP(MONTH(SalesDataTable[[#This Row],[Order Date]])/3,0)</f>
        <v>Q4</v>
      </c>
      <c r="E2063" s="4">
        <f>MONTH(SalesDataTable[[#This Row],[Order Date]])</f>
        <v>10</v>
      </c>
      <c r="F2063" s="4" t="str">
        <f>TEXT(SalesDataTable[[#This Row],[Order Date]],"MMM")</f>
        <v>Oct</v>
      </c>
      <c r="G2063" s="4" t="s">
        <v>11</v>
      </c>
      <c r="H2063" s="4" t="s">
        <v>52</v>
      </c>
      <c r="I2063" s="4" t="s">
        <v>2</v>
      </c>
      <c r="J2063" s="4" t="s">
        <v>3</v>
      </c>
      <c r="K2063" s="4" t="s">
        <v>4</v>
      </c>
      <c r="L2063" s="4" t="s">
        <v>30</v>
      </c>
      <c r="M2063" s="9">
        <v>1</v>
      </c>
      <c r="N2063" s="6">
        <v>103.48</v>
      </c>
      <c r="O2063" s="7">
        <v>0.1</v>
      </c>
      <c r="P2063" s="6">
        <v>51.33</v>
      </c>
      <c r="Q2063" s="6">
        <f t="shared" si="128"/>
        <v>93.132000000000005</v>
      </c>
      <c r="R2063" s="6">
        <f t="shared" si="129"/>
        <v>51.33</v>
      </c>
      <c r="S2063" s="6">
        <f t="shared" si="130"/>
        <v>41.802000000000007</v>
      </c>
      <c r="T2063" s="8">
        <f t="shared" si="131"/>
        <v>0.4488467980930293</v>
      </c>
      <c r="U2063" s="5">
        <f>YEAR(SalesDataTable[[#This Row],[Order Date]])</f>
        <v>2026</v>
      </c>
      <c r="V2063" s="8" t="str">
        <f>"Q"&amp;ROUNDUP(MONTH(SalesDataTable[[#This Row],[Order Date]])/3,0)</f>
        <v>Q4</v>
      </c>
      <c r="W2063" s="9">
        <f>MONTH(SalesDataTable[[#This Row],[Order Date]])</f>
        <v>10</v>
      </c>
      <c r="X2063" s="8" t="str">
        <f>TEXT(SalesDataTable[[#This Row],[Order Date]],"mmm")</f>
        <v>Oct</v>
      </c>
    </row>
    <row r="2064" spans="1:24" ht="15.75">
      <c r="A2064" s="2">
        <v>4147</v>
      </c>
      <c r="B2064" s="3">
        <v>46302</v>
      </c>
      <c r="C2064" s="4">
        <f>YEAR(SalesDataTable[[#This Row],[Order Date]])</f>
        <v>2026</v>
      </c>
      <c r="D2064" s="12" t="str">
        <f>"Q"&amp;ROUNDUP(MONTH(SalesDataTable[[#This Row],[Order Date]])/3,0)</f>
        <v>Q4</v>
      </c>
      <c r="E2064" s="4">
        <f>MONTH(SalesDataTable[[#This Row],[Order Date]])</f>
        <v>10</v>
      </c>
      <c r="F2064" s="4" t="str">
        <f>TEXT(SalesDataTable[[#This Row],[Order Date]],"MMM")</f>
        <v>Oct</v>
      </c>
      <c r="G2064" s="4" t="s">
        <v>6</v>
      </c>
      <c r="H2064" s="4" t="s">
        <v>43</v>
      </c>
      <c r="I2064" s="4" t="s">
        <v>19</v>
      </c>
      <c r="J2064" s="4" t="s">
        <v>3</v>
      </c>
      <c r="K2064" s="4" t="s">
        <v>4</v>
      </c>
      <c r="L2064" s="4" t="s">
        <v>26</v>
      </c>
      <c r="M2064" s="9">
        <v>3</v>
      </c>
      <c r="N2064" s="6">
        <v>40.770000000000003</v>
      </c>
      <c r="O2064" s="7">
        <v>0.05</v>
      </c>
      <c r="P2064" s="6">
        <v>16.68</v>
      </c>
      <c r="Q2064" s="6">
        <f t="shared" si="128"/>
        <v>116.19449999999999</v>
      </c>
      <c r="R2064" s="6">
        <f t="shared" si="129"/>
        <v>50.04</v>
      </c>
      <c r="S2064" s="6">
        <f t="shared" si="130"/>
        <v>66.154499999999985</v>
      </c>
      <c r="T2064" s="8">
        <f t="shared" si="131"/>
        <v>0.56934278300608021</v>
      </c>
      <c r="U2064" s="5">
        <f>YEAR(SalesDataTable[[#This Row],[Order Date]])</f>
        <v>2026</v>
      </c>
      <c r="V2064" s="8" t="str">
        <f>"Q"&amp;ROUNDUP(MONTH(SalesDataTable[[#This Row],[Order Date]])/3,0)</f>
        <v>Q4</v>
      </c>
      <c r="W2064" s="9">
        <f>MONTH(SalesDataTable[[#This Row],[Order Date]])</f>
        <v>10</v>
      </c>
      <c r="X2064" s="8" t="str">
        <f>TEXT(SalesDataTable[[#This Row],[Order Date]],"mmm")</f>
        <v>Oct</v>
      </c>
    </row>
    <row r="2065" spans="1:24" ht="15.75">
      <c r="A2065" s="2">
        <v>4164</v>
      </c>
      <c r="B2065" s="3">
        <v>46302</v>
      </c>
      <c r="C2065" s="4">
        <f>YEAR(SalesDataTable[[#This Row],[Order Date]])</f>
        <v>2026</v>
      </c>
      <c r="D2065" s="12" t="str">
        <f>"Q"&amp;ROUNDUP(MONTH(SalesDataTable[[#This Row],[Order Date]])/3,0)</f>
        <v>Q4</v>
      </c>
      <c r="E2065" s="4">
        <f>MONTH(SalesDataTable[[#This Row],[Order Date]])</f>
        <v>10</v>
      </c>
      <c r="F2065" s="4" t="str">
        <f>TEXT(SalesDataTable[[#This Row],[Order Date]],"MMM")</f>
        <v>Oct</v>
      </c>
      <c r="G2065" s="4" t="s">
        <v>0</v>
      </c>
      <c r="H2065" s="4" t="s">
        <v>36</v>
      </c>
      <c r="I2065" s="4" t="s">
        <v>19</v>
      </c>
      <c r="J2065" s="4" t="s">
        <v>13</v>
      </c>
      <c r="K2065" s="4" t="s">
        <v>9</v>
      </c>
      <c r="L2065" s="4" t="s">
        <v>17</v>
      </c>
      <c r="M2065" s="9">
        <v>2</v>
      </c>
      <c r="N2065" s="6">
        <v>143.41999999999999</v>
      </c>
      <c r="O2065" s="7">
        <v>0</v>
      </c>
      <c r="P2065" s="6">
        <v>81.44</v>
      </c>
      <c r="Q2065" s="6">
        <f t="shared" si="128"/>
        <v>286.83999999999997</v>
      </c>
      <c r="R2065" s="6">
        <f t="shared" si="129"/>
        <v>162.88</v>
      </c>
      <c r="S2065" s="6">
        <f t="shared" si="130"/>
        <v>123.95999999999998</v>
      </c>
      <c r="T2065" s="8">
        <f t="shared" si="131"/>
        <v>0.43215730023706594</v>
      </c>
      <c r="U2065" s="5">
        <f>YEAR(SalesDataTable[[#This Row],[Order Date]])</f>
        <v>2026</v>
      </c>
      <c r="V2065" s="8" t="str">
        <f>"Q"&amp;ROUNDUP(MONTH(SalesDataTable[[#This Row],[Order Date]])/3,0)</f>
        <v>Q4</v>
      </c>
      <c r="W2065" s="9">
        <f>MONTH(SalesDataTable[[#This Row],[Order Date]])</f>
        <v>10</v>
      </c>
      <c r="X2065" s="8" t="str">
        <f>TEXT(SalesDataTable[[#This Row],[Order Date]],"mmm")</f>
        <v>Oct</v>
      </c>
    </row>
    <row r="2066" spans="1:24" ht="15.75">
      <c r="A2066" s="2">
        <v>4275</v>
      </c>
      <c r="B2066" s="3">
        <v>46302</v>
      </c>
      <c r="C2066" s="4">
        <f>YEAR(SalesDataTable[[#This Row],[Order Date]])</f>
        <v>2026</v>
      </c>
      <c r="D2066" s="12" t="str">
        <f>"Q"&amp;ROUNDUP(MONTH(SalesDataTable[[#This Row],[Order Date]])/3,0)</f>
        <v>Q4</v>
      </c>
      <c r="E2066" s="4">
        <f>MONTH(SalesDataTable[[#This Row],[Order Date]])</f>
        <v>10</v>
      </c>
      <c r="F2066" s="4" t="str">
        <f>TEXT(SalesDataTable[[#This Row],[Order Date]],"MMM")</f>
        <v>Oct</v>
      </c>
      <c r="G2066" s="4" t="s">
        <v>20</v>
      </c>
      <c r="H2066" s="4" t="s">
        <v>31</v>
      </c>
      <c r="I2066" s="4" t="s">
        <v>28</v>
      </c>
      <c r="J2066" s="4" t="s">
        <v>3</v>
      </c>
      <c r="K2066" s="4" t="s">
        <v>4</v>
      </c>
      <c r="L2066" s="4" t="s">
        <v>22</v>
      </c>
      <c r="M2066" s="9">
        <v>1</v>
      </c>
      <c r="N2066" s="6">
        <v>49.56</v>
      </c>
      <c r="O2066" s="7">
        <v>0.05</v>
      </c>
      <c r="P2066" s="6">
        <v>22.88</v>
      </c>
      <c r="Q2066" s="6">
        <f t="shared" si="128"/>
        <v>47.082000000000001</v>
      </c>
      <c r="R2066" s="6">
        <f t="shared" si="129"/>
        <v>22.88</v>
      </c>
      <c r="S2066" s="6">
        <f t="shared" si="130"/>
        <v>24.202000000000002</v>
      </c>
      <c r="T2066" s="8">
        <f t="shared" si="131"/>
        <v>0.51403933562720361</v>
      </c>
      <c r="U2066" s="5">
        <f>YEAR(SalesDataTable[[#This Row],[Order Date]])</f>
        <v>2026</v>
      </c>
      <c r="V2066" s="8" t="str">
        <f>"Q"&amp;ROUNDUP(MONTH(SalesDataTable[[#This Row],[Order Date]])/3,0)</f>
        <v>Q4</v>
      </c>
      <c r="W2066" s="9">
        <f>MONTH(SalesDataTable[[#This Row],[Order Date]])</f>
        <v>10</v>
      </c>
      <c r="X2066" s="8" t="str">
        <f>TEXT(SalesDataTable[[#This Row],[Order Date]],"mmm")</f>
        <v>Oct</v>
      </c>
    </row>
    <row r="2067" spans="1:24" ht="15.75">
      <c r="A2067" s="2">
        <v>5062</v>
      </c>
      <c r="B2067" s="3">
        <v>46302</v>
      </c>
      <c r="C2067" s="4">
        <f>YEAR(SalesDataTable[[#This Row],[Order Date]])</f>
        <v>2026</v>
      </c>
      <c r="D2067" s="12" t="str">
        <f>"Q"&amp;ROUNDUP(MONTH(SalesDataTable[[#This Row],[Order Date]])/3,0)</f>
        <v>Q4</v>
      </c>
      <c r="E2067" s="4">
        <f>MONTH(SalesDataTable[[#This Row],[Order Date]])</f>
        <v>10</v>
      </c>
      <c r="F2067" s="4" t="str">
        <f>TEXT(SalesDataTable[[#This Row],[Order Date]],"MMM")</f>
        <v>Oct</v>
      </c>
      <c r="G2067" s="4" t="s">
        <v>6</v>
      </c>
      <c r="H2067" s="4" t="s">
        <v>43</v>
      </c>
      <c r="I2067" s="4" t="s">
        <v>2</v>
      </c>
      <c r="J2067" s="4" t="s">
        <v>3</v>
      </c>
      <c r="K2067" s="4" t="s">
        <v>14</v>
      </c>
      <c r="L2067" s="4" t="s">
        <v>44</v>
      </c>
      <c r="M2067" s="9">
        <v>4</v>
      </c>
      <c r="N2067" s="6">
        <v>131.05000000000001</v>
      </c>
      <c r="O2067" s="7">
        <v>0</v>
      </c>
      <c r="P2067" s="6">
        <v>67.37</v>
      </c>
      <c r="Q2067" s="6">
        <f t="shared" si="128"/>
        <v>524.20000000000005</v>
      </c>
      <c r="R2067" s="6">
        <f t="shared" si="129"/>
        <v>269.48</v>
      </c>
      <c r="S2067" s="6">
        <f t="shared" si="130"/>
        <v>254.72000000000003</v>
      </c>
      <c r="T2067" s="8">
        <f t="shared" si="131"/>
        <v>0.48592140404425793</v>
      </c>
      <c r="U2067" s="5">
        <f>YEAR(SalesDataTable[[#This Row],[Order Date]])</f>
        <v>2026</v>
      </c>
      <c r="V2067" s="8" t="str">
        <f>"Q"&amp;ROUNDUP(MONTH(SalesDataTable[[#This Row],[Order Date]])/3,0)</f>
        <v>Q4</v>
      </c>
      <c r="W2067" s="9">
        <f>MONTH(SalesDataTable[[#This Row],[Order Date]])</f>
        <v>10</v>
      </c>
      <c r="X2067" s="8" t="str">
        <f>TEXT(SalesDataTable[[#This Row],[Order Date]],"mmm")</f>
        <v>Oct</v>
      </c>
    </row>
    <row r="2068" spans="1:24" ht="15.75">
      <c r="A2068" s="2">
        <v>1126</v>
      </c>
      <c r="B2068" s="3">
        <v>46303</v>
      </c>
      <c r="C2068" s="4">
        <f>YEAR(SalesDataTable[[#This Row],[Order Date]])</f>
        <v>2026</v>
      </c>
      <c r="D2068" s="12" t="str">
        <f>"Q"&amp;ROUNDUP(MONTH(SalesDataTable[[#This Row],[Order Date]])/3,0)</f>
        <v>Q4</v>
      </c>
      <c r="E2068" s="4">
        <f>MONTH(SalesDataTable[[#This Row],[Order Date]])</f>
        <v>10</v>
      </c>
      <c r="F2068" s="4" t="str">
        <f>TEXT(SalesDataTable[[#This Row],[Order Date]],"MMM")</f>
        <v>Oct</v>
      </c>
      <c r="G2068" s="4" t="s">
        <v>0</v>
      </c>
      <c r="H2068" s="4" t="s">
        <v>36</v>
      </c>
      <c r="I2068" s="4" t="s">
        <v>2</v>
      </c>
      <c r="J2068" s="4" t="s">
        <v>16</v>
      </c>
      <c r="K2068" s="4" t="s">
        <v>4</v>
      </c>
      <c r="L2068" s="4" t="s">
        <v>22</v>
      </c>
      <c r="M2068" s="9">
        <v>1</v>
      </c>
      <c r="N2068" s="6">
        <v>51.35</v>
      </c>
      <c r="O2068" s="7">
        <v>0</v>
      </c>
      <c r="P2068" s="6">
        <v>22.98</v>
      </c>
      <c r="Q2068" s="6">
        <f t="shared" si="128"/>
        <v>51.35</v>
      </c>
      <c r="R2068" s="6">
        <f t="shared" si="129"/>
        <v>22.98</v>
      </c>
      <c r="S2068" s="6">
        <f t="shared" si="130"/>
        <v>28.37</v>
      </c>
      <c r="T2068" s="8">
        <f t="shared" si="131"/>
        <v>0.55248296007789677</v>
      </c>
      <c r="U2068" s="5">
        <f>YEAR(SalesDataTable[[#This Row],[Order Date]])</f>
        <v>2026</v>
      </c>
      <c r="V2068" s="8" t="str">
        <f>"Q"&amp;ROUNDUP(MONTH(SalesDataTable[[#This Row],[Order Date]])/3,0)</f>
        <v>Q4</v>
      </c>
      <c r="W2068" s="9">
        <f>MONTH(SalesDataTable[[#This Row],[Order Date]])</f>
        <v>10</v>
      </c>
      <c r="X2068" s="8" t="str">
        <f>TEXT(SalesDataTable[[#This Row],[Order Date]],"mmm")</f>
        <v>Oct</v>
      </c>
    </row>
    <row r="2069" spans="1:24" ht="15.75">
      <c r="A2069" s="2">
        <v>1865</v>
      </c>
      <c r="B2069" s="3">
        <v>46303</v>
      </c>
      <c r="C2069" s="4">
        <f>YEAR(SalesDataTable[[#This Row],[Order Date]])</f>
        <v>2026</v>
      </c>
      <c r="D2069" s="12" t="str">
        <f>"Q"&amp;ROUNDUP(MONTH(SalesDataTable[[#This Row],[Order Date]])/3,0)</f>
        <v>Q4</v>
      </c>
      <c r="E2069" s="4">
        <f>MONTH(SalesDataTable[[#This Row],[Order Date]])</f>
        <v>10</v>
      </c>
      <c r="F2069" s="4" t="str">
        <f>TEXT(SalesDataTable[[#This Row],[Order Date]],"MMM")</f>
        <v>Oct</v>
      </c>
      <c r="G2069" s="4" t="s">
        <v>20</v>
      </c>
      <c r="H2069" s="4" t="s">
        <v>33</v>
      </c>
      <c r="I2069" s="4" t="s">
        <v>2</v>
      </c>
      <c r="J2069" s="4" t="s">
        <v>3</v>
      </c>
      <c r="K2069" s="4" t="s">
        <v>34</v>
      </c>
      <c r="L2069" s="4" t="s">
        <v>35</v>
      </c>
      <c r="M2069" s="9">
        <v>1</v>
      </c>
      <c r="N2069" s="6">
        <v>39.659999999999997</v>
      </c>
      <c r="O2069" s="7">
        <v>0</v>
      </c>
      <c r="P2069" s="6">
        <v>14.39</v>
      </c>
      <c r="Q2069" s="6">
        <f t="shared" si="128"/>
        <v>39.659999999999997</v>
      </c>
      <c r="R2069" s="6">
        <f t="shared" si="129"/>
        <v>14.39</v>
      </c>
      <c r="S2069" s="6">
        <f t="shared" si="130"/>
        <v>25.269999999999996</v>
      </c>
      <c r="T2069" s="8">
        <f t="shared" si="131"/>
        <v>0.63716591023701463</v>
      </c>
      <c r="U2069" s="5">
        <f>YEAR(SalesDataTable[[#This Row],[Order Date]])</f>
        <v>2026</v>
      </c>
      <c r="V2069" s="8" t="str">
        <f>"Q"&amp;ROUNDUP(MONTH(SalesDataTable[[#This Row],[Order Date]])/3,0)</f>
        <v>Q4</v>
      </c>
      <c r="W2069" s="9">
        <f>MONTH(SalesDataTable[[#This Row],[Order Date]])</f>
        <v>10</v>
      </c>
      <c r="X2069" s="8" t="str">
        <f>TEXT(SalesDataTable[[#This Row],[Order Date]],"mmm")</f>
        <v>Oct</v>
      </c>
    </row>
    <row r="2070" spans="1:24" ht="15.75">
      <c r="A2070" s="2">
        <v>2471</v>
      </c>
      <c r="B2070" s="3">
        <v>46303</v>
      </c>
      <c r="C2070" s="4">
        <f>YEAR(SalesDataTable[[#This Row],[Order Date]])</f>
        <v>2026</v>
      </c>
      <c r="D2070" s="12" t="str">
        <f>"Q"&amp;ROUNDUP(MONTH(SalesDataTable[[#This Row],[Order Date]])/3,0)</f>
        <v>Q4</v>
      </c>
      <c r="E2070" s="4">
        <f>MONTH(SalesDataTable[[#This Row],[Order Date]])</f>
        <v>10</v>
      </c>
      <c r="F2070" s="4" t="str">
        <f>TEXT(SalesDataTable[[#This Row],[Order Date]],"MMM")</f>
        <v>Oct</v>
      </c>
      <c r="G2070" s="4" t="s">
        <v>20</v>
      </c>
      <c r="H2070" s="4" t="s">
        <v>47</v>
      </c>
      <c r="I2070" s="4" t="s">
        <v>19</v>
      </c>
      <c r="J2070" s="4" t="s">
        <v>13</v>
      </c>
      <c r="K2070" s="4" t="s">
        <v>34</v>
      </c>
      <c r="L2070" s="4" t="s">
        <v>35</v>
      </c>
      <c r="M2070" s="9">
        <v>1</v>
      </c>
      <c r="N2070" s="6">
        <v>39.79</v>
      </c>
      <c r="O2070" s="7">
        <v>0</v>
      </c>
      <c r="P2070" s="6">
        <v>14.76</v>
      </c>
      <c r="Q2070" s="6">
        <f t="shared" si="128"/>
        <v>39.79</v>
      </c>
      <c r="R2070" s="6">
        <f t="shared" si="129"/>
        <v>14.76</v>
      </c>
      <c r="S2070" s="6">
        <f t="shared" si="130"/>
        <v>25.03</v>
      </c>
      <c r="T2070" s="8">
        <f t="shared" si="131"/>
        <v>0.62905252576024129</v>
      </c>
      <c r="U2070" s="5">
        <f>YEAR(SalesDataTable[[#This Row],[Order Date]])</f>
        <v>2026</v>
      </c>
      <c r="V2070" s="8" t="str">
        <f>"Q"&amp;ROUNDUP(MONTH(SalesDataTable[[#This Row],[Order Date]])/3,0)</f>
        <v>Q4</v>
      </c>
      <c r="W2070" s="9">
        <f>MONTH(SalesDataTable[[#This Row],[Order Date]])</f>
        <v>10</v>
      </c>
      <c r="X2070" s="8" t="str">
        <f>TEXT(SalesDataTable[[#This Row],[Order Date]],"mmm")</f>
        <v>Oct</v>
      </c>
    </row>
    <row r="2071" spans="1:24" ht="15.75">
      <c r="A2071" s="2">
        <v>3208</v>
      </c>
      <c r="B2071" s="3">
        <v>46303</v>
      </c>
      <c r="C2071" s="4">
        <f>YEAR(SalesDataTable[[#This Row],[Order Date]])</f>
        <v>2026</v>
      </c>
      <c r="D2071" s="12" t="str">
        <f>"Q"&amp;ROUNDUP(MONTH(SalesDataTable[[#This Row],[Order Date]])/3,0)</f>
        <v>Q4</v>
      </c>
      <c r="E2071" s="4">
        <f>MONTH(SalesDataTable[[#This Row],[Order Date]])</f>
        <v>10</v>
      </c>
      <c r="F2071" s="4" t="str">
        <f>TEXT(SalesDataTable[[#This Row],[Order Date]],"MMM")</f>
        <v>Oct</v>
      </c>
      <c r="G2071" s="4" t="s">
        <v>11</v>
      </c>
      <c r="H2071" s="4" t="s">
        <v>39</v>
      </c>
      <c r="I2071" s="4" t="s">
        <v>8</v>
      </c>
      <c r="J2071" s="4" t="s">
        <v>13</v>
      </c>
      <c r="K2071" s="4" t="s">
        <v>4</v>
      </c>
      <c r="L2071" s="4" t="s">
        <v>26</v>
      </c>
      <c r="M2071" s="9">
        <v>6</v>
      </c>
      <c r="N2071" s="6">
        <v>41.27</v>
      </c>
      <c r="O2071" s="7">
        <v>0.1</v>
      </c>
      <c r="P2071" s="6">
        <v>16.61</v>
      </c>
      <c r="Q2071" s="6">
        <f t="shared" si="128"/>
        <v>222.858</v>
      </c>
      <c r="R2071" s="6">
        <f t="shared" si="129"/>
        <v>99.66</v>
      </c>
      <c r="S2071" s="6">
        <f t="shared" si="130"/>
        <v>123.19800000000001</v>
      </c>
      <c r="T2071" s="8">
        <f t="shared" si="131"/>
        <v>0.55280941227149127</v>
      </c>
      <c r="U2071" s="5">
        <f>YEAR(SalesDataTable[[#This Row],[Order Date]])</f>
        <v>2026</v>
      </c>
      <c r="V2071" s="8" t="str">
        <f>"Q"&amp;ROUNDUP(MONTH(SalesDataTable[[#This Row],[Order Date]])/3,0)</f>
        <v>Q4</v>
      </c>
      <c r="W2071" s="9">
        <f>MONTH(SalesDataTable[[#This Row],[Order Date]])</f>
        <v>10</v>
      </c>
      <c r="X2071" s="8" t="str">
        <f>TEXT(SalesDataTable[[#This Row],[Order Date]],"mmm")</f>
        <v>Oct</v>
      </c>
    </row>
    <row r="2072" spans="1:24" ht="15.75">
      <c r="A2072" s="2">
        <v>4285</v>
      </c>
      <c r="B2072" s="3">
        <v>46303</v>
      </c>
      <c r="C2072" s="4">
        <f>YEAR(SalesDataTable[[#This Row],[Order Date]])</f>
        <v>2026</v>
      </c>
      <c r="D2072" s="12" t="str">
        <f>"Q"&amp;ROUNDUP(MONTH(SalesDataTable[[#This Row],[Order Date]])/3,0)</f>
        <v>Q4</v>
      </c>
      <c r="E2072" s="4">
        <f>MONTH(SalesDataTable[[#This Row],[Order Date]])</f>
        <v>10</v>
      </c>
      <c r="F2072" s="4" t="str">
        <f>TEXT(SalesDataTable[[#This Row],[Order Date]],"MMM")</f>
        <v>Oct</v>
      </c>
      <c r="G2072" s="4" t="s">
        <v>20</v>
      </c>
      <c r="H2072" s="4" t="s">
        <v>21</v>
      </c>
      <c r="I2072" s="4" t="s">
        <v>2</v>
      </c>
      <c r="J2072" s="4" t="s">
        <v>3</v>
      </c>
      <c r="K2072" s="4" t="s">
        <v>9</v>
      </c>
      <c r="L2072" s="4" t="s">
        <v>10</v>
      </c>
      <c r="M2072" s="9">
        <v>1</v>
      </c>
      <c r="N2072" s="6">
        <v>93.39</v>
      </c>
      <c r="O2072" s="7">
        <v>0</v>
      </c>
      <c r="P2072" s="6">
        <v>45.98</v>
      </c>
      <c r="Q2072" s="6">
        <f t="shared" si="128"/>
        <v>93.39</v>
      </c>
      <c r="R2072" s="6">
        <f t="shared" si="129"/>
        <v>45.98</v>
      </c>
      <c r="S2072" s="6">
        <f t="shared" si="130"/>
        <v>47.410000000000004</v>
      </c>
      <c r="T2072" s="8">
        <f t="shared" si="131"/>
        <v>0.50765606595995294</v>
      </c>
      <c r="U2072" s="5">
        <f>YEAR(SalesDataTable[[#This Row],[Order Date]])</f>
        <v>2026</v>
      </c>
      <c r="V2072" s="8" t="str">
        <f>"Q"&amp;ROUNDUP(MONTH(SalesDataTable[[#This Row],[Order Date]])/3,0)</f>
        <v>Q4</v>
      </c>
      <c r="W2072" s="9">
        <f>MONTH(SalesDataTable[[#This Row],[Order Date]])</f>
        <v>10</v>
      </c>
      <c r="X2072" s="8" t="str">
        <f>TEXT(SalesDataTable[[#This Row],[Order Date]],"mmm")</f>
        <v>Oct</v>
      </c>
    </row>
    <row r="2073" spans="1:24" ht="15.75">
      <c r="A2073" s="2">
        <v>261</v>
      </c>
      <c r="B2073" s="3">
        <v>46304</v>
      </c>
      <c r="C2073" s="4">
        <f>YEAR(SalesDataTable[[#This Row],[Order Date]])</f>
        <v>2026</v>
      </c>
      <c r="D2073" s="12" t="str">
        <f>"Q"&amp;ROUNDUP(MONTH(SalesDataTable[[#This Row],[Order Date]])/3,0)</f>
        <v>Q4</v>
      </c>
      <c r="E2073" s="4">
        <f>MONTH(SalesDataTable[[#This Row],[Order Date]])</f>
        <v>10</v>
      </c>
      <c r="F2073" s="4" t="str">
        <f>TEXT(SalesDataTable[[#This Row],[Order Date]],"MMM")</f>
        <v>Oct</v>
      </c>
      <c r="G2073" s="4" t="s">
        <v>11</v>
      </c>
      <c r="H2073" s="4" t="s">
        <v>18</v>
      </c>
      <c r="I2073" s="4" t="s">
        <v>2</v>
      </c>
      <c r="J2073" s="4" t="s">
        <v>16</v>
      </c>
      <c r="K2073" s="4" t="s">
        <v>23</v>
      </c>
      <c r="L2073" s="4" t="s">
        <v>24</v>
      </c>
      <c r="M2073" s="9">
        <v>1</v>
      </c>
      <c r="N2073" s="6">
        <v>336.56</v>
      </c>
      <c r="O2073" s="7">
        <v>0</v>
      </c>
      <c r="P2073" s="6">
        <v>189.74</v>
      </c>
      <c r="Q2073" s="6">
        <f t="shared" si="128"/>
        <v>336.56</v>
      </c>
      <c r="R2073" s="6">
        <f t="shared" si="129"/>
        <v>189.74</v>
      </c>
      <c r="S2073" s="6">
        <f t="shared" si="130"/>
        <v>146.82</v>
      </c>
      <c r="T2073" s="8">
        <f t="shared" si="131"/>
        <v>0.43623722367482765</v>
      </c>
      <c r="U2073" s="5">
        <f>YEAR(SalesDataTable[[#This Row],[Order Date]])</f>
        <v>2026</v>
      </c>
      <c r="V2073" s="8" t="str">
        <f>"Q"&amp;ROUNDUP(MONTH(SalesDataTable[[#This Row],[Order Date]])/3,0)</f>
        <v>Q4</v>
      </c>
      <c r="W2073" s="9">
        <f>MONTH(SalesDataTable[[#This Row],[Order Date]])</f>
        <v>10</v>
      </c>
      <c r="X2073" s="8" t="str">
        <f>TEXT(SalesDataTable[[#This Row],[Order Date]],"mmm")</f>
        <v>Oct</v>
      </c>
    </row>
    <row r="2074" spans="1:24" ht="15.75">
      <c r="A2074" s="2">
        <v>291</v>
      </c>
      <c r="B2074" s="3">
        <v>46304</v>
      </c>
      <c r="C2074" s="4">
        <f>YEAR(SalesDataTable[[#This Row],[Order Date]])</f>
        <v>2026</v>
      </c>
      <c r="D2074" s="12" t="str">
        <f>"Q"&amp;ROUNDUP(MONTH(SalesDataTable[[#This Row],[Order Date]])/3,0)</f>
        <v>Q4</v>
      </c>
      <c r="E2074" s="4">
        <f>MONTH(SalesDataTable[[#This Row],[Order Date]])</f>
        <v>10</v>
      </c>
      <c r="F2074" s="4" t="str">
        <f>TEXT(SalesDataTable[[#This Row],[Order Date]],"MMM")</f>
        <v>Oct</v>
      </c>
      <c r="G2074" s="4" t="s">
        <v>11</v>
      </c>
      <c r="H2074" s="4" t="s">
        <v>12</v>
      </c>
      <c r="I2074" s="4" t="s">
        <v>2</v>
      </c>
      <c r="J2074" s="4" t="s">
        <v>13</v>
      </c>
      <c r="K2074" s="4" t="s">
        <v>14</v>
      </c>
      <c r="L2074" s="4" t="s">
        <v>44</v>
      </c>
      <c r="M2074" s="9">
        <v>2</v>
      </c>
      <c r="N2074" s="6">
        <v>132.47999999999999</v>
      </c>
      <c r="O2074" s="7">
        <v>0.1</v>
      </c>
      <c r="P2074" s="6">
        <v>67.48</v>
      </c>
      <c r="Q2074" s="6">
        <f t="shared" si="128"/>
        <v>238.464</v>
      </c>
      <c r="R2074" s="6">
        <f t="shared" si="129"/>
        <v>134.96</v>
      </c>
      <c r="S2074" s="6">
        <f t="shared" si="130"/>
        <v>103.50399999999999</v>
      </c>
      <c r="T2074" s="8">
        <f t="shared" si="131"/>
        <v>0.43404455179817497</v>
      </c>
      <c r="U2074" s="5">
        <f>YEAR(SalesDataTable[[#This Row],[Order Date]])</f>
        <v>2026</v>
      </c>
      <c r="V2074" s="8" t="str">
        <f>"Q"&amp;ROUNDUP(MONTH(SalesDataTable[[#This Row],[Order Date]])/3,0)</f>
        <v>Q4</v>
      </c>
      <c r="W2074" s="9">
        <f>MONTH(SalesDataTable[[#This Row],[Order Date]])</f>
        <v>10</v>
      </c>
      <c r="X2074" s="8" t="str">
        <f>TEXT(SalesDataTable[[#This Row],[Order Date]],"mmm")</f>
        <v>Oct</v>
      </c>
    </row>
    <row r="2075" spans="1:24" ht="15.75">
      <c r="A2075" s="2">
        <v>670</v>
      </c>
      <c r="B2075" s="3">
        <v>46304</v>
      </c>
      <c r="C2075" s="4">
        <f>YEAR(SalesDataTable[[#This Row],[Order Date]])</f>
        <v>2026</v>
      </c>
      <c r="D2075" s="12" t="str">
        <f>"Q"&amp;ROUNDUP(MONTH(SalesDataTable[[#This Row],[Order Date]])/3,0)</f>
        <v>Q4</v>
      </c>
      <c r="E2075" s="4">
        <f>MONTH(SalesDataTable[[#This Row],[Order Date]])</f>
        <v>10</v>
      </c>
      <c r="F2075" s="4" t="str">
        <f>TEXT(SalesDataTable[[#This Row],[Order Date]],"MMM")</f>
        <v>Oct</v>
      </c>
      <c r="G2075" s="4" t="s">
        <v>6</v>
      </c>
      <c r="H2075" s="4" t="s">
        <v>49</v>
      </c>
      <c r="I2075" s="4" t="s">
        <v>19</v>
      </c>
      <c r="J2075" s="4" t="s">
        <v>3</v>
      </c>
      <c r="K2075" s="4" t="s">
        <v>9</v>
      </c>
      <c r="L2075" s="4" t="s">
        <v>10</v>
      </c>
      <c r="M2075" s="9">
        <v>1</v>
      </c>
      <c r="N2075" s="6">
        <v>92.59</v>
      </c>
      <c r="O2075" s="7">
        <v>0</v>
      </c>
      <c r="P2075" s="6">
        <v>44.46</v>
      </c>
      <c r="Q2075" s="6">
        <f t="shared" si="128"/>
        <v>92.59</v>
      </c>
      <c r="R2075" s="6">
        <f t="shared" si="129"/>
        <v>44.46</v>
      </c>
      <c r="S2075" s="6">
        <f t="shared" si="130"/>
        <v>48.13</v>
      </c>
      <c r="T2075" s="8">
        <f t="shared" si="131"/>
        <v>0.51981855491953777</v>
      </c>
      <c r="U2075" s="5">
        <f>YEAR(SalesDataTable[[#This Row],[Order Date]])</f>
        <v>2026</v>
      </c>
      <c r="V2075" s="8" t="str">
        <f>"Q"&amp;ROUNDUP(MONTH(SalesDataTable[[#This Row],[Order Date]])/3,0)</f>
        <v>Q4</v>
      </c>
      <c r="W2075" s="9">
        <f>MONTH(SalesDataTable[[#This Row],[Order Date]])</f>
        <v>10</v>
      </c>
      <c r="X2075" s="8" t="str">
        <f>TEXT(SalesDataTable[[#This Row],[Order Date]],"mmm")</f>
        <v>Oct</v>
      </c>
    </row>
    <row r="2076" spans="1:24" ht="15.75">
      <c r="A2076" s="2">
        <v>1306</v>
      </c>
      <c r="B2076" s="3">
        <v>46304</v>
      </c>
      <c r="C2076" s="4">
        <f>YEAR(SalesDataTable[[#This Row],[Order Date]])</f>
        <v>2026</v>
      </c>
      <c r="D2076" s="12" t="str">
        <f>"Q"&amp;ROUNDUP(MONTH(SalesDataTable[[#This Row],[Order Date]])/3,0)</f>
        <v>Q4</v>
      </c>
      <c r="E2076" s="4">
        <f>MONTH(SalesDataTable[[#This Row],[Order Date]])</f>
        <v>10</v>
      </c>
      <c r="F2076" s="4" t="str">
        <f>TEXT(SalesDataTable[[#This Row],[Order Date]],"MMM")</f>
        <v>Oct</v>
      </c>
      <c r="G2076" s="4" t="s">
        <v>20</v>
      </c>
      <c r="H2076" s="4" t="s">
        <v>33</v>
      </c>
      <c r="I2076" s="4" t="s">
        <v>19</v>
      </c>
      <c r="J2076" s="4" t="s">
        <v>16</v>
      </c>
      <c r="K2076" s="4" t="s">
        <v>34</v>
      </c>
      <c r="L2076" s="4" t="s">
        <v>42</v>
      </c>
      <c r="M2076" s="9">
        <v>1</v>
      </c>
      <c r="N2076" s="6">
        <v>35.450000000000003</v>
      </c>
      <c r="O2076" s="7">
        <v>0.05</v>
      </c>
      <c r="P2076" s="6">
        <v>14.23</v>
      </c>
      <c r="Q2076" s="6">
        <f t="shared" si="128"/>
        <v>33.677500000000002</v>
      </c>
      <c r="R2076" s="6">
        <f t="shared" si="129"/>
        <v>14.23</v>
      </c>
      <c r="S2076" s="6">
        <f t="shared" si="130"/>
        <v>19.447500000000002</v>
      </c>
      <c r="T2076" s="8">
        <f t="shared" si="131"/>
        <v>0.57746269764679681</v>
      </c>
      <c r="U2076" s="5">
        <f>YEAR(SalesDataTable[[#This Row],[Order Date]])</f>
        <v>2026</v>
      </c>
      <c r="V2076" s="8" t="str">
        <f>"Q"&amp;ROUNDUP(MONTH(SalesDataTable[[#This Row],[Order Date]])/3,0)</f>
        <v>Q4</v>
      </c>
      <c r="W2076" s="9">
        <f>MONTH(SalesDataTable[[#This Row],[Order Date]])</f>
        <v>10</v>
      </c>
      <c r="X2076" s="8" t="str">
        <f>TEXT(SalesDataTable[[#This Row],[Order Date]],"mmm")</f>
        <v>Oct</v>
      </c>
    </row>
    <row r="2077" spans="1:24" ht="15.75">
      <c r="A2077" s="2">
        <v>2400</v>
      </c>
      <c r="B2077" s="3">
        <v>46304</v>
      </c>
      <c r="C2077" s="4">
        <f>YEAR(SalesDataTable[[#This Row],[Order Date]])</f>
        <v>2026</v>
      </c>
      <c r="D2077" s="12" t="str">
        <f>"Q"&amp;ROUNDUP(MONTH(SalesDataTable[[#This Row],[Order Date]])/3,0)</f>
        <v>Q4</v>
      </c>
      <c r="E2077" s="4">
        <f>MONTH(SalesDataTable[[#This Row],[Order Date]])</f>
        <v>10</v>
      </c>
      <c r="F2077" s="4" t="str">
        <f>TEXT(SalesDataTable[[#This Row],[Order Date]],"MMM")</f>
        <v>Oct</v>
      </c>
      <c r="G2077" s="4" t="s">
        <v>11</v>
      </c>
      <c r="H2077" s="4" t="s">
        <v>12</v>
      </c>
      <c r="I2077" s="4" t="s">
        <v>2</v>
      </c>
      <c r="J2077" s="4" t="s">
        <v>13</v>
      </c>
      <c r="K2077" s="4" t="s">
        <v>9</v>
      </c>
      <c r="L2077" s="4" t="s">
        <v>10</v>
      </c>
      <c r="M2077" s="9">
        <v>2</v>
      </c>
      <c r="N2077" s="6">
        <v>93.83</v>
      </c>
      <c r="O2077" s="7">
        <v>0.1</v>
      </c>
      <c r="P2077" s="6">
        <v>44.27</v>
      </c>
      <c r="Q2077" s="6">
        <f t="shared" si="128"/>
        <v>168.89400000000001</v>
      </c>
      <c r="R2077" s="6">
        <f t="shared" si="129"/>
        <v>88.54</v>
      </c>
      <c r="S2077" s="6">
        <f t="shared" si="130"/>
        <v>80.353999999999999</v>
      </c>
      <c r="T2077" s="8">
        <f t="shared" si="131"/>
        <v>0.47576586498040191</v>
      </c>
      <c r="U2077" s="5">
        <f>YEAR(SalesDataTable[[#This Row],[Order Date]])</f>
        <v>2026</v>
      </c>
      <c r="V2077" s="8" t="str">
        <f>"Q"&amp;ROUNDUP(MONTH(SalesDataTable[[#This Row],[Order Date]])/3,0)</f>
        <v>Q4</v>
      </c>
      <c r="W2077" s="9">
        <f>MONTH(SalesDataTable[[#This Row],[Order Date]])</f>
        <v>10</v>
      </c>
      <c r="X2077" s="8" t="str">
        <f>TEXT(SalesDataTable[[#This Row],[Order Date]],"mmm")</f>
        <v>Oct</v>
      </c>
    </row>
    <row r="2078" spans="1:24" ht="15.75">
      <c r="A2078" s="2">
        <v>3816</v>
      </c>
      <c r="B2078" s="3">
        <v>46304</v>
      </c>
      <c r="C2078" s="4">
        <f>YEAR(SalesDataTable[[#This Row],[Order Date]])</f>
        <v>2026</v>
      </c>
      <c r="D2078" s="12" t="str">
        <f>"Q"&amp;ROUNDUP(MONTH(SalesDataTable[[#This Row],[Order Date]])/3,0)</f>
        <v>Q4</v>
      </c>
      <c r="E2078" s="4">
        <f>MONTH(SalesDataTable[[#This Row],[Order Date]])</f>
        <v>10</v>
      </c>
      <c r="F2078" s="4" t="str">
        <f>TEXT(SalesDataTable[[#This Row],[Order Date]],"MMM")</f>
        <v>Oct</v>
      </c>
      <c r="G2078" s="4" t="s">
        <v>6</v>
      </c>
      <c r="H2078" s="4" t="s">
        <v>43</v>
      </c>
      <c r="I2078" s="4" t="s">
        <v>2</v>
      </c>
      <c r="J2078" s="4" t="s">
        <v>13</v>
      </c>
      <c r="K2078" s="4" t="s">
        <v>34</v>
      </c>
      <c r="L2078" s="4" t="s">
        <v>42</v>
      </c>
      <c r="M2078" s="9">
        <v>1</v>
      </c>
      <c r="N2078" s="6">
        <v>36.32</v>
      </c>
      <c r="O2078" s="7">
        <v>0</v>
      </c>
      <c r="P2078" s="6">
        <v>13.6</v>
      </c>
      <c r="Q2078" s="6">
        <f t="shared" si="128"/>
        <v>36.32</v>
      </c>
      <c r="R2078" s="6">
        <f t="shared" si="129"/>
        <v>13.6</v>
      </c>
      <c r="S2078" s="6">
        <f t="shared" si="130"/>
        <v>22.72</v>
      </c>
      <c r="T2078" s="8">
        <f t="shared" si="131"/>
        <v>0.62555066079295152</v>
      </c>
      <c r="U2078" s="5">
        <f>YEAR(SalesDataTable[[#This Row],[Order Date]])</f>
        <v>2026</v>
      </c>
      <c r="V2078" s="8" t="str">
        <f>"Q"&amp;ROUNDUP(MONTH(SalesDataTable[[#This Row],[Order Date]])/3,0)</f>
        <v>Q4</v>
      </c>
      <c r="W2078" s="9">
        <f>MONTH(SalesDataTable[[#This Row],[Order Date]])</f>
        <v>10</v>
      </c>
      <c r="X2078" s="8" t="str">
        <f>TEXT(SalesDataTable[[#This Row],[Order Date]],"mmm")</f>
        <v>Oct</v>
      </c>
    </row>
    <row r="2079" spans="1:24" ht="15.75">
      <c r="A2079" s="2">
        <v>4038</v>
      </c>
      <c r="B2079" s="3">
        <v>46304</v>
      </c>
      <c r="C2079" s="4">
        <f>YEAR(SalesDataTable[[#This Row],[Order Date]])</f>
        <v>2026</v>
      </c>
      <c r="D2079" s="12" t="str">
        <f>"Q"&amp;ROUNDUP(MONTH(SalesDataTable[[#This Row],[Order Date]])/3,0)</f>
        <v>Q4</v>
      </c>
      <c r="E2079" s="4">
        <f>MONTH(SalesDataTable[[#This Row],[Order Date]])</f>
        <v>10</v>
      </c>
      <c r="F2079" s="4" t="str">
        <f>TEXT(SalesDataTable[[#This Row],[Order Date]],"MMM")</f>
        <v>Oct</v>
      </c>
      <c r="G2079" s="4" t="s">
        <v>0</v>
      </c>
      <c r="H2079" s="4" t="s">
        <v>50</v>
      </c>
      <c r="I2079" s="4" t="s">
        <v>2</v>
      </c>
      <c r="J2079" s="4" t="s">
        <v>3</v>
      </c>
      <c r="K2079" s="4" t="s">
        <v>34</v>
      </c>
      <c r="L2079" s="4" t="s">
        <v>38</v>
      </c>
      <c r="M2079" s="9">
        <v>2</v>
      </c>
      <c r="N2079" s="6">
        <v>125.56</v>
      </c>
      <c r="O2079" s="7">
        <v>0.1</v>
      </c>
      <c r="P2079" s="6">
        <v>67.260000000000005</v>
      </c>
      <c r="Q2079" s="6">
        <f t="shared" si="128"/>
        <v>226.00800000000001</v>
      </c>
      <c r="R2079" s="6">
        <f t="shared" si="129"/>
        <v>134.52000000000001</v>
      </c>
      <c r="S2079" s="6">
        <f t="shared" si="130"/>
        <v>91.488</v>
      </c>
      <c r="T2079" s="8">
        <f t="shared" si="131"/>
        <v>0.40479983009450993</v>
      </c>
      <c r="U2079" s="5">
        <f>YEAR(SalesDataTable[[#This Row],[Order Date]])</f>
        <v>2026</v>
      </c>
      <c r="V2079" s="8" t="str">
        <f>"Q"&amp;ROUNDUP(MONTH(SalesDataTable[[#This Row],[Order Date]])/3,0)</f>
        <v>Q4</v>
      </c>
      <c r="W2079" s="9">
        <f>MONTH(SalesDataTable[[#This Row],[Order Date]])</f>
        <v>10</v>
      </c>
      <c r="X2079" s="8" t="str">
        <f>TEXT(SalesDataTable[[#This Row],[Order Date]],"mmm")</f>
        <v>Oct</v>
      </c>
    </row>
    <row r="2080" spans="1:24" ht="15.75">
      <c r="A2080" s="2">
        <v>4686</v>
      </c>
      <c r="B2080" s="3">
        <v>46304</v>
      </c>
      <c r="C2080" s="4">
        <f>YEAR(SalesDataTable[[#This Row],[Order Date]])</f>
        <v>2026</v>
      </c>
      <c r="D2080" s="12" t="str">
        <f>"Q"&amp;ROUNDUP(MONTH(SalesDataTable[[#This Row],[Order Date]])/3,0)</f>
        <v>Q4</v>
      </c>
      <c r="E2080" s="4">
        <f>MONTH(SalesDataTable[[#This Row],[Order Date]])</f>
        <v>10</v>
      </c>
      <c r="F2080" s="4" t="str">
        <f>TEXT(SalesDataTable[[#This Row],[Order Date]],"MMM")</f>
        <v>Oct</v>
      </c>
      <c r="G2080" s="4" t="s">
        <v>0</v>
      </c>
      <c r="H2080" s="4" t="s">
        <v>50</v>
      </c>
      <c r="I2080" s="4" t="s">
        <v>28</v>
      </c>
      <c r="J2080" s="4" t="s">
        <v>13</v>
      </c>
      <c r="K2080" s="4" t="s">
        <v>23</v>
      </c>
      <c r="L2080" s="4" t="s">
        <v>51</v>
      </c>
      <c r="M2080" s="9">
        <v>2</v>
      </c>
      <c r="N2080" s="6">
        <v>124.91</v>
      </c>
      <c r="O2080" s="7">
        <v>0</v>
      </c>
      <c r="P2080" s="6">
        <v>60.33</v>
      </c>
      <c r="Q2080" s="6">
        <f t="shared" si="128"/>
        <v>249.82</v>
      </c>
      <c r="R2080" s="6">
        <f t="shared" si="129"/>
        <v>120.66</v>
      </c>
      <c r="S2080" s="6">
        <f t="shared" si="130"/>
        <v>129.16</v>
      </c>
      <c r="T2080" s="8">
        <f t="shared" si="131"/>
        <v>0.51701224881914976</v>
      </c>
      <c r="U2080" s="5">
        <f>YEAR(SalesDataTable[[#This Row],[Order Date]])</f>
        <v>2026</v>
      </c>
      <c r="V2080" s="8" t="str">
        <f>"Q"&amp;ROUNDUP(MONTH(SalesDataTable[[#This Row],[Order Date]])/3,0)</f>
        <v>Q4</v>
      </c>
      <c r="W2080" s="9">
        <f>MONTH(SalesDataTable[[#This Row],[Order Date]])</f>
        <v>10</v>
      </c>
      <c r="X2080" s="8" t="str">
        <f>TEXT(SalesDataTable[[#This Row],[Order Date]],"mmm")</f>
        <v>Oct</v>
      </c>
    </row>
    <row r="2081" spans="1:24" ht="15.75">
      <c r="A2081" s="2">
        <v>5076</v>
      </c>
      <c r="B2081" s="3">
        <v>46304</v>
      </c>
      <c r="C2081" s="4">
        <f>YEAR(SalesDataTable[[#This Row],[Order Date]])</f>
        <v>2026</v>
      </c>
      <c r="D2081" s="12" t="str">
        <f>"Q"&amp;ROUNDUP(MONTH(SalesDataTable[[#This Row],[Order Date]])/3,0)</f>
        <v>Q4</v>
      </c>
      <c r="E2081" s="4">
        <f>MONTH(SalesDataTable[[#This Row],[Order Date]])</f>
        <v>10</v>
      </c>
      <c r="F2081" s="4" t="str">
        <f>TEXT(SalesDataTable[[#This Row],[Order Date]],"MMM")</f>
        <v>Oct</v>
      </c>
      <c r="G2081" s="4" t="s">
        <v>6</v>
      </c>
      <c r="H2081" s="4" t="s">
        <v>43</v>
      </c>
      <c r="I2081" s="4" t="s">
        <v>2</v>
      </c>
      <c r="J2081" s="4" t="s">
        <v>13</v>
      </c>
      <c r="K2081" s="4" t="s">
        <v>23</v>
      </c>
      <c r="L2081" s="4" t="s">
        <v>29</v>
      </c>
      <c r="M2081" s="9">
        <v>1</v>
      </c>
      <c r="N2081" s="6">
        <v>199.32</v>
      </c>
      <c r="O2081" s="7">
        <v>0</v>
      </c>
      <c r="P2081" s="6">
        <v>103.83</v>
      </c>
      <c r="Q2081" s="6">
        <f t="shared" si="128"/>
        <v>199.32</v>
      </c>
      <c r="R2081" s="6">
        <f t="shared" si="129"/>
        <v>103.83</v>
      </c>
      <c r="S2081" s="6">
        <f t="shared" si="130"/>
        <v>95.49</v>
      </c>
      <c r="T2081" s="8">
        <f t="shared" si="131"/>
        <v>0.4790788681517158</v>
      </c>
      <c r="U2081" s="5">
        <f>YEAR(SalesDataTable[[#This Row],[Order Date]])</f>
        <v>2026</v>
      </c>
      <c r="V2081" s="8" t="str">
        <f>"Q"&amp;ROUNDUP(MONTH(SalesDataTable[[#This Row],[Order Date]])/3,0)</f>
        <v>Q4</v>
      </c>
      <c r="W2081" s="9">
        <f>MONTH(SalesDataTable[[#This Row],[Order Date]])</f>
        <v>10</v>
      </c>
      <c r="X2081" s="8" t="str">
        <f>TEXT(SalesDataTable[[#This Row],[Order Date]],"mmm")</f>
        <v>Oct</v>
      </c>
    </row>
    <row r="2082" spans="1:24" ht="15.75">
      <c r="A2082" s="2">
        <v>1339</v>
      </c>
      <c r="B2082" s="3">
        <v>46305</v>
      </c>
      <c r="C2082" s="4">
        <f>YEAR(SalesDataTable[[#This Row],[Order Date]])</f>
        <v>2026</v>
      </c>
      <c r="D2082" s="12" t="str">
        <f>"Q"&amp;ROUNDUP(MONTH(SalesDataTable[[#This Row],[Order Date]])/3,0)</f>
        <v>Q4</v>
      </c>
      <c r="E2082" s="4">
        <f>MONTH(SalesDataTable[[#This Row],[Order Date]])</f>
        <v>10</v>
      </c>
      <c r="F2082" s="4" t="str">
        <f>TEXT(SalesDataTable[[#This Row],[Order Date]],"MMM")</f>
        <v>Oct</v>
      </c>
      <c r="G2082" s="4" t="s">
        <v>6</v>
      </c>
      <c r="H2082" s="4" t="s">
        <v>41</v>
      </c>
      <c r="I2082" s="4" t="s">
        <v>2</v>
      </c>
      <c r="J2082" s="4" t="s">
        <v>3</v>
      </c>
      <c r="K2082" s="4" t="s">
        <v>23</v>
      </c>
      <c r="L2082" s="4" t="s">
        <v>24</v>
      </c>
      <c r="M2082" s="9">
        <v>4</v>
      </c>
      <c r="N2082" s="6">
        <v>337.38</v>
      </c>
      <c r="O2082" s="7">
        <v>0.05</v>
      </c>
      <c r="P2082" s="6">
        <v>194.94</v>
      </c>
      <c r="Q2082" s="6">
        <f t="shared" si="128"/>
        <v>1282.0439999999999</v>
      </c>
      <c r="R2082" s="6">
        <f t="shared" si="129"/>
        <v>779.76</v>
      </c>
      <c r="S2082" s="6">
        <f t="shared" si="130"/>
        <v>502.28399999999988</v>
      </c>
      <c r="T2082" s="8">
        <f t="shared" si="131"/>
        <v>0.39178374533167343</v>
      </c>
      <c r="U2082" s="5">
        <f>YEAR(SalesDataTable[[#This Row],[Order Date]])</f>
        <v>2026</v>
      </c>
      <c r="V2082" s="8" t="str">
        <f>"Q"&amp;ROUNDUP(MONTH(SalesDataTable[[#This Row],[Order Date]])/3,0)</f>
        <v>Q4</v>
      </c>
      <c r="W2082" s="9">
        <f>MONTH(SalesDataTable[[#This Row],[Order Date]])</f>
        <v>10</v>
      </c>
      <c r="X2082" s="8" t="str">
        <f>TEXT(SalesDataTable[[#This Row],[Order Date]],"mmm")</f>
        <v>Oct</v>
      </c>
    </row>
    <row r="2083" spans="1:24" ht="15.75">
      <c r="A2083" s="2">
        <v>1884</v>
      </c>
      <c r="B2083" s="3">
        <v>46305</v>
      </c>
      <c r="C2083" s="4">
        <f>YEAR(SalesDataTable[[#This Row],[Order Date]])</f>
        <v>2026</v>
      </c>
      <c r="D2083" s="12" t="str">
        <f>"Q"&amp;ROUNDUP(MONTH(SalesDataTable[[#This Row],[Order Date]])/3,0)</f>
        <v>Q4</v>
      </c>
      <c r="E2083" s="4">
        <f>MONTH(SalesDataTable[[#This Row],[Order Date]])</f>
        <v>10</v>
      </c>
      <c r="F2083" s="4" t="str">
        <f>TEXT(SalesDataTable[[#This Row],[Order Date]],"MMM")</f>
        <v>Oct</v>
      </c>
      <c r="G2083" s="4" t="s">
        <v>11</v>
      </c>
      <c r="H2083" s="4" t="s">
        <v>12</v>
      </c>
      <c r="I2083" s="4" t="s">
        <v>2</v>
      </c>
      <c r="J2083" s="4" t="s">
        <v>16</v>
      </c>
      <c r="K2083" s="4" t="s">
        <v>23</v>
      </c>
      <c r="L2083" s="4" t="s">
        <v>40</v>
      </c>
      <c r="M2083" s="9">
        <v>3</v>
      </c>
      <c r="N2083" s="6">
        <v>82.18</v>
      </c>
      <c r="O2083" s="7">
        <v>0.1</v>
      </c>
      <c r="P2083" s="6">
        <v>39.82</v>
      </c>
      <c r="Q2083" s="6">
        <f t="shared" si="128"/>
        <v>221.88600000000002</v>
      </c>
      <c r="R2083" s="6">
        <f t="shared" si="129"/>
        <v>119.46000000000001</v>
      </c>
      <c r="S2083" s="6">
        <f t="shared" si="130"/>
        <v>102.42600000000002</v>
      </c>
      <c r="T2083" s="8">
        <f t="shared" si="131"/>
        <v>0.46161542413671885</v>
      </c>
      <c r="U2083" s="5">
        <f>YEAR(SalesDataTable[[#This Row],[Order Date]])</f>
        <v>2026</v>
      </c>
      <c r="V2083" s="8" t="str">
        <f>"Q"&amp;ROUNDUP(MONTH(SalesDataTable[[#This Row],[Order Date]])/3,0)</f>
        <v>Q4</v>
      </c>
      <c r="W2083" s="9">
        <f>MONTH(SalesDataTable[[#This Row],[Order Date]])</f>
        <v>10</v>
      </c>
      <c r="X2083" s="8" t="str">
        <f>TEXT(SalesDataTable[[#This Row],[Order Date]],"mmm")</f>
        <v>Oct</v>
      </c>
    </row>
    <row r="2084" spans="1:24" ht="15.75">
      <c r="A2084" s="2">
        <v>3568</v>
      </c>
      <c r="B2084" s="3">
        <v>46305</v>
      </c>
      <c r="C2084" s="4">
        <f>YEAR(SalesDataTable[[#This Row],[Order Date]])</f>
        <v>2026</v>
      </c>
      <c r="D2084" s="12" t="str">
        <f>"Q"&amp;ROUNDUP(MONTH(SalesDataTable[[#This Row],[Order Date]])/3,0)</f>
        <v>Q4</v>
      </c>
      <c r="E2084" s="4">
        <f>MONTH(SalesDataTable[[#This Row],[Order Date]])</f>
        <v>10</v>
      </c>
      <c r="F2084" s="4" t="str">
        <f>TEXT(SalesDataTable[[#This Row],[Order Date]],"MMM")</f>
        <v>Oct</v>
      </c>
      <c r="G2084" s="4" t="s">
        <v>0</v>
      </c>
      <c r="H2084" s="4" t="s">
        <v>50</v>
      </c>
      <c r="I2084" s="4" t="s">
        <v>8</v>
      </c>
      <c r="J2084" s="4" t="s">
        <v>13</v>
      </c>
      <c r="K2084" s="4" t="s">
        <v>9</v>
      </c>
      <c r="L2084" s="4" t="s">
        <v>46</v>
      </c>
      <c r="M2084" s="9">
        <v>15</v>
      </c>
      <c r="N2084" s="6">
        <v>70.25</v>
      </c>
      <c r="O2084" s="7">
        <v>0.1</v>
      </c>
      <c r="P2084" s="6">
        <v>32.19</v>
      </c>
      <c r="Q2084" s="6">
        <f t="shared" si="128"/>
        <v>948.375</v>
      </c>
      <c r="R2084" s="6">
        <f t="shared" si="129"/>
        <v>482.84999999999997</v>
      </c>
      <c r="S2084" s="6">
        <f t="shared" si="130"/>
        <v>465.52500000000003</v>
      </c>
      <c r="T2084" s="8">
        <f t="shared" si="131"/>
        <v>0.49086595492289448</v>
      </c>
      <c r="U2084" s="5">
        <f>YEAR(SalesDataTable[[#This Row],[Order Date]])</f>
        <v>2026</v>
      </c>
      <c r="V2084" s="8" t="str">
        <f>"Q"&amp;ROUNDUP(MONTH(SalesDataTable[[#This Row],[Order Date]])/3,0)</f>
        <v>Q4</v>
      </c>
      <c r="W2084" s="9">
        <f>MONTH(SalesDataTable[[#This Row],[Order Date]])</f>
        <v>10</v>
      </c>
      <c r="X2084" s="8" t="str">
        <f>TEXT(SalesDataTable[[#This Row],[Order Date]],"mmm")</f>
        <v>Oct</v>
      </c>
    </row>
    <row r="2085" spans="1:24" ht="15.75">
      <c r="A2085" s="2">
        <v>4171</v>
      </c>
      <c r="B2085" s="3">
        <v>46305</v>
      </c>
      <c r="C2085" s="4">
        <f>YEAR(SalesDataTable[[#This Row],[Order Date]])</f>
        <v>2026</v>
      </c>
      <c r="D2085" s="12" t="str">
        <f>"Q"&amp;ROUNDUP(MONTH(SalesDataTable[[#This Row],[Order Date]])/3,0)</f>
        <v>Q4</v>
      </c>
      <c r="E2085" s="4">
        <f>MONTH(SalesDataTable[[#This Row],[Order Date]])</f>
        <v>10</v>
      </c>
      <c r="F2085" s="4" t="str">
        <f>TEXT(SalesDataTable[[#This Row],[Order Date]],"MMM")</f>
        <v>Oct</v>
      </c>
      <c r="G2085" s="4" t="s">
        <v>20</v>
      </c>
      <c r="H2085" s="4" t="s">
        <v>31</v>
      </c>
      <c r="I2085" s="4" t="s">
        <v>19</v>
      </c>
      <c r="J2085" s="4" t="s">
        <v>13</v>
      </c>
      <c r="K2085" s="4" t="s">
        <v>14</v>
      </c>
      <c r="L2085" s="4" t="s">
        <v>15</v>
      </c>
      <c r="M2085" s="9">
        <v>2</v>
      </c>
      <c r="N2085" s="6">
        <v>35.36</v>
      </c>
      <c r="O2085" s="7">
        <v>0</v>
      </c>
      <c r="P2085" s="6">
        <v>13.49</v>
      </c>
      <c r="Q2085" s="6">
        <f t="shared" si="128"/>
        <v>70.72</v>
      </c>
      <c r="R2085" s="6">
        <f t="shared" si="129"/>
        <v>26.98</v>
      </c>
      <c r="S2085" s="6">
        <f t="shared" si="130"/>
        <v>43.739999999999995</v>
      </c>
      <c r="T2085" s="8">
        <f t="shared" si="131"/>
        <v>0.61849547511312208</v>
      </c>
      <c r="U2085" s="5">
        <f>YEAR(SalesDataTable[[#This Row],[Order Date]])</f>
        <v>2026</v>
      </c>
      <c r="V2085" s="8" t="str">
        <f>"Q"&amp;ROUNDUP(MONTH(SalesDataTable[[#This Row],[Order Date]])/3,0)</f>
        <v>Q4</v>
      </c>
      <c r="W2085" s="9">
        <f>MONTH(SalesDataTable[[#This Row],[Order Date]])</f>
        <v>10</v>
      </c>
      <c r="X2085" s="8" t="str">
        <f>TEXT(SalesDataTable[[#This Row],[Order Date]],"mmm")</f>
        <v>Oct</v>
      </c>
    </row>
    <row r="2086" spans="1:24" ht="15.75">
      <c r="A2086" s="2">
        <v>4477</v>
      </c>
      <c r="B2086" s="3">
        <v>46305</v>
      </c>
      <c r="C2086" s="4">
        <f>YEAR(SalesDataTable[[#This Row],[Order Date]])</f>
        <v>2026</v>
      </c>
      <c r="D2086" s="12" t="str">
        <f>"Q"&amp;ROUNDUP(MONTH(SalesDataTable[[#This Row],[Order Date]])/3,0)</f>
        <v>Q4</v>
      </c>
      <c r="E2086" s="4">
        <f>MONTH(SalesDataTable[[#This Row],[Order Date]])</f>
        <v>10</v>
      </c>
      <c r="F2086" s="4" t="str">
        <f>TEXT(SalesDataTable[[#This Row],[Order Date]],"MMM")</f>
        <v>Oct</v>
      </c>
      <c r="G2086" s="4" t="s">
        <v>11</v>
      </c>
      <c r="H2086" s="4" t="s">
        <v>25</v>
      </c>
      <c r="I2086" s="4" t="s">
        <v>19</v>
      </c>
      <c r="J2086" s="4" t="s">
        <v>13</v>
      </c>
      <c r="K2086" s="4" t="s">
        <v>14</v>
      </c>
      <c r="L2086" s="4" t="s">
        <v>32</v>
      </c>
      <c r="M2086" s="9">
        <v>1</v>
      </c>
      <c r="N2086" s="6">
        <v>46.01</v>
      </c>
      <c r="O2086" s="7">
        <v>0</v>
      </c>
      <c r="P2086" s="6">
        <v>18.239999999999998</v>
      </c>
      <c r="Q2086" s="6">
        <f t="shared" si="128"/>
        <v>46.01</v>
      </c>
      <c r="R2086" s="6">
        <f t="shared" si="129"/>
        <v>18.239999999999998</v>
      </c>
      <c r="S2086" s="6">
        <f t="shared" si="130"/>
        <v>27.77</v>
      </c>
      <c r="T2086" s="8">
        <f t="shared" si="131"/>
        <v>0.6035644425124973</v>
      </c>
      <c r="U2086" s="5">
        <f>YEAR(SalesDataTable[[#This Row],[Order Date]])</f>
        <v>2026</v>
      </c>
      <c r="V2086" s="8" t="str">
        <f>"Q"&amp;ROUNDUP(MONTH(SalesDataTable[[#This Row],[Order Date]])/3,0)</f>
        <v>Q4</v>
      </c>
      <c r="W2086" s="9">
        <f>MONTH(SalesDataTable[[#This Row],[Order Date]])</f>
        <v>10</v>
      </c>
      <c r="X2086" s="8" t="str">
        <f>TEXT(SalesDataTable[[#This Row],[Order Date]],"mmm")</f>
        <v>Oct</v>
      </c>
    </row>
    <row r="2087" spans="1:24" ht="15.75">
      <c r="A2087" s="2">
        <v>3368</v>
      </c>
      <c r="B2087" s="3">
        <v>46306</v>
      </c>
      <c r="C2087" s="4">
        <f>YEAR(SalesDataTable[[#This Row],[Order Date]])</f>
        <v>2026</v>
      </c>
      <c r="D2087" s="12" t="str">
        <f>"Q"&amp;ROUNDUP(MONTH(SalesDataTable[[#This Row],[Order Date]])/3,0)</f>
        <v>Q4</v>
      </c>
      <c r="E2087" s="4">
        <f>MONTH(SalesDataTable[[#This Row],[Order Date]])</f>
        <v>10</v>
      </c>
      <c r="F2087" s="4" t="str">
        <f>TEXT(SalesDataTable[[#This Row],[Order Date]],"MMM")</f>
        <v>Oct</v>
      </c>
      <c r="G2087" s="4" t="s">
        <v>0</v>
      </c>
      <c r="H2087" s="4" t="s">
        <v>36</v>
      </c>
      <c r="I2087" s="4" t="s">
        <v>2</v>
      </c>
      <c r="J2087" s="4" t="s">
        <v>3</v>
      </c>
      <c r="K2087" s="4" t="s">
        <v>9</v>
      </c>
      <c r="L2087" s="4" t="s">
        <v>10</v>
      </c>
      <c r="M2087" s="9">
        <v>1</v>
      </c>
      <c r="N2087" s="6">
        <v>89.88</v>
      </c>
      <c r="O2087" s="7">
        <v>0</v>
      </c>
      <c r="P2087" s="6">
        <v>46.15</v>
      </c>
      <c r="Q2087" s="6">
        <f t="shared" si="128"/>
        <v>89.88</v>
      </c>
      <c r="R2087" s="6">
        <f t="shared" si="129"/>
        <v>46.15</v>
      </c>
      <c r="S2087" s="6">
        <f t="shared" si="130"/>
        <v>43.73</v>
      </c>
      <c r="T2087" s="8">
        <f t="shared" si="131"/>
        <v>0.48653760569648419</v>
      </c>
      <c r="U2087" s="5">
        <f>YEAR(SalesDataTable[[#This Row],[Order Date]])</f>
        <v>2026</v>
      </c>
      <c r="V2087" s="8" t="str">
        <f>"Q"&amp;ROUNDUP(MONTH(SalesDataTable[[#This Row],[Order Date]])/3,0)</f>
        <v>Q4</v>
      </c>
      <c r="W2087" s="9">
        <f>MONTH(SalesDataTable[[#This Row],[Order Date]])</f>
        <v>10</v>
      </c>
      <c r="X2087" s="8" t="str">
        <f>TEXT(SalesDataTable[[#This Row],[Order Date]],"mmm")</f>
        <v>Oct</v>
      </c>
    </row>
    <row r="2088" spans="1:24" ht="15.75">
      <c r="A2088" s="2">
        <v>3566</v>
      </c>
      <c r="B2088" s="3">
        <v>46306</v>
      </c>
      <c r="C2088" s="4">
        <f>YEAR(SalesDataTable[[#This Row],[Order Date]])</f>
        <v>2026</v>
      </c>
      <c r="D2088" s="12" t="str">
        <f>"Q"&amp;ROUNDUP(MONTH(SalesDataTable[[#This Row],[Order Date]])/3,0)</f>
        <v>Q4</v>
      </c>
      <c r="E2088" s="4">
        <f>MONTH(SalesDataTable[[#This Row],[Order Date]])</f>
        <v>10</v>
      </c>
      <c r="F2088" s="4" t="str">
        <f>TEXT(SalesDataTable[[#This Row],[Order Date]],"MMM")</f>
        <v>Oct</v>
      </c>
      <c r="G2088" s="4" t="s">
        <v>6</v>
      </c>
      <c r="H2088" s="4" t="s">
        <v>43</v>
      </c>
      <c r="I2088" s="4" t="s">
        <v>2</v>
      </c>
      <c r="J2088" s="4" t="s">
        <v>13</v>
      </c>
      <c r="K2088" s="4" t="s">
        <v>34</v>
      </c>
      <c r="L2088" s="4" t="s">
        <v>35</v>
      </c>
      <c r="M2088" s="9">
        <v>1</v>
      </c>
      <c r="N2088" s="6">
        <v>41.33</v>
      </c>
      <c r="O2088" s="7">
        <v>0</v>
      </c>
      <c r="P2088" s="6">
        <v>14.47</v>
      </c>
      <c r="Q2088" s="6">
        <f t="shared" si="128"/>
        <v>41.33</v>
      </c>
      <c r="R2088" s="6">
        <f t="shared" si="129"/>
        <v>14.47</v>
      </c>
      <c r="S2088" s="6">
        <f t="shared" si="130"/>
        <v>26.86</v>
      </c>
      <c r="T2088" s="8">
        <f t="shared" si="131"/>
        <v>0.6498911202516332</v>
      </c>
      <c r="U2088" s="5">
        <f>YEAR(SalesDataTable[[#This Row],[Order Date]])</f>
        <v>2026</v>
      </c>
      <c r="V2088" s="8" t="str">
        <f>"Q"&amp;ROUNDUP(MONTH(SalesDataTable[[#This Row],[Order Date]])/3,0)</f>
        <v>Q4</v>
      </c>
      <c r="W2088" s="9">
        <f>MONTH(SalesDataTable[[#This Row],[Order Date]])</f>
        <v>10</v>
      </c>
      <c r="X2088" s="8" t="str">
        <f>TEXT(SalesDataTable[[#This Row],[Order Date]],"mmm")</f>
        <v>Oct</v>
      </c>
    </row>
    <row r="2089" spans="1:24" ht="15.75">
      <c r="A2089" s="2">
        <v>4420</v>
      </c>
      <c r="B2089" s="3">
        <v>46306</v>
      </c>
      <c r="C2089" s="4">
        <f>YEAR(SalesDataTable[[#This Row],[Order Date]])</f>
        <v>2026</v>
      </c>
      <c r="D2089" s="12" t="str">
        <f>"Q"&amp;ROUNDUP(MONTH(SalesDataTable[[#This Row],[Order Date]])/3,0)</f>
        <v>Q4</v>
      </c>
      <c r="E2089" s="4">
        <f>MONTH(SalesDataTable[[#This Row],[Order Date]])</f>
        <v>10</v>
      </c>
      <c r="F2089" s="4" t="str">
        <f>TEXT(SalesDataTable[[#This Row],[Order Date]],"MMM")</f>
        <v>Oct</v>
      </c>
      <c r="G2089" s="4" t="s">
        <v>11</v>
      </c>
      <c r="H2089" s="4" t="s">
        <v>25</v>
      </c>
      <c r="I2089" s="4" t="s">
        <v>8</v>
      </c>
      <c r="J2089" s="4" t="s">
        <v>16</v>
      </c>
      <c r="K2089" s="4" t="s">
        <v>4</v>
      </c>
      <c r="L2089" s="4" t="s">
        <v>26</v>
      </c>
      <c r="M2089" s="9">
        <v>15</v>
      </c>
      <c r="N2089" s="6">
        <v>40.78</v>
      </c>
      <c r="O2089" s="7">
        <v>0.15</v>
      </c>
      <c r="P2089" s="6">
        <v>17.07</v>
      </c>
      <c r="Q2089" s="6">
        <f t="shared" si="128"/>
        <v>519.94500000000005</v>
      </c>
      <c r="R2089" s="6">
        <f t="shared" si="129"/>
        <v>256.05</v>
      </c>
      <c r="S2089" s="6">
        <f t="shared" si="130"/>
        <v>263.89500000000004</v>
      </c>
      <c r="T2089" s="8">
        <f t="shared" si="131"/>
        <v>0.5075440671609498</v>
      </c>
      <c r="U2089" s="5">
        <f>YEAR(SalesDataTable[[#This Row],[Order Date]])</f>
        <v>2026</v>
      </c>
      <c r="V2089" s="8" t="str">
        <f>"Q"&amp;ROUNDUP(MONTH(SalesDataTable[[#This Row],[Order Date]])/3,0)</f>
        <v>Q4</v>
      </c>
      <c r="W2089" s="9">
        <f>MONTH(SalesDataTable[[#This Row],[Order Date]])</f>
        <v>10</v>
      </c>
      <c r="X2089" s="8" t="str">
        <f>TEXT(SalesDataTable[[#This Row],[Order Date]],"mmm")</f>
        <v>Oct</v>
      </c>
    </row>
    <row r="2090" spans="1:24" ht="15.75">
      <c r="A2090" s="2">
        <v>513</v>
      </c>
      <c r="B2090" s="3">
        <v>46307</v>
      </c>
      <c r="C2090" s="4">
        <f>YEAR(SalesDataTable[[#This Row],[Order Date]])</f>
        <v>2026</v>
      </c>
      <c r="D2090" s="12" t="str">
        <f>"Q"&amp;ROUNDUP(MONTH(SalesDataTable[[#This Row],[Order Date]])/3,0)</f>
        <v>Q4</v>
      </c>
      <c r="E2090" s="4">
        <f>MONTH(SalesDataTable[[#This Row],[Order Date]])</f>
        <v>10</v>
      </c>
      <c r="F2090" s="4" t="str">
        <f>TEXT(SalesDataTable[[#This Row],[Order Date]],"MMM")</f>
        <v>Oct</v>
      </c>
      <c r="G2090" s="4" t="s">
        <v>20</v>
      </c>
      <c r="H2090" s="4" t="s">
        <v>31</v>
      </c>
      <c r="I2090" s="4" t="s">
        <v>2</v>
      </c>
      <c r="J2090" s="4" t="s">
        <v>16</v>
      </c>
      <c r="K2090" s="4" t="s">
        <v>14</v>
      </c>
      <c r="L2090" s="4" t="s">
        <v>48</v>
      </c>
      <c r="M2090" s="9">
        <v>1</v>
      </c>
      <c r="N2090" s="6">
        <v>163.87</v>
      </c>
      <c r="O2090" s="7">
        <v>0</v>
      </c>
      <c r="P2090" s="6">
        <v>85.76</v>
      </c>
      <c r="Q2090" s="6">
        <f t="shared" si="128"/>
        <v>163.87</v>
      </c>
      <c r="R2090" s="6">
        <f t="shared" si="129"/>
        <v>85.76</v>
      </c>
      <c r="S2090" s="6">
        <f t="shared" si="130"/>
        <v>78.11</v>
      </c>
      <c r="T2090" s="8">
        <f t="shared" si="131"/>
        <v>0.47665832672240188</v>
      </c>
      <c r="U2090" s="5">
        <f>YEAR(SalesDataTable[[#This Row],[Order Date]])</f>
        <v>2026</v>
      </c>
      <c r="V2090" s="8" t="str">
        <f>"Q"&amp;ROUNDUP(MONTH(SalesDataTable[[#This Row],[Order Date]])/3,0)</f>
        <v>Q4</v>
      </c>
      <c r="W2090" s="9">
        <f>MONTH(SalesDataTable[[#This Row],[Order Date]])</f>
        <v>10</v>
      </c>
      <c r="X2090" s="8" t="str">
        <f>TEXT(SalesDataTable[[#This Row],[Order Date]],"mmm")</f>
        <v>Oct</v>
      </c>
    </row>
    <row r="2091" spans="1:24" ht="15.75">
      <c r="A2091" s="2">
        <v>786</v>
      </c>
      <c r="B2091" s="3">
        <v>46307</v>
      </c>
      <c r="C2091" s="4">
        <f>YEAR(SalesDataTable[[#This Row],[Order Date]])</f>
        <v>2026</v>
      </c>
      <c r="D2091" s="12" t="str">
        <f>"Q"&amp;ROUNDUP(MONTH(SalesDataTable[[#This Row],[Order Date]])/3,0)</f>
        <v>Q4</v>
      </c>
      <c r="E2091" s="4">
        <f>MONTH(SalesDataTable[[#This Row],[Order Date]])</f>
        <v>10</v>
      </c>
      <c r="F2091" s="4" t="str">
        <f>TEXT(SalesDataTable[[#This Row],[Order Date]],"MMM")</f>
        <v>Oct</v>
      </c>
      <c r="G2091" s="4" t="s">
        <v>11</v>
      </c>
      <c r="H2091" s="4" t="s">
        <v>18</v>
      </c>
      <c r="I2091" s="4" t="s">
        <v>2</v>
      </c>
      <c r="J2091" s="4" t="s">
        <v>13</v>
      </c>
      <c r="K2091" s="4" t="s">
        <v>34</v>
      </c>
      <c r="L2091" s="4" t="s">
        <v>42</v>
      </c>
      <c r="M2091" s="9">
        <v>1</v>
      </c>
      <c r="N2091" s="6">
        <v>35.39</v>
      </c>
      <c r="O2091" s="7">
        <v>0.05</v>
      </c>
      <c r="P2091" s="6">
        <v>13.68</v>
      </c>
      <c r="Q2091" s="6">
        <f t="shared" si="128"/>
        <v>33.6205</v>
      </c>
      <c r="R2091" s="6">
        <f t="shared" si="129"/>
        <v>13.68</v>
      </c>
      <c r="S2091" s="6">
        <f t="shared" si="130"/>
        <v>19.9405</v>
      </c>
      <c r="T2091" s="8">
        <f t="shared" si="131"/>
        <v>0.59310539700480358</v>
      </c>
      <c r="U2091" s="5">
        <f>YEAR(SalesDataTable[[#This Row],[Order Date]])</f>
        <v>2026</v>
      </c>
      <c r="V2091" s="8" t="str">
        <f>"Q"&amp;ROUNDUP(MONTH(SalesDataTable[[#This Row],[Order Date]])/3,0)</f>
        <v>Q4</v>
      </c>
      <c r="W2091" s="9">
        <f>MONTH(SalesDataTable[[#This Row],[Order Date]])</f>
        <v>10</v>
      </c>
      <c r="X2091" s="8" t="str">
        <f>TEXT(SalesDataTable[[#This Row],[Order Date]],"mmm")</f>
        <v>Oct</v>
      </c>
    </row>
    <row r="2092" spans="1:24" ht="15.75">
      <c r="A2092" s="2">
        <v>3771</v>
      </c>
      <c r="B2092" s="3">
        <v>46307</v>
      </c>
      <c r="C2092" s="4">
        <f>YEAR(SalesDataTable[[#This Row],[Order Date]])</f>
        <v>2026</v>
      </c>
      <c r="D2092" s="12" t="str">
        <f>"Q"&amp;ROUNDUP(MONTH(SalesDataTable[[#This Row],[Order Date]])/3,0)</f>
        <v>Q4</v>
      </c>
      <c r="E2092" s="4">
        <f>MONTH(SalesDataTable[[#This Row],[Order Date]])</f>
        <v>10</v>
      </c>
      <c r="F2092" s="4" t="str">
        <f>TEXT(SalesDataTable[[#This Row],[Order Date]],"MMM")</f>
        <v>Oct</v>
      </c>
      <c r="G2092" s="4" t="s">
        <v>11</v>
      </c>
      <c r="H2092" s="4" t="s">
        <v>18</v>
      </c>
      <c r="I2092" s="4" t="s">
        <v>2</v>
      </c>
      <c r="J2092" s="4" t="s">
        <v>16</v>
      </c>
      <c r="K2092" s="4" t="s">
        <v>23</v>
      </c>
      <c r="L2092" s="4" t="s">
        <v>40</v>
      </c>
      <c r="M2092" s="9">
        <v>2</v>
      </c>
      <c r="N2092" s="6">
        <v>80.2</v>
      </c>
      <c r="O2092" s="7">
        <v>0</v>
      </c>
      <c r="P2092" s="6">
        <v>39.590000000000003</v>
      </c>
      <c r="Q2092" s="6">
        <f t="shared" si="128"/>
        <v>160.4</v>
      </c>
      <c r="R2092" s="6">
        <f t="shared" si="129"/>
        <v>79.180000000000007</v>
      </c>
      <c r="S2092" s="6">
        <f t="shared" si="130"/>
        <v>81.22</v>
      </c>
      <c r="T2092" s="8">
        <f t="shared" si="131"/>
        <v>0.50635910224438896</v>
      </c>
      <c r="U2092" s="5">
        <f>YEAR(SalesDataTable[[#This Row],[Order Date]])</f>
        <v>2026</v>
      </c>
      <c r="V2092" s="8" t="str">
        <f>"Q"&amp;ROUNDUP(MONTH(SalesDataTable[[#This Row],[Order Date]])/3,0)</f>
        <v>Q4</v>
      </c>
      <c r="W2092" s="9">
        <f>MONTH(SalesDataTable[[#This Row],[Order Date]])</f>
        <v>10</v>
      </c>
      <c r="X2092" s="8" t="str">
        <f>TEXT(SalesDataTable[[#This Row],[Order Date]],"mmm")</f>
        <v>Oct</v>
      </c>
    </row>
    <row r="2093" spans="1:24" ht="15.75">
      <c r="A2093" s="2">
        <v>3910</v>
      </c>
      <c r="B2093" s="3">
        <v>46307</v>
      </c>
      <c r="C2093" s="4">
        <f>YEAR(SalesDataTable[[#This Row],[Order Date]])</f>
        <v>2026</v>
      </c>
      <c r="D2093" s="12" t="str">
        <f>"Q"&amp;ROUNDUP(MONTH(SalesDataTable[[#This Row],[Order Date]])/3,0)</f>
        <v>Q4</v>
      </c>
      <c r="E2093" s="4">
        <f>MONTH(SalesDataTable[[#This Row],[Order Date]])</f>
        <v>10</v>
      </c>
      <c r="F2093" s="4" t="str">
        <f>TEXT(SalesDataTable[[#This Row],[Order Date]],"MMM")</f>
        <v>Oct</v>
      </c>
      <c r="G2093" s="4" t="s">
        <v>11</v>
      </c>
      <c r="H2093" s="4" t="s">
        <v>12</v>
      </c>
      <c r="I2093" s="4" t="s">
        <v>2</v>
      </c>
      <c r="J2093" s="4" t="s">
        <v>16</v>
      </c>
      <c r="K2093" s="4" t="s">
        <v>4</v>
      </c>
      <c r="L2093" s="4" t="s">
        <v>26</v>
      </c>
      <c r="M2093" s="9">
        <v>3</v>
      </c>
      <c r="N2093" s="6">
        <v>41.09</v>
      </c>
      <c r="O2093" s="7">
        <v>0</v>
      </c>
      <c r="P2093" s="6">
        <v>17.18</v>
      </c>
      <c r="Q2093" s="6">
        <f t="shared" si="128"/>
        <v>123.27000000000001</v>
      </c>
      <c r="R2093" s="6">
        <f t="shared" si="129"/>
        <v>51.54</v>
      </c>
      <c r="S2093" s="6">
        <f t="shared" si="130"/>
        <v>71.730000000000018</v>
      </c>
      <c r="T2093" s="8">
        <f t="shared" si="131"/>
        <v>0.58189340472134354</v>
      </c>
      <c r="U2093" s="5">
        <f>YEAR(SalesDataTable[[#This Row],[Order Date]])</f>
        <v>2026</v>
      </c>
      <c r="V2093" s="8" t="str">
        <f>"Q"&amp;ROUNDUP(MONTH(SalesDataTable[[#This Row],[Order Date]])/3,0)</f>
        <v>Q4</v>
      </c>
      <c r="W2093" s="9">
        <f>MONTH(SalesDataTable[[#This Row],[Order Date]])</f>
        <v>10</v>
      </c>
      <c r="X2093" s="8" t="str">
        <f>TEXT(SalesDataTable[[#This Row],[Order Date]],"mmm")</f>
        <v>Oct</v>
      </c>
    </row>
    <row r="2094" spans="1:24" ht="15.75">
      <c r="A2094" s="2">
        <v>330</v>
      </c>
      <c r="B2094" s="3">
        <v>46308</v>
      </c>
      <c r="C2094" s="4">
        <f>YEAR(SalesDataTable[[#This Row],[Order Date]])</f>
        <v>2026</v>
      </c>
      <c r="D2094" s="12" t="str">
        <f>"Q"&amp;ROUNDUP(MONTH(SalesDataTable[[#This Row],[Order Date]])/3,0)</f>
        <v>Q4</v>
      </c>
      <c r="E2094" s="4">
        <f>MONTH(SalesDataTable[[#This Row],[Order Date]])</f>
        <v>10</v>
      </c>
      <c r="F2094" s="4" t="str">
        <f>TEXT(SalesDataTable[[#This Row],[Order Date]],"MMM")</f>
        <v>Oct</v>
      </c>
      <c r="G2094" s="4" t="s">
        <v>6</v>
      </c>
      <c r="H2094" s="4" t="s">
        <v>43</v>
      </c>
      <c r="I2094" s="4" t="s">
        <v>8</v>
      </c>
      <c r="J2094" s="4" t="s">
        <v>16</v>
      </c>
      <c r="K2094" s="4" t="s">
        <v>14</v>
      </c>
      <c r="L2094" s="4" t="s">
        <v>15</v>
      </c>
      <c r="M2094" s="9">
        <v>5</v>
      </c>
      <c r="N2094" s="6">
        <v>36.97</v>
      </c>
      <c r="O2094" s="7">
        <v>0.15</v>
      </c>
      <c r="P2094" s="6">
        <v>13.93</v>
      </c>
      <c r="Q2094" s="6">
        <f t="shared" si="128"/>
        <v>157.1225</v>
      </c>
      <c r="R2094" s="6">
        <f t="shared" si="129"/>
        <v>69.650000000000006</v>
      </c>
      <c r="S2094" s="6">
        <f t="shared" si="130"/>
        <v>87.472499999999997</v>
      </c>
      <c r="T2094" s="8">
        <f t="shared" si="131"/>
        <v>0.55671530175500006</v>
      </c>
      <c r="U2094" s="5">
        <f>YEAR(SalesDataTable[[#This Row],[Order Date]])</f>
        <v>2026</v>
      </c>
      <c r="V2094" s="8" t="str">
        <f>"Q"&amp;ROUNDUP(MONTH(SalesDataTable[[#This Row],[Order Date]])/3,0)</f>
        <v>Q4</v>
      </c>
      <c r="W2094" s="9">
        <f>MONTH(SalesDataTable[[#This Row],[Order Date]])</f>
        <v>10</v>
      </c>
      <c r="X2094" s="8" t="str">
        <f>TEXT(SalesDataTable[[#This Row],[Order Date]],"mmm")</f>
        <v>Oct</v>
      </c>
    </row>
    <row r="2095" spans="1:24" ht="15.75">
      <c r="A2095" s="2">
        <v>707</v>
      </c>
      <c r="B2095" s="3">
        <v>46308</v>
      </c>
      <c r="C2095" s="4">
        <f>YEAR(SalesDataTable[[#This Row],[Order Date]])</f>
        <v>2026</v>
      </c>
      <c r="D2095" s="12" t="str">
        <f>"Q"&amp;ROUNDUP(MONTH(SalesDataTable[[#This Row],[Order Date]])/3,0)</f>
        <v>Q4</v>
      </c>
      <c r="E2095" s="4">
        <f>MONTH(SalesDataTable[[#This Row],[Order Date]])</f>
        <v>10</v>
      </c>
      <c r="F2095" s="4" t="str">
        <f>TEXT(SalesDataTable[[#This Row],[Order Date]],"MMM")</f>
        <v>Oct</v>
      </c>
      <c r="G2095" s="4" t="s">
        <v>11</v>
      </c>
      <c r="H2095" s="4" t="s">
        <v>25</v>
      </c>
      <c r="I2095" s="4" t="s">
        <v>19</v>
      </c>
      <c r="J2095" s="4" t="s">
        <v>13</v>
      </c>
      <c r="K2095" s="4" t="s">
        <v>14</v>
      </c>
      <c r="L2095" s="4" t="s">
        <v>15</v>
      </c>
      <c r="M2095" s="9">
        <v>4</v>
      </c>
      <c r="N2095" s="6">
        <v>35.880000000000003</v>
      </c>
      <c r="O2095" s="7">
        <v>0.05</v>
      </c>
      <c r="P2095" s="6">
        <v>13.45</v>
      </c>
      <c r="Q2095" s="6">
        <f t="shared" si="128"/>
        <v>136.34399999999999</v>
      </c>
      <c r="R2095" s="6">
        <f t="shared" si="129"/>
        <v>53.8</v>
      </c>
      <c r="S2095" s="6">
        <f t="shared" si="130"/>
        <v>82.543999999999997</v>
      </c>
      <c r="T2095" s="8">
        <f t="shared" si="131"/>
        <v>0.60540984568444522</v>
      </c>
      <c r="U2095" s="5">
        <f>YEAR(SalesDataTable[[#This Row],[Order Date]])</f>
        <v>2026</v>
      </c>
      <c r="V2095" s="8" t="str">
        <f>"Q"&amp;ROUNDUP(MONTH(SalesDataTable[[#This Row],[Order Date]])/3,0)</f>
        <v>Q4</v>
      </c>
      <c r="W2095" s="9">
        <f>MONTH(SalesDataTable[[#This Row],[Order Date]])</f>
        <v>10</v>
      </c>
      <c r="X2095" s="8" t="str">
        <f>TEXT(SalesDataTable[[#This Row],[Order Date]],"mmm")</f>
        <v>Oct</v>
      </c>
    </row>
    <row r="2096" spans="1:24" ht="15.75">
      <c r="A2096" s="2">
        <v>989</v>
      </c>
      <c r="B2096" s="3">
        <v>46308</v>
      </c>
      <c r="C2096" s="4">
        <f>YEAR(SalesDataTable[[#This Row],[Order Date]])</f>
        <v>2026</v>
      </c>
      <c r="D2096" s="12" t="str">
        <f>"Q"&amp;ROUNDUP(MONTH(SalesDataTable[[#This Row],[Order Date]])/3,0)</f>
        <v>Q4</v>
      </c>
      <c r="E2096" s="4">
        <f>MONTH(SalesDataTable[[#This Row],[Order Date]])</f>
        <v>10</v>
      </c>
      <c r="F2096" s="4" t="str">
        <f>TEXT(SalesDataTable[[#This Row],[Order Date]],"MMM")</f>
        <v>Oct</v>
      </c>
      <c r="G2096" s="4" t="s">
        <v>6</v>
      </c>
      <c r="H2096" s="4" t="s">
        <v>41</v>
      </c>
      <c r="I2096" s="4" t="s">
        <v>2</v>
      </c>
      <c r="J2096" s="4" t="s">
        <v>3</v>
      </c>
      <c r="K2096" s="4" t="s">
        <v>4</v>
      </c>
      <c r="L2096" s="4" t="s">
        <v>26</v>
      </c>
      <c r="M2096" s="9">
        <v>3</v>
      </c>
      <c r="N2096" s="6">
        <v>40.42</v>
      </c>
      <c r="O2096" s="7">
        <v>0</v>
      </c>
      <c r="P2096" s="6">
        <v>16.79</v>
      </c>
      <c r="Q2096" s="6">
        <f t="shared" si="128"/>
        <v>121.26</v>
      </c>
      <c r="R2096" s="6">
        <f t="shared" si="129"/>
        <v>50.37</v>
      </c>
      <c r="S2096" s="6">
        <f t="shared" si="130"/>
        <v>70.890000000000015</v>
      </c>
      <c r="T2096" s="8">
        <f t="shared" si="131"/>
        <v>0.58461157842652167</v>
      </c>
      <c r="U2096" s="5">
        <f>YEAR(SalesDataTable[[#This Row],[Order Date]])</f>
        <v>2026</v>
      </c>
      <c r="V2096" s="8" t="str">
        <f>"Q"&amp;ROUNDUP(MONTH(SalesDataTable[[#This Row],[Order Date]])/3,0)</f>
        <v>Q4</v>
      </c>
      <c r="W2096" s="9">
        <f>MONTH(SalesDataTable[[#This Row],[Order Date]])</f>
        <v>10</v>
      </c>
      <c r="X2096" s="8" t="str">
        <f>TEXT(SalesDataTable[[#This Row],[Order Date]],"mmm")</f>
        <v>Oct</v>
      </c>
    </row>
    <row r="2097" spans="1:24" ht="15.75">
      <c r="A2097" s="2">
        <v>1904</v>
      </c>
      <c r="B2097" s="3">
        <v>46308</v>
      </c>
      <c r="C2097" s="4">
        <f>YEAR(SalesDataTable[[#This Row],[Order Date]])</f>
        <v>2026</v>
      </c>
      <c r="D2097" s="12" t="str">
        <f>"Q"&amp;ROUNDUP(MONTH(SalesDataTable[[#This Row],[Order Date]])/3,0)</f>
        <v>Q4</v>
      </c>
      <c r="E2097" s="4">
        <f>MONTH(SalesDataTable[[#This Row],[Order Date]])</f>
        <v>10</v>
      </c>
      <c r="F2097" s="4" t="str">
        <f>TEXT(SalesDataTable[[#This Row],[Order Date]],"MMM")</f>
        <v>Oct</v>
      </c>
      <c r="G2097" s="4" t="s">
        <v>20</v>
      </c>
      <c r="H2097" s="4" t="s">
        <v>33</v>
      </c>
      <c r="I2097" s="4" t="s">
        <v>19</v>
      </c>
      <c r="J2097" s="4" t="s">
        <v>3</v>
      </c>
      <c r="K2097" s="4" t="s">
        <v>4</v>
      </c>
      <c r="L2097" s="4" t="s">
        <v>22</v>
      </c>
      <c r="M2097" s="9">
        <v>1</v>
      </c>
      <c r="N2097" s="6">
        <v>50.34</v>
      </c>
      <c r="O2097" s="7">
        <v>0.15</v>
      </c>
      <c r="P2097" s="6">
        <v>22.56</v>
      </c>
      <c r="Q2097" s="6">
        <f t="shared" si="128"/>
        <v>42.789000000000001</v>
      </c>
      <c r="R2097" s="6">
        <f t="shared" si="129"/>
        <v>22.56</v>
      </c>
      <c r="S2097" s="6">
        <f t="shared" si="130"/>
        <v>20.229000000000003</v>
      </c>
      <c r="T2097" s="8">
        <f t="shared" si="131"/>
        <v>0.47276169108883132</v>
      </c>
      <c r="U2097" s="5">
        <f>YEAR(SalesDataTable[[#This Row],[Order Date]])</f>
        <v>2026</v>
      </c>
      <c r="V2097" s="8" t="str">
        <f>"Q"&amp;ROUNDUP(MONTH(SalesDataTable[[#This Row],[Order Date]])/3,0)</f>
        <v>Q4</v>
      </c>
      <c r="W2097" s="9">
        <f>MONTH(SalesDataTable[[#This Row],[Order Date]])</f>
        <v>10</v>
      </c>
      <c r="X2097" s="8" t="str">
        <f>TEXT(SalesDataTable[[#This Row],[Order Date]],"mmm")</f>
        <v>Oct</v>
      </c>
    </row>
    <row r="2098" spans="1:24" ht="15.75">
      <c r="A2098" s="2">
        <v>2854</v>
      </c>
      <c r="B2098" s="3">
        <v>46308</v>
      </c>
      <c r="C2098" s="4">
        <f>YEAR(SalesDataTable[[#This Row],[Order Date]])</f>
        <v>2026</v>
      </c>
      <c r="D2098" s="12" t="str">
        <f>"Q"&amp;ROUNDUP(MONTH(SalesDataTable[[#This Row],[Order Date]])/3,0)</f>
        <v>Q4</v>
      </c>
      <c r="E2098" s="4">
        <f>MONTH(SalesDataTable[[#This Row],[Order Date]])</f>
        <v>10</v>
      </c>
      <c r="F2098" s="4" t="str">
        <f>TEXT(SalesDataTable[[#This Row],[Order Date]],"MMM")</f>
        <v>Oct</v>
      </c>
      <c r="G2098" s="4" t="s">
        <v>0</v>
      </c>
      <c r="H2098" s="4" t="s">
        <v>50</v>
      </c>
      <c r="I2098" s="4" t="s">
        <v>19</v>
      </c>
      <c r="J2098" s="4" t="s">
        <v>13</v>
      </c>
      <c r="K2098" s="4" t="s">
        <v>14</v>
      </c>
      <c r="L2098" s="4" t="s">
        <v>15</v>
      </c>
      <c r="M2098" s="9">
        <v>3</v>
      </c>
      <c r="N2098" s="6">
        <v>36.049999999999997</v>
      </c>
      <c r="O2098" s="7">
        <v>0.1</v>
      </c>
      <c r="P2098" s="6">
        <v>13.87</v>
      </c>
      <c r="Q2098" s="6">
        <f t="shared" si="128"/>
        <v>97.334999999999994</v>
      </c>
      <c r="R2098" s="6">
        <f t="shared" si="129"/>
        <v>41.61</v>
      </c>
      <c r="S2098" s="6">
        <f t="shared" si="130"/>
        <v>55.724999999999994</v>
      </c>
      <c r="T2098" s="8">
        <f t="shared" si="131"/>
        <v>0.57250732008013561</v>
      </c>
      <c r="U2098" s="5">
        <f>YEAR(SalesDataTable[[#This Row],[Order Date]])</f>
        <v>2026</v>
      </c>
      <c r="V2098" s="8" t="str">
        <f>"Q"&amp;ROUNDUP(MONTH(SalesDataTable[[#This Row],[Order Date]])/3,0)</f>
        <v>Q4</v>
      </c>
      <c r="W2098" s="9">
        <f>MONTH(SalesDataTable[[#This Row],[Order Date]])</f>
        <v>10</v>
      </c>
      <c r="X2098" s="8" t="str">
        <f>TEXT(SalesDataTable[[#This Row],[Order Date]],"mmm")</f>
        <v>Oct</v>
      </c>
    </row>
    <row r="2099" spans="1:24" ht="15.75">
      <c r="A2099" s="2">
        <v>3212</v>
      </c>
      <c r="B2099" s="3">
        <v>46308</v>
      </c>
      <c r="C2099" s="4">
        <f>YEAR(SalesDataTable[[#This Row],[Order Date]])</f>
        <v>2026</v>
      </c>
      <c r="D2099" s="12" t="str">
        <f>"Q"&amp;ROUNDUP(MONTH(SalesDataTable[[#This Row],[Order Date]])/3,0)</f>
        <v>Q4</v>
      </c>
      <c r="E2099" s="4">
        <f>MONTH(SalesDataTable[[#This Row],[Order Date]])</f>
        <v>10</v>
      </c>
      <c r="F2099" s="4" t="str">
        <f>TEXT(SalesDataTable[[#This Row],[Order Date]],"MMM")</f>
        <v>Oct</v>
      </c>
      <c r="G2099" s="4" t="s">
        <v>11</v>
      </c>
      <c r="H2099" s="4" t="s">
        <v>12</v>
      </c>
      <c r="I2099" s="4" t="s">
        <v>8</v>
      </c>
      <c r="J2099" s="4" t="s">
        <v>3</v>
      </c>
      <c r="K2099" s="4" t="s">
        <v>4</v>
      </c>
      <c r="L2099" s="4" t="s">
        <v>26</v>
      </c>
      <c r="M2099" s="9">
        <v>15</v>
      </c>
      <c r="N2099" s="6">
        <v>40</v>
      </c>
      <c r="O2099" s="7">
        <v>0.1</v>
      </c>
      <c r="P2099" s="6">
        <v>16.420000000000002</v>
      </c>
      <c r="Q2099" s="6">
        <f t="shared" si="128"/>
        <v>540</v>
      </c>
      <c r="R2099" s="6">
        <f t="shared" si="129"/>
        <v>246.3</v>
      </c>
      <c r="S2099" s="6">
        <f t="shared" si="130"/>
        <v>293.7</v>
      </c>
      <c r="T2099" s="8">
        <f t="shared" si="131"/>
        <v>0.54388888888888887</v>
      </c>
      <c r="U2099" s="5">
        <f>YEAR(SalesDataTable[[#This Row],[Order Date]])</f>
        <v>2026</v>
      </c>
      <c r="V2099" s="8" t="str">
        <f>"Q"&amp;ROUNDUP(MONTH(SalesDataTable[[#This Row],[Order Date]])/3,0)</f>
        <v>Q4</v>
      </c>
      <c r="W2099" s="9">
        <f>MONTH(SalesDataTable[[#This Row],[Order Date]])</f>
        <v>10</v>
      </c>
      <c r="X2099" s="8" t="str">
        <f>TEXT(SalesDataTable[[#This Row],[Order Date]],"mmm")</f>
        <v>Oct</v>
      </c>
    </row>
    <row r="2100" spans="1:24" ht="15.75">
      <c r="A2100" s="2">
        <v>4479</v>
      </c>
      <c r="B2100" s="3">
        <v>46308</v>
      </c>
      <c r="C2100" s="4">
        <f>YEAR(SalesDataTable[[#This Row],[Order Date]])</f>
        <v>2026</v>
      </c>
      <c r="D2100" s="12" t="str">
        <f>"Q"&amp;ROUNDUP(MONTH(SalesDataTable[[#This Row],[Order Date]])/3,0)</f>
        <v>Q4</v>
      </c>
      <c r="E2100" s="4">
        <f>MONTH(SalesDataTable[[#This Row],[Order Date]])</f>
        <v>10</v>
      </c>
      <c r="F2100" s="4" t="str">
        <f>TEXT(SalesDataTable[[#This Row],[Order Date]],"MMM")</f>
        <v>Oct</v>
      </c>
      <c r="G2100" s="4" t="s">
        <v>20</v>
      </c>
      <c r="H2100" s="4" t="s">
        <v>31</v>
      </c>
      <c r="I2100" s="4" t="s">
        <v>19</v>
      </c>
      <c r="J2100" s="4" t="s">
        <v>3</v>
      </c>
      <c r="K2100" s="4" t="s">
        <v>9</v>
      </c>
      <c r="L2100" s="4" t="s">
        <v>37</v>
      </c>
      <c r="M2100" s="9">
        <v>1</v>
      </c>
      <c r="N2100" s="6">
        <v>151.68</v>
      </c>
      <c r="O2100" s="7">
        <v>0.05</v>
      </c>
      <c r="P2100" s="6">
        <v>78.98</v>
      </c>
      <c r="Q2100" s="6">
        <f t="shared" si="128"/>
        <v>144.096</v>
      </c>
      <c r="R2100" s="6">
        <f t="shared" si="129"/>
        <v>78.98</v>
      </c>
      <c r="S2100" s="6">
        <f t="shared" si="130"/>
        <v>65.116</v>
      </c>
      <c r="T2100" s="8">
        <f t="shared" si="131"/>
        <v>0.45189318232289583</v>
      </c>
      <c r="U2100" s="5">
        <f>YEAR(SalesDataTable[[#This Row],[Order Date]])</f>
        <v>2026</v>
      </c>
      <c r="V2100" s="8" t="str">
        <f>"Q"&amp;ROUNDUP(MONTH(SalesDataTable[[#This Row],[Order Date]])/3,0)</f>
        <v>Q4</v>
      </c>
      <c r="W2100" s="9">
        <f>MONTH(SalesDataTable[[#This Row],[Order Date]])</f>
        <v>10</v>
      </c>
      <c r="X2100" s="8" t="str">
        <f>TEXT(SalesDataTable[[#This Row],[Order Date]],"mmm")</f>
        <v>Oct</v>
      </c>
    </row>
    <row r="2101" spans="1:24" ht="15.75">
      <c r="A2101" s="2">
        <v>4574</v>
      </c>
      <c r="B2101" s="3">
        <v>46308</v>
      </c>
      <c r="C2101" s="4">
        <f>YEAR(SalesDataTable[[#This Row],[Order Date]])</f>
        <v>2026</v>
      </c>
      <c r="D2101" s="12" t="str">
        <f>"Q"&amp;ROUNDUP(MONTH(SalesDataTable[[#This Row],[Order Date]])/3,0)</f>
        <v>Q4</v>
      </c>
      <c r="E2101" s="4">
        <f>MONTH(SalesDataTable[[#This Row],[Order Date]])</f>
        <v>10</v>
      </c>
      <c r="F2101" s="4" t="str">
        <f>TEXT(SalesDataTable[[#This Row],[Order Date]],"MMM")</f>
        <v>Oct</v>
      </c>
      <c r="G2101" s="4" t="s">
        <v>6</v>
      </c>
      <c r="H2101" s="4" t="s">
        <v>49</v>
      </c>
      <c r="I2101" s="4" t="s">
        <v>2</v>
      </c>
      <c r="J2101" s="4" t="s">
        <v>16</v>
      </c>
      <c r="K2101" s="4" t="s">
        <v>34</v>
      </c>
      <c r="L2101" s="4" t="s">
        <v>42</v>
      </c>
      <c r="M2101" s="9">
        <v>1</v>
      </c>
      <c r="N2101" s="6">
        <v>36.53</v>
      </c>
      <c r="O2101" s="7">
        <v>0</v>
      </c>
      <c r="P2101" s="6">
        <v>14.01</v>
      </c>
      <c r="Q2101" s="6">
        <f t="shared" si="128"/>
        <v>36.53</v>
      </c>
      <c r="R2101" s="6">
        <f t="shared" si="129"/>
        <v>14.01</v>
      </c>
      <c r="S2101" s="6">
        <f t="shared" si="130"/>
        <v>22.520000000000003</v>
      </c>
      <c r="T2101" s="8">
        <f t="shared" si="131"/>
        <v>0.61647960580344929</v>
      </c>
      <c r="U2101" s="5">
        <f>YEAR(SalesDataTable[[#This Row],[Order Date]])</f>
        <v>2026</v>
      </c>
      <c r="V2101" s="8" t="str">
        <f>"Q"&amp;ROUNDUP(MONTH(SalesDataTable[[#This Row],[Order Date]])/3,0)</f>
        <v>Q4</v>
      </c>
      <c r="W2101" s="9">
        <f>MONTH(SalesDataTable[[#This Row],[Order Date]])</f>
        <v>10</v>
      </c>
      <c r="X2101" s="8" t="str">
        <f>TEXT(SalesDataTable[[#This Row],[Order Date]],"mmm")</f>
        <v>Oct</v>
      </c>
    </row>
    <row r="2102" spans="1:24" ht="15.75">
      <c r="A2102" s="2">
        <v>4815</v>
      </c>
      <c r="B2102" s="3">
        <v>46308</v>
      </c>
      <c r="C2102" s="4">
        <f>YEAR(SalesDataTable[[#This Row],[Order Date]])</f>
        <v>2026</v>
      </c>
      <c r="D2102" s="12" t="str">
        <f>"Q"&amp;ROUNDUP(MONTH(SalesDataTable[[#This Row],[Order Date]])/3,0)</f>
        <v>Q4</v>
      </c>
      <c r="E2102" s="4">
        <f>MONTH(SalesDataTable[[#This Row],[Order Date]])</f>
        <v>10</v>
      </c>
      <c r="F2102" s="4" t="str">
        <f>TEXT(SalesDataTable[[#This Row],[Order Date]],"MMM")</f>
        <v>Oct</v>
      </c>
      <c r="G2102" s="4" t="s">
        <v>0</v>
      </c>
      <c r="H2102" s="4" t="s">
        <v>1</v>
      </c>
      <c r="I2102" s="4" t="s">
        <v>19</v>
      </c>
      <c r="J2102" s="4" t="s">
        <v>16</v>
      </c>
      <c r="K2102" s="4" t="s">
        <v>4</v>
      </c>
      <c r="L2102" s="4" t="s">
        <v>26</v>
      </c>
      <c r="M2102" s="9">
        <v>1</v>
      </c>
      <c r="N2102" s="6">
        <v>39.89</v>
      </c>
      <c r="O2102" s="7">
        <v>0.05</v>
      </c>
      <c r="P2102" s="6">
        <v>16.91</v>
      </c>
      <c r="Q2102" s="6">
        <f t="shared" si="128"/>
        <v>37.895499999999998</v>
      </c>
      <c r="R2102" s="6">
        <f t="shared" si="129"/>
        <v>16.91</v>
      </c>
      <c r="S2102" s="6">
        <f t="shared" si="130"/>
        <v>20.985499999999998</v>
      </c>
      <c r="T2102" s="8">
        <f t="shared" si="131"/>
        <v>0.55377287540737019</v>
      </c>
      <c r="U2102" s="5">
        <f>YEAR(SalesDataTable[[#This Row],[Order Date]])</f>
        <v>2026</v>
      </c>
      <c r="V2102" s="8" t="str">
        <f>"Q"&amp;ROUNDUP(MONTH(SalesDataTable[[#This Row],[Order Date]])/3,0)</f>
        <v>Q4</v>
      </c>
      <c r="W2102" s="9">
        <f>MONTH(SalesDataTable[[#This Row],[Order Date]])</f>
        <v>10</v>
      </c>
      <c r="X2102" s="8" t="str">
        <f>TEXT(SalesDataTable[[#This Row],[Order Date]],"mmm")</f>
        <v>Oct</v>
      </c>
    </row>
    <row r="2103" spans="1:24" ht="15.75">
      <c r="A2103" s="2">
        <v>5027</v>
      </c>
      <c r="B2103" s="3">
        <v>46308</v>
      </c>
      <c r="C2103" s="4">
        <f>YEAR(SalesDataTable[[#This Row],[Order Date]])</f>
        <v>2026</v>
      </c>
      <c r="D2103" s="12" t="str">
        <f>"Q"&amp;ROUNDUP(MONTH(SalesDataTable[[#This Row],[Order Date]])/3,0)</f>
        <v>Q4</v>
      </c>
      <c r="E2103" s="4">
        <f>MONTH(SalesDataTable[[#This Row],[Order Date]])</f>
        <v>10</v>
      </c>
      <c r="F2103" s="4" t="str">
        <f>TEXT(SalesDataTable[[#This Row],[Order Date]],"MMM")</f>
        <v>Oct</v>
      </c>
      <c r="G2103" s="4" t="s">
        <v>11</v>
      </c>
      <c r="H2103" s="4" t="s">
        <v>39</v>
      </c>
      <c r="I2103" s="4" t="s">
        <v>2</v>
      </c>
      <c r="J2103" s="4" t="s">
        <v>13</v>
      </c>
      <c r="K2103" s="4" t="s">
        <v>9</v>
      </c>
      <c r="L2103" s="4" t="s">
        <v>37</v>
      </c>
      <c r="M2103" s="9">
        <v>1</v>
      </c>
      <c r="N2103" s="6">
        <v>154.53</v>
      </c>
      <c r="O2103" s="7">
        <v>0</v>
      </c>
      <c r="P2103" s="6">
        <v>77.930000000000007</v>
      </c>
      <c r="Q2103" s="6">
        <f t="shared" si="128"/>
        <v>154.53</v>
      </c>
      <c r="R2103" s="6">
        <f t="shared" si="129"/>
        <v>77.930000000000007</v>
      </c>
      <c r="S2103" s="6">
        <f t="shared" si="130"/>
        <v>76.599999999999994</v>
      </c>
      <c r="T2103" s="8">
        <f t="shared" si="131"/>
        <v>0.49569662848637802</v>
      </c>
      <c r="U2103" s="5">
        <f>YEAR(SalesDataTable[[#This Row],[Order Date]])</f>
        <v>2026</v>
      </c>
      <c r="V2103" s="8" t="str">
        <f>"Q"&amp;ROUNDUP(MONTH(SalesDataTable[[#This Row],[Order Date]])/3,0)</f>
        <v>Q4</v>
      </c>
      <c r="W2103" s="9">
        <f>MONTH(SalesDataTable[[#This Row],[Order Date]])</f>
        <v>10</v>
      </c>
      <c r="X2103" s="8" t="str">
        <f>TEXT(SalesDataTable[[#This Row],[Order Date]],"mmm")</f>
        <v>Oct</v>
      </c>
    </row>
    <row r="2104" spans="1:24" ht="15.75">
      <c r="A2104" s="2">
        <v>1794</v>
      </c>
      <c r="B2104" s="3">
        <v>46309</v>
      </c>
      <c r="C2104" s="4">
        <f>YEAR(SalesDataTable[[#This Row],[Order Date]])</f>
        <v>2026</v>
      </c>
      <c r="D2104" s="12" t="str">
        <f>"Q"&amp;ROUNDUP(MONTH(SalesDataTable[[#This Row],[Order Date]])/3,0)</f>
        <v>Q4</v>
      </c>
      <c r="E2104" s="4">
        <f>MONTH(SalesDataTable[[#This Row],[Order Date]])</f>
        <v>10</v>
      </c>
      <c r="F2104" s="4" t="str">
        <f>TEXT(SalesDataTable[[#This Row],[Order Date]],"MMM")</f>
        <v>Oct</v>
      </c>
      <c r="G2104" s="4" t="s">
        <v>20</v>
      </c>
      <c r="H2104" s="4" t="s">
        <v>33</v>
      </c>
      <c r="I2104" s="4" t="s">
        <v>28</v>
      </c>
      <c r="J2104" s="4" t="s">
        <v>16</v>
      </c>
      <c r="K2104" s="4" t="s">
        <v>4</v>
      </c>
      <c r="L2104" s="4" t="s">
        <v>22</v>
      </c>
      <c r="M2104" s="9">
        <v>2</v>
      </c>
      <c r="N2104" s="6">
        <v>50.64</v>
      </c>
      <c r="O2104" s="7">
        <v>0.05</v>
      </c>
      <c r="P2104" s="6">
        <v>22.28</v>
      </c>
      <c r="Q2104" s="6">
        <f t="shared" si="128"/>
        <v>96.215999999999994</v>
      </c>
      <c r="R2104" s="6">
        <f t="shared" si="129"/>
        <v>44.56</v>
      </c>
      <c r="S2104" s="6">
        <f t="shared" si="130"/>
        <v>51.655999999999992</v>
      </c>
      <c r="T2104" s="8">
        <f t="shared" si="131"/>
        <v>0.53687536376486233</v>
      </c>
      <c r="U2104" s="5">
        <f>YEAR(SalesDataTable[[#This Row],[Order Date]])</f>
        <v>2026</v>
      </c>
      <c r="V2104" s="8" t="str">
        <f>"Q"&amp;ROUNDUP(MONTH(SalesDataTable[[#This Row],[Order Date]])/3,0)</f>
        <v>Q4</v>
      </c>
      <c r="W2104" s="9">
        <f>MONTH(SalesDataTable[[#This Row],[Order Date]])</f>
        <v>10</v>
      </c>
      <c r="X2104" s="8" t="str">
        <f>TEXT(SalesDataTable[[#This Row],[Order Date]],"mmm")</f>
        <v>Oct</v>
      </c>
    </row>
    <row r="2105" spans="1:24" ht="15.75">
      <c r="A2105" s="2">
        <v>1867</v>
      </c>
      <c r="B2105" s="3">
        <v>46309</v>
      </c>
      <c r="C2105" s="4">
        <f>YEAR(SalesDataTable[[#This Row],[Order Date]])</f>
        <v>2026</v>
      </c>
      <c r="D2105" s="12" t="str">
        <f>"Q"&amp;ROUNDUP(MONTH(SalesDataTable[[#This Row],[Order Date]])/3,0)</f>
        <v>Q4</v>
      </c>
      <c r="E2105" s="4">
        <f>MONTH(SalesDataTable[[#This Row],[Order Date]])</f>
        <v>10</v>
      </c>
      <c r="F2105" s="4" t="str">
        <f>TEXT(SalesDataTable[[#This Row],[Order Date]],"MMM")</f>
        <v>Oct</v>
      </c>
      <c r="G2105" s="4" t="s">
        <v>0</v>
      </c>
      <c r="H2105" s="4" t="s">
        <v>1</v>
      </c>
      <c r="I2105" s="4" t="s">
        <v>2</v>
      </c>
      <c r="J2105" s="4" t="s">
        <v>13</v>
      </c>
      <c r="K2105" s="4" t="s">
        <v>34</v>
      </c>
      <c r="L2105" s="4" t="s">
        <v>35</v>
      </c>
      <c r="M2105" s="9">
        <v>3</v>
      </c>
      <c r="N2105" s="6">
        <v>40.880000000000003</v>
      </c>
      <c r="O2105" s="7">
        <v>0.05</v>
      </c>
      <c r="P2105" s="6">
        <v>14.59</v>
      </c>
      <c r="Q2105" s="6">
        <f t="shared" si="128"/>
        <v>116.50800000000001</v>
      </c>
      <c r="R2105" s="6">
        <f t="shared" si="129"/>
        <v>43.769999999999996</v>
      </c>
      <c r="S2105" s="6">
        <f t="shared" si="130"/>
        <v>72.738000000000014</v>
      </c>
      <c r="T2105" s="8">
        <f t="shared" si="131"/>
        <v>0.62431764342362761</v>
      </c>
      <c r="U2105" s="5">
        <f>YEAR(SalesDataTable[[#This Row],[Order Date]])</f>
        <v>2026</v>
      </c>
      <c r="V2105" s="8" t="str">
        <f>"Q"&amp;ROUNDUP(MONTH(SalesDataTable[[#This Row],[Order Date]])/3,0)</f>
        <v>Q4</v>
      </c>
      <c r="W2105" s="9">
        <f>MONTH(SalesDataTable[[#This Row],[Order Date]])</f>
        <v>10</v>
      </c>
      <c r="X2105" s="8" t="str">
        <f>TEXT(SalesDataTable[[#This Row],[Order Date]],"mmm")</f>
        <v>Oct</v>
      </c>
    </row>
    <row r="2106" spans="1:24" ht="15.75">
      <c r="A2106" s="2">
        <v>2088</v>
      </c>
      <c r="B2106" s="3">
        <v>46309</v>
      </c>
      <c r="C2106" s="4">
        <f>YEAR(SalesDataTable[[#This Row],[Order Date]])</f>
        <v>2026</v>
      </c>
      <c r="D2106" s="12" t="str">
        <f>"Q"&amp;ROUNDUP(MONTH(SalesDataTable[[#This Row],[Order Date]])/3,0)</f>
        <v>Q4</v>
      </c>
      <c r="E2106" s="4">
        <f>MONTH(SalesDataTable[[#This Row],[Order Date]])</f>
        <v>10</v>
      </c>
      <c r="F2106" s="4" t="str">
        <f>TEXT(SalesDataTable[[#This Row],[Order Date]],"MMM")</f>
        <v>Oct</v>
      </c>
      <c r="G2106" s="4" t="s">
        <v>20</v>
      </c>
      <c r="H2106" s="4" t="s">
        <v>21</v>
      </c>
      <c r="I2106" s="4" t="s">
        <v>19</v>
      </c>
      <c r="J2106" s="4" t="s">
        <v>3</v>
      </c>
      <c r="K2106" s="4" t="s">
        <v>9</v>
      </c>
      <c r="L2106" s="4" t="s">
        <v>17</v>
      </c>
      <c r="M2106" s="9">
        <v>1</v>
      </c>
      <c r="N2106" s="6">
        <v>141.77000000000001</v>
      </c>
      <c r="O2106" s="7">
        <v>0</v>
      </c>
      <c r="P2106" s="6">
        <v>78.48</v>
      </c>
      <c r="Q2106" s="6">
        <f t="shared" si="128"/>
        <v>141.77000000000001</v>
      </c>
      <c r="R2106" s="6">
        <f t="shared" si="129"/>
        <v>78.48</v>
      </c>
      <c r="S2106" s="6">
        <f t="shared" si="130"/>
        <v>63.290000000000006</v>
      </c>
      <c r="T2106" s="8">
        <f t="shared" si="131"/>
        <v>0.44642731184312623</v>
      </c>
      <c r="U2106" s="5">
        <f>YEAR(SalesDataTable[[#This Row],[Order Date]])</f>
        <v>2026</v>
      </c>
      <c r="V2106" s="8" t="str">
        <f>"Q"&amp;ROUNDUP(MONTH(SalesDataTable[[#This Row],[Order Date]])/3,0)</f>
        <v>Q4</v>
      </c>
      <c r="W2106" s="9">
        <f>MONTH(SalesDataTable[[#This Row],[Order Date]])</f>
        <v>10</v>
      </c>
      <c r="X2106" s="8" t="str">
        <f>TEXT(SalesDataTable[[#This Row],[Order Date]],"mmm")</f>
        <v>Oct</v>
      </c>
    </row>
    <row r="2107" spans="1:24" ht="15.75">
      <c r="A2107" s="2">
        <v>2270</v>
      </c>
      <c r="B2107" s="3">
        <v>46309</v>
      </c>
      <c r="C2107" s="4">
        <f>YEAR(SalesDataTable[[#This Row],[Order Date]])</f>
        <v>2026</v>
      </c>
      <c r="D2107" s="12" t="str">
        <f>"Q"&amp;ROUNDUP(MONTH(SalesDataTable[[#This Row],[Order Date]])/3,0)</f>
        <v>Q4</v>
      </c>
      <c r="E2107" s="4">
        <f>MONTH(SalesDataTable[[#This Row],[Order Date]])</f>
        <v>10</v>
      </c>
      <c r="F2107" s="4" t="str">
        <f>TEXT(SalesDataTable[[#This Row],[Order Date]],"MMM")</f>
        <v>Oct</v>
      </c>
      <c r="G2107" s="4" t="s">
        <v>20</v>
      </c>
      <c r="H2107" s="4" t="s">
        <v>31</v>
      </c>
      <c r="I2107" s="4" t="s">
        <v>2</v>
      </c>
      <c r="J2107" s="4" t="s">
        <v>13</v>
      </c>
      <c r="K2107" s="4" t="s">
        <v>23</v>
      </c>
      <c r="L2107" s="4" t="s">
        <v>29</v>
      </c>
      <c r="M2107" s="9">
        <v>3</v>
      </c>
      <c r="N2107" s="6">
        <v>199.99</v>
      </c>
      <c r="O2107" s="7">
        <v>0.15</v>
      </c>
      <c r="P2107" s="6">
        <v>101.86</v>
      </c>
      <c r="Q2107" s="6">
        <f t="shared" si="128"/>
        <v>509.97450000000003</v>
      </c>
      <c r="R2107" s="6">
        <f t="shared" si="129"/>
        <v>305.58</v>
      </c>
      <c r="S2107" s="6">
        <f t="shared" si="130"/>
        <v>204.39450000000005</v>
      </c>
      <c r="T2107" s="8">
        <f t="shared" si="131"/>
        <v>0.40079356909021929</v>
      </c>
      <c r="U2107" s="5">
        <f>YEAR(SalesDataTable[[#This Row],[Order Date]])</f>
        <v>2026</v>
      </c>
      <c r="V2107" s="8" t="str">
        <f>"Q"&amp;ROUNDUP(MONTH(SalesDataTable[[#This Row],[Order Date]])/3,0)</f>
        <v>Q4</v>
      </c>
      <c r="W2107" s="9">
        <f>MONTH(SalesDataTable[[#This Row],[Order Date]])</f>
        <v>10</v>
      </c>
      <c r="X2107" s="8" t="str">
        <f>TEXT(SalesDataTable[[#This Row],[Order Date]],"mmm")</f>
        <v>Oct</v>
      </c>
    </row>
    <row r="2108" spans="1:24" ht="15.75">
      <c r="A2108" s="2">
        <v>3789</v>
      </c>
      <c r="B2108" s="3">
        <v>46309</v>
      </c>
      <c r="C2108" s="4">
        <f>YEAR(SalesDataTable[[#This Row],[Order Date]])</f>
        <v>2026</v>
      </c>
      <c r="D2108" s="12" t="str">
        <f>"Q"&amp;ROUNDUP(MONTH(SalesDataTable[[#This Row],[Order Date]])/3,0)</f>
        <v>Q4</v>
      </c>
      <c r="E2108" s="4">
        <f>MONTH(SalesDataTable[[#This Row],[Order Date]])</f>
        <v>10</v>
      </c>
      <c r="F2108" s="4" t="str">
        <f>TEXT(SalesDataTable[[#This Row],[Order Date]],"MMM")</f>
        <v>Oct</v>
      </c>
      <c r="G2108" s="4" t="s">
        <v>20</v>
      </c>
      <c r="H2108" s="4" t="s">
        <v>21</v>
      </c>
      <c r="I2108" s="4" t="s">
        <v>28</v>
      </c>
      <c r="J2108" s="4" t="s">
        <v>13</v>
      </c>
      <c r="K2108" s="4" t="s">
        <v>4</v>
      </c>
      <c r="L2108" s="4" t="s">
        <v>22</v>
      </c>
      <c r="M2108" s="9">
        <v>2</v>
      </c>
      <c r="N2108" s="6">
        <v>50.56</v>
      </c>
      <c r="O2108" s="7">
        <v>0</v>
      </c>
      <c r="P2108" s="6">
        <v>23.04</v>
      </c>
      <c r="Q2108" s="6">
        <f t="shared" si="128"/>
        <v>101.12</v>
      </c>
      <c r="R2108" s="6">
        <f t="shared" si="129"/>
        <v>46.08</v>
      </c>
      <c r="S2108" s="6">
        <f t="shared" si="130"/>
        <v>55.040000000000006</v>
      </c>
      <c r="T2108" s="8">
        <f t="shared" si="131"/>
        <v>0.54430379746835444</v>
      </c>
      <c r="U2108" s="5">
        <f>YEAR(SalesDataTable[[#This Row],[Order Date]])</f>
        <v>2026</v>
      </c>
      <c r="V2108" s="8" t="str">
        <f>"Q"&amp;ROUNDUP(MONTH(SalesDataTable[[#This Row],[Order Date]])/3,0)</f>
        <v>Q4</v>
      </c>
      <c r="W2108" s="9">
        <f>MONTH(SalesDataTable[[#This Row],[Order Date]])</f>
        <v>10</v>
      </c>
      <c r="X2108" s="8" t="str">
        <f>TEXT(SalesDataTable[[#This Row],[Order Date]],"mmm")</f>
        <v>Oct</v>
      </c>
    </row>
    <row r="2109" spans="1:24" ht="15.75">
      <c r="A2109" s="2">
        <v>4323</v>
      </c>
      <c r="B2109" s="3">
        <v>46309</v>
      </c>
      <c r="C2109" s="4">
        <f>YEAR(SalesDataTable[[#This Row],[Order Date]])</f>
        <v>2026</v>
      </c>
      <c r="D2109" s="12" t="str">
        <f>"Q"&amp;ROUNDUP(MONTH(SalesDataTable[[#This Row],[Order Date]])/3,0)</f>
        <v>Q4</v>
      </c>
      <c r="E2109" s="4">
        <f>MONTH(SalesDataTable[[#This Row],[Order Date]])</f>
        <v>10</v>
      </c>
      <c r="F2109" s="4" t="str">
        <f>TEXT(SalesDataTable[[#This Row],[Order Date]],"MMM")</f>
        <v>Oct</v>
      </c>
      <c r="G2109" s="4" t="s">
        <v>20</v>
      </c>
      <c r="H2109" s="4" t="s">
        <v>31</v>
      </c>
      <c r="I2109" s="4" t="s">
        <v>2</v>
      </c>
      <c r="J2109" s="4" t="s">
        <v>13</v>
      </c>
      <c r="K2109" s="4" t="s">
        <v>14</v>
      </c>
      <c r="L2109" s="4" t="s">
        <v>32</v>
      </c>
      <c r="M2109" s="9">
        <v>1</v>
      </c>
      <c r="N2109" s="6">
        <v>47.38</v>
      </c>
      <c r="O2109" s="7">
        <v>0</v>
      </c>
      <c r="P2109" s="6">
        <v>17.86</v>
      </c>
      <c r="Q2109" s="6">
        <f t="shared" si="128"/>
        <v>47.38</v>
      </c>
      <c r="R2109" s="6">
        <f t="shared" si="129"/>
        <v>17.86</v>
      </c>
      <c r="S2109" s="6">
        <f t="shared" si="130"/>
        <v>29.520000000000003</v>
      </c>
      <c r="T2109" s="8">
        <f t="shared" si="131"/>
        <v>0.62304769945124527</v>
      </c>
      <c r="U2109" s="5">
        <f>YEAR(SalesDataTable[[#This Row],[Order Date]])</f>
        <v>2026</v>
      </c>
      <c r="V2109" s="8" t="str">
        <f>"Q"&amp;ROUNDUP(MONTH(SalesDataTable[[#This Row],[Order Date]])/3,0)</f>
        <v>Q4</v>
      </c>
      <c r="W2109" s="9">
        <f>MONTH(SalesDataTable[[#This Row],[Order Date]])</f>
        <v>10</v>
      </c>
      <c r="X2109" s="8" t="str">
        <f>TEXT(SalesDataTable[[#This Row],[Order Date]],"mmm")</f>
        <v>Oct</v>
      </c>
    </row>
    <row r="2110" spans="1:24" ht="15.75">
      <c r="A2110" s="2">
        <v>276</v>
      </c>
      <c r="B2110" s="3">
        <v>46310</v>
      </c>
      <c r="C2110" s="4">
        <f>YEAR(SalesDataTable[[#This Row],[Order Date]])</f>
        <v>2026</v>
      </c>
      <c r="D2110" s="12" t="str">
        <f>"Q"&amp;ROUNDUP(MONTH(SalesDataTable[[#This Row],[Order Date]])/3,0)</f>
        <v>Q4</v>
      </c>
      <c r="E2110" s="4">
        <f>MONTH(SalesDataTable[[#This Row],[Order Date]])</f>
        <v>10</v>
      </c>
      <c r="F2110" s="4" t="str">
        <f>TEXT(SalesDataTable[[#This Row],[Order Date]],"MMM")</f>
        <v>Oct</v>
      </c>
      <c r="G2110" s="4" t="s">
        <v>11</v>
      </c>
      <c r="H2110" s="4" t="s">
        <v>12</v>
      </c>
      <c r="I2110" s="4" t="s">
        <v>2</v>
      </c>
      <c r="J2110" s="4" t="s">
        <v>16</v>
      </c>
      <c r="K2110" s="4" t="s">
        <v>9</v>
      </c>
      <c r="L2110" s="4" t="s">
        <v>10</v>
      </c>
      <c r="M2110" s="9">
        <v>1</v>
      </c>
      <c r="N2110" s="6">
        <v>92.74</v>
      </c>
      <c r="O2110" s="7">
        <v>0.15</v>
      </c>
      <c r="P2110" s="6">
        <v>44.52</v>
      </c>
      <c r="Q2110" s="6">
        <f t="shared" si="128"/>
        <v>78.828999999999994</v>
      </c>
      <c r="R2110" s="6">
        <f t="shared" si="129"/>
        <v>44.52</v>
      </c>
      <c r="S2110" s="6">
        <f t="shared" si="130"/>
        <v>34.30899999999999</v>
      </c>
      <c r="T2110" s="8">
        <f t="shared" si="131"/>
        <v>0.43523322635070844</v>
      </c>
      <c r="U2110" s="5">
        <f>YEAR(SalesDataTable[[#This Row],[Order Date]])</f>
        <v>2026</v>
      </c>
      <c r="V2110" s="8" t="str">
        <f>"Q"&amp;ROUNDUP(MONTH(SalesDataTable[[#This Row],[Order Date]])/3,0)</f>
        <v>Q4</v>
      </c>
      <c r="W2110" s="9">
        <f>MONTH(SalesDataTable[[#This Row],[Order Date]])</f>
        <v>10</v>
      </c>
      <c r="X2110" s="8" t="str">
        <f>TEXT(SalesDataTable[[#This Row],[Order Date]],"mmm")</f>
        <v>Oct</v>
      </c>
    </row>
    <row r="2111" spans="1:24" ht="15.75">
      <c r="A2111" s="2">
        <v>791</v>
      </c>
      <c r="B2111" s="3">
        <v>46310</v>
      </c>
      <c r="C2111" s="4">
        <f>YEAR(SalesDataTable[[#This Row],[Order Date]])</f>
        <v>2026</v>
      </c>
      <c r="D2111" s="12" t="str">
        <f>"Q"&amp;ROUNDUP(MONTH(SalesDataTable[[#This Row],[Order Date]])/3,0)</f>
        <v>Q4</v>
      </c>
      <c r="E2111" s="4">
        <f>MONTH(SalesDataTable[[#This Row],[Order Date]])</f>
        <v>10</v>
      </c>
      <c r="F2111" s="4" t="str">
        <f>TEXT(SalesDataTable[[#This Row],[Order Date]],"MMM")</f>
        <v>Oct</v>
      </c>
      <c r="G2111" s="4" t="s">
        <v>20</v>
      </c>
      <c r="H2111" s="4" t="s">
        <v>47</v>
      </c>
      <c r="I2111" s="4" t="s">
        <v>19</v>
      </c>
      <c r="J2111" s="4" t="s">
        <v>3</v>
      </c>
      <c r="K2111" s="4" t="s">
        <v>4</v>
      </c>
      <c r="L2111" s="4" t="s">
        <v>22</v>
      </c>
      <c r="M2111" s="9">
        <v>3</v>
      </c>
      <c r="N2111" s="6">
        <v>51.57</v>
      </c>
      <c r="O2111" s="7">
        <v>0.1</v>
      </c>
      <c r="P2111" s="6">
        <v>21.82</v>
      </c>
      <c r="Q2111" s="6">
        <f t="shared" si="128"/>
        <v>139.239</v>
      </c>
      <c r="R2111" s="6">
        <f t="shared" si="129"/>
        <v>65.460000000000008</v>
      </c>
      <c r="S2111" s="6">
        <f t="shared" si="130"/>
        <v>73.778999999999996</v>
      </c>
      <c r="T2111" s="8">
        <f t="shared" si="131"/>
        <v>0.52987309589985565</v>
      </c>
      <c r="U2111" s="5">
        <f>YEAR(SalesDataTable[[#This Row],[Order Date]])</f>
        <v>2026</v>
      </c>
      <c r="V2111" s="8" t="str">
        <f>"Q"&amp;ROUNDUP(MONTH(SalesDataTable[[#This Row],[Order Date]])/3,0)</f>
        <v>Q4</v>
      </c>
      <c r="W2111" s="9">
        <f>MONTH(SalesDataTable[[#This Row],[Order Date]])</f>
        <v>10</v>
      </c>
      <c r="X2111" s="8" t="str">
        <f>TEXT(SalesDataTable[[#This Row],[Order Date]],"mmm")</f>
        <v>Oct</v>
      </c>
    </row>
    <row r="2112" spans="1:24" ht="15.75">
      <c r="A2112" s="2">
        <v>1033</v>
      </c>
      <c r="B2112" s="3">
        <v>46310</v>
      </c>
      <c r="C2112" s="4">
        <f>YEAR(SalesDataTable[[#This Row],[Order Date]])</f>
        <v>2026</v>
      </c>
      <c r="D2112" s="12" t="str">
        <f>"Q"&amp;ROUNDUP(MONTH(SalesDataTable[[#This Row],[Order Date]])/3,0)</f>
        <v>Q4</v>
      </c>
      <c r="E2112" s="4">
        <f>MONTH(SalesDataTable[[#This Row],[Order Date]])</f>
        <v>10</v>
      </c>
      <c r="F2112" s="4" t="str">
        <f>TEXT(SalesDataTable[[#This Row],[Order Date]],"MMM")</f>
        <v>Oct</v>
      </c>
      <c r="G2112" s="4" t="s">
        <v>6</v>
      </c>
      <c r="H2112" s="4" t="s">
        <v>43</v>
      </c>
      <c r="I2112" s="4" t="s">
        <v>2</v>
      </c>
      <c r="J2112" s="4" t="s">
        <v>13</v>
      </c>
      <c r="K2112" s="4" t="s">
        <v>9</v>
      </c>
      <c r="L2112" s="4" t="s">
        <v>46</v>
      </c>
      <c r="M2112" s="9">
        <v>1</v>
      </c>
      <c r="N2112" s="6">
        <v>70.47</v>
      </c>
      <c r="O2112" s="7">
        <v>0.1</v>
      </c>
      <c r="P2112" s="6">
        <v>31.52</v>
      </c>
      <c r="Q2112" s="6">
        <f t="shared" si="128"/>
        <v>63.423000000000002</v>
      </c>
      <c r="R2112" s="6">
        <f t="shared" si="129"/>
        <v>31.52</v>
      </c>
      <c r="S2112" s="6">
        <f t="shared" si="130"/>
        <v>31.903000000000002</v>
      </c>
      <c r="T2112" s="8">
        <f t="shared" si="131"/>
        <v>0.50301940936253409</v>
      </c>
      <c r="U2112" s="5">
        <f>YEAR(SalesDataTable[[#This Row],[Order Date]])</f>
        <v>2026</v>
      </c>
      <c r="V2112" s="8" t="str">
        <f>"Q"&amp;ROUNDUP(MONTH(SalesDataTable[[#This Row],[Order Date]])/3,0)</f>
        <v>Q4</v>
      </c>
      <c r="W2112" s="9">
        <f>MONTH(SalesDataTable[[#This Row],[Order Date]])</f>
        <v>10</v>
      </c>
      <c r="X2112" s="8" t="str">
        <f>TEXT(SalesDataTable[[#This Row],[Order Date]],"mmm")</f>
        <v>Oct</v>
      </c>
    </row>
    <row r="2113" spans="1:24" ht="15.75">
      <c r="A2113" s="2">
        <v>1247</v>
      </c>
      <c r="B2113" s="3">
        <v>46310</v>
      </c>
      <c r="C2113" s="4">
        <f>YEAR(SalesDataTable[[#This Row],[Order Date]])</f>
        <v>2026</v>
      </c>
      <c r="D2113" s="12" t="str">
        <f>"Q"&amp;ROUNDUP(MONTH(SalesDataTable[[#This Row],[Order Date]])/3,0)</f>
        <v>Q4</v>
      </c>
      <c r="E2113" s="4">
        <f>MONTH(SalesDataTable[[#This Row],[Order Date]])</f>
        <v>10</v>
      </c>
      <c r="F2113" s="4" t="str">
        <f>TEXT(SalesDataTable[[#This Row],[Order Date]],"MMM")</f>
        <v>Oct</v>
      </c>
      <c r="G2113" s="4" t="s">
        <v>0</v>
      </c>
      <c r="H2113" s="4" t="s">
        <v>1</v>
      </c>
      <c r="I2113" s="4" t="s">
        <v>2</v>
      </c>
      <c r="J2113" s="4" t="s">
        <v>13</v>
      </c>
      <c r="K2113" s="4" t="s">
        <v>9</v>
      </c>
      <c r="L2113" s="4" t="s">
        <v>46</v>
      </c>
      <c r="M2113" s="9">
        <v>1</v>
      </c>
      <c r="N2113" s="6">
        <v>71.05</v>
      </c>
      <c r="O2113" s="7">
        <v>0</v>
      </c>
      <c r="P2113" s="6">
        <v>33.32</v>
      </c>
      <c r="Q2113" s="6">
        <f t="shared" si="128"/>
        <v>71.05</v>
      </c>
      <c r="R2113" s="6">
        <f t="shared" si="129"/>
        <v>33.32</v>
      </c>
      <c r="S2113" s="6">
        <f t="shared" si="130"/>
        <v>37.729999999999997</v>
      </c>
      <c r="T2113" s="8">
        <f t="shared" si="131"/>
        <v>0.53103448275862064</v>
      </c>
      <c r="U2113" s="5">
        <f>YEAR(SalesDataTable[[#This Row],[Order Date]])</f>
        <v>2026</v>
      </c>
      <c r="V2113" s="8" t="str">
        <f>"Q"&amp;ROUNDUP(MONTH(SalesDataTable[[#This Row],[Order Date]])/3,0)</f>
        <v>Q4</v>
      </c>
      <c r="W2113" s="9">
        <f>MONTH(SalesDataTable[[#This Row],[Order Date]])</f>
        <v>10</v>
      </c>
      <c r="X2113" s="8" t="str">
        <f>TEXT(SalesDataTable[[#This Row],[Order Date]],"mmm")</f>
        <v>Oct</v>
      </c>
    </row>
    <row r="2114" spans="1:24" ht="15.75">
      <c r="A2114" s="2">
        <v>1321</v>
      </c>
      <c r="B2114" s="3">
        <v>46310</v>
      </c>
      <c r="C2114" s="4">
        <f>YEAR(SalesDataTable[[#This Row],[Order Date]])</f>
        <v>2026</v>
      </c>
      <c r="D2114" s="12" t="str">
        <f>"Q"&amp;ROUNDUP(MONTH(SalesDataTable[[#This Row],[Order Date]])/3,0)</f>
        <v>Q4</v>
      </c>
      <c r="E2114" s="4">
        <f>MONTH(SalesDataTable[[#This Row],[Order Date]])</f>
        <v>10</v>
      </c>
      <c r="F2114" s="4" t="str">
        <f>TEXT(SalesDataTable[[#This Row],[Order Date]],"MMM")</f>
        <v>Oct</v>
      </c>
      <c r="G2114" s="4" t="s">
        <v>20</v>
      </c>
      <c r="H2114" s="4" t="s">
        <v>47</v>
      </c>
      <c r="I2114" s="4" t="s">
        <v>19</v>
      </c>
      <c r="J2114" s="4" t="s">
        <v>3</v>
      </c>
      <c r="K2114" s="4" t="s">
        <v>4</v>
      </c>
      <c r="L2114" s="4" t="s">
        <v>26</v>
      </c>
      <c r="M2114" s="9">
        <v>3</v>
      </c>
      <c r="N2114" s="6">
        <v>39.83</v>
      </c>
      <c r="O2114" s="7">
        <v>0.1</v>
      </c>
      <c r="P2114" s="6">
        <v>16.93</v>
      </c>
      <c r="Q2114" s="6">
        <f t="shared" ref="Q2114:Q2177" si="132">M2114*N2114*(1-O2114)</f>
        <v>107.541</v>
      </c>
      <c r="R2114" s="6">
        <f t="shared" ref="R2114:R2177" si="133">M2114*P2114</f>
        <v>50.79</v>
      </c>
      <c r="S2114" s="6">
        <f t="shared" ref="S2114:S2177" si="134">Q2114-R2114</f>
        <v>56.750999999999998</v>
      </c>
      <c r="T2114" s="8">
        <f t="shared" ref="T2114:T2177" si="135">IFERROR(S2114/Q2114,0)</f>
        <v>0.52771501101905316</v>
      </c>
      <c r="U2114" s="5">
        <f>YEAR(SalesDataTable[[#This Row],[Order Date]])</f>
        <v>2026</v>
      </c>
      <c r="V2114" s="8" t="str">
        <f>"Q"&amp;ROUNDUP(MONTH(SalesDataTable[[#This Row],[Order Date]])/3,0)</f>
        <v>Q4</v>
      </c>
      <c r="W2114" s="9">
        <f>MONTH(SalesDataTable[[#This Row],[Order Date]])</f>
        <v>10</v>
      </c>
      <c r="X2114" s="8" t="str">
        <f>TEXT(SalesDataTable[[#This Row],[Order Date]],"mmm")</f>
        <v>Oct</v>
      </c>
    </row>
    <row r="2115" spans="1:24" ht="15.75">
      <c r="A2115" s="2">
        <v>2048</v>
      </c>
      <c r="B2115" s="3">
        <v>46310</v>
      </c>
      <c r="C2115" s="4">
        <f>YEAR(SalesDataTable[[#This Row],[Order Date]])</f>
        <v>2026</v>
      </c>
      <c r="D2115" s="12" t="str">
        <f>"Q"&amp;ROUNDUP(MONTH(SalesDataTable[[#This Row],[Order Date]])/3,0)</f>
        <v>Q4</v>
      </c>
      <c r="E2115" s="4">
        <f>MONTH(SalesDataTable[[#This Row],[Order Date]])</f>
        <v>10</v>
      </c>
      <c r="F2115" s="4" t="str">
        <f>TEXT(SalesDataTable[[#This Row],[Order Date]],"MMM")</f>
        <v>Oct</v>
      </c>
      <c r="G2115" s="4" t="s">
        <v>20</v>
      </c>
      <c r="H2115" s="4" t="s">
        <v>31</v>
      </c>
      <c r="I2115" s="4" t="s">
        <v>2</v>
      </c>
      <c r="J2115" s="4" t="s">
        <v>13</v>
      </c>
      <c r="K2115" s="4" t="s">
        <v>34</v>
      </c>
      <c r="L2115" s="4" t="s">
        <v>45</v>
      </c>
      <c r="M2115" s="9">
        <v>3</v>
      </c>
      <c r="N2115" s="6">
        <v>49.5</v>
      </c>
      <c r="O2115" s="7">
        <v>0.05</v>
      </c>
      <c r="P2115" s="6">
        <v>22</v>
      </c>
      <c r="Q2115" s="6">
        <f t="shared" si="132"/>
        <v>141.07499999999999</v>
      </c>
      <c r="R2115" s="6">
        <f t="shared" si="133"/>
        <v>66</v>
      </c>
      <c r="S2115" s="6">
        <f t="shared" si="134"/>
        <v>75.074999999999989</v>
      </c>
      <c r="T2115" s="8">
        <f t="shared" si="135"/>
        <v>0.53216374269005839</v>
      </c>
      <c r="U2115" s="5">
        <f>YEAR(SalesDataTable[[#This Row],[Order Date]])</f>
        <v>2026</v>
      </c>
      <c r="V2115" s="8" t="str">
        <f>"Q"&amp;ROUNDUP(MONTH(SalesDataTable[[#This Row],[Order Date]])/3,0)</f>
        <v>Q4</v>
      </c>
      <c r="W2115" s="9">
        <f>MONTH(SalesDataTable[[#This Row],[Order Date]])</f>
        <v>10</v>
      </c>
      <c r="X2115" s="8" t="str">
        <f>TEXT(SalesDataTable[[#This Row],[Order Date]],"mmm")</f>
        <v>Oct</v>
      </c>
    </row>
    <row r="2116" spans="1:24" ht="15.75">
      <c r="A2116" s="2">
        <v>2082</v>
      </c>
      <c r="B2116" s="3">
        <v>46310</v>
      </c>
      <c r="C2116" s="4">
        <f>YEAR(SalesDataTable[[#This Row],[Order Date]])</f>
        <v>2026</v>
      </c>
      <c r="D2116" s="12" t="str">
        <f>"Q"&amp;ROUNDUP(MONTH(SalesDataTable[[#This Row],[Order Date]])/3,0)</f>
        <v>Q4</v>
      </c>
      <c r="E2116" s="4">
        <f>MONTH(SalesDataTable[[#This Row],[Order Date]])</f>
        <v>10</v>
      </c>
      <c r="F2116" s="4" t="str">
        <f>TEXT(SalesDataTable[[#This Row],[Order Date]],"MMM")</f>
        <v>Oct</v>
      </c>
      <c r="G2116" s="4" t="s">
        <v>6</v>
      </c>
      <c r="H2116" s="4" t="s">
        <v>27</v>
      </c>
      <c r="I2116" s="4" t="s">
        <v>28</v>
      </c>
      <c r="J2116" s="4" t="s">
        <v>13</v>
      </c>
      <c r="K2116" s="4" t="s">
        <v>9</v>
      </c>
      <c r="L2116" s="4" t="s">
        <v>10</v>
      </c>
      <c r="M2116" s="9">
        <v>1</v>
      </c>
      <c r="N2116" s="6">
        <v>91.99</v>
      </c>
      <c r="O2116" s="7">
        <v>0</v>
      </c>
      <c r="P2116" s="6">
        <v>44.86</v>
      </c>
      <c r="Q2116" s="6">
        <f t="shared" si="132"/>
        <v>91.99</v>
      </c>
      <c r="R2116" s="6">
        <f t="shared" si="133"/>
        <v>44.86</v>
      </c>
      <c r="S2116" s="6">
        <f t="shared" si="134"/>
        <v>47.129999999999995</v>
      </c>
      <c r="T2116" s="8">
        <f t="shared" si="135"/>
        <v>0.51233829764104788</v>
      </c>
      <c r="U2116" s="5">
        <f>YEAR(SalesDataTable[[#This Row],[Order Date]])</f>
        <v>2026</v>
      </c>
      <c r="V2116" s="8" t="str">
        <f>"Q"&amp;ROUNDUP(MONTH(SalesDataTable[[#This Row],[Order Date]])/3,0)</f>
        <v>Q4</v>
      </c>
      <c r="W2116" s="9">
        <f>MONTH(SalesDataTable[[#This Row],[Order Date]])</f>
        <v>10</v>
      </c>
      <c r="X2116" s="8" t="str">
        <f>TEXT(SalesDataTable[[#This Row],[Order Date]],"mmm")</f>
        <v>Oct</v>
      </c>
    </row>
    <row r="2117" spans="1:24" ht="15.75">
      <c r="A2117" s="2">
        <v>2177</v>
      </c>
      <c r="B2117" s="3">
        <v>46310</v>
      </c>
      <c r="C2117" s="4">
        <f>YEAR(SalesDataTable[[#This Row],[Order Date]])</f>
        <v>2026</v>
      </c>
      <c r="D2117" s="12" t="str">
        <f>"Q"&amp;ROUNDUP(MONTH(SalesDataTable[[#This Row],[Order Date]])/3,0)</f>
        <v>Q4</v>
      </c>
      <c r="E2117" s="4">
        <f>MONTH(SalesDataTable[[#This Row],[Order Date]])</f>
        <v>10</v>
      </c>
      <c r="F2117" s="4" t="str">
        <f>TEXT(SalesDataTable[[#This Row],[Order Date]],"MMM")</f>
        <v>Oct</v>
      </c>
      <c r="G2117" s="4" t="s">
        <v>0</v>
      </c>
      <c r="H2117" s="4" t="s">
        <v>50</v>
      </c>
      <c r="I2117" s="4" t="s">
        <v>28</v>
      </c>
      <c r="J2117" s="4" t="s">
        <v>3</v>
      </c>
      <c r="K2117" s="4" t="s">
        <v>4</v>
      </c>
      <c r="L2117" s="4" t="s">
        <v>5</v>
      </c>
      <c r="M2117" s="9">
        <v>1</v>
      </c>
      <c r="N2117" s="6">
        <v>79.78</v>
      </c>
      <c r="O2117" s="7">
        <v>0.05</v>
      </c>
      <c r="P2117" s="6">
        <v>41.59</v>
      </c>
      <c r="Q2117" s="6">
        <f t="shared" si="132"/>
        <v>75.790999999999997</v>
      </c>
      <c r="R2117" s="6">
        <f t="shared" si="133"/>
        <v>41.59</v>
      </c>
      <c r="S2117" s="6">
        <f t="shared" si="134"/>
        <v>34.200999999999993</v>
      </c>
      <c r="T2117" s="8">
        <f t="shared" si="135"/>
        <v>0.45125410668812915</v>
      </c>
      <c r="U2117" s="5">
        <f>YEAR(SalesDataTable[[#This Row],[Order Date]])</f>
        <v>2026</v>
      </c>
      <c r="V2117" s="8" t="str">
        <f>"Q"&amp;ROUNDUP(MONTH(SalesDataTable[[#This Row],[Order Date]])/3,0)</f>
        <v>Q4</v>
      </c>
      <c r="W2117" s="9">
        <f>MONTH(SalesDataTable[[#This Row],[Order Date]])</f>
        <v>10</v>
      </c>
      <c r="X2117" s="8" t="str">
        <f>TEXT(SalesDataTable[[#This Row],[Order Date]],"mmm")</f>
        <v>Oct</v>
      </c>
    </row>
    <row r="2118" spans="1:24" ht="15.75">
      <c r="A2118" s="2">
        <v>3776</v>
      </c>
      <c r="B2118" s="3">
        <v>46310</v>
      </c>
      <c r="C2118" s="4">
        <f>YEAR(SalesDataTable[[#This Row],[Order Date]])</f>
        <v>2026</v>
      </c>
      <c r="D2118" s="12" t="str">
        <f>"Q"&amp;ROUNDUP(MONTH(SalesDataTable[[#This Row],[Order Date]])/3,0)</f>
        <v>Q4</v>
      </c>
      <c r="E2118" s="4">
        <f>MONTH(SalesDataTable[[#This Row],[Order Date]])</f>
        <v>10</v>
      </c>
      <c r="F2118" s="4" t="str">
        <f>TEXT(SalesDataTable[[#This Row],[Order Date]],"MMM")</f>
        <v>Oct</v>
      </c>
      <c r="G2118" s="4" t="s">
        <v>20</v>
      </c>
      <c r="H2118" s="4" t="s">
        <v>33</v>
      </c>
      <c r="I2118" s="4" t="s">
        <v>2</v>
      </c>
      <c r="J2118" s="4" t="s">
        <v>3</v>
      </c>
      <c r="K2118" s="4" t="s">
        <v>4</v>
      </c>
      <c r="L2118" s="4" t="s">
        <v>5</v>
      </c>
      <c r="M2118" s="9">
        <v>1</v>
      </c>
      <c r="N2118" s="6">
        <v>82.97</v>
      </c>
      <c r="O2118" s="7">
        <v>0</v>
      </c>
      <c r="P2118" s="6">
        <v>43.09</v>
      </c>
      <c r="Q2118" s="6">
        <f t="shared" si="132"/>
        <v>82.97</v>
      </c>
      <c r="R2118" s="6">
        <f t="shared" si="133"/>
        <v>43.09</v>
      </c>
      <c r="S2118" s="6">
        <f t="shared" si="134"/>
        <v>39.879999999999995</v>
      </c>
      <c r="T2118" s="8">
        <f t="shared" si="135"/>
        <v>0.48065565867180904</v>
      </c>
      <c r="U2118" s="5">
        <f>YEAR(SalesDataTable[[#This Row],[Order Date]])</f>
        <v>2026</v>
      </c>
      <c r="V2118" s="8" t="str">
        <f>"Q"&amp;ROUNDUP(MONTH(SalesDataTable[[#This Row],[Order Date]])/3,0)</f>
        <v>Q4</v>
      </c>
      <c r="W2118" s="9">
        <f>MONTH(SalesDataTable[[#This Row],[Order Date]])</f>
        <v>10</v>
      </c>
      <c r="X2118" s="8" t="str">
        <f>TEXT(SalesDataTable[[#This Row],[Order Date]],"mmm")</f>
        <v>Oct</v>
      </c>
    </row>
    <row r="2119" spans="1:24" ht="15.75">
      <c r="A2119" s="2">
        <v>4542</v>
      </c>
      <c r="B2119" s="3">
        <v>46310</v>
      </c>
      <c r="C2119" s="4">
        <f>YEAR(SalesDataTable[[#This Row],[Order Date]])</f>
        <v>2026</v>
      </c>
      <c r="D2119" s="12" t="str">
        <f>"Q"&amp;ROUNDUP(MONTH(SalesDataTable[[#This Row],[Order Date]])/3,0)</f>
        <v>Q4</v>
      </c>
      <c r="E2119" s="4">
        <f>MONTH(SalesDataTable[[#This Row],[Order Date]])</f>
        <v>10</v>
      </c>
      <c r="F2119" s="4" t="str">
        <f>TEXT(SalesDataTable[[#This Row],[Order Date]],"MMM")</f>
        <v>Oct</v>
      </c>
      <c r="G2119" s="4" t="s">
        <v>0</v>
      </c>
      <c r="H2119" s="4" t="s">
        <v>36</v>
      </c>
      <c r="I2119" s="4" t="s">
        <v>2</v>
      </c>
      <c r="J2119" s="4" t="s">
        <v>16</v>
      </c>
      <c r="K2119" s="4" t="s">
        <v>4</v>
      </c>
      <c r="L2119" s="4" t="s">
        <v>30</v>
      </c>
      <c r="M2119" s="9">
        <v>1</v>
      </c>
      <c r="N2119" s="6">
        <v>103.33</v>
      </c>
      <c r="O2119" s="7">
        <v>0</v>
      </c>
      <c r="P2119" s="6">
        <v>50.85</v>
      </c>
      <c r="Q2119" s="6">
        <f t="shared" si="132"/>
        <v>103.33</v>
      </c>
      <c r="R2119" s="6">
        <f t="shared" si="133"/>
        <v>50.85</v>
      </c>
      <c r="S2119" s="6">
        <f t="shared" si="134"/>
        <v>52.48</v>
      </c>
      <c r="T2119" s="8">
        <f t="shared" si="135"/>
        <v>0.5078873512048776</v>
      </c>
      <c r="U2119" s="5">
        <f>YEAR(SalesDataTable[[#This Row],[Order Date]])</f>
        <v>2026</v>
      </c>
      <c r="V2119" s="8" t="str">
        <f>"Q"&amp;ROUNDUP(MONTH(SalesDataTable[[#This Row],[Order Date]])/3,0)</f>
        <v>Q4</v>
      </c>
      <c r="W2119" s="9">
        <f>MONTH(SalesDataTable[[#This Row],[Order Date]])</f>
        <v>10</v>
      </c>
      <c r="X2119" s="8" t="str">
        <f>TEXT(SalesDataTable[[#This Row],[Order Date]],"mmm")</f>
        <v>Oct</v>
      </c>
    </row>
    <row r="2120" spans="1:24" ht="15.75">
      <c r="A2120" s="2">
        <v>36</v>
      </c>
      <c r="B2120" s="3">
        <v>46311</v>
      </c>
      <c r="C2120" s="4">
        <f>YEAR(SalesDataTable[[#This Row],[Order Date]])</f>
        <v>2026</v>
      </c>
      <c r="D2120" s="12" t="str">
        <f>"Q"&amp;ROUNDUP(MONTH(SalesDataTable[[#This Row],[Order Date]])/3,0)</f>
        <v>Q4</v>
      </c>
      <c r="E2120" s="4">
        <f>MONTH(SalesDataTable[[#This Row],[Order Date]])</f>
        <v>10</v>
      </c>
      <c r="F2120" s="4" t="str">
        <f>TEXT(SalesDataTable[[#This Row],[Order Date]],"MMM")</f>
        <v>Oct</v>
      </c>
      <c r="G2120" s="4" t="s">
        <v>0</v>
      </c>
      <c r="H2120" s="4" t="s">
        <v>36</v>
      </c>
      <c r="I2120" s="4" t="s">
        <v>2</v>
      </c>
      <c r="J2120" s="4" t="s">
        <v>13</v>
      </c>
      <c r="K2120" s="4" t="s">
        <v>9</v>
      </c>
      <c r="L2120" s="4" t="s">
        <v>17</v>
      </c>
      <c r="M2120" s="9">
        <v>3</v>
      </c>
      <c r="N2120" s="6">
        <v>142.54</v>
      </c>
      <c r="O2120" s="7">
        <v>0.05</v>
      </c>
      <c r="P2120" s="6">
        <v>81.599999999999994</v>
      </c>
      <c r="Q2120" s="6">
        <f t="shared" si="132"/>
        <v>406.23899999999998</v>
      </c>
      <c r="R2120" s="6">
        <f t="shared" si="133"/>
        <v>244.79999999999998</v>
      </c>
      <c r="S2120" s="6">
        <f t="shared" si="134"/>
        <v>161.43899999999999</v>
      </c>
      <c r="T2120" s="8">
        <f t="shared" si="135"/>
        <v>0.39739906803630376</v>
      </c>
      <c r="U2120" s="5">
        <f>YEAR(SalesDataTable[[#This Row],[Order Date]])</f>
        <v>2026</v>
      </c>
      <c r="V2120" s="8" t="str">
        <f>"Q"&amp;ROUNDUP(MONTH(SalesDataTable[[#This Row],[Order Date]])/3,0)</f>
        <v>Q4</v>
      </c>
      <c r="W2120" s="9">
        <f>MONTH(SalesDataTable[[#This Row],[Order Date]])</f>
        <v>10</v>
      </c>
      <c r="X2120" s="8" t="str">
        <f>TEXT(SalesDataTable[[#This Row],[Order Date]],"mmm")</f>
        <v>Oct</v>
      </c>
    </row>
    <row r="2121" spans="1:24" ht="15.75">
      <c r="A2121" s="2">
        <v>64</v>
      </c>
      <c r="B2121" s="3">
        <v>46311</v>
      </c>
      <c r="C2121" s="4">
        <f>YEAR(SalesDataTable[[#This Row],[Order Date]])</f>
        <v>2026</v>
      </c>
      <c r="D2121" s="12" t="str">
        <f>"Q"&amp;ROUNDUP(MONTH(SalesDataTable[[#This Row],[Order Date]])/3,0)</f>
        <v>Q4</v>
      </c>
      <c r="E2121" s="4">
        <f>MONTH(SalesDataTable[[#This Row],[Order Date]])</f>
        <v>10</v>
      </c>
      <c r="F2121" s="4" t="str">
        <f>TEXT(SalesDataTable[[#This Row],[Order Date]],"MMM")</f>
        <v>Oct</v>
      </c>
      <c r="G2121" s="4" t="s">
        <v>11</v>
      </c>
      <c r="H2121" s="4" t="s">
        <v>52</v>
      </c>
      <c r="I2121" s="4" t="s">
        <v>2</v>
      </c>
      <c r="J2121" s="4" t="s">
        <v>13</v>
      </c>
      <c r="K2121" s="4" t="s">
        <v>9</v>
      </c>
      <c r="L2121" s="4" t="s">
        <v>10</v>
      </c>
      <c r="M2121" s="9">
        <v>3</v>
      </c>
      <c r="N2121" s="6">
        <v>92.14</v>
      </c>
      <c r="O2121" s="7">
        <v>0.1</v>
      </c>
      <c r="P2121" s="6">
        <v>46.43</v>
      </c>
      <c r="Q2121" s="6">
        <f t="shared" si="132"/>
        <v>248.77800000000002</v>
      </c>
      <c r="R2121" s="6">
        <f t="shared" si="133"/>
        <v>139.29</v>
      </c>
      <c r="S2121" s="6">
        <f t="shared" si="134"/>
        <v>109.48800000000003</v>
      </c>
      <c r="T2121" s="8">
        <f t="shared" si="135"/>
        <v>0.44010322456165746</v>
      </c>
      <c r="U2121" s="5">
        <f>YEAR(SalesDataTable[[#This Row],[Order Date]])</f>
        <v>2026</v>
      </c>
      <c r="V2121" s="8" t="str">
        <f>"Q"&amp;ROUNDUP(MONTH(SalesDataTable[[#This Row],[Order Date]])/3,0)</f>
        <v>Q4</v>
      </c>
      <c r="W2121" s="9">
        <f>MONTH(SalesDataTable[[#This Row],[Order Date]])</f>
        <v>10</v>
      </c>
      <c r="X2121" s="8" t="str">
        <f>TEXT(SalesDataTable[[#This Row],[Order Date]],"mmm")</f>
        <v>Oct</v>
      </c>
    </row>
    <row r="2122" spans="1:24" ht="15.75">
      <c r="A2122" s="2">
        <v>529</v>
      </c>
      <c r="B2122" s="3">
        <v>46311</v>
      </c>
      <c r="C2122" s="4">
        <f>YEAR(SalesDataTable[[#This Row],[Order Date]])</f>
        <v>2026</v>
      </c>
      <c r="D2122" s="12" t="str">
        <f>"Q"&amp;ROUNDUP(MONTH(SalesDataTable[[#This Row],[Order Date]])/3,0)</f>
        <v>Q4</v>
      </c>
      <c r="E2122" s="4">
        <f>MONTH(SalesDataTable[[#This Row],[Order Date]])</f>
        <v>10</v>
      </c>
      <c r="F2122" s="4" t="str">
        <f>TEXT(SalesDataTable[[#This Row],[Order Date]],"MMM")</f>
        <v>Oct</v>
      </c>
      <c r="G2122" s="4" t="s">
        <v>20</v>
      </c>
      <c r="H2122" s="4" t="s">
        <v>31</v>
      </c>
      <c r="I2122" s="4" t="s">
        <v>19</v>
      </c>
      <c r="J2122" s="4" t="s">
        <v>16</v>
      </c>
      <c r="K2122" s="4" t="s">
        <v>14</v>
      </c>
      <c r="L2122" s="4" t="s">
        <v>48</v>
      </c>
      <c r="M2122" s="9">
        <v>2</v>
      </c>
      <c r="N2122" s="6">
        <v>165.23</v>
      </c>
      <c r="O2122" s="7">
        <v>0</v>
      </c>
      <c r="P2122" s="6">
        <v>88.87</v>
      </c>
      <c r="Q2122" s="6">
        <f t="shared" si="132"/>
        <v>330.46</v>
      </c>
      <c r="R2122" s="6">
        <f t="shared" si="133"/>
        <v>177.74</v>
      </c>
      <c r="S2122" s="6">
        <f t="shared" si="134"/>
        <v>152.71999999999997</v>
      </c>
      <c r="T2122" s="8">
        <f t="shared" si="135"/>
        <v>0.46214367850874533</v>
      </c>
      <c r="U2122" s="5">
        <f>YEAR(SalesDataTable[[#This Row],[Order Date]])</f>
        <v>2026</v>
      </c>
      <c r="V2122" s="8" t="str">
        <f>"Q"&amp;ROUNDUP(MONTH(SalesDataTable[[#This Row],[Order Date]])/3,0)</f>
        <v>Q4</v>
      </c>
      <c r="W2122" s="9">
        <f>MONTH(SalesDataTable[[#This Row],[Order Date]])</f>
        <v>10</v>
      </c>
      <c r="X2122" s="8" t="str">
        <f>TEXT(SalesDataTable[[#This Row],[Order Date]],"mmm")</f>
        <v>Oct</v>
      </c>
    </row>
    <row r="2123" spans="1:24" ht="15.75">
      <c r="A2123" s="2">
        <v>1815</v>
      </c>
      <c r="B2123" s="3">
        <v>46311</v>
      </c>
      <c r="C2123" s="4">
        <f>YEAR(SalesDataTable[[#This Row],[Order Date]])</f>
        <v>2026</v>
      </c>
      <c r="D2123" s="12" t="str">
        <f>"Q"&amp;ROUNDUP(MONTH(SalesDataTable[[#This Row],[Order Date]])/3,0)</f>
        <v>Q4</v>
      </c>
      <c r="E2123" s="4">
        <f>MONTH(SalesDataTable[[#This Row],[Order Date]])</f>
        <v>10</v>
      </c>
      <c r="F2123" s="4" t="str">
        <f>TEXT(SalesDataTable[[#This Row],[Order Date]],"MMM")</f>
        <v>Oct</v>
      </c>
      <c r="G2123" s="4" t="s">
        <v>20</v>
      </c>
      <c r="H2123" s="4" t="s">
        <v>21</v>
      </c>
      <c r="I2123" s="4" t="s">
        <v>2</v>
      </c>
      <c r="J2123" s="4" t="s">
        <v>16</v>
      </c>
      <c r="K2123" s="4" t="s">
        <v>34</v>
      </c>
      <c r="L2123" s="4" t="s">
        <v>38</v>
      </c>
      <c r="M2123" s="9">
        <v>1</v>
      </c>
      <c r="N2123" s="6">
        <v>121.92</v>
      </c>
      <c r="O2123" s="7">
        <v>0</v>
      </c>
      <c r="P2123" s="6">
        <v>71.02</v>
      </c>
      <c r="Q2123" s="6">
        <f t="shared" si="132"/>
        <v>121.92</v>
      </c>
      <c r="R2123" s="6">
        <f t="shared" si="133"/>
        <v>71.02</v>
      </c>
      <c r="S2123" s="6">
        <f t="shared" si="134"/>
        <v>50.900000000000006</v>
      </c>
      <c r="T2123" s="8">
        <f t="shared" si="135"/>
        <v>0.41748687664042</v>
      </c>
      <c r="U2123" s="5">
        <f>YEAR(SalesDataTable[[#This Row],[Order Date]])</f>
        <v>2026</v>
      </c>
      <c r="V2123" s="8" t="str">
        <f>"Q"&amp;ROUNDUP(MONTH(SalesDataTable[[#This Row],[Order Date]])/3,0)</f>
        <v>Q4</v>
      </c>
      <c r="W2123" s="9">
        <f>MONTH(SalesDataTable[[#This Row],[Order Date]])</f>
        <v>10</v>
      </c>
      <c r="X2123" s="8" t="str">
        <f>TEXT(SalesDataTable[[#This Row],[Order Date]],"mmm")</f>
        <v>Oct</v>
      </c>
    </row>
    <row r="2124" spans="1:24" ht="15.75">
      <c r="A2124" s="2">
        <v>1820</v>
      </c>
      <c r="B2124" s="3">
        <v>46311</v>
      </c>
      <c r="C2124" s="4">
        <f>YEAR(SalesDataTable[[#This Row],[Order Date]])</f>
        <v>2026</v>
      </c>
      <c r="D2124" s="12" t="str">
        <f>"Q"&amp;ROUNDUP(MONTH(SalesDataTable[[#This Row],[Order Date]])/3,0)</f>
        <v>Q4</v>
      </c>
      <c r="E2124" s="4">
        <f>MONTH(SalesDataTable[[#This Row],[Order Date]])</f>
        <v>10</v>
      </c>
      <c r="F2124" s="4" t="str">
        <f>TEXT(SalesDataTable[[#This Row],[Order Date]],"MMM")</f>
        <v>Oct</v>
      </c>
      <c r="G2124" s="4" t="s">
        <v>6</v>
      </c>
      <c r="H2124" s="4" t="s">
        <v>7</v>
      </c>
      <c r="I2124" s="4" t="s">
        <v>2</v>
      </c>
      <c r="J2124" s="4" t="s">
        <v>3</v>
      </c>
      <c r="K2124" s="4" t="s">
        <v>14</v>
      </c>
      <c r="L2124" s="4" t="s">
        <v>15</v>
      </c>
      <c r="M2124" s="9">
        <v>3</v>
      </c>
      <c r="N2124" s="6">
        <v>36.46</v>
      </c>
      <c r="O2124" s="7">
        <v>0.05</v>
      </c>
      <c r="P2124" s="6">
        <v>13.9</v>
      </c>
      <c r="Q2124" s="6">
        <f t="shared" si="132"/>
        <v>103.91099999999999</v>
      </c>
      <c r="R2124" s="6">
        <f t="shared" si="133"/>
        <v>41.7</v>
      </c>
      <c r="S2124" s="6">
        <f t="shared" si="134"/>
        <v>62.210999999999984</v>
      </c>
      <c r="T2124" s="8">
        <f t="shared" si="135"/>
        <v>0.5986950370990558</v>
      </c>
      <c r="U2124" s="5">
        <f>YEAR(SalesDataTable[[#This Row],[Order Date]])</f>
        <v>2026</v>
      </c>
      <c r="V2124" s="8" t="str">
        <f>"Q"&amp;ROUNDUP(MONTH(SalesDataTable[[#This Row],[Order Date]])/3,0)</f>
        <v>Q4</v>
      </c>
      <c r="W2124" s="9">
        <f>MONTH(SalesDataTable[[#This Row],[Order Date]])</f>
        <v>10</v>
      </c>
      <c r="X2124" s="8" t="str">
        <f>TEXT(SalesDataTable[[#This Row],[Order Date]],"mmm")</f>
        <v>Oct</v>
      </c>
    </row>
    <row r="2125" spans="1:24" ht="15.75">
      <c r="A2125" s="2">
        <v>2028</v>
      </c>
      <c r="B2125" s="3">
        <v>46311</v>
      </c>
      <c r="C2125" s="4">
        <f>YEAR(SalesDataTable[[#This Row],[Order Date]])</f>
        <v>2026</v>
      </c>
      <c r="D2125" s="12" t="str">
        <f>"Q"&amp;ROUNDUP(MONTH(SalesDataTable[[#This Row],[Order Date]])/3,0)</f>
        <v>Q4</v>
      </c>
      <c r="E2125" s="4">
        <f>MONTH(SalesDataTable[[#This Row],[Order Date]])</f>
        <v>10</v>
      </c>
      <c r="F2125" s="4" t="str">
        <f>TEXT(SalesDataTable[[#This Row],[Order Date]],"MMM")</f>
        <v>Oct</v>
      </c>
      <c r="G2125" s="4" t="s">
        <v>20</v>
      </c>
      <c r="H2125" s="4" t="s">
        <v>21</v>
      </c>
      <c r="I2125" s="4" t="s">
        <v>19</v>
      </c>
      <c r="J2125" s="4" t="s">
        <v>16</v>
      </c>
      <c r="K2125" s="4" t="s">
        <v>34</v>
      </c>
      <c r="L2125" s="4" t="s">
        <v>45</v>
      </c>
      <c r="M2125" s="9">
        <v>3</v>
      </c>
      <c r="N2125" s="6">
        <v>51.89</v>
      </c>
      <c r="O2125" s="7">
        <v>0.1</v>
      </c>
      <c r="P2125" s="6">
        <v>21.56</v>
      </c>
      <c r="Q2125" s="6">
        <f t="shared" si="132"/>
        <v>140.10300000000001</v>
      </c>
      <c r="R2125" s="6">
        <f t="shared" si="133"/>
        <v>64.679999999999993</v>
      </c>
      <c r="S2125" s="6">
        <f t="shared" si="134"/>
        <v>75.423000000000016</v>
      </c>
      <c r="T2125" s="8">
        <f t="shared" si="135"/>
        <v>0.53833965011455864</v>
      </c>
      <c r="U2125" s="5">
        <f>YEAR(SalesDataTable[[#This Row],[Order Date]])</f>
        <v>2026</v>
      </c>
      <c r="V2125" s="8" t="str">
        <f>"Q"&amp;ROUNDUP(MONTH(SalesDataTable[[#This Row],[Order Date]])/3,0)</f>
        <v>Q4</v>
      </c>
      <c r="W2125" s="9">
        <f>MONTH(SalesDataTable[[#This Row],[Order Date]])</f>
        <v>10</v>
      </c>
      <c r="X2125" s="8" t="str">
        <f>TEXT(SalesDataTable[[#This Row],[Order Date]],"mmm")</f>
        <v>Oct</v>
      </c>
    </row>
    <row r="2126" spans="1:24" ht="15.75">
      <c r="A2126" s="2">
        <v>2741</v>
      </c>
      <c r="B2126" s="3">
        <v>46311</v>
      </c>
      <c r="C2126" s="4">
        <f>YEAR(SalesDataTable[[#This Row],[Order Date]])</f>
        <v>2026</v>
      </c>
      <c r="D2126" s="12" t="str">
        <f>"Q"&amp;ROUNDUP(MONTH(SalesDataTable[[#This Row],[Order Date]])/3,0)</f>
        <v>Q4</v>
      </c>
      <c r="E2126" s="4">
        <f>MONTH(SalesDataTable[[#This Row],[Order Date]])</f>
        <v>10</v>
      </c>
      <c r="F2126" s="4" t="str">
        <f>TEXT(SalesDataTable[[#This Row],[Order Date]],"MMM")</f>
        <v>Oct</v>
      </c>
      <c r="G2126" s="4" t="s">
        <v>20</v>
      </c>
      <c r="H2126" s="4" t="s">
        <v>21</v>
      </c>
      <c r="I2126" s="4" t="s">
        <v>2</v>
      </c>
      <c r="J2126" s="4" t="s">
        <v>3</v>
      </c>
      <c r="K2126" s="4" t="s">
        <v>34</v>
      </c>
      <c r="L2126" s="4" t="s">
        <v>35</v>
      </c>
      <c r="M2126" s="9">
        <v>1</v>
      </c>
      <c r="N2126" s="6">
        <v>40.75</v>
      </c>
      <c r="O2126" s="7">
        <v>0</v>
      </c>
      <c r="P2126" s="6">
        <v>14.7</v>
      </c>
      <c r="Q2126" s="6">
        <f t="shared" si="132"/>
        <v>40.75</v>
      </c>
      <c r="R2126" s="6">
        <f t="shared" si="133"/>
        <v>14.7</v>
      </c>
      <c r="S2126" s="6">
        <f t="shared" si="134"/>
        <v>26.05</v>
      </c>
      <c r="T2126" s="8">
        <f t="shared" si="135"/>
        <v>0.63926380368098157</v>
      </c>
      <c r="U2126" s="5">
        <f>YEAR(SalesDataTable[[#This Row],[Order Date]])</f>
        <v>2026</v>
      </c>
      <c r="V2126" s="8" t="str">
        <f>"Q"&amp;ROUNDUP(MONTH(SalesDataTable[[#This Row],[Order Date]])/3,0)</f>
        <v>Q4</v>
      </c>
      <c r="W2126" s="9">
        <f>MONTH(SalesDataTable[[#This Row],[Order Date]])</f>
        <v>10</v>
      </c>
      <c r="X2126" s="8" t="str">
        <f>TEXT(SalesDataTable[[#This Row],[Order Date]],"mmm")</f>
        <v>Oct</v>
      </c>
    </row>
    <row r="2127" spans="1:24" ht="15.75">
      <c r="A2127" s="2">
        <v>3602</v>
      </c>
      <c r="B2127" s="3">
        <v>46311</v>
      </c>
      <c r="C2127" s="4">
        <f>YEAR(SalesDataTable[[#This Row],[Order Date]])</f>
        <v>2026</v>
      </c>
      <c r="D2127" s="12" t="str">
        <f>"Q"&amp;ROUNDUP(MONTH(SalesDataTable[[#This Row],[Order Date]])/3,0)</f>
        <v>Q4</v>
      </c>
      <c r="E2127" s="4">
        <f>MONTH(SalesDataTable[[#This Row],[Order Date]])</f>
        <v>10</v>
      </c>
      <c r="F2127" s="4" t="str">
        <f>TEXT(SalesDataTable[[#This Row],[Order Date]],"MMM")</f>
        <v>Oct</v>
      </c>
      <c r="G2127" s="4" t="s">
        <v>11</v>
      </c>
      <c r="H2127" s="4" t="s">
        <v>25</v>
      </c>
      <c r="I2127" s="4" t="s">
        <v>8</v>
      </c>
      <c r="J2127" s="4" t="s">
        <v>16</v>
      </c>
      <c r="K2127" s="4" t="s">
        <v>23</v>
      </c>
      <c r="L2127" s="4" t="s">
        <v>24</v>
      </c>
      <c r="M2127" s="9">
        <v>4</v>
      </c>
      <c r="N2127" s="6">
        <v>345.13</v>
      </c>
      <c r="O2127" s="7">
        <v>0.05</v>
      </c>
      <c r="P2127" s="6">
        <v>200.02</v>
      </c>
      <c r="Q2127" s="6">
        <f t="shared" si="132"/>
        <v>1311.4939999999999</v>
      </c>
      <c r="R2127" s="6">
        <f t="shared" si="133"/>
        <v>800.08</v>
      </c>
      <c r="S2127" s="6">
        <f t="shared" si="134"/>
        <v>511.41399999999987</v>
      </c>
      <c r="T2127" s="8">
        <f t="shared" si="135"/>
        <v>0.38994764749209671</v>
      </c>
      <c r="U2127" s="5">
        <f>YEAR(SalesDataTable[[#This Row],[Order Date]])</f>
        <v>2026</v>
      </c>
      <c r="V2127" s="8" t="str">
        <f>"Q"&amp;ROUNDUP(MONTH(SalesDataTable[[#This Row],[Order Date]])/3,0)</f>
        <v>Q4</v>
      </c>
      <c r="W2127" s="9">
        <f>MONTH(SalesDataTable[[#This Row],[Order Date]])</f>
        <v>10</v>
      </c>
      <c r="X2127" s="8" t="str">
        <f>TEXT(SalesDataTable[[#This Row],[Order Date]],"mmm")</f>
        <v>Oct</v>
      </c>
    </row>
    <row r="2128" spans="1:24" ht="15.75">
      <c r="A2128" s="2">
        <v>4116</v>
      </c>
      <c r="B2128" s="3">
        <v>46311</v>
      </c>
      <c r="C2128" s="4">
        <f>YEAR(SalesDataTable[[#This Row],[Order Date]])</f>
        <v>2026</v>
      </c>
      <c r="D2128" s="12" t="str">
        <f>"Q"&amp;ROUNDUP(MONTH(SalesDataTable[[#This Row],[Order Date]])/3,0)</f>
        <v>Q4</v>
      </c>
      <c r="E2128" s="4">
        <f>MONTH(SalesDataTable[[#This Row],[Order Date]])</f>
        <v>10</v>
      </c>
      <c r="F2128" s="4" t="str">
        <f>TEXT(SalesDataTable[[#This Row],[Order Date]],"MMM")</f>
        <v>Oct</v>
      </c>
      <c r="G2128" s="4" t="s">
        <v>6</v>
      </c>
      <c r="H2128" s="4" t="s">
        <v>27</v>
      </c>
      <c r="I2128" s="4" t="s">
        <v>19</v>
      </c>
      <c r="J2128" s="4" t="s">
        <v>13</v>
      </c>
      <c r="K2128" s="4" t="s">
        <v>14</v>
      </c>
      <c r="L2128" s="4" t="s">
        <v>15</v>
      </c>
      <c r="M2128" s="9">
        <v>2</v>
      </c>
      <c r="N2128" s="6">
        <v>37.1</v>
      </c>
      <c r="O2128" s="7">
        <v>0</v>
      </c>
      <c r="P2128" s="6">
        <v>13.31</v>
      </c>
      <c r="Q2128" s="6">
        <f t="shared" si="132"/>
        <v>74.2</v>
      </c>
      <c r="R2128" s="6">
        <f t="shared" si="133"/>
        <v>26.62</v>
      </c>
      <c r="S2128" s="6">
        <f t="shared" si="134"/>
        <v>47.58</v>
      </c>
      <c r="T2128" s="8">
        <f t="shared" si="135"/>
        <v>0.64123989218328836</v>
      </c>
      <c r="U2128" s="5">
        <f>YEAR(SalesDataTable[[#This Row],[Order Date]])</f>
        <v>2026</v>
      </c>
      <c r="V2128" s="8" t="str">
        <f>"Q"&amp;ROUNDUP(MONTH(SalesDataTable[[#This Row],[Order Date]])/3,0)</f>
        <v>Q4</v>
      </c>
      <c r="W2128" s="9">
        <f>MONTH(SalesDataTable[[#This Row],[Order Date]])</f>
        <v>10</v>
      </c>
      <c r="X2128" s="8" t="str">
        <f>TEXT(SalesDataTable[[#This Row],[Order Date]],"mmm")</f>
        <v>Oct</v>
      </c>
    </row>
    <row r="2129" spans="1:24" ht="15.75">
      <c r="A2129" s="2">
        <v>4197</v>
      </c>
      <c r="B2129" s="3">
        <v>46311</v>
      </c>
      <c r="C2129" s="4">
        <f>YEAR(SalesDataTable[[#This Row],[Order Date]])</f>
        <v>2026</v>
      </c>
      <c r="D2129" s="12" t="str">
        <f>"Q"&amp;ROUNDUP(MONTH(SalesDataTable[[#This Row],[Order Date]])/3,0)</f>
        <v>Q4</v>
      </c>
      <c r="E2129" s="4">
        <f>MONTH(SalesDataTable[[#This Row],[Order Date]])</f>
        <v>10</v>
      </c>
      <c r="F2129" s="4" t="str">
        <f>TEXT(SalesDataTable[[#This Row],[Order Date]],"MMM")</f>
        <v>Oct</v>
      </c>
      <c r="G2129" s="4" t="s">
        <v>20</v>
      </c>
      <c r="H2129" s="4" t="s">
        <v>31</v>
      </c>
      <c r="I2129" s="4" t="s">
        <v>28</v>
      </c>
      <c r="J2129" s="4" t="s">
        <v>13</v>
      </c>
      <c r="K2129" s="4" t="s">
        <v>9</v>
      </c>
      <c r="L2129" s="4" t="s">
        <v>10</v>
      </c>
      <c r="M2129" s="9">
        <v>3</v>
      </c>
      <c r="N2129" s="6">
        <v>94.19</v>
      </c>
      <c r="O2129" s="7">
        <v>0</v>
      </c>
      <c r="P2129" s="6">
        <v>44.89</v>
      </c>
      <c r="Q2129" s="6">
        <f t="shared" si="132"/>
        <v>282.57</v>
      </c>
      <c r="R2129" s="6">
        <f t="shared" si="133"/>
        <v>134.67000000000002</v>
      </c>
      <c r="S2129" s="6">
        <f t="shared" si="134"/>
        <v>147.89999999999998</v>
      </c>
      <c r="T2129" s="8">
        <f t="shared" si="135"/>
        <v>0.52341012846374346</v>
      </c>
      <c r="U2129" s="5">
        <f>YEAR(SalesDataTable[[#This Row],[Order Date]])</f>
        <v>2026</v>
      </c>
      <c r="V2129" s="8" t="str">
        <f>"Q"&amp;ROUNDUP(MONTH(SalesDataTable[[#This Row],[Order Date]])/3,0)</f>
        <v>Q4</v>
      </c>
      <c r="W2129" s="9">
        <f>MONTH(SalesDataTable[[#This Row],[Order Date]])</f>
        <v>10</v>
      </c>
      <c r="X2129" s="8" t="str">
        <f>TEXT(SalesDataTable[[#This Row],[Order Date]],"mmm")</f>
        <v>Oct</v>
      </c>
    </row>
    <row r="2130" spans="1:24" ht="15.75">
      <c r="A2130" s="2">
        <v>360</v>
      </c>
      <c r="B2130" s="3">
        <v>46312</v>
      </c>
      <c r="C2130" s="4">
        <f>YEAR(SalesDataTable[[#This Row],[Order Date]])</f>
        <v>2026</v>
      </c>
      <c r="D2130" s="12" t="str">
        <f>"Q"&amp;ROUNDUP(MONTH(SalesDataTable[[#This Row],[Order Date]])/3,0)</f>
        <v>Q4</v>
      </c>
      <c r="E2130" s="4">
        <f>MONTH(SalesDataTable[[#This Row],[Order Date]])</f>
        <v>10</v>
      </c>
      <c r="F2130" s="4" t="str">
        <f>TEXT(SalesDataTable[[#This Row],[Order Date]],"MMM")</f>
        <v>Oct</v>
      </c>
      <c r="G2130" s="4" t="s">
        <v>20</v>
      </c>
      <c r="H2130" s="4" t="s">
        <v>33</v>
      </c>
      <c r="I2130" s="4" t="s">
        <v>2</v>
      </c>
      <c r="J2130" s="4" t="s">
        <v>3</v>
      </c>
      <c r="K2130" s="4" t="s">
        <v>23</v>
      </c>
      <c r="L2130" s="4" t="s">
        <v>40</v>
      </c>
      <c r="M2130" s="9">
        <v>2</v>
      </c>
      <c r="N2130" s="6">
        <v>82.52</v>
      </c>
      <c r="O2130" s="7">
        <v>0.05</v>
      </c>
      <c r="P2130" s="6">
        <v>38.61</v>
      </c>
      <c r="Q2130" s="6">
        <f t="shared" si="132"/>
        <v>156.78799999999998</v>
      </c>
      <c r="R2130" s="6">
        <f t="shared" si="133"/>
        <v>77.22</v>
      </c>
      <c r="S2130" s="6">
        <f t="shared" si="134"/>
        <v>79.567999999999984</v>
      </c>
      <c r="T2130" s="8">
        <f t="shared" si="135"/>
        <v>0.50748781794525089</v>
      </c>
      <c r="U2130" s="5">
        <f>YEAR(SalesDataTable[[#This Row],[Order Date]])</f>
        <v>2026</v>
      </c>
      <c r="V2130" s="8" t="str">
        <f>"Q"&amp;ROUNDUP(MONTH(SalesDataTable[[#This Row],[Order Date]])/3,0)</f>
        <v>Q4</v>
      </c>
      <c r="W2130" s="9">
        <f>MONTH(SalesDataTable[[#This Row],[Order Date]])</f>
        <v>10</v>
      </c>
      <c r="X2130" s="8" t="str">
        <f>TEXT(SalesDataTable[[#This Row],[Order Date]],"mmm")</f>
        <v>Oct</v>
      </c>
    </row>
    <row r="2131" spans="1:24" ht="15.75">
      <c r="A2131" s="2">
        <v>427</v>
      </c>
      <c r="B2131" s="3">
        <v>46312</v>
      </c>
      <c r="C2131" s="4">
        <f>YEAR(SalesDataTable[[#This Row],[Order Date]])</f>
        <v>2026</v>
      </c>
      <c r="D2131" s="12" t="str">
        <f>"Q"&amp;ROUNDUP(MONTH(SalesDataTable[[#This Row],[Order Date]])/3,0)</f>
        <v>Q4</v>
      </c>
      <c r="E2131" s="4">
        <f>MONTH(SalesDataTable[[#This Row],[Order Date]])</f>
        <v>10</v>
      </c>
      <c r="F2131" s="4" t="str">
        <f>TEXT(SalesDataTable[[#This Row],[Order Date]],"MMM")</f>
        <v>Oct</v>
      </c>
      <c r="G2131" s="4" t="s">
        <v>20</v>
      </c>
      <c r="H2131" s="4" t="s">
        <v>47</v>
      </c>
      <c r="I2131" s="4" t="s">
        <v>2</v>
      </c>
      <c r="J2131" s="4" t="s">
        <v>16</v>
      </c>
      <c r="K2131" s="4" t="s">
        <v>9</v>
      </c>
      <c r="L2131" s="4" t="s">
        <v>37</v>
      </c>
      <c r="M2131" s="9">
        <v>1</v>
      </c>
      <c r="N2131" s="6">
        <v>155.16</v>
      </c>
      <c r="O2131" s="7">
        <v>0</v>
      </c>
      <c r="P2131" s="6">
        <v>78.84</v>
      </c>
      <c r="Q2131" s="6">
        <f t="shared" si="132"/>
        <v>155.16</v>
      </c>
      <c r="R2131" s="6">
        <f t="shared" si="133"/>
        <v>78.84</v>
      </c>
      <c r="S2131" s="6">
        <f t="shared" si="134"/>
        <v>76.319999999999993</v>
      </c>
      <c r="T2131" s="8">
        <f t="shared" si="135"/>
        <v>0.49187935034802782</v>
      </c>
      <c r="U2131" s="5">
        <f>YEAR(SalesDataTable[[#This Row],[Order Date]])</f>
        <v>2026</v>
      </c>
      <c r="V2131" s="8" t="str">
        <f>"Q"&amp;ROUNDUP(MONTH(SalesDataTable[[#This Row],[Order Date]])/3,0)</f>
        <v>Q4</v>
      </c>
      <c r="W2131" s="9">
        <f>MONTH(SalesDataTable[[#This Row],[Order Date]])</f>
        <v>10</v>
      </c>
      <c r="X2131" s="8" t="str">
        <f>TEXT(SalesDataTable[[#This Row],[Order Date]],"mmm")</f>
        <v>Oct</v>
      </c>
    </row>
    <row r="2132" spans="1:24" ht="15.75">
      <c r="A2132" s="2">
        <v>1018</v>
      </c>
      <c r="B2132" s="3">
        <v>46312</v>
      </c>
      <c r="C2132" s="4">
        <f>YEAR(SalesDataTable[[#This Row],[Order Date]])</f>
        <v>2026</v>
      </c>
      <c r="D2132" s="12" t="str">
        <f>"Q"&amp;ROUNDUP(MONTH(SalesDataTable[[#This Row],[Order Date]])/3,0)</f>
        <v>Q4</v>
      </c>
      <c r="E2132" s="4">
        <f>MONTH(SalesDataTable[[#This Row],[Order Date]])</f>
        <v>10</v>
      </c>
      <c r="F2132" s="4" t="str">
        <f>TEXT(SalesDataTable[[#This Row],[Order Date]],"MMM")</f>
        <v>Oct</v>
      </c>
      <c r="G2132" s="4" t="s">
        <v>20</v>
      </c>
      <c r="H2132" s="4" t="s">
        <v>47</v>
      </c>
      <c r="I2132" s="4" t="s">
        <v>28</v>
      </c>
      <c r="J2132" s="4" t="s">
        <v>3</v>
      </c>
      <c r="K2132" s="4" t="s">
        <v>14</v>
      </c>
      <c r="L2132" s="4" t="s">
        <v>32</v>
      </c>
      <c r="M2132" s="9">
        <v>1</v>
      </c>
      <c r="N2132" s="6">
        <v>46.36</v>
      </c>
      <c r="O2132" s="7">
        <v>0.05</v>
      </c>
      <c r="P2132" s="6">
        <v>18.399999999999999</v>
      </c>
      <c r="Q2132" s="6">
        <f t="shared" si="132"/>
        <v>44.041999999999994</v>
      </c>
      <c r="R2132" s="6">
        <f t="shared" si="133"/>
        <v>18.399999999999999</v>
      </c>
      <c r="S2132" s="6">
        <f t="shared" si="134"/>
        <v>25.641999999999996</v>
      </c>
      <c r="T2132" s="8">
        <f t="shared" si="135"/>
        <v>0.58221697470596245</v>
      </c>
      <c r="U2132" s="5">
        <f>YEAR(SalesDataTable[[#This Row],[Order Date]])</f>
        <v>2026</v>
      </c>
      <c r="V2132" s="8" t="str">
        <f>"Q"&amp;ROUNDUP(MONTH(SalesDataTable[[#This Row],[Order Date]])/3,0)</f>
        <v>Q4</v>
      </c>
      <c r="W2132" s="9">
        <f>MONTH(SalesDataTable[[#This Row],[Order Date]])</f>
        <v>10</v>
      </c>
      <c r="X2132" s="8" t="str">
        <f>TEXT(SalesDataTable[[#This Row],[Order Date]],"mmm")</f>
        <v>Oct</v>
      </c>
    </row>
    <row r="2133" spans="1:24" ht="15.75">
      <c r="A2133" s="2">
        <v>1179</v>
      </c>
      <c r="B2133" s="3">
        <v>46312</v>
      </c>
      <c r="C2133" s="4">
        <f>YEAR(SalesDataTable[[#This Row],[Order Date]])</f>
        <v>2026</v>
      </c>
      <c r="D2133" s="12" t="str">
        <f>"Q"&amp;ROUNDUP(MONTH(SalesDataTable[[#This Row],[Order Date]])/3,0)</f>
        <v>Q4</v>
      </c>
      <c r="E2133" s="4">
        <f>MONTH(SalesDataTable[[#This Row],[Order Date]])</f>
        <v>10</v>
      </c>
      <c r="F2133" s="4" t="str">
        <f>TEXT(SalesDataTable[[#This Row],[Order Date]],"MMM")</f>
        <v>Oct</v>
      </c>
      <c r="G2133" s="4" t="s">
        <v>11</v>
      </c>
      <c r="H2133" s="4" t="s">
        <v>52</v>
      </c>
      <c r="I2133" s="4" t="s">
        <v>2</v>
      </c>
      <c r="J2133" s="4" t="s">
        <v>16</v>
      </c>
      <c r="K2133" s="4" t="s">
        <v>4</v>
      </c>
      <c r="L2133" s="4" t="s">
        <v>5</v>
      </c>
      <c r="M2133" s="9">
        <v>1</v>
      </c>
      <c r="N2133" s="6">
        <v>81.47</v>
      </c>
      <c r="O2133" s="7">
        <v>0</v>
      </c>
      <c r="P2133" s="6">
        <v>43.67</v>
      </c>
      <c r="Q2133" s="6">
        <f t="shared" si="132"/>
        <v>81.47</v>
      </c>
      <c r="R2133" s="6">
        <f t="shared" si="133"/>
        <v>43.67</v>
      </c>
      <c r="S2133" s="6">
        <f t="shared" si="134"/>
        <v>37.799999999999997</v>
      </c>
      <c r="T2133" s="8">
        <f t="shared" si="135"/>
        <v>0.463974469129741</v>
      </c>
      <c r="U2133" s="5">
        <f>YEAR(SalesDataTable[[#This Row],[Order Date]])</f>
        <v>2026</v>
      </c>
      <c r="V2133" s="8" t="str">
        <f>"Q"&amp;ROUNDUP(MONTH(SalesDataTable[[#This Row],[Order Date]])/3,0)</f>
        <v>Q4</v>
      </c>
      <c r="W2133" s="9">
        <f>MONTH(SalesDataTable[[#This Row],[Order Date]])</f>
        <v>10</v>
      </c>
      <c r="X2133" s="8" t="str">
        <f>TEXT(SalesDataTable[[#This Row],[Order Date]],"mmm")</f>
        <v>Oct</v>
      </c>
    </row>
    <row r="2134" spans="1:24" ht="15.75">
      <c r="A2134" s="2">
        <v>2267</v>
      </c>
      <c r="B2134" s="3">
        <v>46312</v>
      </c>
      <c r="C2134" s="4">
        <f>YEAR(SalesDataTable[[#This Row],[Order Date]])</f>
        <v>2026</v>
      </c>
      <c r="D2134" s="12" t="str">
        <f>"Q"&amp;ROUNDUP(MONTH(SalesDataTable[[#This Row],[Order Date]])/3,0)</f>
        <v>Q4</v>
      </c>
      <c r="E2134" s="4">
        <f>MONTH(SalesDataTable[[#This Row],[Order Date]])</f>
        <v>10</v>
      </c>
      <c r="F2134" s="4" t="str">
        <f>TEXT(SalesDataTable[[#This Row],[Order Date]],"MMM")</f>
        <v>Oct</v>
      </c>
      <c r="G2134" s="4" t="s">
        <v>0</v>
      </c>
      <c r="H2134" s="4" t="s">
        <v>50</v>
      </c>
      <c r="I2134" s="4" t="s">
        <v>2</v>
      </c>
      <c r="J2134" s="4" t="s">
        <v>3</v>
      </c>
      <c r="K2134" s="4" t="s">
        <v>14</v>
      </c>
      <c r="L2134" s="4" t="s">
        <v>44</v>
      </c>
      <c r="M2134" s="9">
        <v>1</v>
      </c>
      <c r="N2134" s="6">
        <v>134.31</v>
      </c>
      <c r="O2134" s="7">
        <v>0.05</v>
      </c>
      <c r="P2134" s="6">
        <v>67.239999999999995</v>
      </c>
      <c r="Q2134" s="6">
        <f t="shared" si="132"/>
        <v>127.5945</v>
      </c>
      <c r="R2134" s="6">
        <f t="shared" si="133"/>
        <v>67.239999999999995</v>
      </c>
      <c r="S2134" s="6">
        <f t="shared" si="134"/>
        <v>60.354500000000002</v>
      </c>
      <c r="T2134" s="8">
        <f t="shared" si="135"/>
        <v>0.47301803761133909</v>
      </c>
      <c r="U2134" s="5">
        <f>YEAR(SalesDataTable[[#This Row],[Order Date]])</f>
        <v>2026</v>
      </c>
      <c r="V2134" s="8" t="str">
        <f>"Q"&amp;ROUNDUP(MONTH(SalesDataTable[[#This Row],[Order Date]])/3,0)</f>
        <v>Q4</v>
      </c>
      <c r="W2134" s="9">
        <f>MONTH(SalesDataTable[[#This Row],[Order Date]])</f>
        <v>10</v>
      </c>
      <c r="X2134" s="8" t="str">
        <f>TEXT(SalesDataTable[[#This Row],[Order Date]],"mmm")</f>
        <v>Oct</v>
      </c>
    </row>
    <row r="2135" spans="1:24" ht="15.75">
      <c r="A2135" s="2">
        <v>2656</v>
      </c>
      <c r="B2135" s="3">
        <v>46312</v>
      </c>
      <c r="C2135" s="4">
        <f>YEAR(SalesDataTable[[#This Row],[Order Date]])</f>
        <v>2026</v>
      </c>
      <c r="D2135" s="12" t="str">
        <f>"Q"&amp;ROUNDUP(MONTH(SalesDataTable[[#This Row],[Order Date]])/3,0)</f>
        <v>Q4</v>
      </c>
      <c r="E2135" s="4">
        <f>MONTH(SalesDataTable[[#This Row],[Order Date]])</f>
        <v>10</v>
      </c>
      <c r="F2135" s="4" t="str">
        <f>TEXT(SalesDataTable[[#This Row],[Order Date]],"MMM")</f>
        <v>Oct</v>
      </c>
      <c r="G2135" s="4" t="s">
        <v>11</v>
      </c>
      <c r="H2135" s="4" t="s">
        <v>52</v>
      </c>
      <c r="I2135" s="4" t="s">
        <v>2</v>
      </c>
      <c r="J2135" s="4" t="s">
        <v>13</v>
      </c>
      <c r="K2135" s="4" t="s">
        <v>23</v>
      </c>
      <c r="L2135" s="4" t="s">
        <v>51</v>
      </c>
      <c r="M2135" s="9">
        <v>1</v>
      </c>
      <c r="N2135" s="6">
        <v>123.11</v>
      </c>
      <c r="O2135" s="7">
        <v>0</v>
      </c>
      <c r="P2135" s="6">
        <v>58.99</v>
      </c>
      <c r="Q2135" s="6">
        <f t="shared" si="132"/>
        <v>123.11</v>
      </c>
      <c r="R2135" s="6">
        <f t="shared" si="133"/>
        <v>58.99</v>
      </c>
      <c r="S2135" s="6">
        <f t="shared" si="134"/>
        <v>64.12</v>
      </c>
      <c r="T2135" s="8">
        <f t="shared" si="135"/>
        <v>0.52083502558687356</v>
      </c>
      <c r="U2135" s="5">
        <f>YEAR(SalesDataTable[[#This Row],[Order Date]])</f>
        <v>2026</v>
      </c>
      <c r="V2135" s="8" t="str">
        <f>"Q"&amp;ROUNDUP(MONTH(SalesDataTable[[#This Row],[Order Date]])/3,0)</f>
        <v>Q4</v>
      </c>
      <c r="W2135" s="9">
        <f>MONTH(SalesDataTable[[#This Row],[Order Date]])</f>
        <v>10</v>
      </c>
      <c r="X2135" s="8" t="str">
        <f>TEXT(SalesDataTable[[#This Row],[Order Date]],"mmm")</f>
        <v>Oct</v>
      </c>
    </row>
    <row r="2136" spans="1:24" ht="15.75">
      <c r="A2136" s="2">
        <v>2867</v>
      </c>
      <c r="B2136" s="3">
        <v>46312</v>
      </c>
      <c r="C2136" s="4">
        <f>YEAR(SalesDataTable[[#This Row],[Order Date]])</f>
        <v>2026</v>
      </c>
      <c r="D2136" s="12" t="str">
        <f>"Q"&amp;ROUNDUP(MONTH(SalesDataTable[[#This Row],[Order Date]])/3,0)</f>
        <v>Q4</v>
      </c>
      <c r="E2136" s="4">
        <f>MONTH(SalesDataTable[[#This Row],[Order Date]])</f>
        <v>10</v>
      </c>
      <c r="F2136" s="4" t="str">
        <f>TEXT(SalesDataTable[[#This Row],[Order Date]],"MMM")</f>
        <v>Oct</v>
      </c>
      <c r="G2136" s="4" t="s">
        <v>6</v>
      </c>
      <c r="H2136" s="4" t="s">
        <v>27</v>
      </c>
      <c r="I2136" s="4" t="s">
        <v>2</v>
      </c>
      <c r="J2136" s="4" t="s">
        <v>13</v>
      </c>
      <c r="K2136" s="4" t="s">
        <v>23</v>
      </c>
      <c r="L2136" s="4" t="s">
        <v>40</v>
      </c>
      <c r="M2136" s="9">
        <v>1</v>
      </c>
      <c r="N2136" s="6">
        <v>81.239999999999995</v>
      </c>
      <c r="O2136" s="7">
        <v>0</v>
      </c>
      <c r="P2136" s="6">
        <v>38.65</v>
      </c>
      <c r="Q2136" s="6">
        <f t="shared" si="132"/>
        <v>81.239999999999995</v>
      </c>
      <c r="R2136" s="6">
        <f t="shared" si="133"/>
        <v>38.65</v>
      </c>
      <c r="S2136" s="6">
        <f t="shared" si="134"/>
        <v>42.589999999999996</v>
      </c>
      <c r="T2136" s="8">
        <f t="shared" si="135"/>
        <v>0.52424913835548992</v>
      </c>
      <c r="U2136" s="5">
        <f>YEAR(SalesDataTable[[#This Row],[Order Date]])</f>
        <v>2026</v>
      </c>
      <c r="V2136" s="8" t="str">
        <f>"Q"&amp;ROUNDUP(MONTH(SalesDataTable[[#This Row],[Order Date]])/3,0)</f>
        <v>Q4</v>
      </c>
      <c r="W2136" s="9">
        <f>MONTH(SalesDataTable[[#This Row],[Order Date]])</f>
        <v>10</v>
      </c>
      <c r="X2136" s="8" t="str">
        <f>TEXT(SalesDataTable[[#This Row],[Order Date]],"mmm")</f>
        <v>Oct</v>
      </c>
    </row>
    <row r="2137" spans="1:24" ht="15.75">
      <c r="A2137" s="2">
        <v>3335</v>
      </c>
      <c r="B2137" s="3">
        <v>46312</v>
      </c>
      <c r="C2137" s="4">
        <f>YEAR(SalesDataTable[[#This Row],[Order Date]])</f>
        <v>2026</v>
      </c>
      <c r="D2137" s="12" t="str">
        <f>"Q"&amp;ROUNDUP(MONTH(SalesDataTable[[#This Row],[Order Date]])/3,0)</f>
        <v>Q4</v>
      </c>
      <c r="E2137" s="4">
        <f>MONTH(SalesDataTable[[#This Row],[Order Date]])</f>
        <v>10</v>
      </c>
      <c r="F2137" s="4" t="str">
        <f>TEXT(SalesDataTable[[#This Row],[Order Date]],"MMM")</f>
        <v>Oct</v>
      </c>
      <c r="G2137" s="4" t="s">
        <v>0</v>
      </c>
      <c r="H2137" s="4" t="s">
        <v>36</v>
      </c>
      <c r="I2137" s="4" t="s">
        <v>28</v>
      </c>
      <c r="J2137" s="4" t="s">
        <v>3</v>
      </c>
      <c r="K2137" s="4" t="s">
        <v>9</v>
      </c>
      <c r="L2137" s="4" t="s">
        <v>46</v>
      </c>
      <c r="M2137" s="9">
        <v>1</v>
      </c>
      <c r="N2137" s="6">
        <v>70.81</v>
      </c>
      <c r="O2137" s="7">
        <v>0.15</v>
      </c>
      <c r="P2137" s="6">
        <v>32.93</v>
      </c>
      <c r="Q2137" s="6">
        <f t="shared" si="132"/>
        <v>60.188499999999998</v>
      </c>
      <c r="R2137" s="6">
        <f t="shared" si="133"/>
        <v>32.93</v>
      </c>
      <c r="S2137" s="6">
        <f t="shared" si="134"/>
        <v>27.258499999999998</v>
      </c>
      <c r="T2137" s="8">
        <f t="shared" si="135"/>
        <v>0.45288551799762411</v>
      </c>
      <c r="U2137" s="5">
        <f>YEAR(SalesDataTable[[#This Row],[Order Date]])</f>
        <v>2026</v>
      </c>
      <c r="V2137" s="8" t="str">
        <f>"Q"&amp;ROUNDUP(MONTH(SalesDataTable[[#This Row],[Order Date]])/3,0)</f>
        <v>Q4</v>
      </c>
      <c r="W2137" s="9">
        <f>MONTH(SalesDataTable[[#This Row],[Order Date]])</f>
        <v>10</v>
      </c>
      <c r="X2137" s="8" t="str">
        <f>TEXT(SalesDataTable[[#This Row],[Order Date]],"mmm")</f>
        <v>Oct</v>
      </c>
    </row>
    <row r="2138" spans="1:24" ht="15.75">
      <c r="A2138" s="2">
        <v>3770</v>
      </c>
      <c r="B2138" s="3">
        <v>46312</v>
      </c>
      <c r="C2138" s="4">
        <f>YEAR(SalesDataTable[[#This Row],[Order Date]])</f>
        <v>2026</v>
      </c>
      <c r="D2138" s="12" t="str">
        <f>"Q"&amp;ROUNDUP(MONTH(SalesDataTable[[#This Row],[Order Date]])/3,0)</f>
        <v>Q4</v>
      </c>
      <c r="E2138" s="4">
        <f>MONTH(SalesDataTable[[#This Row],[Order Date]])</f>
        <v>10</v>
      </c>
      <c r="F2138" s="4" t="str">
        <f>TEXT(SalesDataTable[[#This Row],[Order Date]],"MMM")</f>
        <v>Oct</v>
      </c>
      <c r="G2138" s="4" t="s">
        <v>20</v>
      </c>
      <c r="H2138" s="4" t="s">
        <v>47</v>
      </c>
      <c r="I2138" s="4" t="s">
        <v>2</v>
      </c>
      <c r="J2138" s="4" t="s">
        <v>16</v>
      </c>
      <c r="K2138" s="4" t="s">
        <v>23</v>
      </c>
      <c r="L2138" s="4" t="s">
        <v>29</v>
      </c>
      <c r="M2138" s="9">
        <v>6</v>
      </c>
      <c r="N2138" s="6">
        <v>200.26</v>
      </c>
      <c r="O2138" s="7">
        <v>0</v>
      </c>
      <c r="P2138" s="6">
        <v>106.71</v>
      </c>
      <c r="Q2138" s="6">
        <f t="shared" si="132"/>
        <v>1201.56</v>
      </c>
      <c r="R2138" s="6">
        <f t="shared" si="133"/>
        <v>640.26</v>
      </c>
      <c r="S2138" s="6">
        <f t="shared" si="134"/>
        <v>561.29999999999995</v>
      </c>
      <c r="T2138" s="8">
        <f t="shared" si="135"/>
        <v>0.46714271447118744</v>
      </c>
      <c r="U2138" s="5">
        <f>YEAR(SalesDataTable[[#This Row],[Order Date]])</f>
        <v>2026</v>
      </c>
      <c r="V2138" s="8" t="str">
        <f>"Q"&amp;ROUNDUP(MONTH(SalesDataTable[[#This Row],[Order Date]])/3,0)</f>
        <v>Q4</v>
      </c>
      <c r="W2138" s="9">
        <f>MONTH(SalesDataTable[[#This Row],[Order Date]])</f>
        <v>10</v>
      </c>
      <c r="X2138" s="8" t="str">
        <f>TEXT(SalesDataTable[[#This Row],[Order Date]],"mmm")</f>
        <v>Oct</v>
      </c>
    </row>
    <row r="2139" spans="1:24" ht="15.75">
      <c r="A2139" s="2">
        <v>4065</v>
      </c>
      <c r="B2139" s="3">
        <v>46312</v>
      </c>
      <c r="C2139" s="4">
        <f>YEAR(SalesDataTable[[#This Row],[Order Date]])</f>
        <v>2026</v>
      </c>
      <c r="D2139" s="12" t="str">
        <f>"Q"&amp;ROUNDUP(MONTH(SalesDataTable[[#This Row],[Order Date]])/3,0)</f>
        <v>Q4</v>
      </c>
      <c r="E2139" s="4">
        <f>MONTH(SalesDataTable[[#This Row],[Order Date]])</f>
        <v>10</v>
      </c>
      <c r="F2139" s="4" t="str">
        <f>TEXT(SalesDataTable[[#This Row],[Order Date]],"MMM")</f>
        <v>Oct</v>
      </c>
      <c r="G2139" s="4" t="s">
        <v>20</v>
      </c>
      <c r="H2139" s="4" t="s">
        <v>21</v>
      </c>
      <c r="I2139" s="4" t="s">
        <v>2</v>
      </c>
      <c r="J2139" s="4" t="s">
        <v>13</v>
      </c>
      <c r="K2139" s="4" t="s">
        <v>34</v>
      </c>
      <c r="L2139" s="4" t="s">
        <v>42</v>
      </c>
      <c r="M2139" s="9">
        <v>3</v>
      </c>
      <c r="N2139" s="6">
        <v>36.75</v>
      </c>
      <c r="O2139" s="7">
        <v>0.05</v>
      </c>
      <c r="P2139" s="6">
        <v>13.71</v>
      </c>
      <c r="Q2139" s="6">
        <f t="shared" si="132"/>
        <v>104.7375</v>
      </c>
      <c r="R2139" s="6">
        <f t="shared" si="133"/>
        <v>41.13</v>
      </c>
      <c r="S2139" s="6">
        <f t="shared" si="134"/>
        <v>63.607499999999995</v>
      </c>
      <c r="T2139" s="8">
        <f t="shared" si="135"/>
        <v>0.60730397422126747</v>
      </c>
      <c r="U2139" s="5">
        <f>YEAR(SalesDataTable[[#This Row],[Order Date]])</f>
        <v>2026</v>
      </c>
      <c r="V2139" s="8" t="str">
        <f>"Q"&amp;ROUNDUP(MONTH(SalesDataTable[[#This Row],[Order Date]])/3,0)</f>
        <v>Q4</v>
      </c>
      <c r="W2139" s="9">
        <f>MONTH(SalesDataTable[[#This Row],[Order Date]])</f>
        <v>10</v>
      </c>
      <c r="X2139" s="8" t="str">
        <f>TEXT(SalesDataTable[[#This Row],[Order Date]],"mmm")</f>
        <v>Oct</v>
      </c>
    </row>
    <row r="2140" spans="1:24" ht="15.75">
      <c r="A2140" s="2">
        <v>4222</v>
      </c>
      <c r="B2140" s="3">
        <v>46312</v>
      </c>
      <c r="C2140" s="4">
        <f>YEAR(SalesDataTable[[#This Row],[Order Date]])</f>
        <v>2026</v>
      </c>
      <c r="D2140" s="12" t="str">
        <f>"Q"&amp;ROUNDUP(MONTH(SalesDataTable[[#This Row],[Order Date]])/3,0)</f>
        <v>Q4</v>
      </c>
      <c r="E2140" s="4">
        <f>MONTH(SalesDataTable[[#This Row],[Order Date]])</f>
        <v>10</v>
      </c>
      <c r="F2140" s="4" t="str">
        <f>TEXT(SalesDataTable[[#This Row],[Order Date]],"MMM")</f>
        <v>Oct</v>
      </c>
      <c r="G2140" s="4" t="s">
        <v>11</v>
      </c>
      <c r="H2140" s="4" t="s">
        <v>52</v>
      </c>
      <c r="I2140" s="4" t="s">
        <v>2</v>
      </c>
      <c r="J2140" s="4" t="s">
        <v>3</v>
      </c>
      <c r="K2140" s="4" t="s">
        <v>9</v>
      </c>
      <c r="L2140" s="4" t="s">
        <v>10</v>
      </c>
      <c r="M2140" s="9">
        <v>2</v>
      </c>
      <c r="N2140" s="6">
        <v>92.41</v>
      </c>
      <c r="O2140" s="7">
        <v>0.1</v>
      </c>
      <c r="P2140" s="6">
        <v>45.42</v>
      </c>
      <c r="Q2140" s="6">
        <f t="shared" si="132"/>
        <v>166.33799999999999</v>
      </c>
      <c r="R2140" s="6">
        <f t="shared" si="133"/>
        <v>90.84</v>
      </c>
      <c r="S2140" s="6">
        <f t="shared" si="134"/>
        <v>75.49799999999999</v>
      </c>
      <c r="T2140" s="8">
        <f t="shared" si="135"/>
        <v>0.4538830573891714</v>
      </c>
      <c r="U2140" s="5">
        <f>YEAR(SalesDataTable[[#This Row],[Order Date]])</f>
        <v>2026</v>
      </c>
      <c r="V2140" s="8" t="str">
        <f>"Q"&amp;ROUNDUP(MONTH(SalesDataTable[[#This Row],[Order Date]])/3,0)</f>
        <v>Q4</v>
      </c>
      <c r="W2140" s="9">
        <f>MONTH(SalesDataTable[[#This Row],[Order Date]])</f>
        <v>10</v>
      </c>
      <c r="X2140" s="8" t="str">
        <f>TEXT(SalesDataTable[[#This Row],[Order Date]],"mmm")</f>
        <v>Oct</v>
      </c>
    </row>
    <row r="2141" spans="1:24" ht="15.75">
      <c r="A2141" s="2">
        <v>4304</v>
      </c>
      <c r="B2141" s="3">
        <v>46312</v>
      </c>
      <c r="C2141" s="4">
        <f>YEAR(SalesDataTable[[#This Row],[Order Date]])</f>
        <v>2026</v>
      </c>
      <c r="D2141" s="12" t="str">
        <f>"Q"&amp;ROUNDUP(MONTH(SalesDataTable[[#This Row],[Order Date]])/3,0)</f>
        <v>Q4</v>
      </c>
      <c r="E2141" s="4">
        <f>MONTH(SalesDataTable[[#This Row],[Order Date]])</f>
        <v>10</v>
      </c>
      <c r="F2141" s="4" t="str">
        <f>TEXT(SalesDataTable[[#This Row],[Order Date]],"MMM")</f>
        <v>Oct</v>
      </c>
      <c r="G2141" s="4" t="s">
        <v>6</v>
      </c>
      <c r="H2141" s="4" t="s">
        <v>49</v>
      </c>
      <c r="I2141" s="4" t="s">
        <v>19</v>
      </c>
      <c r="J2141" s="4" t="s">
        <v>13</v>
      </c>
      <c r="K2141" s="4" t="s">
        <v>34</v>
      </c>
      <c r="L2141" s="4" t="s">
        <v>35</v>
      </c>
      <c r="M2141" s="9">
        <v>1</v>
      </c>
      <c r="N2141" s="6">
        <v>40.67</v>
      </c>
      <c r="O2141" s="7">
        <v>0</v>
      </c>
      <c r="P2141" s="6">
        <v>15.09</v>
      </c>
      <c r="Q2141" s="6">
        <f t="shared" si="132"/>
        <v>40.67</v>
      </c>
      <c r="R2141" s="6">
        <f t="shared" si="133"/>
        <v>15.09</v>
      </c>
      <c r="S2141" s="6">
        <f t="shared" si="134"/>
        <v>25.580000000000002</v>
      </c>
      <c r="T2141" s="8">
        <f t="shared" si="135"/>
        <v>0.62896483894762722</v>
      </c>
      <c r="U2141" s="5">
        <f>YEAR(SalesDataTable[[#This Row],[Order Date]])</f>
        <v>2026</v>
      </c>
      <c r="V2141" s="8" t="str">
        <f>"Q"&amp;ROUNDUP(MONTH(SalesDataTable[[#This Row],[Order Date]])/3,0)</f>
        <v>Q4</v>
      </c>
      <c r="W2141" s="9">
        <f>MONTH(SalesDataTable[[#This Row],[Order Date]])</f>
        <v>10</v>
      </c>
      <c r="X2141" s="8" t="str">
        <f>TEXT(SalesDataTable[[#This Row],[Order Date]],"mmm")</f>
        <v>Oct</v>
      </c>
    </row>
    <row r="2142" spans="1:24" ht="15.75">
      <c r="A2142" s="2">
        <v>109</v>
      </c>
      <c r="B2142" s="3">
        <v>46313</v>
      </c>
      <c r="C2142" s="4">
        <f>YEAR(SalesDataTable[[#This Row],[Order Date]])</f>
        <v>2026</v>
      </c>
      <c r="D2142" s="12" t="str">
        <f>"Q"&amp;ROUNDUP(MONTH(SalesDataTable[[#This Row],[Order Date]])/3,0)</f>
        <v>Q4</v>
      </c>
      <c r="E2142" s="4">
        <f>MONTH(SalesDataTable[[#This Row],[Order Date]])</f>
        <v>10</v>
      </c>
      <c r="F2142" s="4" t="str">
        <f>TEXT(SalesDataTable[[#This Row],[Order Date]],"MMM")</f>
        <v>Oct</v>
      </c>
      <c r="G2142" s="4" t="s">
        <v>6</v>
      </c>
      <c r="H2142" s="4" t="s">
        <v>7</v>
      </c>
      <c r="I2142" s="4" t="s">
        <v>2</v>
      </c>
      <c r="J2142" s="4" t="s">
        <v>3</v>
      </c>
      <c r="K2142" s="4" t="s">
        <v>9</v>
      </c>
      <c r="L2142" s="4" t="s">
        <v>10</v>
      </c>
      <c r="M2142" s="9">
        <v>1</v>
      </c>
      <c r="N2142" s="6">
        <v>90.09</v>
      </c>
      <c r="O2142" s="7">
        <v>0</v>
      </c>
      <c r="P2142" s="6">
        <v>45.17</v>
      </c>
      <c r="Q2142" s="6">
        <f t="shared" si="132"/>
        <v>90.09</v>
      </c>
      <c r="R2142" s="6">
        <f t="shared" si="133"/>
        <v>45.17</v>
      </c>
      <c r="S2142" s="6">
        <f t="shared" si="134"/>
        <v>44.92</v>
      </c>
      <c r="T2142" s="8">
        <f t="shared" si="135"/>
        <v>0.49861249861249862</v>
      </c>
      <c r="U2142" s="5">
        <f>YEAR(SalesDataTable[[#This Row],[Order Date]])</f>
        <v>2026</v>
      </c>
      <c r="V2142" s="8" t="str">
        <f>"Q"&amp;ROUNDUP(MONTH(SalesDataTable[[#This Row],[Order Date]])/3,0)</f>
        <v>Q4</v>
      </c>
      <c r="W2142" s="9">
        <f>MONTH(SalesDataTable[[#This Row],[Order Date]])</f>
        <v>10</v>
      </c>
      <c r="X2142" s="8" t="str">
        <f>TEXT(SalesDataTable[[#This Row],[Order Date]],"mmm")</f>
        <v>Oct</v>
      </c>
    </row>
    <row r="2143" spans="1:24" ht="15.75">
      <c r="A2143" s="2">
        <v>744</v>
      </c>
      <c r="B2143" s="3">
        <v>46313</v>
      </c>
      <c r="C2143" s="4">
        <f>YEAR(SalesDataTable[[#This Row],[Order Date]])</f>
        <v>2026</v>
      </c>
      <c r="D2143" s="12" t="str">
        <f>"Q"&amp;ROUNDUP(MONTH(SalesDataTable[[#This Row],[Order Date]])/3,0)</f>
        <v>Q4</v>
      </c>
      <c r="E2143" s="4">
        <f>MONTH(SalesDataTable[[#This Row],[Order Date]])</f>
        <v>10</v>
      </c>
      <c r="F2143" s="4" t="str">
        <f>TEXT(SalesDataTable[[#This Row],[Order Date]],"MMM")</f>
        <v>Oct</v>
      </c>
      <c r="G2143" s="4" t="s">
        <v>11</v>
      </c>
      <c r="H2143" s="4" t="s">
        <v>39</v>
      </c>
      <c r="I2143" s="4" t="s">
        <v>2</v>
      </c>
      <c r="J2143" s="4" t="s">
        <v>3</v>
      </c>
      <c r="K2143" s="4" t="s">
        <v>14</v>
      </c>
      <c r="L2143" s="4" t="s">
        <v>15</v>
      </c>
      <c r="M2143" s="9">
        <v>1</v>
      </c>
      <c r="N2143" s="6">
        <v>36.83</v>
      </c>
      <c r="O2143" s="7">
        <v>0</v>
      </c>
      <c r="P2143" s="6">
        <v>13.64</v>
      </c>
      <c r="Q2143" s="6">
        <f t="shared" si="132"/>
        <v>36.83</v>
      </c>
      <c r="R2143" s="6">
        <f t="shared" si="133"/>
        <v>13.64</v>
      </c>
      <c r="S2143" s="6">
        <f t="shared" si="134"/>
        <v>23.189999999999998</v>
      </c>
      <c r="T2143" s="8">
        <f t="shared" si="135"/>
        <v>0.62964974205810476</v>
      </c>
      <c r="U2143" s="5">
        <f>YEAR(SalesDataTable[[#This Row],[Order Date]])</f>
        <v>2026</v>
      </c>
      <c r="V2143" s="8" t="str">
        <f>"Q"&amp;ROUNDUP(MONTH(SalesDataTable[[#This Row],[Order Date]])/3,0)</f>
        <v>Q4</v>
      </c>
      <c r="W2143" s="9">
        <f>MONTH(SalesDataTable[[#This Row],[Order Date]])</f>
        <v>10</v>
      </c>
      <c r="X2143" s="8" t="str">
        <f>TEXT(SalesDataTable[[#This Row],[Order Date]],"mmm")</f>
        <v>Oct</v>
      </c>
    </row>
    <row r="2144" spans="1:24" ht="15.75">
      <c r="A2144" s="2">
        <v>960</v>
      </c>
      <c r="B2144" s="3">
        <v>46313</v>
      </c>
      <c r="C2144" s="4">
        <f>YEAR(SalesDataTable[[#This Row],[Order Date]])</f>
        <v>2026</v>
      </c>
      <c r="D2144" s="12" t="str">
        <f>"Q"&amp;ROUNDUP(MONTH(SalesDataTable[[#This Row],[Order Date]])/3,0)</f>
        <v>Q4</v>
      </c>
      <c r="E2144" s="4">
        <f>MONTH(SalesDataTable[[#This Row],[Order Date]])</f>
        <v>10</v>
      </c>
      <c r="F2144" s="4" t="str">
        <f>TEXT(SalesDataTable[[#This Row],[Order Date]],"MMM")</f>
        <v>Oct</v>
      </c>
      <c r="G2144" s="4" t="s">
        <v>6</v>
      </c>
      <c r="H2144" s="4" t="s">
        <v>43</v>
      </c>
      <c r="I2144" s="4" t="s">
        <v>28</v>
      </c>
      <c r="J2144" s="4" t="s">
        <v>3</v>
      </c>
      <c r="K2144" s="4" t="s">
        <v>23</v>
      </c>
      <c r="L2144" s="4" t="s">
        <v>29</v>
      </c>
      <c r="M2144" s="9">
        <v>5</v>
      </c>
      <c r="N2144" s="6">
        <v>196.37</v>
      </c>
      <c r="O2144" s="7">
        <v>0.05</v>
      </c>
      <c r="P2144" s="6">
        <v>103.51</v>
      </c>
      <c r="Q2144" s="6">
        <f t="shared" si="132"/>
        <v>932.75749999999994</v>
      </c>
      <c r="R2144" s="6">
        <f t="shared" si="133"/>
        <v>517.55000000000007</v>
      </c>
      <c r="S2144" s="6">
        <f t="shared" si="134"/>
        <v>415.20749999999987</v>
      </c>
      <c r="T2144" s="8">
        <f t="shared" si="135"/>
        <v>0.44513981393877816</v>
      </c>
      <c r="U2144" s="5">
        <f>YEAR(SalesDataTable[[#This Row],[Order Date]])</f>
        <v>2026</v>
      </c>
      <c r="V2144" s="8" t="str">
        <f>"Q"&amp;ROUNDUP(MONTH(SalesDataTable[[#This Row],[Order Date]])/3,0)</f>
        <v>Q4</v>
      </c>
      <c r="W2144" s="9">
        <f>MONTH(SalesDataTable[[#This Row],[Order Date]])</f>
        <v>10</v>
      </c>
      <c r="X2144" s="8" t="str">
        <f>TEXT(SalesDataTable[[#This Row],[Order Date]],"mmm")</f>
        <v>Oct</v>
      </c>
    </row>
    <row r="2145" spans="1:24" ht="15.75">
      <c r="A2145" s="2">
        <v>1389</v>
      </c>
      <c r="B2145" s="3">
        <v>46313</v>
      </c>
      <c r="C2145" s="4">
        <f>YEAR(SalesDataTable[[#This Row],[Order Date]])</f>
        <v>2026</v>
      </c>
      <c r="D2145" s="12" t="str">
        <f>"Q"&amp;ROUNDUP(MONTH(SalesDataTable[[#This Row],[Order Date]])/3,0)</f>
        <v>Q4</v>
      </c>
      <c r="E2145" s="4">
        <f>MONTH(SalesDataTable[[#This Row],[Order Date]])</f>
        <v>10</v>
      </c>
      <c r="F2145" s="4" t="str">
        <f>TEXT(SalesDataTable[[#This Row],[Order Date]],"MMM")</f>
        <v>Oct</v>
      </c>
      <c r="G2145" s="4" t="s">
        <v>0</v>
      </c>
      <c r="H2145" s="4" t="s">
        <v>50</v>
      </c>
      <c r="I2145" s="4" t="s">
        <v>2</v>
      </c>
      <c r="J2145" s="4" t="s">
        <v>13</v>
      </c>
      <c r="K2145" s="4" t="s">
        <v>9</v>
      </c>
      <c r="L2145" s="4" t="s">
        <v>10</v>
      </c>
      <c r="M2145" s="9">
        <v>2</v>
      </c>
      <c r="N2145" s="6">
        <v>93.73</v>
      </c>
      <c r="O2145" s="7">
        <v>0</v>
      </c>
      <c r="P2145" s="6">
        <v>44.79</v>
      </c>
      <c r="Q2145" s="6">
        <f t="shared" si="132"/>
        <v>187.46</v>
      </c>
      <c r="R2145" s="6">
        <f t="shared" si="133"/>
        <v>89.58</v>
      </c>
      <c r="S2145" s="6">
        <f t="shared" si="134"/>
        <v>97.88000000000001</v>
      </c>
      <c r="T2145" s="8">
        <f t="shared" si="135"/>
        <v>0.52213805611863873</v>
      </c>
      <c r="U2145" s="5">
        <f>YEAR(SalesDataTable[[#This Row],[Order Date]])</f>
        <v>2026</v>
      </c>
      <c r="V2145" s="8" t="str">
        <f>"Q"&amp;ROUNDUP(MONTH(SalesDataTable[[#This Row],[Order Date]])/3,0)</f>
        <v>Q4</v>
      </c>
      <c r="W2145" s="9">
        <f>MONTH(SalesDataTable[[#This Row],[Order Date]])</f>
        <v>10</v>
      </c>
      <c r="X2145" s="8" t="str">
        <f>TEXT(SalesDataTable[[#This Row],[Order Date]],"mmm")</f>
        <v>Oct</v>
      </c>
    </row>
    <row r="2146" spans="1:24" ht="15.75">
      <c r="A2146" s="2">
        <v>1493</v>
      </c>
      <c r="B2146" s="3">
        <v>46313</v>
      </c>
      <c r="C2146" s="4">
        <f>YEAR(SalesDataTable[[#This Row],[Order Date]])</f>
        <v>2026</v>
      </c>
      <c r="D2146" s="12" t="str">
        <f>"Q"&amp;ROUNDUP(MONTH(SalesDataTable[[#This Row],[Order Date]])/3,0)</f>
        <v>Q4</v>
      </c>
      <c r="E2146" s="4">
        <f>MONTH(SalesDataTable[[#This Row],[Order Date]])</f>
        <v>10</v>
      </c>
      <c r="F2146" s="4" t="str">
        <f>TEXT(SalesDataTable[[#This Row],[Order Date]],"MMM")</f>
        <v>Oct</v>
      </c>
      <c r="G2146" s="4" t="s">
        <v>11</v>
      </c>
      <c r="H2146" s="4" t="s">
        <v>39</v>
      </c>
      <c r="I2146" s="4" t="s">
        <v>2</v>
      </c>
      <c r="J2146" s="4" t="s">
        <v>16</v>
      </c>
      <c r="K2146" s="4" t="s">
        <v>14</v>
      </c>
      <c r="L2146" s="4" t="s">
        <v>15</v>
      </c>
      <c r="M2146" s="9">
        <v>1</v>
      </c>
      <c r="N2146" s="6">
        <v>36.46</v>
      </c>
      <c r="O2146" s="7">
        <v>0.05</v>
      </c>
      <c r="P2146" s="6">
        <v>13.35</v>
      </c>
      <c r="Q2146" s="6">
        <f t="shared" si="132"/>
        <v>34.637</v>
      </c>
      <c r="R2146" s="6">
        <f t="shared" si="133"/>
        <v>13.35</v>
      </c>
      <c r="S2146" s="6">
        <f t="shared" si="134"/>
        <v>21.286999999999999</v>
      </c>
      <c r="T2146" s="8">
        <f t="shared" si="135"/>
        <v>0.61457401045125148</v>
      </c>
      <c r="U2146" s="5">
        <f>YEAR(SalesDataTable[[#This Row],[Order Date]])</f>
        <v>2026</v>
      </c>
      <c r="V2146" s="8" t="str">
        <f>"Q"&amp;ROUNDUP(MONTH(SalesDataTable[[#This Row],[Order Date]])/3,0)</f>
        <v>Q4</v>
      </c>
      <c r="W2146" s="9">
        <f>MONTH(SalesDataTable[[#This Row],[Order Date]])</f>
        <v>10</v>
      </c>
      <c r="X2146" s="8" t="str">
        <f>TEXT(SalesDataTable[[#This Row],[Order Date]],"mmm")</f>
        <v>Oct</v>
      </c>
    </row>
    <row r="2147" spans="1:24" ht="15.75">
      <c r="A2147" s="2">
        <v>1967</v>
      </c>
      <c r="B2147" s="3">
        <v>46313</v>
      </c>
      <c r="C2147" s="4">
        <f>YEAR(SalesDataTable[[#This Row],[Order Date]])</f>
        <v>2026</v>
      </c>
      <c r="D2147" s="12" t="str">
        <f>"Q"&amp;ROUNDUP(MONTH(SalesDataTable[[#This Row],[Order Date]])/3,0)</f>
        <v>Q4</v>
      </c>
      <c r="E2147" s="4">
        <f>MONTH(SalesDataTable[[#This Row],[Order Date]])</f>
        <v>10</v>
      </c>
      <c r="F2147" s="4" t="str">
        <f>TEXT(SalesDataTable[[#This Row],[Order Date]],"MMM")</f>
        <v>Oct</v>
      </c>
      <c r="G2147" s="4" t="s">
        <v>6</v>
      </c>
      <c r="H2147" s="4" t="s">
        <v>49</v>
      </c>
      <c r="I2147" s="4" t="s">
        <v>2</v>
      </c>
      <c r="J2147" s="4" t="s">
        <v>3</v>
      </c>
      <c r="K2147" s="4" t="s">
        <v>23</v>
      </c>
      <c r="L2147" s="4" t="s">
        <v>51</v>
      </c>
      <c r="M2147" s="9">
        <v>2</v>
      </c>
      <c r="N2147" s="6">
        <v>125.91</v>
      </c>
      <c r="O2147" s="7">
        <v>0</v>
      </c>
      <c r="P2147" s="6">
        <v>61.95</v>
      </c>
      <c r="Q2147" s="6">
        <f t="shared" si="132"/>
        <v>251.82</v>
      </c>
      <c r="R2147" s="6">
        <f t="shared" si="133"/>
        <v>123.9</v>
      </c>
      <c r="S2147" s="6">
        <f t="shared" si="134"/>
        <v>127.91999999999999</v>
      </c>
      <c r="T2147" s="8">
        <f t="shared" si="135"/>
        <v>0.50798189182749576</v>
      </c>
      <c r="U2147" s="5">
        <f>YEAR(SalesDataTable[[#This Row],[Order Date]])</f>
        <v>2026</v>
      </c>
      <c r="V2147" s="8" t="str">
        <f>"Q"&amp;ROUNDUP(MONTH(SalesDataTable[[#This Row],[Order Date]])/3,0)</f>
        <v>Q4</v>
      </c>
      <c r="W2147" s="9">
        <f>MONTH(SalesDataTable[[#This Row],[Order Date]])</f>
        <v>10</v>
      </c>
      <c r="X2147" s="8" t="str">
        <f>TEXT(SalesDataTable[[#This Row],[Order Date]],"mmm")</f>
        <v>Oct</v>
      </c>
    </row>
    <row r="2148" spans="1:24" ht="15.75">
      <c r="A2148" s="2">
        <v>2132</v>
      </c>
      <c r="B2148" s="3">
        <v>46313</v>
      </c>
      <c r="C2148" s="4">
        <f>YEAR(SalesDataTable[[#This Row],[Order Date]])</f>
        <v>2026</v>
      </c>
      <c r="D2148" s="12" t="str">
        <f>"Q"&amp;ROUNDUP(MONTH(SalesDataTable[[#This Row],[Order Date]])/3,0)</f>
        <v>Q4</v>
      </c>
      <c r="E2148" s="4">
        <f>MONTH(SalesDataTable[[#This Row],[Order Date]])</f>
        <v>10</v>
      </c>
      <c r="F2148" s="4" t="str">
        <f>TEXT(SalesDataTable[[#This Row],[Order Date]],"MMM")</f>
        <v>Oct</v>
      </c>
      <c r="G2148" s="4" t="s">
        <v>20</v>
      </c>
      <c r="H2148" s="4" t="s">
        <v>33</v>
      </c>
      <c r="I2148" s="4" t="s">
        <v>19</v>
      </c>
      <c r="J2148" s="4" t="s">
        <v>13</v>
      </c>
      <c r="K2148" s="4" t="s">
        <v>9</v>
      </c>
      <c r="L2148" s="4" t="s">
        <v>10</v>
      </c>
      <c r="M2148" s="9">
        <v>1</v>
      </c>
      <c r="N2148" s="6">
        <v>92.56</v>
      </c>
      <c r="O2148" s="7">
        <v>0.1</v>
      </c>
      <c r="P2148" s="6">
        <v>44.23</v>
      </c>
      <c r="Q2148" s="6">
        <f t="shared" si="132"/>
        <v>83.304000000000002</v>
      </c>
      <c r="R2148" s="6">
        <f t="shared" si="133"/>
        <v>44.23</v>
      </c>
      <c r="S2148" s="6">
        <f t="shared" si="134"/>
        <v>39.074000000000005</v>
      </c>
      <c r="T2148" s="8">
        <f t="shared" si="135"/>
        <v>0.46905310669355621</v>
      </c>
      <c r="U2148" s="5">
        <f>YEAR(SalesDataTable[[#This Row],[Order Date]])</f>
        <v>2026</v>
      </c>
      <c r="V2148" s="8" t="str">
        <f>"Q"&amp;ROUNDUP(MONTH(SalesDataTable[[#This Row],[Order Date]])/3,0)</f>
        <v>Q4</v>
      </c>
      <c r="W2148" s="9">
        <f>MONTH(SalesDataTable[[#This Row],[Order Date]])</f>
        <v>10</v>
      </c>
      <c r="X2148" s="8" t="str">
        <f>TEXT(SalesDataTable[[#This Row],[Order Date]],"mmm")</f>
        <v>Oct</v>
      </c>
    </row>
    <row r="2149" spans="1:24" ht="15.75">
      <c r="A2149" s="2">
        <v>2882</v>
      </c>
      <c r="B2149" s="3">
        <v>46313</v>
      </c>
      <c r="C2149" s="4">
        <f>YEAR(SalesDataTable[[#This Row],[Order Date]])</f>
        <v>2026</v>
      </c>
      <c r="D2149" s="12" t="str">
        <f>"Q"&amp;ROUNDUP(MONTH(SalesDataTable[[#This Row],[Order Date]])/3,0)</f>
        <v>Q4</v>
      </c>
      <c r="E2149" s="4">
        <f>MONTH(SalesDataTable[[#This Row],[Order Date]])</f>
        <v>10</v>
      </c>
      <c r="F2149" s="4" t="str">
        <f>TEXT(SalesDataTable[[#This Row],[Order Date]],"MMM")</f>
        <v>Oct</v>
      </c>
      <c r="G2149" s="4" t="s">
        <v>20</v>
      </c>
      <c r="H2149" s="4" t="s">
        <v>33</v>
      </c>
      <c r="I2149" s="4" t="s">
        <v>28</v>
      </c>
      <c r="J2149" s="4" t="s">
        <v>13</v>
      </c>
      <c r="K2149" s="4" t="s">
        <v>9</v>
      </c>
      <c r="L2149" s="4" t="s">
        <v>46</v>
      </c>
      <c r="M2149" s="9">
        <v>4</v>
      </c>
      <c r="N2149" s="6">
        <v>70.02</v>
      </c>
      <c r="O2149" s="7">
        <v>0</v>
      </c>
      <c r="P2149" s="6">
        <v>32.86</v>
      </c>
      <c r="Q2149" s="6">
        <f t="shared" si="132"/>
        <v>280.08</v>
      </c>
      <c r="R2149" s="6">
        <f t="shared" si="133"/>
        <v>131.44</v>
      </c>
      <c r="S2149" s="6">
        <f t="shared" si="134"/>
        <v>148.63999999999999</v>
      </c>
      <c r="T2149" s="8">
        <f t="shared" si="135"/>
        <v>0.53070551271065403</v>
      </c>
      <c r="U2149" s="5">
        <f>YEAR(SalesDataTable[[#This Row],[Order Date]])</f>
        <v>2026</v>
      </c>
      <c r="V2149" s="8" t="str">
        <f>"Q"&amp;ROUNDUP(MONTH(SalesDataTable[[#This Row],[Order Date]])/3,0)</f>
        <v>Q4</v>
      </c>
      <c r="W2149" s="9">
        <f>MONTH(SalesDataTable[[#This Row],[Order Date]])</f>
        <v>10</v>
      </c>
      <c r="X2149" s="8" t="str">
        <f>TEXT(SalesDataTable[[#This Row],[Order Date]],"mmm")</f>
        <v>Oct</v>
      </c>
    </row>
    <row r="2150" spans="1:24" ht="15.75">
      <c r="A2150" s="2">
        <v>3345</v>
      </c>
      <c r="B2150" s="3">
        <v>46313</v>
      </c>
      <c r="C2150" s="4">
        <f>YEAR(SalesDataTable[[#This Row],[Order Date]])</f>
        <v>2026</v>
      </c>
      <c r="D2150" s="12" t="str">
        <f>"Q"&amp;ROUNDUP(MONTH(SalesDataTable[[#This Row],[Order Date]])/3,0)</f>
        <v>Q4</v>
      </c>
      <c r="E2150" s="4">
        <f>MONTH(SalesDataTable[[#This Row],[Order Date]])</f>
        <v>10</v>
      </c>
      <c r="F2150" s="4" t="str">
        <f>TEXT(SalesDataTable[[#This Row],[Order Date]],"MMM")</f>
        <v>Oct</v>
      </c>
      <c r="G2150" s="4" t="s">
        <v>0</v>
      </c>
      <c r="H2150" s="4" t="s">
        <v>50</v>
      </c>
      <c r="I2150" s="4" t="s">
        <v>2</v>
      </c>
      <c r="J2150" s="4" t="s">
        <v>3</v>
      </c>
      <c r="K2150" s="4" t="s">
        <v>4</v>
      </c>
      <c r="L2150" s="4" t="s">
        <v>22</v>
      </c>
      <c r="M2150" s="9">
        <v>3</v>
      </c>
      <c r="N2150" s="6">
        <v>51.62</v>
      </c>
      <c r="O2150" s="7">
        <v>0.1</v>
      </c>
      <c r="P2150" s="6">
        <v>22.94</v>
      </c>
      <c r="Q2150" s="6">
        <f t="shared" si="132"/>
        <v>139.374</v>
      </c>
      <c r="R2150" s="6">
        <f t="shared" si="133"/>
        <v>68.820000000000007</v>
      </c>
      <c r="S2150" s="6">
        <f t="shared" si="134"/>
        <v>70.553999999999988</v>
      </c>
      <c r="T2150" s="8">
        <f t="shared" si="135"/>
        <v>0.50622067243531788</v>
      </c>
      <c r="U2150" s="5">
        <f>YEAR(SalesDataTable[[#This Row],[Order Date]])</f>
        <v>2026</v>
      </c>
      <c r="V2150" s="8" t="str">
        <f>"Q"&amp;ROUNDUP(MONTH(SalesDataTable[[#This Row],[Order Date]])/3,0)</f>
        <v>Q4</v>
      </c>
      <c r="W2150" s="9">
        <f>MONTH(SalesDataTable[[#This Row],[Order Date]])</f>
        <v>10</v>
      </c>
      <c r="X2150" s="8" t="str">
        <f>TEXT(SalesDataTable[[#This Row],[Order Date]],"mmm")</f>
        <v>Oct</v>
      </c>
    </row>
    <row r="2151" spans="1:24" ht="15.75">
      <c r="A2151" s="2">
        <v>4089</v>
      </c>
      <c r="B2151" s="3">
        <v>46313</v>
      </c>
      <c r="C2151" s="4">
        <f>YEAR(SalesDataTable[[#This Row],[Order Date]])</f>
        <v>2026</v>
      </c>
      <c r="D2151" s="12" t="str">
        <f>"Q"&amp;ROUNDUP(MONTH(SalesDataTable[[#This Row],[Order Date]])/3,0)</f>
        <v>Q4</v>
      </c>
      <c r="E2151" s="4">
        <f>MONTH(SalesDataTable[[#This Row],[Order Date]])</f>
        <v>10</v>
      </c>
      <c r="F2151" s="4" t="str">
        <f>TEXT(SalesDataTable[[#This Row],[Order Date]],"MMM")</f>
        <v>Oct</v>
      </c>
      <c r="G2151" s="4" t="s">
        <v>11</v>
      </c>
      <c r="H2151" s="4" t="s">
        <v>12</v>
      </c>
      <c r="I2151" s="4" t="s">
        <v>2</v>
      </c>
      <c r="J2151" s="4" t="s">
        <v>13</v>
      </c>
      <c r="K2151" s="4" t="s">
        <v>23</v>
      </c>
      <c r="L2151" s="4" t="s">
        <v>29</v>
      </c>
      <c r="M2151" s="9">
        <v>1</v>
      </c>
      <c r="N2151" s="6">
        <v>196.39</v>
      </c>
      <c r="O2151" s="7">
        <v>0</v>
      </c>
      <c r="P2151" s="6">
        <v>104.66</v>
      </c>
      <c r="Q2151" s="6">
        <f t="shared" si="132"/>
        <v>196.39</v>
      </c>
      <c r="R2151" s="6">
        <f t="shared" si="133"/>
        <v>104.66</v>
      </c>
      <c r="S2151" s="6">
        <f t="shared" si="134"/>
        <v>91.72999999999999</v>
      </c>
      <c r="T2151" s="8">
        <f t="shared" si="135"/>
        <v>0.46708080859514228</v>
      </c>
      <c r="U2151" s="5">
        <f>YEAR(SalesDataTable[[#This Row],[Order Date]])</f>
        <v>2026</v>
      </c>
      <c r="V2151" s="8" t="str">
        <f>"Q"&amp;ROUNDUP(MONTH(SalesDataTable[[#This Row],[Order Date]])/3,0)</f>
        <v>Q4</v>
      </c>
      <c r="W2151" s="9">
        <f>MONTH(SalesDataTable[[#This Row],[Order Date]])</f>
        <v>10</v>
      </c>
      <c r="X2151" s="8" t="str">
        <f>TEXT(SalesDataTable[[#This Row],[Order Date]],"mmm")</f>
        <v>Oct</v>
      </c>
    </row>
    <row r="2152" spans="1:24" ht="15.75">
      <c r="A2152" s="2">
        <v>4119</v>
      </c>
      <c r="B2152" s="3">
        <v>46313</v>
      </c>
      <c r="C2152" s="4">
        <f>YEAR(SalesDataTable[[#This Row],[Order Date]])</f>
        <v>2026</v>
      </c>
      <c r="D2152" s="12" t="str">
        <f>"Q"&amp;ROUNDUP(MONTH(SalesDataTable[[#This Row],[Order Date]])/3,0)</f>
        <v>Q4</v>
      </c>
      <c r="E2152" s="4">
        <f>MONTH(SalesDataTable[[#This Row],[Order Date]])</f>
        <v>10</v>
      </c>
      <c r="F2152" s="4" t="str">
        <f>TEXT(SalesDataTable[[#This Row],[Order Date]],"MMM")</f>
        <v>Oct</v>
      </c>
      <c r="G2152" s="4" t="s">
        <v>20</v>
      </c>
      <c r="H2152" s="4" t="s">
        <v>33</v>
      </c>
      <c r="I2152" s="4" t="s">
        <v>8</v>
      </c>
      <c r="J2152" s="4" t="s">
        <v>16</v>
      </c>
      <c r="K2152" s="4" t="s">
        <v>34</v>
      </c>
      <c r="L2152" s="4" t="s">
        <v>35</v>
      </c>
      <c r="M2152" s="9">
        <v>10</v>
      </c>
      <c r="N2152" s="6">
        <v>41.26</v>
      </c>
      <c r="O2152" s="7">
        <v>0.1</v>
      </c>
      <c r="P2152" s="6">
        <v>15.06</v>
      </c>
      <c r="Q2152" s="6">
        <f t="shared" si="132"/>
        <v>371.34</v>
      </c>
      <c r="R2152" s="6">
        <f t="shared" si="133"/>
        <v>150.6</v>
      </c>
      <c r="S2152" s="6">
        <f t="shared" si="134"/>
        <v>220.73999999999998</v>
      </c>
      <c r="T2152" s="8">
        <f t="shared" si="135"/>
        <v>0.59444175149458711</v>
      </c>
      <c r="U2152" s="5">
        <f>YEAR(SalesDataTable[[#This Row],[Order Date]])</f>
        <v>2026</v>
      </c>
      <c r="V2152" s="8" t="str">
        <f>"Q"&amp;ROUNDUP(MONTH(SalesDataTable[[#This Row],[Order Date]])/3,0)</f>
        <v>Q4</v>
      </c>
      <c r="W2152" s="9">
        <f>MONTH(SalesDataTable[[#This Row],[Order Date]])</f>
        <v>10</v>
      </c>
      <c r="X2152" s="8" t="str">
        <f>TEXT(SalesDataTable[[#This Row],[Order Date]],"mmm")</f>
        <v>Oct</v>
      </c>
    </row>
    <row r="2153" spans="1:24" ht="15.75">
      <c r="A2153" s="2">
        <v>4968</v>
      </c>
      <c r="B2153" s="3">
        <v>46313</v>
      </c>
      <c r="C2153" s="4">
        <f>YEAR(SalesDataTable[[#This Row],[Order Date]])</f>
        <v>2026</v>
      </c>
      <c r="D2153" s="12" t="str">
        <f>"Q"&amp;ROUNDUP(MONTH(SalesDataTable[[#This Row],[Order Date]])/3,0)</f>
        <v>Q4</v>
      </c>
      <c r="E2153" s="4">
        <f>MONTH(SalesDataTable[[#This Row],[Order Date]])</f>
        <v>10</v>
      </c>
      <c r="F2153" s="4" t="str">
        <f>TEXT(SalesDataTable[[#This Row],[Order Date]],"MMM")</f>
        <v>Oct</v>
      </c>
      <c r="G2153" s="4" t="s">
        <v>11</v>
      </c>
      <c r="H2153" s="4" t="s">
        <v>18</v>
      </c>
      <c r="I2153" s="4" t="s">
        <v>28</v>
      </c>
      <c r="J2153" s="4" t="s">
        <v>13</v>
      </c>
      <c r="K2153" s="4" t="s">
        <v>14</v>
      </c>
      <c r="L2153" s="4" t="s">
        <v>15</v>
      </c>
      <c r="M2153" s="9">
        <v>1</v>
      </c>
      <c r="N2153" s="6">
        <v>35.549999999999997</v>
      </c>
      <c r="O2153" s="7">
        <v>0.05</v>
      </c>
      <c r="P2153" s="6">
        <v>13.44</v>
      </c>
      <c r="Q2153" s="6">
        <f t="shared" si="132"/>
        <v>33.772499999999994</v>
      </c>
      <c r="R2153" s="6">
        <f t="shared" si="133"/>
        <v>13.44</v>
      </c>
      <c r="S2153" s="6">
        <f t="shared" si="134"/>
        <v>20.332499999999996</v>
      </c>
      <c r="T2153" s="8">
        <f t="shared" si="135"/>
        <v>0.60204308238951809</v>
      </c>
      <c r="U2153" s="5">
        <f>YEAR(SalesDataTable[[#This Row],[Order Date]])</f>
        <v>2026</v>
      </c>
      <c r="V2153" s="8" t="str">
        <f>"Q"&amp;ROUNDUP(MONTH(SalesDataTable[[#This Row],[Order Date]])/3,0)</f>
        <v>Q4</v>
      </c>
      <c r="W2153" s="9">
        <f>MONTH(SalesDataTable[[#This Row],[Order Date]])</f>
        <v>10</v>
      </c>
      <c r="X2153" s="8" t="str">
        <f>TEXT(SalesDataTable[[#This Row],[Order Date]],"mmm")</f>
        <v>Oct</v>
      </c>
    </row>
    <row r="2154" spans="1:24" ht="15.75">
      <c r="A2154" s="2">
        <v>5197</v>
      </c>
      <c r="B2154" s="3">
        <v>46313</v>
      </c>
      <c r="C2154" s="4">
        <f>YEAR(SalesDataTable[[#This Row],[Order Date]])</f>
        <v>2026</v>
      </c>
      <c r="D2154" s="12" t="str">
        <f>"Q"&amp;ROUNDUP(MONTH(SalesDataTable[[#This Row],[Order Date]])/3,0)</f>
        <v>Q4</v>
      </c>
      <c r="E2154" s="4">
        <f>MONTH(SalesDataTable[[#This Row],[Order Date]])</f>
        <v>10</v>
      </c>
      <c r="F2154" s="4" t="str">
        <f>TEXT(SalesDataTable[[#This Row],[Order Date]],"MMM")</f>
        <v>Oct</v>
      </c>
      <c r="G2154" s="4" t="s">
        <v>20</v>
      </c>
      <c r="H2154" s="4" t="s">
        <v>33</v>
      </c>
      <c r="I2154" s="4" t="s">
        <v>2</v>
      </c>
      <c r="J2154" s="4" t="s">
        <v>13</v>
      </c>
      <c r="K2154" s="4" t="s">
        <v>4</v>
      </c>
      <c r="L2154" s="4" t="s">
        <v>22</v>
      </c>
      <c r="M2154" s="9">
        <v>1</v>
      </c>
      <c r="N2154" s="6">
        <v>49.5</v>
      </c>
      <c r="O2154" s="7">
        <v>0</v>
      </c>
      <c r="P2154" s="6">
        <v>22.36</v>
      </c>
      <c r="Q2154" s="6">
        <f t="shared" si="132"/>
        <v>49.5</v>
      </c>
      <c r="R2154" s="6">
        <f t="shared" si="133"/>
        <v>22.36</v>
      </c>
      <c r="S2154" s="6">
        <f t="shared" si="134"/>
        <v>27.14</v>
      </c>
      <c r="T2154" s="8">
        <f t="shared" si="135"/>
        <v>0.54828282828282826</v>
      </c>
      <c r="U2154" s="5">
        <f>YEAR(SalesDataTable[[#This Row],[Order Date]])</f>
        <v>2026</v>
      </c>
      <c r="V2154" s="8" t="str">
        <f>"Q"&amp;ROUNDUP(MONTH(SalesDataTable[[#This Row],[Order Date]])/3,0)</f>
        <v>Q4</v>
      </c>
      <c r="W2154" s="9">
        <f>MONTH(SalesDataTable[[#This Row],[Order Date]])</f>
        <v>10</v>
      </c>
      <c r="X2154" s="8" t="str">
        <f>TEXT(SalesDataTable[[#This Row],[Order Date]],"mmm")</f>
        <v>Oct</v>
      </c>
    </row>
    <row r="2155" spans="1:24" ht="15.75">
      <c r="A2155" s="2">
        <v>66</v>
      </c>
      <c r="B2155" s="3">
        <v>46314</v>
      </c>
      <c r="C2155" s="4">
        <f>YEAR(SalesDataTable[[#This Row],[Order Date]])</f>
        <v>2026</v>
      </c>
      <c r="D2155" s="12" t="str">
        <f>"Q"&amp;ROUNDUP(MONTH(SalesDataTable[[#This Row],[Order Date]])/3,0)</f>
        <v>Q4</v>
      </c>
      <c r="E2155" s="4">
        <f>MONTH(SalesDataTable[[#This Row],[Order Date]])</f>
        <v>10</v>
      </c>
      <c r="F2155" s="4" t="str">
        <f>TEXT(SalesDataTable[[#This Row],[Order Date]],"MMM")</f>
        <v>Oct</v>
      </c>
      <c r="G2155" s="4" t="s">
        <v>0</v>
      </c>
      <c r="H2155" s="4" t="s">
        <v>50</v>
      </c>
      <c r="I2155" s="4" t="s">
        <v>2</v>
      </c>
      <c r="J2155" s="4" t="s">
        <v>16</v>
      </c>
      <c r="K2155" s="4" t="s">
        <v>23</v>
      </c>
      <c r="L2155" s="4" t="s">
        <v>40</v>
      </c>
      <c r="M2155" s="9">
        <v>1</v>
      </c>
      <c r="N2155" s="6">
        <v>80.58</v>
      </c>
      <c r="O2155" s="7">
        <v>0</v>
      </c>
      <c r="P2155" s="6">
        <v>40.43</v>
      </c>
      <c r="Q2155" s="6">
        <f t="shared" si="132"/>
        <v>80.58</v>
      </c>
      <c r="R2155" s="6">
        <f t="shared" si="133"/>
        <v>40.43</v>
      </c>
      <c r="S2155" s="6">
        <f t="shared" si="134"/>
        <v>40.15</v>
      </c>
      <c r="T2155" s="8">
        <f t="shared" si="135"/>
        <v>0.49826259617771157</v>
      </c>
      <c r="U2155" s="5">
        <f>YEAR(SalesDataTable[[#This Row],[Order Date]])</f>
        <v>2026</v>
      </c>
      <c r="V2155" s="8" t="str">
        <f>"Q"&amp;ROUNDUP(MONTH(SalesDataTable[[#This Row],[Order Date]])/3,0)</f>
        <v>Q4</v>
      </c>
      <c r="W2155" s="9">
        <f>MONTH(SalesDataTable[[#This Row],[Order Date]])</f>
        <v>10</v>
      </c>
      <c r="X2155" s="8" t="str">
        <f>TEXT(SalesDataTable[[#This Row],[Order Date]],"mmm")</f>
        <v>Oct</v>
      </c>
    </row>
    <row r="2156" spans="1:24" ht="15.75">
      <c r="A2156" s="2">
        <v>585</v>
      </c>
      <c r="B2156" s="3">
        <v>46314</v>
      </c>
      <c r="C2156" s="4">
        <f>YEAR(SalesDataTable[[#This Row],[Order Date]])</f>
        <v>2026</v>
      </c>
      <c r="D2156" s="12" t="str">
        <f>"Q"&amp;ROUNDUP(MONTH(SalesDataTable[[#This Row],[Order Date]])/3,0)</f>
        <v>Q4</v>
      </c>
      <c r="E2156" s="4">
        <f>MONTH(SalesDataTable[[#This Row],[Order Date]])</f>
        <v>10</v>
      </c>
      <c r="F2156" s="4" t="str">
        <f>TEXT(SalesDataTable[[#This Row],[Order Date]],"MMM")</f>
        <v>Oct</v>
      </c>
      <c r="G2156" s="4" t="s">
        <v>11</v>
      </c>
      <c r="H2156" s="4" t="s">
        <v>25</v>
      </c>
      <c r="I2156" s="4" t="s">
        <v>19</v>
      </c>
      <c r="J2156" s="4" t="s">
        <v>16</v>
      </c>
      <c r="K2156" s="4" t="s">
        <v>14</v>
      </c>
      <c r="L2156" s="4" t="s">
        <v>48</v>
      </c>
      <c r="M2156" s="9">
        <v>2</v>
      </c>
      <c r="N2156" s="6">
        <v>161.59</v>
      </c>
      <c r="O2156" s="7">
        <v>0.05</v>
      </c>
      <c r="P2156" s="6">
        <v>89.57</v>
      </c>
      <c r="Q2156" s="6">
        <f t="shared" si="132"/>
        <v>307.02100000000002</v>
      </c>
      <c r="R2156" s="6">
        <f t="shared" si="133"/>
        <v>179.14</v>
      </c>
      <c r="S2156" s="6">
        <f t="shared" si="134"/>
        <v>127.88100000000003</v>
      </c>
      <c r="T2156" s="8">
        <f t="shared" si="135"/>
        <v>0.41652199686666391</v>
      </c>
      <c r="U2156" s="5">
        <f>YEAR(SalesDataTable[[#This Row],[Order Date]])</f>
        <v>2026</v>
      </c>
      <c r="V2156" s="8" t="str">
        <f>"Q"&amp;ROUNDUP(MONTH(SalesDataTable[[#This Row],[Order Date]])/3,0)</f>
        <v>Q4</v>
      </c>
      <c r="W2156" s="9">
        <f>MONTH(SalesDataTable[[#This Row],[Order Date]])</f>
        <v>10</v>
      </c>
      <c r="X2156" s="8" t="str">
        <f>TEXT(SalesDataTable[[#This Row],[Order Date]],"mmm")</f>
        <v>Oct</v>
      </c>
    </row>
    <row r="2157" spans="1:24" ht="15.75">
      <c r="A2157" s="2">
        <v>856</v>
      </c>
      <c r="B2157" s="3">
        <v>46314</v>
      </c>
      <c r="C2157" s="4">
        <f>YEAR(SalesDataTable[[#This Row],[Order Date]])</f>
        <v>2026</v>
      </c>
      <c r="D2157" s="12" t="str">
        <f>"Q"&amp;ROUNDUP(MONTH(SalesDataTable[[#This Row],[Order Date]])/3,0)</f>
        <v>Q4</v>
      </c>
      <c r="E2157" s="4">
        <f>MONTH(SalesDataTable[[#This Row],[Order Date]])</f>
        <v>10</v>
      </c>
      <c r="F2157" s="4" t="str">
        <f>TEXT(SalesDataTable[[#This Row],[Order Date]],"MMM")</f>
        <v>Oct</v>
      </c>
      <c r="G2157" s="4" t="s">
        <v>20</v>
      </c>
      <c r="H2157" s="4" t="s">
        <v>33</v>
      </c>
      <c r="I2157" s="4" t="s">
        <v>2</v>
      </c>
      <c r="J2157" s="4" t="s">
        <v>16</v>
      </c>
      <c r="K2157" s="4" t="s">
        <v>23</v>
      </c>
      <c r="L2157" s="4" t="s">
        <v>40</v>
      </c>
      <c r="M2157" s="9">
        <v>1</v>
      </c>
      <c r="N2157" s="6">
        <v>80.319999999999993</v>
      </c>
      <c r="O2157" s="7">
        <v>0</v>
      </c>
      <c r="P2157" s="6">
        <v>39.729999999999997</v>
      </c>
      <c r="Q2157" s="6">
        <f t="shared" si="132"/>
        <v>80.319999999999993</v>
      </c>
      <c r="R2157" s="6">
        <f t="shared" si="133"/>
        <v>39.729999999999997</v>
      </c>
      <c r="S2157" s="6">
        <f t="shared" si="134"/>
        <v>40.589999999999996</v>
      </c>
      <c r="T2157" s="8">
        <f t="shared" si="135"/>
        <v>0.50535358565737054</v>
      </c>
      <c r="U2157" s="5">
        <f>YEAR(SalesDataTable[[#This Row],[Order Date]])</f>
        <v>2026</v>
      </c>
      <c r="V2157" s="8" t="str">
        <f>"Q"&amp;ROUNDUP(MONTH(SalesDataTable[[#This Row],[Order Date]])/3,0)</f>
        <v>Q4</v>
      </c>
      <c r="W2157" s="9">
        <f>MONTH(SalesDataTable[[#This Row],[Order Date]])</f>
        <v>10</v>
      </c>
      <c r="X2157" s="8" t="str">
        <f>TEXT(SalesDataTable[[#This Row],[Order Date]],"mmm")</f>
        <v>Oct</v>
      </c>
    </row>
    <row r="2158" spans="1:24" ht="15.75">
      <c r="A2158" s="2">
        <v>1793</v>
      </c>
      <c r="B2158" s="3">
        <v>46314</v>
      </c>
      <c r="C2158" s="4">
        <f>YEAR(SalesDataTable[[#This Row],[Order Date]])</f>
        <v>2026</v>
      </c>
      <c r="D2158" s="12" t="str">
        <f>"Q"&amp;ROUNDUP(MONTH(SalesDataTable[[#This Row],[Order Date]])/3,0)</f>
        <v>Q4</v>
      </c>
      <c r="E2158" s="4">
        <f>MONTH(SalesDataTable[[#This Row],[Order Date]])</f>
        <v>10</v>
      </c>
      <c r="F2158" s="4" t="str">
        <f>TEXT(SalesDataTable[[#This Row],[Order Date]],"MMM")</f>
        <v>Oct</v>
      </c>
      <c r="G2158" s="4" t="s">
        <v>0</v>
      </c>
      <c r="H2158" s="4" t="s">
        <v>36</v>
      </c>
      <c r="I2158" s="4" t="s">
        <v>28</v>
      </c>
      <c r="J2158" s="4" t="s">
        <v>13</v>
      </c>
      <c r="K2158" s="4" t="s">
        <v>14</v>
      </c>
      <c r="L2158" s="4" t="s">
        <v>48</v>
      </c>
      <c r="M2158" s="9">
        <v>1</v>
      </c>
      <c r="N2158" s="6">
        <v>164.25</v>
      </c>
      <c r="O2158" s="7">
        <v>0</v>
      </c>
      <c r="P2158" s="6">
        <v>86.6</v>
      </c>
      <c r="Q2158" s="6">
        <f t="shared" si="132"/>
        <v>164.25</v>
      </c>
      <c r="R2158" s="6">
        <f t="shared" si="133"/>
        <v>86.6</v>
      </c>
      <c r="S2158" s="6">
        <f t="shared" si="134"/>
        <v>77.650000000000006</v>
      </c>
      <c r="T2158" s="8">
        <f t="shared" si="135"/>
        <v>0.47275494672754947</v>
      </c>
      <c r="U2158" s="5">
        <f>YEAR(SalesDataTable[[#This Row],[Order Date]])</f>
        <v>2026</v>
      </c>
      <c r="V2158" s="8" t="str">
        <f>"Q"&amp;ROUNDUP(MONTH(SalesDataTable[[#This Row],[Order Date]])/3,0)</f>
        <v>Q4</v>
      </c>
      <c r="W2158" s="9">
        <f>MONTH(SalesDataTable[[#This Row],[Order Date]])</f>
        <v>10</v>
      </c>
      <c r="X2158" s="8" t="str">
        <f>TEXT(SalesDataTable[[#This Row],[Order Date]],"mmm")</f>
        <v>Oct</v>
      </c>
    </row>
    <row r="2159" spans="1:24" ht="15.75">
      <c r="A2159" s="2">
        <v>4763</v>
      </c>
      <c r="B2159" s="3">
        <v>46314</v>
      </c>
      <c r="C2159" s="4">
        <f>YEAR(SalesDataTable[[#This Row],[Order Date]])</f>
        <v>2026</v>
      </c>
      <c r="D2159" s="12" t="str">
        <f>"Q"&amp;ROUNDUP(MONTH(SalesDataTable[[#This Row],[Order Date]])/3,0)</f>
        <v>Q4</v>
      </c>
      <c r="E2159" s="4">
        <f>MONTH(SalesDataTable[[#This Row],[Order Date]])</f>
        <v>10</v>
      </c>
      <c r="F2159" s="4" t="str">
        <f>TEXT(SalesDataTable[[#This Row],[Order Date]],"MMM")</f>
        <v>Oct</v>
      </c>
      <c r="G2159" s="4" t="s">
        <v>20</v>
      </c>
      <c r="H2159" s="4" t="s">
        <v>33</v>
      </c>
      <c r="I2159" s="4" t="s">
        <v>28</v>
      </c>
      <c r="J2159" s="4" t="s">
        <v>13</v>
      </c>
      <c r="K2159" s="4" t="s">
        <v>4</v>
      </c>
      <c r="L2159" s="4" t="s">
        <v>30</v>
      </c>
      <c r="M2159" s="9">
        <v>6</v>
      </c>
      <c r="N2159" s="6">
        <v>101.6</v>
      </c>
      <c r="O2159" s="7">
        <v>0</v>
      </c>
      <c r="P2159" s="6">
        <v>50.17</v>
      </c>
      <c r="Q2159" s="6">
        <f t="shared" si="132"/>
        <v>609.59999999999991</v>
      </c>
      <c r="R2159" s="6">
        <f t="shared" si="133"/>
        <v>301.02</v>
      </c>
      <c r="S2159" s="6">
        <f t="shared" si="134"/>
        <v>308.57999999999993</v>
      </c>
      <c r="T2159" s="8">
        <f t="shared" si="135"/>
        <v>0.50620078740157481</v>
      </c>
      <c r="U2159" s="5">
        <f>YEAR(SalesDataTable[[#This Row],[Order Date]])</f>
        <v>2026</v>
      </c>
      <c r="V2159" s="8" t="str">
        <f>"Q"&amp;ROUNDUP(MONTH(SalesDataTable[[#This Row],[Order Date]])/3,0)</f>
        <v>Q4</v>
      </c>
      <c r="W2159" s="9">
        <f>MONTH(SalesDataTable[[#This Row],[Order Date]])</f>
        <v>10</v>
      </c>
      <c r="X2159" s="8" t="str">
        <f>TEXT(SalesDataTable[[#This Row],[Order Date]],"mmm")</f>
        <v>Oct</v>
      </c>
    </row>
    <row r="2160" spans="1:24" ht="15.75">
      <c r="A2160" s="2">
        <v>1716</v>
      </c>
      <c r="B2160" s="3">
        <v>46315</v>
      </c>
      <c r="C2160" s="4">
        <f>YEAR(SalesDataTable[[#This Row],[Order Date]])</f>
        <v>2026</v>
      </c>
      <c r="D2160" s="12" t="str">
        <f>"Q"&amp;ROUNDUP(MONTH(SalesDataTable[[#This Row],[Order Date]])/3,0)</f>
        <v>Q4</v>
      </c>
      <c r="E2160" s="4">
        <f>MONTH(SalesDataTable[[#This Row],[Order Date]])</f>
        <v>10</v>
      </c>
      <c r="F2160" s="4" t="str">
        <f>TEXT(SalesDataTable[[#This Row],[Order Date]],"MMM")</f>
        <v>Oct</v>
      </c>
      <c r="G2160" s="4" t="s">
        <v>0</v>
      </c>
      <c r="H2160" s="4" t="s">
        <v>1</v>
      </c>
      <c r="I2160" s="4" t="s">
        <v>19</v>
      </c>
      <c r="J2160" s="4" t="s">
        <v>3</v>
      </c>
      <c r="K2160" s="4" t="s">
        <v>34</v>
      </c>
      <c r="L2160" s="4" t="s">
        <v>42</v>
      </c>
      <c r="M2160" s="9">
        <v>5</v>
      </c>
      <c r="N2160" s="6">
        <v>35.99</v>
      </c>
      <c r="O2160" s="7">
        <v>0</v>
      </c>
      <c r="P2160" s="6">
        <v>14.19</v>
      </c>
      <c r="Q2160" s="6">
        <f t="shared" si="132"/>
        <v>179.95000000000002</v>
      </c>
      <c r="R2160" s="6">
        <f t="shared" si="133"/>
        <v>70.95</v>
      </c>
      <c r="S2160" s="6">
        <f t="shared" si="134"/>
        <v>109.00000000000001</v>
      </c>
      <c r="T2160" s="8">
        <f t="shared" si="135"/>
        <v>0.60572381217004723</v>
      </c>
      <c r="U2160" s="5">
        <f>YEAR(SalesDataTable[[#This Row],[Order Date]])</f>
        <v>2026</v>
      </c>
      <c r="V2160" s="8" t="str">
        <f>"Q"&amp;ROUNDUP(MONTH(SalesDataTable[[#This Row],[Order Date]])/3,0)</f>
        <v>Q4</v>
      </c>
      <c r="W2160" s="9">
        <f>MONTH(SalesDataTable[[#This Row],[Order Date]])</f>
        <v>10</v>
      </c>
      <c r="X2160" s="8" t="str">
        <f>TEXT(SalesDataTable[[#This Row],[Order Date]],"mmm")</f>
        <v>Oct</v>
      </c>
    </row>
    <row r="2161" spans="1:24" ht="15.75">
      <c r="A2161" s="2">
        <v>1759</v>
      </c>
      <c r="B2161" s="3">
        <v>46315</v>
      </c>
      <c r="C2161" s="4">
        <f>YEAR(SalesDataTable[[#This Row],[Order Date]])</f>
        <v>2026</v>
      </c>
      <c r="D2161" s="12" t="str">
        <f>"Q"&amp;ROUNDUP(MONTH(SalesDataTable[[#This Row],[Order Date]])/3,0)</f>
        <v>Q4</v>
      </c>
      <c r="E2161" s="4">
        <f>MONTH(SalesDataTable[[#This Row],[Order Date]])</f>
        <v>10</v>
      </c>
      <c r="F2161" s="4" t="str">
        <f>TEXT(SalesDataTable[[#This Row],[Order Date]],"MMM")</f>
        <v>Oct</v>
      </c>
      <c r="G2161" s="4" t="s">
        <v>20</v>
      </c>
      <c r="H2161" s="4" t="s">
        <v>33</v>
      </c>
      <c r="I2161" s="4" t="s">
        <v>2</v>
      </c>
      <c r="J2161" s="4" t="s">
        <v>3</v>
      </c>
      <c r="K2161" s="4" t="s">
        <v>34</v>
      </c>
      <c r="L2161" s="4" t="s">
        <v>42</v>
      </c>
      <c r="M2161" s="9">
        <v>2</v>
      </c>
      <c r="N2161" s="6">
        <v>36.57</v>
      </c>
      <c r="O2161" s="7">
        <v>0.1</v>
      </c>
      <c r="P2161" s="6">
        <v>13.79</v>
      </c>
      <c r="Q2161" s="6">
        <f t="shared" si="132"/>
        <v>65.826000000000008</v>
      </c>
      <c r="R2161" s="6">
        <f t="shared" si="133"/>
        <v>27.58</v>
      </c>
      <c r="S2161" s="6">
        <f t="shared" si="134"/>
        <v>38.246000000000009</v>
      </c>
      <c r="T2161" s="8">
        <f t="shared" si="135"/>
        <v>0.58101661957281325</v>
      </c>
      <c r="U2161" s="5">
        <f>YEAR(SalesDataTable[[#This Row],[Order Date]])</f>
        <v>2026</v>
      </c>
      <c r="V2161" s="8" t="str">
        <f>"Q"&amp;ROUNDUP(MONTH(SalesDataTable[[#This Row],[Order Date]])/3,0)</f>
        <v>Q4</v>
      </c>
      <c r="W2161" s="9">
        <f>MONTH(SalesDataTable[[#This Row],[Order Date]])</f>
        <v>10</v>
      </c>
      <c r="X2161" s="8" t="str">
        <f>TEXT(SalesDataTable[[#This Row],[Order Date]],"mmm")</f>
        <v>Oct</v>
      </c>
    </row>
    <row r="2162" spans="1:24" ht="15.75">
      <c r="A2162" s="2">
        <v>1811</v>
      </c>
      <c r="B2162" s="3">
        <v>46315</v>
      </c>
      <c r="C2162" s="4">
        <f>YEAR(SalesDataTable[[#This Row],[Order Date]])</f>
        <v>2026</v>
      </c>
      <c r="D2162" s="12" t="str">
        <f>"Q"&amp;ROUNDUP(MONTH(SalesDataTable[[#This Row],[Order Date]])/3,0)</f>
        <v>Q4</v>
      </c>
      <c r="E2162" s="4">
        <f>MONTH(SalesDataTable[[#This Row],[Order Date]])</f>
        <v>10</v>
      </c>
      <c r="F2162" s="4" t="str">
        <f>TEXT(SalesDataTable[[#This Row],[Order Date]],"MMM")</f>
        <v>Oct</v>
      </c>
      <c r="G2162" s="4" t="s">
        <v>6</v>
      </c>
      <c r="H2162" s="4" t="s">
        <v>27</v>
      </c>
      <c r="I2162" s="4" t="s">
        <v>2</v>
      </c>
      <c r="J2162" s="4" t="s">
        <v>13</v>
      </c>
      <c r="K2162" s="4" t="s">
        <v>4</v>
      </c>
      <c r="L2162" s="4" t="s">
        <v>26</v>
      </c>
      <c r="M2162" s="9">
        <v>1</v>
      </c>
      <c r="N2162" s="6">
        <v>40.99</v>
      </c>
      <c r="O2162" s="7">
        <v>0.1</v>
      </c>
      <c r="P2162" s="6">
        <v>17.16</v>
      </c>
      <c r="Q2162" s="6">
        <f t="shared" si="132"/>
        <v>36.891000000000005</v>
      </c>
      <c r="R2162" s="6">
        <f t="shared" si="133"/>
        <v>17.16</v>
      </c>
      <c r="S2162" s="6">
        <f t="shared" si="134"/>
        <v>19.731000000000005</v>
      </c>
      <c r="T2162" s="8">
        <f t="shared" si="135"/>
        <v>0.5348458973733432</v>
      </c>
      <c r="U2162" s="5">
        <f>YEAR(SalesDataTable[[#This Row],[Order Date]])</f>
        <v>2026</v>
      </c>
      <c r="V2162" s="8" t="str">
        <f>"Q"&amp;ROUNDUP(MONTH(SalesDataTable[[#This Row],[Order Date]])/3,0)</f>
        <v>Q4</v>
      </c>
      <c r="W2162" s="9">
        <f>MONTH(SalesDataTable[[#This Row],[Order Date]])</f>
        <v>10</v>
      </c>
      <c r="X2162" s="8" t="str">
        <f>TEXT(SalesDataTable[[#This Row],[Order Date]],"mmm")</f>
        <v>Oct</v>
      </c>
    </row>
    <row r="2163" spans="1:24" ht="15.75">
      <c r="A2163" s="2">
        <v>2918</v>
      </c>
      <c r="B2163" s="3">
        <v>46315</v>
      </c>
      <c r="C2163" s="4">
        <f>YEAR(SalesDataTable[[#This Row],[Order Date]])</f>
        <v>2026</v>
      </c>
      <c r="D2163" s="12" t="str">
        <f>"Q"&amp;ROUNDUP(MONTH(SalesDataTable[[#This Row],[Order Date]])/3,0)</f>
        <v>Q4</v>
      </c>
      <c r="E2163" s="4">
        <f>MONTH(SalesDataTable[[#This Row],[Order Date]])</f>
        <v>10</v>
      </c>
      <c r="F2163" s="4" t="str">
        <f>TEXT(SalesDataTable[[#This Row],[Order Date]],"MMM")</f>
        <v>Oct</v>
      </c>
      <c r="G2163" s="4" t="s">
        <v>20</v>
      </c>
      <c r="H2163" s="4" t="s">
        <v>33</v>
      </c>
      <c r="I2163" s="4" t="s">
        <v>19</v>
      </c>
      <c r="J2163" s="4" t="s">
        <v>3</v>
      </c>
      <c r="K2163" s="4" t="s">
        <v>23</v>
      </c>
      <c r="L2163" s="4" t="s">
        <v>40</v>
      </c>
      <c r="M2163" s="9">
        <v>3</v>
      </c>
      <c r="N2163" s="6">
        <v>80.47</v>
      </c>
      <c r="O2163" s="7">
        <v>0</v>
      </c>
      <c r="P2163" s="6">
        <v>40.090000000000003</v>
      </c>
      <c r="Q2163" s="6">
        <f t="shared" si="132"/>
        <v>241.41</v>
      </c>
      <c r="R2163" s="6">
        <f t="shared" si="133"/>
        <v>120.27000000000001</v>
      </c>
      <c r="S2163" s="6">
        <f t="shared" si="134"/>
        <v>121.13999999999999</v>
      </c>
      <c r="T2163" s="8">
        <f t="shared" si="135"/>
        <v>0.50180191375667949</v>
      </c>
      <c r="U2163" s="5">
        <f>YEAR(SalesDataTable[[#This Row],[Order Date]])</f>
        <v>2026</v>
      </c>
      <c r="V2163" s="8" t="str">
        <f>"Q"&amp;ROUNDUP(MONTH(SalesDataTable[[#This Row],[Order Date]])/3,0)</f>
        <v>Q4</v>
      </c>
      <c r="W2163" s="9">
        <f>MONTH(SalesDataTable[[#This Row],[Order Date]])</f>
        <v>10</v>
      </c>
      <c r="X2163" s="8" t="str">
        <f>TEXT(SalesDataTable[[#This Row],[Order Date]],"mmm")</f>
        <v>Oct</v>
      </c>
    </row>
    <row r="2164" spans="1:24" ht="15.75">
      <c r="A2164" s="2">
        <v>4150</v>
      </c>
      <c r="B2164" s="3">
        <v>46315</v>
      </c>
      <c r="C2164" s="4">
        <f>YEAR(SalesDataTable[[#This Row],[Order Date]])</f>
        <v>2026</v>
      </c>
      <c r="D2164" s="12" t="str">
        <f>"Q"&amp;ROUNDUP(MONTH(SalesDataTable[[#This Row],[Order Date]])/3,0)</f>
        <v>Q4</v>
      </c>
      <c r="E2164" s="4">
        <f>MONTH(SalesDataTable[[#This Row],[Order Date]])</f>
        <v>10</v>
      </c>
      <c r="F2164" s="4" t="str">
        <f>TEXT(SalesDataTable[[#This Row],[Order Date]],"MMM")</f>
        <v>Oct</v>
      </c>
      <c r="G2164" s="4" t="s">
        <v>20</v>
      </c>
      <c r="H2164" s="4" t="s">
        <v>47</v>
      </c>
      <c r="I2164" s="4" t="s">
        <v>19</v>
      </c>
      <c r="J2164" s="4" t="s">
        <v>16</v>
      </c>
      <c r="K2164" s="4" t="s">
        <v>9</v>
      </c>
      <c r="L2164" s="4" t="s">
        <v>17</v>
      </c>
      <c r="M2164" s="9">
        <v>5</v>
      </c>
      <c r="N2164" s="6">
        <v>140.32</v>
      </c>
      <c r="O2164" s="7">
        <v>0</v>
      </c>
      <c r="P2164" s="6">
        <v>80.08</v>
      </c>
      <c r="Q2164" s="6">
        <f t="shared" si="132"/>
        <v>701.59999999999991</v>
      </c>
      <c r="R2164" s="6">
        <f t="shared" si="133"/>
        <v>400.4</v>
      </c>
      <c r="S2164" s="6">
        <f t="shared" si="134"/>
        <v>301.19999999999993</v>
      </c>
      <c r="T2164" s="8">
        <f t="shared" si="135"/>
        <v>0.4293044469783352</v>
      </c>
      <c r="U2164" s="5">
        <f>YEAR(SalesDataTable[[#This Row],[Order Date]])</f>
        <v>2026</v>
      </c>
      <c r="V2164" s="8" t="str">
        <f>"Q"&amp;ROUNDUP(MONTH(SalesDataTable[[#This Row],[Order Date]])/3,0)</f>
        <v>Q4</v>
      </c>
      <c r="W2164" s="9">
        <f>MONTH(SalesDataTable[[#This Row],[Order Date]])</f>
        <v>10</v>
      </c>
      <c r="X2164" s="8" t="str">
        <f>TEXT(SalesDataTable[[#This Row],[Order Date]],"mmm")</f>
        <v>Oct</v>
      </c>
    </row>
    <row r="2165" spans="1:24" ht="15.75">
      <c r="A2165" s="2">
        <v>4830</v>
      </c>
      <c r="B2165" s="3">
        <v>46315</v>
      </c>
      <c r="C2165" s="4">
        <f>YEAR(SalesDataTable[[#This Row],[Order Date]])</f>
        <v>2026</v>
      </c>
      <c r="D2165" s="12" t="str">
        <f>"Q"&amp;ROUNDUP(MONTH(SalesDataTable[[#This Row],[Order Date]])/3,0)</f>
        <v>Q4</v>
      </c>
      <c r="E2165" s="4">
        <f>MONTH(SalesDataTable[[#This Row],[Order Date]])</f>
        <v>10</v>
      </c>
      <c r="F2165" s="4" t="str">
        <f>TEXT(SalesDataTable[[#This Row],[Order Date]],"MMM")</f>
        <v>Oct</v>
      </c>
      <c r="G2165" s="4" t="s">
        <v>6</v>
      </c>
      <c r="H2165" s="4" t="s">
        <v>41</v>
      </c>
      <c r="I2165" s="4" t="s">
        <v>2</v>
      </c>
      <c r="J2165" s="4" t="s">
        <v>13</v>
      </c>
      <c r="K2165" s="4" t="s">
        <v>34</v>
      </c>
      <c r="L2165" s="4" t="s">
        <v>38</v>
      </c>
      <c r="M2165" s="9">
        <v>3</v>
      </c>
      <c r="N2165" s="6">
        <v>125.93</v>
      </c>
      <c r="O2165" s="7">
        <v>0.1</v>
      </c>
      <c r="P2165" s="6">
        <v>68.45</v>
      </c>
      <c r="Q2165" s="6">
        <f t="shared" si="132"/>
        <v>340.01100000000002</v>
      </c>
      <c r="R2165" s="6">
        <f t="shared" si="133"/>
        <v>205.35000000000002</v>
      </c>
      <c r="S2165" s="6">
        <f t="shared" si="134"/>
        <v>134.661</v>
      </c>
      <c r="T2165" s="8">
        <f t="shared" si="135"/>
        <v>0.39604895135745605</v>
      </c>
      <c r="U2165" s="5">
        <f>YEAR(SalesDataTable[[#This Row],[Order Date]])</f>
        <v>2026</v>
      </c>
      <c r="V2165" s="8" t="str">
        <f>"Q"&amp;ROUNDUP(MONTH(SalesDataTable[[#This Row],[Order Date]])/3,0)</f>
        <v>Q4</v>
      </c>
      <c r="W2165" s="9">
        <f>MONTH(SalesDataTable[[#This Row],[Order Date]])</f>
        <v>10</v>
      </c>
      <c r="X2165" s="8" t="str">
        <f>TEXT(SalesDataTable[[#This Row],[Order Date]],"mmm")</f>
        <v>Oct</v>
      </c>
    </row>
    <row r="2166" spans="1:24" ht="15.75">
      <c r="A2166" s="2">
        <v>4698</v>
      </c>
      <c r="B2166" s="3">
        <v>46316</v>
      </c>
      <c r="C2166" s="4">
        <f>YEAR(SalesDataTable[[#This Row],[Order Date]])</f>
        <v>2026</v>
      </c>
      <c r="D2166" s="12" t="str">
        <f>"Q"&amp;ROUNDUP(MONTH(SalesDataTable[[#This Row],[Order Date]])/3,0)</f>
        <v>Q4</v>
      </c>
      <c r="E2166" s="4">
        <f>MONTH(SalesDataTable[[#This Row],[Order Date]])</f>
        <v>10</v>
      </c>
      <c r="F2166" s="4" t="str">
        <f>TEXT(SalesDataTable[[#This Row],[Order Date]],"MMM")</f>
        <v>Oct</v>
      </c>
      <c r="G2166" s="4" t="s">
        <v>20</v>
      </c>
      <c r="H2166" s="4" t="s">
        <v>33</v>
      </c>
      <c r="I2166" s="4" t="s">
        <v>2</v>
      </c>
      <c r="J2166" s="4" t="s">
        <v>3</v>
      </c>
      <c r="K2166" s="4" t="s">
        <v>9</v>
      </c>
      <c r="L2166" s="4" t="s">
        <v>17</v>
      </c>
      <c r="M2166" s="9">
        <v>2</v>
      </c>
      <c r="N2166" s="6">
        <v>141.4</v>
      </c>
      <c r="O2166" s="7">
        <v>0.05</v>
      </c>
      <c r="P2166" s="6">
        <v>77.48</v>
      </c>
      <c r="Q2166" s="6">
        <f t="shared" si="132"/>
        <v>268.66000000000003</v>
      </c>
      <c r="R2166" s="6">
        <f t="shared" si="133"/>
        <v>154.96</v>
      </c>
      <c r="S2166" s="6">
        <f t="shared" si="134"/>
        <v>113.70000000000002</v>
      </c>
      <c r="T2166" s="8">
        <f t="shared" si="135"/>
        <v>0.42321149408173903</v>
      </c>
      <c r="U2166" s="5">
        <f>YEAR(SalesDataTable[[#This Row],[Order Date]])</f>
        <v>2026</v>
      </c>
      <c r="V2166" s="8" t="str">
        <f>"Q"&amp;ROUNDUP(MONTH(SalesDataTable[[#This Row],[Order Date]])/3,0)</f>
        <v>Q4</v>
      </c>
      <c r="W2166" s="9">
        <f>MONTH(SalesDataTable[[#This Row],[Order Date]])</f>
        <v>10</v>
      </c>
      <c r="X2166" s="8" t="str">
        <f>TEXT(SalesDataTable[[#This Row],[Order Date]],"mmm")</f>
        <v>Oct</v>
      </c>
    </row>
    <row r="2167" spans="1:24" ht="15.75">
      <c r="A2167" s="2">
        <v>4846</v>
      </c>
      <c r="B2167" s="3">
        <v>46316</v>
      </c>
      <c r="C2167" s="4">
        <f>YEAR(SalesDataTable[[#This Row],[Order Date]])</f>
        <v>2026</v>
      </c>
      <c r="D2167" s="12" t="str">
        <f>"Q"&amp;ROUNDUP(MONTH(SalesDataTable[[#This Row],[Order Date]])/3,0)</f>
        <v>Q4</v>
      </c>
      <c r="E2167" s="4">
        <f>MONTH(SalesDataTable[[#This Row],[Order Date]])</f>
        <v>10</v>
      </c>
      <c r="F2167" s="4" t="str">
        <f>TEXT(SalesDataTable[[#This Row],[Order Date]],"MMM")</f>
        <v>Oct</v>
      </c>
      <c r="G2167" s="4" t="s">
        <v>0</v>
      </c>
      <c r="H2167" s="4" t="s">
        <v>1</v>
      </c>
      <c r="I2167" s="4" t="s">
        <v>8</v>
      </c>
      <c r="J2167" s="4" t="s">
        <v>16</v>
      </c>
      <c r="K2167" s="4" t="s">
        <v>4</v>
      </c>
      <c r="L2167" s="4" t="s">
        <v>22</v>
      </c>
      <c r="M2167" s="9">
        <v>8</v>
      </c>
      <c r="N2167" s="6">
        <v>51.91</v>
      </c>
      <c r="O2167" s="7">
        <v>0.05</v>
      </c>
      <c r="P2167" s="6">
        <v>22.99</v>
      </c>
      <c r="Q2167" s="6">
        <f t="shared" si="132"/>
        <v>394.51599999999996</v>
      </c>
      <c r="R2167" s="6">
        <f t="shared" si="133"/>
        <v>183.92</v>
      </c>
      <c r="S2167" s="6">
        <f t="shared" si="134"/>
        <v>210.59599999999998</v>
      </c>
      <c r="T2167" s="8">
        <f t="shared" si="135"/>
        <v>0.53380851473704483</v>
      </c>
      <c r="U2167" s="5">
        <f>YEAR(SalesDataTable[[#This Row],[Order Date]])</f>
        <v>2026</v>
      </c>
      <c r="V2167" s="8" t="str">
        <f>"Q"&amp;ROUNDUP(MONTH(SalesDataTable[[#This Row],[Order Date]])/3,0)</f>
        <v>Q4</v>
      </c>
      <c r="W2167" s="9">
        <f>MONTH(SalesDataTable[[#This Row],[Order Date]])</f>
        <v>10</v>
      </c>
      <c r="X2167" s="8" t="str">
        <f>TEXT(SalesDataTable[[#This Row],[Order Date]],"mmm")</f>
        <v>Oct</v>
      </c>
    </row>
    <row r="2168" spans="1:24" ht="15.75">
      <c r="A2168" s="2">
        <v>5024</v>
      </c>
      <c r="B2168" s="3">
        <v>46316</v>
      </c>
      <c r="C2168" s="4">
        <f>YEAR(SalesDataTable[[#This Row],[Order Date]])</f>
        <v>2026</v>
      </c>
      <c r="D2168" s="12" t="str">
        <f>"Q"&amp;ROUNDUP(MONTH(SalesDataTable[[#This Row],[Order Date]])/3,0)</f>
        <v>Q4</v>
      </c>
      <c r="E2168" s="4">
        <f>MONTH(SalesDataTable[[#This Row],[Order Date]])</f>
        <v>10</v>
      </c>
      <c r="F2168" s="4" t="str">
        <f>TEXT(SalesDataTable[[#This Row],[Order Date]],"MMM")</f>
        <v>Oct</v>
      </c>
      <c r="G2168" s="4" t="s">
        <v>20</v>
      </c>
      <c r="H2168" s="4" t="s">
        <v>31</v>
      </c>
      <c r="I2168" s="4" t="s">
        <v>28</v>
      </c>
      <c r="J2168" s="4" t="s">
        <v>3</v>
      </c>
      <c r="K2168" s="4" t="s">
        <v>23</v>
      </c>
      <c r="L2168" s="4" t="s">
        <v>29</v>
      </c>
      <c r="M2168" s="9">
        <v>1</v>
      </c>
      <c r="N2168" s="6">
        <v>192.62</v>
      </c>
      <c r="O2168" s="7">
        <v>0</v>
      </c>
      <c r="P2168" s="6">
        <v>102.51</v>
      </c>
      <c r="Q2168" s="6">
        <f t="shared" si="132"/>
        <v>192.62</v>
      </c>
      <c r="R2168" s="6">
        <f t="shared" si="133"/>
        <v>102.51</v>
      </c>
      <c r="S2168" s="6">
        <f t="shared" si="134"/>
        <v>90.11</v>
      </c>
      <c r="T2168" s="8">
        <f t="shared" si="135"/>
        <v>0.46781227286886096</v>
      </c>
      <c r="U2168" s="5">
        <f>YEAR(SalesDataTable[[#This Row],[Order Date]])</f>
        <v>2026</v>
      </c>
      <c r="V2168" s="8" t="str">
        <f>"Q"&amp;ROUNDUP(MONTH(SalesDataTable[[#This Row],[Order Date]])/3,0)</f>
        <v>Q4</v>
      </c>
      <c r="W2168" s="9">
        <f>MONTH(SalesDataTable[[#This Row],[Order Date]])</f>
        <v>10</v>
      </c>
      <c r="X2168" s="8" t="str">
        <f>TEXT(SalesDataTable[[#This Row],[Order Date]],"mmm")</f>
        <v>Oct</v>
      </c>
    </row>
    <row r="2169" spans="1:24" ht="15.75">
      <c r="A2169" s="2">
        <v>1157</v>
      </c>
      <c r="B2169" s="3">
        <v>46317</v>
      </c>
      <c r="C2169" s="4">
        <f>YEAR(SalesDataTable[[#This Row],[Order Date]])</f>
        <v>2026</v>
      </c>
      <c r="D2169" s="12" t="str">
        <f>"Q"&amp;ROUNDUP(MONTH(SalesDataTable[[#This Row],[Order Date]])/3,0)</f>
        <v>Q4</v>
      </c>
      <c r="E2169" s="4">
        <f>MONTH(SalesDataTable[[#This Row],[Order Date]])</f>
        <v>10</v>
      </c>
      <c r="F2169" s="4" t="str">
        <f>TEXT(SalesDataTable[[#This Row],[Order Date]],"MMM")</f>
        <v>Oct</v>
      </c>
      <c r="G2169" s="4" t="s">
        <v>20</v>
      </c>
      <c r="H2169" s="4" t="s">
        <v>21</v>
      </c>
      <c r="I2169" s="4" t="s">
        <v>2</v>
      </c>
      <c r="J2169" s="4" t="s">
        <v>13</v>
      </c>
      <c r="K2169" s="4" t="s">
        <v>4</v>
      </c>
      <c r="L2169" s="4" t="s">
        <v>22</v>
      </c>
      <c r="M2169" s="9">
        <v>1</v>
      </c>
      <c r="N2169" s="6">
        <v>51.25</v>
      </c>
      <c r="O2169" s="7">
        <v>0</v>
      </c>
      <c r="P2169" s="6">
        <v>22.58</v>
      </c>
      <c r="Q2169" s="6">
        <f t="shared" si="132"/>
        <v>51.25</v>
      </c>
      <c r="R2169" s="6">
        <f t="shared" si="133"/>
        <v>22.58</v>
      </c>
      <c r="S2169" s="6">
        <f t="shared" si="134"/>
        <v>28.67</v>
      </c>
      <c r="T2169" s="8">
        <f t="shared" si="135"/>
        <v>0.55941463414634152</v>
      </c>
      <c r="U2169" s="5">
        <f>YEAR(SalesDataTable[[#This Row],[Order Date]])</f>
        <v>2026</v>
      </c>
      <c r="V2169" s="8" t="str">
        <f>"Q"&amp;ROUNDUP(MONTH(SalesDataTable[[#This Row],[Order Date]])/3,0)</f>
        <v>Q4</v>
      </c>
      <c r="W2169" s="9">
        <f>MONTH(SalesDataTable[[#This Row],[Order Date]])</f>
        <v>10</v>
      </c>
      <c r="X2169" s="8" t="str">
        <f>TEXT(SalesDataTable[[#This Row],[Order Date]],"mmm")</f>
        <v>Oct</v>
      </c>
    </row>
    <row r="2170" spans="1:24" ht="15.75">
      <c r="A2170" s="2">
        <v>1427</v>
      </c>
      <c r="B2170" s="3">
        <v>46317</v>
      </c>
      <c r="C2170" s="4">
        <f>YEAR(SalesDataTable[[#This Row],[Order Date]])</f>
        <v>2026</v>
      </c>
      <c r="D2170" s="12" t="str">
        <f>"Q"&amp;ROUNDUP(MONTH(SalesDataTable[[#This Row],[Order Date]])/3,0)</f>
        <v>Q4</v>
      </c>
      <c r="E2170" s="4">
        <f>MONTH(SalesDataTable[[#This Row],[Order Date]])</f>
        <v>10</v>
      </c>
      <c r="F2170" s="4" t="str">
        <f>TEXT(SalesDataTable[[#This Row],[Order Date]],"MMM")</f>
        <v>Oct</v>
      </c>
      <c r="G2170" s="4" t="s">
        <v>20</v>
      </c>
      <c r="H2170" s="4" t="s">
        <v>21</v>
      </c>
      <c r="I2170" s="4" t="s">
        <v>19</v>
      </c>
      <c r="J2170" s="4" t="s">
        <v>13</v>
      </c>
      <c r="K2170" s="4" t="s">
        <v>14</v>
      </c>
      <c r="L2170" s="4" t="s">
        <v>32</v>
      </c>
      <c r="M2170" s="9">
        <v>1</v>
      </c>
      <c r="N2170" s="6">
        <v>45.97</v>
      </c>
      <c r="O2170" s="7">
        <v>0.05</v>
      </c>
      <c r="P2170" s="6">
        <v>18.760000000000002</v>
      </c>
      <c r="Q2170" s="6">
        <f t="shared" si="132"/>
        <v>43.671499999999995</v>
      </c>
      <c r="R2170" s="6">
        <f t="shared" si="133"/>
        <v>18.760000000000002</v>
      </c>
      <c r="S2170" s="6">
        <f t="shared" si="134"/>
        <v>24.911499999999993</v>
      </c>
      <c r="T2170" s="8">
        <f t="shared" si="135"/>
        <v>0.57042922729926826</v>
      </c>
      <c r="U2170" s="5">
        <f>YEAR(SalesDataTable[[#This Row],[Order Date]])</f>
        <v>2026</v>
      </c>
      <c r="V2170" s="8" t="str">
        <f>"Q"&amp;ROUNDUP(MONTH(SalesDataTable[[#This Row],[Order Date]])/3,0)</f>
        <v>Q4</v>
      </c>
      <c r="W2170" s="9">
        <f>MONTH(SalesDataTable[[#This Row],[Order Date]])</f>
        <v>10</v>
      </c>
      <c r="X2170" s="8" t="str">
        <f>TEXT(SalesDataTable[[#This Row],[Order Date]],"mmm")</f>
        <v>Oct</v>
      </c>
    </row>
    <row r="2171" spans="1:24" ht="15.75">
      <c r="A2171" s="2">
        <v>1622</v>
      </c>
      <c r="B2171" s="3">
        <v>46317</v>
      </c>
      <c r="C2171" s="4">
        <f>YEAR(SalesDataTable[[#This Row],[Order Date]])</f>
        <v>2026</v>
      </c>
      <c r="D2171" s="12" t="str">
        <f>"Q"&amp;ROUNDUP(MONTH(SalesDataTable[[#This Row],[Order Date]])/3,0)</f>
        <v>Q4</v>
      </c>
      <c r="E2171" s="4">
        <f>MONTH(SalesDataTable[[#This Row],[Order Date]])</f>
        <v>10</v>
      </c>
      <c r="F2171" s="4" t="str">
        <f>TEXT(SalesDataTable[[#This Row],[Order Date]],"MMM")</f>
        <v>Oct</v>
      </c>
      <c r="G2171" s="4" t="s">
        <v>11</v>
      </c>
      <c r="H2171" s="4" t="s">
        <v>12</v>
      </c>
      <c r="I2171" s="4" t="s">
        <v>28</v>
      </c>
      <c r="J2171" s="4" t="s">
        <v>3</v>
      </c>
      <c r="K2171" s="4" t="s">
        <v>23</v>
      </c>
      <c r="L2171" s="4" t="s">
        <v>51</v>
      </c>
      <c r="M2171" s="9">
        <v>1</v>
      </c>
      <c r="N2171" s="6">
        <v>123.29</v>
      </c>
      <c r="O2171" s="7">
        <v>0</v>
      </c>
      <c r="P2171" s="6">
        <v>59.48</v>
      </c>
      <c r="Q2171" s="6">
        <f t="shared" si="132"/>
        <v>123.29</v>
      </c>
      <c r="R2171" s="6">
        <f t="shared" si="133"/>
        <v>59.48</v>
      </c>
      <c r="S2171" s="6">
        <f t="shared" si="134"/>
        <v>63.810000000000009</v>
      </c>
      <c r="T2171" s="8">
        <f t="shared" si="135"/>
        <v>0.51756022386243816</v>
      </c>
      <c r="U2171" s="5">
        <f>YEAR(SalesDataTable[[#This Row],[Order Date]])</f>
        <v>2026</v>
      </c>
      <c r="V2171" s="8" t="str">
        <f>"Q"&amp;ROUNDUP(MONTH(SalesDataTable[[#This Row],[Order Date]])/3,0)</f>
        <v>Q4</v>
      </c>
      <c r="W2171" s="9">
        <f>MONTH(SalesDataTable[[#This Row],[Order Date]])</f>
        <v>10</v>
      </c>
      <c r="X2171" s="8" t="str">
        <f>TEXT(SalesDataTable[[#This Row],[Order Date]],"mmm")</f>
        <v>Oct</v>
      </c>
    </row>
    <row r="2172" spans="1:24" ht="15.75">
      <c r="A2172" s="2">
        <v>1879</v>
      </c>
      <c r="B2172" s="3">
        <v>46317</v>
      </c>
      <c r="C2172" s="4">
        <f>YEAR(SalesDataTable[[#This Row],[Order Date]])</f>
        <v>2026</v>
      </c>
      <c r="D2172" s="12" t="str">
        <f>"Q"&amp;ROUNDUP(MONTH(SalesDataTable[[#This Row],[Order Date]])/3,0)</f>
        <v>Q4</v>
      </c>
      <c r="E2172" s="4">
        <f>MONTH(SalesDataTable[[#This Row],[Order Date]])</f>
        <v>10</v>
      </c>
      <c r="F2172" s="4" t="str">
        <f>TEXT(SalesDataTable[[#This Row],[Order Date]],"MMM")</f>
        <v>Oct</v>
      </c>
      <c r="G2172" s="4" t="s">
        <v>20</v>
      </c>
      <c r="H2172" s="4" t="s">
        <v>33</v>
      </c>
      <c r="I2172" s="4" t="s">
        <v>8</v>
      </c>
      <c r="J2172" s="4" t="s">
        <v>16</v>
      </c>
      <c r="K2172" s="4" t="s">
        <v>14</v>
      </c>
      <c r="L2172" s="4" t="s">
        <v>15</v>
      </c>
      <c r="M2172" s="9">
        <v>8</v>
      </c>
      <c r="N2172" s="6">
        <v>35.83</v>
      </c>
      <c r="O2172" s="7">
        <v>0.05</v>
      </c>
      <c r="P2172" s="6">
        <v>13.89</v>
      </c>
      <c r="Q2172" s="6">
        <f t="shared" si="132"/>
        <v>272.30799999999999</v>
      </c>
      <c r="R2172" s="6">
        <f t="shared" si="133"/>
        <v>111.12</v>
      </c>
      <c r="S2172" s="6">
        <f t="shared" si="134"/>
        <v>161.18799999999999</v>
      </c>
      <c r="T2172" s="8">
        <f t="shared" si="135"/>
        <v>0.59193266448286497</v>
      </c>
      <c r="U2172" s="5">
        <f>YEAR(SalesDataTable[[#This Row],[Order Date]])</f>
        <v>2026</v>
      </c>
      <c r="V2172" s="8" t="str">
        <f>"Q"&amp;ROUNDUP(MONTH(SalesDataTable[[#This Row],[Order Date]])/3,0)</f>
        <v>Q4</v>
      </c>
      <c r="W2172" s="9">
        <f>MONTH(SalesDataTable[[#This Row],[Order Date]])</f>
        <v>10</v>
      </c>
      <c r="X2172" s="8" t="str">
        <f>TEXT(SalesDataTable[[#This Row],[Order Date]],"mmm")</f>
        <v>Oct</v>
      </c>
    </row>
    <row r="2173" spans="1:24" ht="15.75">
      <c r="A2173" s="2">
        <v>2483</v>
      </c>
      <c r="B2173" s="3">
        <v>46317</v>
      </c>
      <c r="C2173" s="4">
        <f>YEAR(SalesDataTable[[#This Row],[Order Date]])</f>
        <v>2026</v>
      </c>
      <c r="D2173" s="12" t="str">
        <f>"Q"&amp;ROUNDUP(MONTH(SalesDataTable[[#This Row],[Order Date]])/3,0)</f>
        <v>Q4</v>
      </c>
      <c r="E2173" s="4">
        <f>MONTH(SalesDataTable[[#This Row],[Order Date]])</f>
        <v>10</v>
      </c>
      <c r="F2173" s="4" t="str">
        <f>TEXT(SalesDataTable[[#This Row],[Order Date]],"MMM")</f>
        <v>Oct</v>
      </c>
      <c r="G2173" s="4" t="s">
        <v>0</v>
      </c>
      <c r="H2173" s="4" t="s">
        <v>1</v>
      </c>
      <c r="I2173" s="4" t="s">
        <v>2</v>
      </c>
      <c r="J2173" s="4" t="s">
        <v>13</v>
      </c>
      <c r="K2173" s="4" t="s">
        <v>23</v>
      </c>
      <c r="L2173" s="4" t="s">
        <v>40</v>
      </c>
      <c r="M2173" s="9">
        <v>1</v>
      </c>
      <c r="N2173" s="6">
        <v>80.56</v>
      </c>
      <c r="O2173" s="7">
        <v>0</v>
      </c>
      <c r="P2173" s="6">
        <v>39.53</v>
      </c>
      <c r="Q2173" s="6">
        <f t="shared" si="132"/>
        <v>80.56</v>
      </c>
      <c r="R2173" s="6">
        <f t="shared" si="133"/>
        <v>39.53</v>
      </c>
      <c r="S2173" s="6">
        <f t="shared" si="134"/>
        <v>41.03</v>
      </c>
      <c r="T2173" s="8">
        <f t="shared" si="135"/>
        <v>0.5093098311817279</v>
      </c>
      <c r="U2173" s="5">
        <f>YEAR(SalesDataTable[[#This Row],[Order Date]])</f>
        <v>2026</v>
      </c>
      <c r="V2173" s="8" t="str">
        <f>"Q"&amp;ROUNDUP(MONTH(SalesDataTable[[#This Row],[Order Date]])/3,0)</f>
        <v>Q4</v>
      </c>
      <c r="W2173" s="9">
        <f>MONTH(SalesDataTable[[#This Row],[Order Date]])</f>
        <v>10</v>
      </c>
      <c r="X2173" s="8" t="str">
        <f>TEXT(SalesDataTable[[#This Row],[Order Date]],"mmm")</f>
        <v>Oct</v>
      </c>
    </row>
    <row r="2174" spans="1:24" ht="15.75">
      <c r="A2174" s="2">
        <v>4451</v>
      </c>
      <c r="B2174" s="3">
        <v>46317</v>
      </c>
      <c r="C2174" s="4">
        <f>YEAR(SalesDataTable[[#This Row],[Order Date]])</f>
        <v>2026</v>
      </c>
      <c r="D2174" s="12" t="str">
        <f>"Q"&amp;ROUNDUP(MONTH(SalesDataTable[[#This Row],[Order Date]])/3,0)</f>
        <v>Q4</v>
      </c>
      <c r="E2174" s="4">
        <f>MONTH(SalesDataTable[[#This Row],[Order Date]])</f>
        <v>10</v>
      </c>
      <c r="F2174" s="4" t="str">
        <f>TEXT(SalesDataTable[[#This Row],[Order Date]],"MMM")</f>
        <v>Oct</v>
      </c>
      <c r="G2174" s="4" t="s">
        <v>20</v>
      </c>
      <c r="H2174" s="4" t="s">
        <v>31</v>
      </c>
      <c r="I2174" s="4" t="s">
        <v>2</v>
      </c>
      <c r="J2174" s="4" t="s">
        <v>13</v>
      </c>
      <c r="K2174" s="4" t="s">
        <v>4</v>
      </c>
      <c r="L2174" s="4" t="s">
        <v>26</v>
      </c>
      <c r="M2174" s="9">
        <v>1</v>
      </c>
      <c r="N2174" s="6">
        <v>40.47</v>
      </c>
      <c r="O2174" s="7">
        <v>0.05</v>
      </c>
      <c r="P2174" s="6">
        <v>16.73</v>
      </c>
      <c r="Q2174" s="6">
        <f t="shared" si="132"/>
        <v>38.4465</v>
      </c>
      <c r="R2174" s="6">
        <f t="shared" si="133"/>
        <v>16.73</v>
      </c>
      <c r="S2174" s="6">
        <f t="shared" si="134"/>
        <v>21.7165</v>
      </c>
      <c r="T2174" s="8">
        <f t="shared" si="135"/>
        <v>0.5648498562938109</v>
      </c>
      <c r="U2174" s="5">
        <f>YEAR(SalesDataTable[[#This Row],[Order Date]])</f>
        <v>2026</v>
      </c>
      <c r="V2174" s="8" t="str">
        <f>"Q"&amp;ROUNDUP(MONTH(SalesDataTable[[#This Row],[Order Date]])/3,0)</f>
        <v>Q4</v>
      </c>
      <c r="W2174" s="9">
        <f>MONTH(SalesDataTable[[#This Row],[Order Date]])</f>
        <v>10</v>
      </c>
      <c r="X2174" s="8" t="str">
        <f>TEXT(SalesDataTable[[#This Row],[Order Date]],"mmm")</f>
        <v>Oct</v>
      </c>
    </row>
    <row r="2175" spans="1:24" ht="15.75">
      <c r="A2175" s="2">
        <v>93</v>
      </c>
      <c r="B2175" s="3">
        <v>46318</v>
      </c>
      <c r="C2175" s="4">
        <f>YEAR(SalesDataTable[[#This Row],[Order Date]])</f>
        <v>2026</v>
      </c>
      <c r="D2175" s="12" t="str">
        <f>"Q"&amp;ROUNDUP(MONTH(SalesDataTable[[#This Row],[Order Date]])/3,0)</f>
        <v>Q4</v>
      </c>
      <c r="E2175" s="4">
        <f>MONTH(SalesDataTable[[#This Row],[Order Date]])</f>
        <v>10</v>
      </c>
      <c r="F2175" s="4" t="str">
        <f>TEXT(SalesDataTable[[#This Row],[Order Date]],"MMM")</f>
        <v>Oct</v>
      </c>
      <c r="G2175" s="4" t="s">
        <v>6</v>
      </c>
      <c r="H2175" s="4" t="s">
        <v>43</v>
      </c>
      <c r="I2175" s="4" t="s">
        <v>8</v>
      </c>
      <c r="J2175" s="4" t="s">
        <v>16</v>
      </c>
      <c r="K2175" s="4" t="s">
        <v>14</v>
      </c>
      <c r="L2175" s="4" t="s">
        <v>44</v>
      </c>
      <c r="M2175" s="9">
        <v>15</v>
      </c>
      <c r="N2175" s="6">
        <v>133.52000000000001</v>
      </c>
      <c r="O2175" s="7">
        <v>0.2</v>
      </c>
      <c r="P2175" s="6">
        <v>66</v>
      </c>
      <c r="Q2175" s="6">
        <f t="shared" si="132"/>
        <v>1602.2400000000002</v>
      </c>
      <c r="R2175" s="6">
        <f t="shared" si="133"/>
        <v>990</v>
      </c>
      <c r="S2175" s="6">
        <f t="shared" si="134"/>
        <v>612.24000000000024</v>
      </c>
      <c r="T2175" s="8">
        <f t="shared" si="135"/>
        <v>0.38211503894547644</v>
      </c>
      <c r="U2175" s="5">
        <f>YEAR(SalesDataTable[[#This Row],[Order Date]])</f>
        <v>2026</v>
      </c>
      <c r="V2175" s="8" t="str">
        <f>"Q"&amp;ROUNDUP(MONTH(SalesDataTable[[#This Row],[Order Date]])/3,0)</f>
        <v>Q4</v>
      </c>
      <c r="W2175" s="9">
        <f>MONTH(SalesDataTable[[#This Row],[Order Date]])</f>
        <v>10</v>
      </c>
      <c r="X2175" s="8" t="str">
        <f>TEXT(SalesDataTable[[#This Row],[Order Date]],"mmm")</f>
        <v>Oct</v>
      </c>
    </row>
    <row r="2176" spans="1:24" ht="15.75">
      <c r="A2176" s="2">
        <v>265</v>
      </c>
      <c r="B2176" s="3">
        <v>46318</v>
      </c>
      <c r="C2176" s="4">
        <f>YEAR(SalesDataTable[[#This Row],[Order Date]])</f>
        <v>2026</v>
      </c>
      <c r="D2176" s="12" t="str">
        <f>"Q"&amp;ROUNDUP(MONTH(SalesDataTable[[#This Row],[Order Date]])/3,0)</f>
        <v>Q4</v>
      </c>
      <c r="E2176" s="4">
        <f>MONTH(SalesDataTable[[#This Row],[Order Date]])</f>
        <v>10</v>
      </c>
      <c r="F2176" s="4" t="str">
        <f>TEXT(SalesDataTable[[#This Row],[Order Date]],"MMM")</f>
        <v>Oct</v>
      </c>
      <c r="G2176" s="4" t="s">
        <v>6</v>
      </c>
      <c r="H2176" s="4" t="s">
        <v>27</v>
      </c>
      <c r="I2176" s="4" t="s">
        <v>2</v>
      </c>
      <c r="J2176" s="4" t="s">
        <v>3</v>
      </c>
      <c r="K2176" s="4" t="s">
        <v>4</v>
      </c>
      <c r="L2176" s="4" t="s">
        <v>5</v>
      </c>
      <c r="M2176" s="9">
        <v>1</v>
      </c>
      <c r="N2176" s="6">
        <v>82.28</v>
      </c>
      <c r="O2176" s="7">
        <v>0</v>
      </c>
      <c r="P2176" s="6">
        <v>42.08</v>
      </c>
      <c r="Q2176" s="6">
        <f t="shared" si="132"/>
        <v>82.28</v>
      </c>
      <c r="R2176" s="6">
        <f t="shared" si="133"/>
        <v>42.08</v>
      </c>
      <c r="S2176" s="6">
        <f t="shared" si="134"/>
        <v>40.200000000000003</v>
      </c>
      <c r="T2176" s="8">
        <f t="shared" si="135"/>
        <v>0.48857559552746721</v>
      </c>
      <c r="U2176" s="5">
        <f>YEAR(SalesDataTable[[#This Row],[Order Date]])</f>
        <v>2026</v>
      </c>
      <c r="V2176" s="8" t="str">
        <f>"Q"&amp;ROUNDUP(MONTH(SalesDataTable[[#This Row],[Order Date]])/3,0)</f>
        <v>Q4</v>
      </c>
      <c r="W2176" s="9">
        <f>MONTH(SalesDataTable[[#This Row],[Order Date]])</f>
        <v>10</v>
      </c>
      <c r="X2176" s="8" t="str">
        <f>TEXT(SalesDataTable[[#This Row],[Order Date]],"mmm")</f>
        <v>Oct</v>
      </c>
    </row>
    <row r="2177" spans="1:24" ht="15.75">
      <c r="A2177" s="2">
        <v>555</v>
      </c>
      <c r="B2177" s="3">
        <v>46318</v>
      </c>
      <c r="C2177" s="4">
        <f>YEAR(SalesDataTable[[#This Row],[Order Date]])</f>
        <v>2026</v>
      </c>
      <c r="D2177" s="12" t="str">
        <f>"Q"&amp;ROUNDUP(MONTH(SalesDataTable[[#This Row],[Order Date]])/3,0)</f>
        <v>Q4</v>
      </c>
      <c r="E2177" s="4">
        <f>MONTH(SalesDataTable[[#This Row],[Order Date]])</f>
        <v>10</v>
      </c>
      <c r="F2177" s="4" t="str">
        <f>TEXT(SalesDataTable[[#This Row],[Order Date]],"MMM")</f>
        <v>Oct</v>
      </c>
      <c r="G2177" s="4" t="s">
        <v>6</v>
      </c>
      <c r="H2177" s="4" t="s">
        <v>41</v>
      </c>
      <c r="I2177" s="4" t="s">
        <v>2</v>
      </c>
      <c r="J2177" s="4" t="s">
        <v>13</v>
      </c>
      <c r="K2177" s="4" t="s">
        <v>14</v>
      </c>
      <c r="L2177" s="4" t="s">
        <v>15</v>
      </c>
      <c r="M2177" s="9">
        <v>6</v>
      </c>
      <c r="N2177" s="6">
        <v>35.479999999999997</v>
      </c>
      <c r="O2177" s="7">
        <v>0</v>
      </c>
      <c r="P2177" s="6">
        <v>13.37</v>
      </c>
      <c r="Q2177" s="6">
        <f t="shared" si="132"/>
        <v>212.88</v>
      </c>
      <c r="R2177" s="6">
        <f t="shared" si="133"/>
        <v>80.22</v>
      </c>
      <c r="S2177" s="6">
        <f t="shared" si="134"/>
        <v>132.66</v>
      </c>
      <c r="T2177" s="8">
        <f t="shared" si="135"/>
        <v>0.62316798196166856</v>
      </c>
      <c r="U2177" s="5">
        <f>YEAR(SalesDataTable[[#This Row],[Order Date]])</f>
        <v>2026</v>
      </c>
      <c r="V2177" s="8" t="str">
        <f>"Q"&amp;ROUNDUP(MONTH(SalesDataTable[[#This Row],[Order Date]])/3,0)</f>
        <v>Q4</v>
      </c>
      <c r="W2177" s="9">
        <f>MONTH(SalesDataTable[[#This Row],[Order Date]])</f>
        <v>10</v>
      </c>
      <c r="X2177" s="8" t="str">
        <f>TEXT(SalesDataTable[[#This Row],[Order Date]],"mmm")</f>
        <v>Oct</v>
      </c>
    </row>
    <row r="2178" spans="1:24" ht="15.75">
      <c r="A2178" s="2">
        <v>1993</v>
      </c>
      <c r="B2178" s="3">
        <v>46318</v>
      </c>
      <c r="C2178" s="4">
        <f>YEAR(SalesDataTable[[#This Row],[Order Date]])</f>
        <v>2026</v>
      </c>
      <c r="D2178" s="12" t="str">
        <f>"Q"&amp;ROUNDUP(MONTH(SalesDataTable[[#This Row],[Order Date]])/3,0)</f>
        <v>Q4</v>
      </c>
      <c r="E2178" s="4">
        <f>MONTH(SalesDataTable[[#This Row],[Order Date]])</f>
        <v>10</v>
      </c>
      <c r="F2178" s="4" t="str">
        <f>TEXT(SalesDataTable[[#This Row],[Order Date]],"MMM")</f>
        <v>Oct</v>
      </c>
      <c r="G2178" s="4" t="s">
        <v>11</v>
      </c>
      <c r="H2178" s="4" t="s">
        <v>18</v>
      </c>
      <c r="I2178" s="4" t="s">
        <v>19</v>
      </c>
      <c r="J2178" s="4" t="s">
        <v>13</v>
      </c>
      <c r="K2178" s="4" t="s">
        <v>9</v>
      </c>
      <c r="L2178" s="4" t="s">
        <v>37</v>
      </c>
      <c r="M2178" s="9">
        <v>1</v>
      </c>
      <c r="N2178" s="6">
        <v>152.38</v>
      </c>
      <c r="O2178" s="7">
        <v>0.15</v>
      </c>
      <c r="P2178" s="6">
        <v>78.92</v>
      </c>
      <c r="Q2178" s="6">
        <f t="shared" ref="Q2178:Q2241" si="136">M2178*N2178*(1-O2178)</f>
        <v>129.523</v>
      </c>
      <c r="R2178" s="6">
        <f t="shared" ref="R2178:R2241" si="137">M2178*P2178</f>
        <v>78.92</v>
      </c>
      <c r="S2178" s="6">
        <f t="shared" ref="S2178:S2241" si="138">Q2178-R2178</f>
        <v>50.602999999999994</v>
      </c>
      <c r="T2178" s="8">
        <f t="shared" ref="T2178:T2241" si="139">IFERROR(S2178/Q2178,0)</f>
        <v>0.39068736826663986</v>
      </c>
      <c r="U2178" s="5">
        <f>YEAR(SalesDataTable[[#This Row],[Order Date]])</f>
        <v>2026</v>
      </c>
      <c r="V2178" s="8" t="str">
        <f>"Q"&amp;ROUNDUP(MONTH(SalesDataTable[[#This Row],[Order Date]])/3,0)</f>
        <v>Q4</v>
      </c>
      <c r="W2178" s="9">
        <f>MONTH(SalesDataTable[[#This Row],[Order Date]])</f>
        <v>10</v>
      </c>
      <c r="X2178" s="8" t="str">
        <f>TEXT(SalesDataTable[[#This Row],[Order Date]],"mmm")</f>
        <v>Oct</v>
      </c>
    </row>
    <row r="2179" spans="1:24" ht="15.75">
      <c r="A2179" s="2">
        <v>3116</v>
      </c>
      <c r="B2179" s="3">
        <v>46318</v>
      </c>
      <c r="C2179" s="4">
        <f>YEAR(SalesDataTable[[#This Row],[Order Date]])</f>
        <v>2026</v>
      </c>
      <c r="D2179" s="12" t="str">
        <f>"Q"&amp;ROUNDUP(MONTH(SalesDataTable[[#This Row],[Order Date]])/3,0)</f>
        <v>Q4</v>
      </c>
      <c r="E2179" s="4">
        <f>MONTH(SalesDataTable[[#This Row],[Order Date]])</f>
        <v>10</v>
      </c>
      <c r="F2179" s="4" t="str">
        <f>TEXT(SalesDataTable[[#This Row],[Order Date]],"MMM")</f>
        <v>Oct</v>
      </c>
      <c r="G2179" s="4" t="s">
        <v>6</v>
      </c>
      <c r="H2179" s="4" t="s">
        <v>7</v>
      </c>
      <c r="I2179" s="4" t="s">
        <v>28</v>
      </c>
      <c r="J2179" s="4" t="s">
        <v>13</v>
      </c>
      <c r="K2179" s="4" t="s">
        <v>9</v>
      </c>
      <c r="L2179" s="4" t="s">
        <v>10</v>
      </c>
      <c r="M2179" s="9">
        <v>1</v>
      </c>
      <c r="N2179" s="6">
        <v>93.64</v>
      </c>
      <c r="O2179" s="7">
        <v>0</v>
      </c>
      <c r="P2179" s="6">
        <v>44.34</v>
      </c>
      <c r="Q2179" s="6">
        <f t="shared" si="136"/>
        <v>93.64</v>
      </c>
      <c r="R2179" s="6">
        <f t="shared" si="137"/>
        <v>44.34</v>
      </c>
      <c r="S2179" s="6">
        <f t="shared" si="138"/>
        <v>49.3</v>
      </c>
      <c r="T2179" s="8">
        <f t="shared" si="139"/>
        <v>0.52648440837249033</v>
      </c>
      <c r="U2179" s="5">
        <f>YEAR(SalesDataTable[[#This Row],[Order Date]])</f>
        <v>2026</v>
      </c>
      <c r="V2179" s="8" t="str">
        <f>"Q"&amp;ROUNDUP(MONTH(SalesDataTable[[#This Row],[Order Date]])/3,0)</f>
        <v>Q4</v>
      </c>
      <c r="W2179" s="9">
        <f>MONTH(SalesDataTable[[#This Row],[Order Date]])</f>
        <v>10</v>
      </c>
      <c r="X2179" s="8" t="str">
        <f>TEXT(SalesDataTable[[#This Row],[Order Date]],"mmm")</f>
        <v>Oct</v>
      </c>
    </row>
    <row r="2180" spans="1:24" ht="15.75">
      <c r="A2180" s="2">
        <v>3631</v>
      </c>
      <c r="B2180" s="3">
        <v>46318</v>
      </c>
      <c r="C2180" s="4">
        <f>YEAR(SalesDataTable[[#This Row],[Order Date]])</f>
        <v>2026</v>
      </c>
      <c r="D2180" s="12" t="str">
        <f>"Q"&amp;ROUNDUP(MONTH(SalesDataTable[[#This Row],[Order Date]])/3,0)</f>
        <v>Q4</v>
      </c>
      <c r="E2180" s="4">
        <f>MONTH(SalesDataTable[[#This Row],[Order Date]])</f>
        <v>10</v>
      </c>
      <c r="F2180" s="4" t="str">
        <f>TEXT(SalesDataTable[[#This Row],[Order Date]],"MMM")</f>
        <v>Oct</v>
      </c>
      <c r="G2180" s="4" t="s">
        <v>20</v>
      </c>
      <c r="H2180" s="4" t="s">
        <v>31</v>
      </c>
      <c r="I2180" s="4" t="s">
        <v>19</v>
      </c>
      <c r="J2180" s="4" t="s">
        <v>3</v>
      </c>
      <c r="K2180" s="4" t="s">
        <v>34</v>
      </c>
      <c r="L2180" s="4" t="s">
        <v>38</v>
      </c>
      <c r="M2180" s="9">
        <v>1</v>
      </c>
      <c r="N2180" s="6">
        <v>123.6</v>
      </c>
      <c r="O2180" s="7">
        <v>0</v>
      </c>
      <c r="P2180" s="6">
        <v>67.3</v>
      </c>
      <c r="Q2180" s="6">
        <f t="shared" si="136"/>
        <v>123.6</v>
      </c>
      <c r="R2180" s="6">
        <f t="shared" si="137"/>
        <v>67.3</v>
      </c>
      <c r="S2180" s="6">
        <f t="shared" si="138"/>
        <v>56.3</v>
      </c>
      <c r="T2180" s="8">
        <f t="shared" si="139"/>
        <v>0.45550161812297735</v>
      </c>
      <c r="U2180" s="5">
        <f>YEAR(SalesDataTable[[#This Row],[Order Date]])</f>
        <v>2026</v>
      </c>
      <c r="V2180" s="8" t="str">
        <f>"Q"&amp;ROUNDUP(MONTH(SalesDataTable[[#This Row],[Order Date]])/3,0)</f>
        <v>Q4</v>
      </c>
      <c r="W2180" s="9">
        <f>MONTH(SalesDataTable[[#This Row],[Order Date]])</f>
        <v>10</v>
      </c>
      <c r="X2180" s="8" t="str">
        <f>TEXT(SalesDataTable[[#This Row],[Order Date]],"mmm")</f>
        <v>Oct</v>
      </c>
    </row>
    <row r="2181" spans="1:24" ht="15.75">
      <c r="A2181" s="2">
        <v>4216</v>
      </c>
      <c r="B2181" s="3">
        <v>46318</v>
      </c>
      <c r="C2181" s="4">
        <f>YEAR(SalesDataTable[[#This Row],[Order Date]])</f>
        <v>2026</v>
      </c>
      <c r="D2181" s="12" t="str">
        <f>"Q"&amp;ROUNDUP(MONTH(SalesDataTable[[#This Row],[Order Date]])/3,0)</f>
        <v>Q4</v>
      </c>
      <c r="E2181" s="4">
        <f>MONTH(SalesDataTable[[#This Row],[Order Date]])</f>
        <v>10</v>
      </c>
      <c r="F2181" s="4" t="str">
        <f>TEXT(SalesDataTable[[#This Row],[Order Date]],"MMM")</f>
        <v>Oct</v>
      </c>
      <c r="G2181" s="4" t="s">
        <v>6</v>
      </c>
      <c r="H2181" s="4" t="s">
        <v>7</v>
      </c>
      <c r="I2181" s="4" t="s">
        <v>2</v>
      </c>
      <c r="J2181" s="4" t="s">
        <v>13</v>
      </c>
      <c r="K2181" s="4" t="s">
        <v>34</v>
      </c>
      <c r="L2181" s="4" t="s">
        <v>38</v>
      </c>
      <c r="M2181" s="9">
        <v>3</v>
      </c>
      <c r="N2181" s="6">
        <v>124.6</v>
      </c>
      <c r="O2181" s="7">
        <v>0.05</v>
      </c>
      <c r="P2181" s="6">
        <v>69.12</v>
      </c>
      <c r="Q2181" s="6">
        <f t="shared" si="136"/>
        <v>355.10999999999996</v>
      </c>
      <c r="R2181" s="6">
        <f t="shared" si="137"/>
        <v>207.36</v>
      </c>
      <c r="S2181" s="6">
        <f t="shared" si="138"/>
        <v>147.74999999999994</v>
      </c>
      <c r="T2181" s="8">
        <f t="shared" si="139"/>
        <v>0.41606826053898782</v>
      </c>
      <c r="U2181" s="5">
        <f>YEAR(SalesDataTable[[#This Row],[Order Date]])</f>
        <v>2026</v>
      </c>
      <c r="V2181" s="8" t="str">
        <f>"Q"&amp;ROUNDUP(MONTH(SalesDataTable[[#This Row],[Order Date]])/3,0)</f>
        <v>Q4</v>
      </c>
      <c r="W2181" s="9">
        <f>MONTH(SalesDataTable[[#This Row],[Order Date]])</f>
        <v>10</v>
      </c>
      <c r="X2181" s="8" t="str">
        <f>TEXT(SalesDataTable[[#This Row],[Order Date]],"mmm")</f>
        <v>Oct</v>
      </c>
    </row>
    <row r="2182" spans="1:24" ht="15.75">
      <c r="A2182" s="2">
        <v>4956</v>
      </c>
      <c r="B2182" s="3">
        <v>46318</v>
      </c>
      <c r="C2182" s="4">
        <f>YEAR(SalesDataTable[[#This Row],[Order Date]])</f>
        <v>2026</v>
      </c>
      <c r="D2182" s="12" t="str">
        <f>"Q"&amp;ROUNDUP(MONTH(SalesDataTable[[#This Row],[Order Date]])/3,0)</f>
        <v>Q4</v>
      </c>
      <c r="E2182" s="4">
        <f>MONTH(SalesDataTable[[#This Row],[Order Date]])</f>
        <v>10</v>
      </c>
      <c r="F2182" s="4" t="str">
        <f>TEXT(SalesDataTable[[#This Row],[Order Date]],"MMM")</f>
        <v>Oct</v>
      </c>
      <c r="G2182" s="4" t="s">
        <v>20</v>
      </c>
      <c r="H2182" s="4" t="s">
        <v>47</v>
      </c>
      <c r="I2182" s="4" t="s">
        <v>19</v>
      </c>
      <c r="J2182" s="4" t="s">
        <v>16</v>
      </c>
      <c r="K2182" s="4" t="s">
        <v>9</v>
      </c>
      <c r="L2182" s="4" t="s">
        <v>37</v>
      </c>
      <c r="M2182" s="9">
        <v>2</v>
      </c>
      <c r="N2182" s="6">
        <v>151.66</v>
      </c>
      <c r="O2182" s="7">
        <v>0</v>
      </c>
      <c r="P2182" s="6">
        <v>77.17</v>
      </c>
      <c r="Q2182" s="6">
        <f t="shared" si="136"/>
        <v>303.32</v>
      </c>
      <c r="R2182" s="6">
        <f t="shared" si="137"/>
        <v>154.34</v>
      </c>
      <c r="S2182" s="6">
        <f t="shared" si="138"/>
        <v>148.97999999999999</v>
      </c>
      <c r="T2182" s="8">
        <f t="shared" si="139"/>
        <v>0.49116444678886984</v>
      </c>
      <c r="U2182" s="5">
        <f>YEAR(SalesDataTable[[#This Row],[Order Date]])</f>
        <v>2026</v>
      </c>
      <c r="V2182" s="8" t="str">
        <f>"Q"&amp;ROUNDUP(MONTH(SalesDataTable[[#This Row],[Order Date]])/3,0)</f>
        <v>Q4</v>
      </c>
      <c r="W2182" s="9">
        <f>MONTH(SalesDataTable[[#This Row],[Order Date]])</f>
        <v>10</v>
      </c>
      <c r="X2182" s="8" t="str">
        <f>TEXT(SalesDataTable[[#This Row],[Order Date]],"mmm")</f>
        <v>Oct</v>
      </c>
    </row>
    <row r="2183" spans="1:24" ht="15.75">
      <c r="A2183" s="2">
        <v>439</v>
      </c>
      <c r="B2183" s="3">
        <v>46319</v>
      </c>
      <c r="C2183" s="4">
        <f>YEAR(SalesDataTable[[#This Row],[Order Date]])</f>
        <v>2026</v>
      </c>
      <c r="D2183" s="12" t="str">
        <f>"Q"&amp;ROUNDUP(MONTH(SalesDataTable[[#This Row],[Order Date]])/3,0)</f>
        <v>Q4</v>
      </c>
      <c r="E2183" s="4">
        <f>MONTH(SalesDataTable[[#This Row],[Order Date]])</f>
        <v>10</v>
      </c>
      <c r="F2183" s="4" t="str">
        <f>TEXT(SalesDataTable[[#This Row],[Order Date]],"MMM")</f>
        <v>Oct</v>
      </c>
      <c r="G2183" s="4" t="s">
        <v>11</v>
      </c>
      <c r="H2183" s="4" t="s">
        <v>25</v>
      </c>
      <c r="I2183" s="4" t="s">
        <v>19</v>
      </c>
      <c r="J2183" s="4" t="s">
        <v>13</v>
      </c>
      <c r="K2183" s="4" t="s">
        <v>14</v>
      </c>
      <c r="L2183" s="4" t="s">
        <v>15</v>
      </c>
      <c r="M2183" s="9">
        <v>1</v>
      </c>
      <c r="N2183" s="6">
        <v>36.76</v>
      </c>
      <c r="O2183" s="7">
        <v>0</v>
      </c>
      <c r="P2183" s="6">
        <v>13.18</v>
      </c>
      <c r="Q2183" s="6">
        <f t="shared" si="136"/>
        <v>36.76</v>
      </c>
      <c r="R2183" s="6">
        <f t="shared" si="137"/>
        <v>13.18</v>
      </c>
      <c r="S2183" s="6">
        <f t="shared" si="138"/>
        <v>23.58</v>
      </c>
      <c r="T2183" s="8">
        <f t="shared" si="139"/>
        <v>0.64145810663764957</v>
      </c>
      <c r="U2183" s="5">
        <f>YEAR(SalesDataTable[[#This Row],[Order Date]])</f>
        <v>2026</v>
      </c>
      <c r="V2183" s="8" t="str">
        <f>"Q"&amp;ROUNDUP(MONTH(SalesDataTable[[#This Row],[Order Date]])/3,0)</f>
        <v>Q4</v>
      </c>
      <c r="W2183" s="9">
        <f>MONTH(SalesDataTable[[#This Row],[Order Date]])</f>
        <v>10</v>
      </c>
      <c r="X2183" s="8" t="str">
        <f>TEXT(SalesDataTable[[#This Row],[Order Date]],"mmm")</f>
        <v>Oct</v>
      </c>
    </row>
    <row r="2184" spans="1:24" ht="15.75">
      <c r="A2184" s="2">
        <v>1076</v>
      </c>
      <c r="B2184" s="3">
        <v>46319</v>
      </c>
      <c r="C2184" s="4">
        <f>YEAR(SalesDataTable[[#This Row],[Order Date]])</f>
        <v>2026</v>
      </c>
      <c r="D2184" s="12" t="str">
        <f>"Q"&amp;ROUNDUP(MONTH(SalesDataTable[[#This Row],[Order Date]])/3,0)</f>
        <v>Q4</v>
      </c>
      <c r="E2184" s="4">
        <f>MONTH(SalesDataTable[[#This Row],[Order Date]])</f>
        <v>10</v>
      </c>
      <c r="F2184" s="4" t="str">
        <f>TEXT(SalesDataTable[[#This Row],[Order Date]],"MMM")</f>
        <v>Oct</v>
      </c>
      <c r="G2184" s="4" t="s">
        <v>0</v>
      </c>
      <c r="H2184" s="4" t="s">
        <v>36</v>
      </c>
      <c r="I2184" s="4" t="s">
        <v>28</v>
      </c>
      <c r="J2184" s="4" t="s">
        <v>3</v>
      </c>
      <c r="K2184" s="4" t="s">
        <v>23</v>
      </c>
      <c r="L2184" s="4" t="s">
        <v>29</v>
      </c>
      <c r="M2184" s="9">
        <v>1</v>
      </c>
      <c r="N2184" s="6">
        <v>195.67</v>
      </c>
      <c r="O2184" s="7">
        <v>0</v>
      </c>
      <c r="P2184" s="6">
        <v>105.88</v>
      </c>
      <c r="Q2184" s="6">
        <f t="shared" si="136"/>
        <v>195.67</v>
      </c>
      <c r="R2184" s="6">
        <f t="shared" si="137"/>
        <v>105.88</v>
      </c>
      <c r="S2184" s="6">
        <f t="shared" si="138"/>
        <v>89.789999999999992</v>
      </c>
      <c r="T2184" s="8">
        <f t="shared" si="139"/>
        <v>0.45888485715745897</v>
      </c>
      <c r="U2184" s="5">
        <f>YEAR(SalesDataTable[[#This Row],[Order Date]])</f>
        <v>2026</v>
      </c>
      <c r="V2184" s="8" t="str">
        <f>"Q"&amp;ROUNDUP(MONTH(SalesDataTable[[#This Row],[Order Date]])/3,0)</f>
        <v>Q4</v>
      </c>
      <c r="W2184" s="9">
        <f>MONTH(SalesDataTable[[#This Row],[Order Date]])</f>
        <v>10</v>
      </c>
      <c r="X2184" s="8" t="str">
        <f>TEXT(SalesDataTable[[#This Row],[Order Date]],"mmm")</f>
        <v>Oct</v>
      </c>
    </row>
    <row r="2185" spans="1:24" ht="15.75">
      <c r="A2185" s="2">
        <v>1130</v>
      </c>
      <c r="B2185" s="3">
        <v>46319</v>
      </c>
      <c r="C2185" s="4">
        <f>YEAR(SalesDataTable[[#This Row],[Order Date]])</f>
        <v>2026</v>
      </c>
      <c r="D2185" s="12" t="str">
        <f>"Q"&amp;ROUNDUP(MONTH(SalesDataTable[[#This Row],[Order Date]])/3,0)</f>
        <v>Q4</v>
      </c>
      <c r="E2185" s="4">
        <f>MONTH(SalesDataTable[[#This Row],[Order Date]])</f>
        <v>10</v>
      </c>
      <c r="F2185" s="4" t="str">
        <f>TEXT(SalesDataTable[[#This Row],[Order Date]],"MMM")</f>
        <v>Oct</v>
      </c>
      <c r="G2185" s="4" t="s">
        <v>0</v>
      </c>
      <c r="H2185" s="4" t="s">
        <v>50</v>
      </c>
      <c r="I2185" s="4" t="s">
        <v>19</v>
      </c>
      <c r="J2185" s="4" t="s">
        <v>3</v>
      </c>
      <c r="K2185" s="4" t="s">
        <v>4</v>
      </c>
      <c r="L2185" s="4" t="s">
        <v>26</v>
      </c>
      <c r="M2185" s="9">
        <v>1</v>
      </c>
      <c r="N2185" s="6">
        <v>40.83</v>
      </c>
      <c r="O2185" s="7">
        <v>0.1</v>
      </c>
      <c r="P2185" s="6">
        <v>16.54</v>
      </c>
      <c r="Q2185" s="6">
        <f t="shared" si="136"/>
        <v>36.747</v>
      </c>
      <c r="R2185" s="6">
        <f t="shared" si="137"/>
        <v>16.54</v>
      </c>
      <c r="S2185" s="6">
        <f t="shared" si="138"/>
        <v>20.207000000000001</v>
      </c>
      <c r="T2185" s="8">
        <f t="shared" si="139"/>
        <v>0.54989522954254766</v>
      </c>
      <c r="U2185" s="5">
        <f>YEAR(SalesDataTable[[#This Row],[Order Date]])</f>
        <v>2026</v>
      </c>
      <c r="V2185" s="8" t="str">
        <f>"Q"&amp;ROUNDUP(MONTH(SalesDataTable[[#This Row],[Order Date]])/3,0)</f>
        <v>Q4</v>
      </c>
      <c r="W2185" s="9">
        <f>MONTH(SalesDataTable[[#This Row],[Order Date]])</f>
        <v>10</v>
      </c>
      <c r="X2185" s="8" t="str">
        <f>TEXT(SalesDataTable[[#This Row],[Order Date]],"mmm")</f>
        <v>Oct</v>
      </c>
    </row>
    <row r="2186" spans="1:24" ht="15.75">
      <c r="A2186" s="2">
        <v>2820</v>
      </c>
      <c r="B2186" s="3">
        <v>46319</v>
      </c>
      <c r="C2186" s="4">
        <f>YEAR(SalesDataTable[[#This Row],[Order Date]])</f>
        <v>2026</v>
      </c>
      <c r="D2186" s="12" t="str">
        <f>"Q"&amp;ROUNDUP(MONTH(SalesDataTable[[#This Row],[Order Date]])/3,0)</f>
        <v>Q4</v>
      </c>
      <c r="E2186" s="4">
        <f>MONTH(SalesDataTable[[#This Row],[Order Date]])</f>
        <v>10</v>
      </c>
      <c r="F2186" s="4" t="str">
        <f>TEXT(SalesDataTable[[#This Row],[Order Date]],"MMM")</f>
        <v>Oct</v>
      </c>
      <c r="G2186" s="4" t="s">
        <v>20</v>
      </c>
      <c r="H2186" s="4" t="s">
        <v>31</v>
      </c>
      <c r="I2186" s="4" t="s">
        <v>8</v>
      </c>
      <c r="J2186" s="4" t="s">
        <v>16</v>
      </c>
      <c r="K2186" s="4" t="s">
        <v>9</v>
      </c>
      <c r="L2186" s="4" t="s">
        <v>46</v>
      </c>
      <c r="M2186" s="9">
        <v>6</v>
      </c>
      <c r="N2186" s="6">
        <v>72.73</v>
      </c>
      <c r="O2186" s="7">
        <v>0.05</v>
      </c>
      <c r="P2186" s="6">
        <v>32.700000000000003</v>
      </c>
      <c r="Q2186" s="6">
        <f t="shared" si="136"/>
        <v>414.56099999999998</v>
      </c>
      <c r="R2186" s="6">
        <f t="shared" si="137"/>
        <v>196.20000000000002</v>
      </c>
      <c r="S2186" s="6">
        <f t="shared" si="138"/>
        <v>218.36099999999996</v>
      </c>
      <c r="T2186" s="8">
        <f t="shared" si="139"/>
        <v>0.52672827400551425</v>
      </c>
      <c r="U2186" s="5">
        <f>YEAR(SalesDataTable[[#This Row],[Order Date]])</f>
        <v>2026</v>
      </c>
      <c r="V2186" s="8" t="str">
        <f>"Q"&amp;ROUNDUP(MONTH(SalesDataTable[[#This Row],[Order Date]])/3,0)</f>
        <v>Q4</v>
      </c>
      <c r="W2186" s="9">
        <f>MONTH(SalesDataTable[[#This Row],[Order Date]])</f>
        <v>10</v>
      </c>
      <c r="X2186" s="8" t="str">
        <f>TEXT(SalesDataTable[[#This Row],[Order Date]],"mmm")</f>
        <v>Oct</v>
      </c>
    </row>
    <row r="2187" spans="1:24" ht="15.75">
      <c r="A2187" s="2">
        <v>4213</v>
      </c>
      <c r="B2187" s="3">
        <v>46319</v>
      </c>
      <c r="C2187" s="4">
        <f>YEAR(SalesDataTable[[#This Row],[Order Date]])</f>
        <v>2026</v>
      </c>
      <c r="D2187" s="12" t="str">
        <f>"Q"&amp;ROUNDUP(MONTH(SalesDataTable[[#This Row],[Order Date]])/3,0)</f>
        <v>Q4</v>
      </c>
      <c r="E2187" s="4">
        <f>MONTH(SalesDataTable[[#This Row],[Order Date]])</f>
        <v>10</v>
      </c>
      <c r="F2187" s="4" t="str">
        <f>TEXT(SalesDataTable[[#This Row],[Order Date]],"MMM")</f>
        <v>Oct</v>
      </c>
      <c r="G2187" s="4" t="s">
        <v>6</v>
      </c>
      <c r="H2187" s="4" t="s">
        <v>49</v>
      </c>
      <c r="I2187" s="4" t="s">
        <v>8</v>
      </c>
      <c r="J2187" s="4" t="s">
        <v>16</v>
      </c>
      <c r="K2187" s="4" t="s">
        <v>23</v>
      </c>
      <c r="L2187" s="4" t="s">
        <v>40</v>
      </c>
      <c r="M2187" s="9">
        <v>4</v>
      </c>
      <c r="N2187" s="6">
        <v>81.23</v>
      </c>
      <c r="O2187" s="7">
        <v>0.1</v>
      </c>
      <c r="P2187" s="6">
        <v>38.96</v>
      </c>
      <c r="Q2187" s="6">
        <f t="shared" si="136"/>
        <v>292.428</v>
      </c>
      <c r="R2187" s="6">
        <f t="shared" si="137"/>
        <v>155.84</v>
      </c>
      <c r="S2187" s="6">
        <f t="shared" si="138"/>
        <v>136.58799999999999</v>
      </c>
      <c r="T2187" s="8">
        <f t="shared" si="139"/>
        <v>0.46708249552026482</v>
      </c>
      <c r="U2187" s="5">
        <f>YEAR(SalesDataTable[[#This Row],[Order Date]])</f>
        <v>2026</v>
      </c>
      <c r="V2187" s="8" t="str">
        <f>"Q"&amp;ROUNDUP(MONTH(SalesDataTable[[#This Row],[Order Date]])/3,0)</f>
        <v>Q4</v>
      </c>
      <c r="W2187" s="9">
        <f>MONTH(SalesDataTable[[#This Row],[Order Date]])</f>
        <v>10</v>
      </c>
      <c r="X2187" s="8" t="str">
        <f>TEXT(SalesDataTable[[#This Row],[Order Date]],"mmm")</f>
        <v>Oct</v>
      </c>
    </row>
    <row r="2188" spans="1:24" ht="15.75">
      <c r="A2188" s="2">
        <v>4375</v>
      </c>
      <c r="B2188" s="3">
        <v>46319</v>
      </c>
      <c r="C2188" s="4">
        <f>YEAR(SalesDataTable[[#This Row],[Order Date]])</f>
        <v>2026</v>
      </c>
      <c r="D2188" s="12" t="str">
        <f>"Q"&amp;ROUNDUP(MONTH(SalesDataTable[[#This Row],[Order Date]])/3,0)</f>
        <v>Q4</v>
      </c>
      <c r="E2188" s="4">
        <f>MONTH(SalesDataTable[[#This Row],[Order Date]])</f>
        <v>10</v>
      </c>
      <c r="F2188" s="4" t="str">
        <f>TEXT(SalesDataTable[[#This Row],[Order Date]],"MMM")</f>
        <v>Oct</v>
      </c>
      <c r="G2188" s="4" t="s">
        <v>6</v>
      </c>
      <c r="H2188" s="4" t="s">
        <v>7</v>
      </c>
      <c r="I2188" s="4" t="s">
        <v>2</v>
      </c>
      <c r="J2188" s="4" t="s">
        <v>16</v>
      </c>
      <c r="K2188" s="4" t="s">
        <v>14</v>
      </c>
      <c r="L2188" s="4" t="s">
        <v>32</v>
      </c>
      <c r="M2188" s="9">
        <v>1</v>
      </c>
      <c r="N2188" s="6">
        <v>46.38</v>
      </c>
      <c r="O2188" s="7">
        <v>0.15</v>
      </c>
      <c r="P2188" s="6">
        <v>17.87</v>
      </c>
      <c r="Q2188" s="6">
        <f t="shared" si="136"/>
        <v>39.423000000000002</v>
      </c>
      <c r="R2188" s="6">
        <f t="shared" si="137"/>
        <v>17.87</v>
      </c>
      <c r="S2188" s="6">
        <f t="shared" si="138"/>
        <v>21.553000000000001</v>
      </c>
      <c r="T2188" s="8">
        <f t="shared" si="139"/>
        <v>0.54671131065621592</v>
      </c>
      <c r="U2188" s="5">
        <f>YEAR(SalesDataTable[[#This Row],[Order Date]])</f>
        <v>2026</v>
      </c>
      <c r="V2188" s="8" t="str">
        <f>"Q"&amp;ROUNDUP(MONTH(SalesDataTable[[#This Row],[Order Date]])/3,0)</f>
        <v>Q4</v>
      </c>
      <c r="W2188" s="9">
        <f>MONTH(SalesDataTable[[#This Row],[Order Date]])</f>
        <v>10</v>
      </c>
      <c r="X2188" s="8" t="str">
        <f>TEXT(SalesDataTable[[#This Row],[Order Date]],"mmm")</f>
        <v>Oct</v>
      </c>
    </row>
    <row r="2189" spans="1:24" ht="15.75">
      <c r="A2189" s="2">
        <v>5072</v>
      </c>
      <c r="B2189" s="3">
        <v>46319</v>
      </c>
      <c r="C2189" s="4">
        <f>YEAR(SalesDataTable[[#This Row],[Order Date]])</f>
        <v>2026</v>
      </c>
      <c r="D2189" s="12" t="str">
        <f>"Q"&amp;ROUNDUP(MONTH(SalesDataTable[[#This Row],[Order Date]])/3,0)</f>
        <v>Q4</v>
      </c>
      <c r="E2189" s="4">
        <f>MONTH(SalesDataTable[[#This Row],[Order Date]])</f>
        <v>10</v>
      </c>
      <c r="F2189" s="4" t="str">
        <f>TEXT(SalesDataTable[[#This Row],[Order Date]],"MMM")</f>
        <v>Oct</v>
      </c>
      <c r="G2189" s="4" t="s">
        <v>20</v>
      </c>
      <c r="H2189" s="4" t="s">
        <v>31</v>
      </c>
      <c r="I2189" s="4" t="s">
        <v>8</v>
      </c>
      <c r="J2189" s="4" t="s">
        <v>16</v>
      </c>
      <c r="K2189" s="4" t="s">
        <v>14</v>
      </c>
      <c r="L2189" s="4" t="s">
        <v>32</v>
      </c>
      <c r="M2189" s="9">
        <v>5</v>
      </c>
      <c r="N2189" s="6">
        <v>45.9</v>
      </c>
      <c r="O2189" s="7">
        <v>0.1</v>
      </c>
      <c r="P2189" s="6">
        <v>17.940000000000001</v>
      </c>
      <c r="Q2189" s="6">
        <f t="shared" si="136"/>
        <v>206.55</v>
      </c>
      <c r="R2189" s="6">
        <f t="shared" si="137"/>
        <v>89.7</v>
      </c>
      <c r="S2189" s="6">
        <f t="shared" si="138"/>
        <v>116.85000000000001</v>
      </c>
      <c r="T2189" s="8">
        <f t="shared" si="139"/>
        <v>0.56572258533042852</v>
      </c>
      <c r="U2189" s="5">
        <f>YEAR(SalesDataTable[[#This Row],[Order Date]])</f>
        <v>2026</v>
      </c>
      <c r="V2189" s="8" t="str">
        <f>"Q"&amp;ROUNDUP(MONTH(SalesDataTable[[#This Row],[Order Date]])/3,0)</f>
        <v>Q4</v>
      </c>
      <c r="W2189" s="9">
        <f>MONTH(SalesDataTable[[#This Row],[Order Date]])</f>
        <v>10</v>
      </c>
      <c r="X2189" s="8" t="str">
        <f>TEXT(SalesDataTable[[#This Row],[Order Date]],"mmm")</f>
        <v>Oct</v>
      </c>
    </row>
    <row r="2190" spans="1:24" ht="15.75">
      <c r="A2190" s="2">
        <v>310</v>
      </c>
      <c r="B2190" s="3">
        <v>46320</v>
      </c>
      <c r="C2190" s="4">
        <f>YEAR(SalesDataTable[[#This Row],[Order Date]])</f>
        <v>2026</v>
      </c>
      <c r="D2190" s="12" t="str">
        <f>"Q"&amp;ROUNDUP(MONTH(SalesDataTable[[#This Row],[Order Date]])/3,0)</f>
        <v>Q4</v>
      </c>
      <c r="E2190" s="4">
        <f>MONTH(SalesDataTable[[#This Row],[Order Date]])</f>
        <v>10</v>
      </c>
      <c r="F2190" s="4" t="str">
        <f>TEXT(SalesDataTable[[#This Row],[Order Date]],"MMM")</f>
        <v>Oct</v>
      </c>
      <c r="G2190" s="4" t="s">
        <v>6</v>
      </c>
      <c r="H2190" s="4" t="s">
        <v>43</v>
      </c>
      <c r="I2190" s="4" t="s">
        <v>2</v>
      </c>
      <c r="J2190" s="4" t="s">
        <v>16</v>
      </c>
      <c r="K2190" s="4" t="s">
        <v>9</v>
      </c>
      <c r="L2190" s="4" t="s">
        <v>17</v>
      </c>
      <c r="M2190" s="9">
        <v>5</v>
      </c>
      <c r="N2190" s="6">
        <v>144.04</v>
      </c>
      <c r="O2190" s="7">
        <v>0.1</v>
      </c>
      <c r="P2190" s="6">
        <v>78.069999999999993</v>
      </c>
      <c r="Q2190" s="6">
        <f t="shared" si="136"/>
        <v>648.17999999999995</v>
      </c>
      <c r="R2190" s="6">
        <f t="shared" si="137"/>
        <v>390.34999999999997</v>
      </c>
      <c r="S2190" s="6">
        <f t="shared" si="138"/>
        <v>257.83</v>
      </c>
      <c r="T2190" s="8">
        <f t="shared" si="139"/>
        <v>0.39777530932765592</v>
      </c>
      <c r="U2190" s="5">
        <f>YEAR(SalesDataTable[[#This Row],[Order Date]])</f>
        <v>2026</v>
      </c>
      <c r="V2190" s="8" t="str">
        <f>"Q"&amp;ROUNDUP(MONTH(SalesDataTable[[#This Row],[Order Date]])/3,0)</f>
        <v>Q4</v>
      </c>
      <c r="W2190" s="9">
        <f>MONTH(SalesDataTable[[#This Row],[Order Date]])</f>
        <v>10</v>
      </c>
      <c r="X2190" s="8" t="str">
        <f>TEXT(SalesDataTable[[#This Row],[Order Date]],"mmm")</f>
        <v>Oct</v>
      </c>
    </row>
    <row r="2191" spans="1:24" ht="15.75">
      <c r="A2191" s="2">
        <v>317</v>
      </c>
      <c r="B2191" s="3">
        <v>46320</v>
      </c>
      <c r="C2191" s="4">
        <f>YEAR(SalesDataTable[[#This Row],[Order Date]])</f>
        <v>2026</v>
      </c>
      <c r="D2191" s="12" t="str">
        <f>"Q"&amp;ROUNDUP(MONTH(SalesDataTable[[#This Row],[Order Date]])/3,0)</f>
        <v>Q4</v>
      </c>
      <c r="E2191" s="4">
        <f>MONTH(SalesDataTable[[#This Row],[Order Date]])</f>
        <v>10</v>
      </c>
      <c r="F2191" s="4" t="str">
        <f>TEXT(SalesDataTable[[#This Row],[Order Date]],"MMM")</f>
        <v>Oct</v>
      </c>
      <c r="G2191" s="4" t="s">
        <v>11</v>
      </c>
      <c r="H2191" s="4" t="s">
        <v>39</v>
      </c>
      <c r="I2191" s="4" t="s">
        <v>28</v>
      </c>
      <c r="J2191" s="4" t="s">
        <v>13</v>
      </c>
      <c r="K2191" s="4" t="s">
        <v>4</v>
      </c>
      <c r="L2191" s="4" t="s">
        <v>5</v>
      </c>
      <c r="M2191" s="9">
        <v>2</v>
      </c>
      <c r="N2191" s="6">
        <v>80.69</v>
      </c>
      <c r="O2191" s="7">
        <v>0.05</v>
      </c>
      <c r="P2191" s="6">
        <v>43.81</v>
      </c>
      <c r="Q2191" s="6">
        <f t="shared" si="136"/>
        <v>153.31099999999998</v>
      </c>
      <c r="R2191" s="6">
        <f t="shared" si="137"/>
        <v>87.62</v>
      </c>
      <c r="S2191" s="6">
        <f t="shared" si="138"/>
        <v>65.690999999999974</v>
      </c>
      <c r="T2191" s="8">
        <f t="shared" si="139"/>
        <v>0.42848197454846676</v>
      </c>
      <c r="U2191" s="5">
        <f>YEAR(SalesDataTable[[#This Row],[Order Date]])</f>
        <v>2026</v>
      </c>
      <c r="V2191" s="8" t="str">
        <f>"Q"&amp;ROUNDUP(MONTH(SalesDataTable[[#This Row],[Order Date]])/3,0)</f>
        <v>Q4</v>
      </c>
      <c r="W2191" s="9">
        <f>MONTH(SalesDataTable[[#This Row],[Order Date]])</f>
        <v>10</v>
      </c>
      <c r="X2191" s="8" t="str">
        <f>TEXT(SalesDataTable[[#This Row],[Order Date]],"mmm")</f>
        <v>Oct</v>
      </c>
    </row>
    <row r="2192" spans="1:24" ht="15.75">
      <c r="A2192" s="2">
        <v>684</v>
      </c>
      <c r="B2192" s="3">
        <v>46320</v>
      </c>
      <c r="C2192" s="4">
        <f>YEAR(SalesDataTable[[#This Row],[Order Date]])</f>
        <v>2026</v>
      </c>
      <c r="D2192" s="12" t="str">
        <f>"Q"&amp;ROUNDUP(MONTH(SalesDataTable[[#This Row],[Order Date]])/3,0)</f>
        <v>Q4</v>
      </c>
      <c r="E2192" s="4">
        <f>MONTH(SalesDataTable[[#This Row],[Order Date]])</f>
        <v>10</v>
      </c>
      <c r="F2192" s="4" t="str">
        <f>TEXT(SalesDataTable[[#This Row],[Order Date]],"MMM")</f>
        <v>Oct</v>
      </c>
      <c r="G2192" s="4" t="s">
        <v>20</v>
      </c>
      <c r="H2192" s="4" t="s">
        <v>21</v>
      </c>
      <c r="I2192" s="4" t="s">
        <v>2</v>
      </c>
      <c r="J2192" s="4" t="s">
        <v>16</v>
      </c>
      <c r="K2192" s="4" t="s">
        <v>23</v>
      </c>
      <c r="L2192" s="4" t="s">
        <v>29</v>
      </c>
      <c r="M2192" s="9">
        <v>1</v>
      </c>
      <c r="N2192" s="6">
        <v>191.91</v>
      </c>
      <c r="O2192" s="7">
        <v>0</v>
      </c>
      <c r="P2192" s="6">
        <v>101.89</v>
      </c>
      <c r="Q2192" s="6">
        <f t="shared" si="136"/>
        <v>191.91</v>
      </c>
      <c r="R2192" s="6">
        <f t="shared" si="137"/>
        <v>101.89</v>
      </c>
      <c r="S2192" s="6">
        <f t="shared" si="138"/>
        <v>90.02</v>
      </c>
      <c r="T2192" s="8">
        <f t="shared" si="139"/>
        <v>0.46907404512531914</v>
      </c>
      <c r="U2192" s="5">
        <f>YEAR(SalesDataTable[[#This Row],[Order Date]])</f>
        <v>2026</v>
      </c>
      <c r="V2192" s="8" t="str">
        <f>"Q"&amp;ROUNDUP(MONTH(SalesDataTable[[#This Row],[Order Date]])/3,0)</f>
        <v>Q4</v>
      </c>
      <c r="W2192" s="9">
        <f>MONTH(SalesDataTable[[#This Row],[Order Date]])</f>
        <v>10</v>
      </c>
      <c r="X2192" s="8" t="str">
        <f>TEXT(SalesDataTable[[#This Row],[Order Date]],"mmm")</f>
        <v>Oct</v>
      </c>
    </row>
    <row r="2193" spans="1:24" ht="15.75">
      <c r="A2193" s="2">
        <v>1430</v>
      </c>
      <c r="B2193" s="3">
        <v>46320</v>
      </c>
      <c r="C2193" s="4">
        <f>YEAR(SalesDataTable[[#This Row],[Order Date]])</f>
        <v>2026</v>
      </c>
      <c r="D2193" s="12" t="str">
        <f>"Q"&amp;ROUNDUP(MONTH(SalesDataTable[[#This Row],[Order Date]])/3,0)</f>
        <v>Q4</v>
      </c>
      <c r="E2193" s="4">
        <f>MONTH(SalesDataTable[[#This Row],[Order Date]])</f>
        <v>10</v>
      </c>
      <c r="F2193" s="4" t="str">
        <f>TEXT(SalesDataTable[[#This Row],[Order Date]],"MMM")</f>
        <v>Oct</v>
      </c>
      <c r="G2193" s="4" t="s">
        <v>20</v>
      </c>
      <c r="H2193" s="4" t="s">
        <v>47</v>
      </c>
      <c r="I2193" s="4" t="s">
        <v>19</v>
      </c>
      <c r="J2193" s="4" t="s">
        <v>13</v>
      </c>
      <c r="K2193" s="4" t="s">
        <v>34</v>
      </c>
      <c r="L2193" s="4" t="s">
        <v>42</v>
      </c>
      <c r="M2193" s="9">
        <v>1</v>
      </c>
      <c r="N2193" s="6">
        <v>36.630000000000003</v>
      </c>
      <c r="O2193" s="7">
        <v>0.05</v>
      </c>
      <c r="P2193" s="6">
        <v>13.97</v>
      </c>
      <c r="Q2193" s="6">
        <f t="shared" si="136"/>
        <v>34.798500000000004</v>
      </c>
      <c r="R2193" s="6">
        <f t="shared" si="137"/>
        <v>13.97</v>
      </c>
      <c r="S2193" s="6">
        <f t="shared" si="138"/>
        <v>20.828500000000005</v>
      </c>
      <c r="T2193" s="8">
        <f t="shared" si="139"/>
        <v>0.59854591433538806</v>
      </c>
      <c r="U2193" s="5">
        <f>YEAR(SalesDataTable[[#This Row],[Order Date]])</f>
        <v>2026</v>
      </c>
      <c r="V2193" s="8" t="str">
        <f>"Q"&amp;ROUNDUP(MONTH(SalesDataTable[[#This Row],[Order Date]])/3,0)</f>
        <v>Q4</v>
      </c>
      <c r="W2193" s="9">
        <f>MONTH(SalesDataTable[[#This Row],[Order Date]])</f>
        <v>10</v>
      </c>
      <c r="X2193" s="8" t="str">
        <f>TEXT(SalesDataTable[[#This Row],[Order Date]],"mmm")</f>
        <v>Oct</v>
      </c>
    </row>
    <row r="2194" spans="1:24" ht="15.75">
      <c r="A2194" s="2">
        <v>2049</v>
      </c>
      <c r="B2194" s="3">
        <v>46320</v>
      </c>
      <c r="C2194" s="4">
        <f>YEAR(SalesDataTable[[#This Row],[Order Date]])</f>
        <v>2026</v>
      </c>
      <c r="D2194" s="12" t="str">
        <f>"Q"&amp;ROUNDUP(MONTH(SalesDataTable[[#This Row],[Order Date]])/3,0)</f>
        <v>Q4</v>
      </c>
      <c r="E2194" s="4">
        <f>MONTH(SalesDataTable[[#This Row],[Order Date]])</f>
        <v>10</v>
      </c>
      <c r="F2194" s="4" t="str">
        <f>TEXT(SalesDataTable[[#This Row],[Order Date]],"MMM")</f>
        <v>Oct</v>
      </c>
      <c r="G2194" s="4" t="s">
        <v>20</v>
      </c>
      <c r="H2194" s="4" t="s">
        <v>21</v>
      </c>
      <c r="I2194" s="4" t="s">
        <v>8</v>
      </c>
      <c r="J2194" s="4" t="s">
        <v>16</v>
      </c>
      <c r="K2194" s="4" t="s">
        <v>14</v>
      </c>
      <c r="L2194" s="4" t="s">
        <v>15</v>
      </c>
      <c r="M2194" s="9">
        <v>6</v>
      </c>
      <c r="N2194" s="6">
        <v>35.380000000000003</v>
      </c>
      <c r="O2194" s="7">
        <v>0.05</v>
      </c>
      <c r="P2194" s="6">
        <v>13.9</v>
      </c>
      <c r="Q2194" s="6">
        <f t="shared" si="136"/>
        <v>201.66600000000003</v>
      </c>
      <c r="R2194" s="6">
        <f t="shared" si="137"/>
        <v>83.4</v>
      </c>
      <c r="S2194" s="6">
        <f t="shared" si="138"/>
        <v>118.26600000000002</v>
      </c>
      <c r="T2194" s="8">
        <f t="shared" si="139"/>
        <v>0.58644491386748387</v>
      </c>
      <c r="U2194" s="5">
        <f>YEAR(SalesDataTable[[#This Row],[Order Date]])</f>
        <v>2026</v>
      </c>
      <c r="V2194" s="8" t="str">
        <f>"Q"&amp;ROUNDUP(MONTH(SalesDataTable[[#This Row],[Order Date]])/3,0)</f>
        <v>Q4</v>
      </c>
      <c r="W2194" s="9">
        <f>MONTH(SalesDataTable[[#This Row],[Order Date]])</f>
        <v>10</v>
      </c>
      <c r="X2194" s="8" t="str">
        <f>TEXT(SalesDataTable[[#This Row],[Order Date]],"mmm")</f>
        <v>Oct</v>
      </c>
    </row>
    <row r="2195" spans="1:24" ht="15.75">
      <c r="A2195" s="2">
        <v>2199</v>
      </c>
      <c r="B2195" s="3">
        <v>46320</v>
      </c>
      <c r="C2195" s="4">
        <f>YEAR(SalesDataTable[[#This Row],[Order Date]])</f>
        <v>2026</v>
      </c>
      <c r="D2195" s="12" t="str">
        <f>"Q"&amp;ROUNDUP(MONTH(SalesDataTable[[#This Row],[Order Date]])/3,0)</f>
        <v>Q4</v>
      </c>
      <c r="E2195" s="4">
        <f>MONTH(SalesDataTable[[#This Row],[Order Date]])</f>
        <v>10</v>
      </c>
      <c r="F2195" s="4" t="str">
        <f>TEXT(SalesDataTable[[#This Row],[Order Date]],"MMM")</f>
        <v>Oct</v>
      </c>
      <c r="G2195" s="4" t="s">
        <v>6</v>
      </c>
      <c r="H2195" s="4" t="s">
        <v>43</v>
      </c>
      <c r="I2195" s="4" t="s">
        <v>28</v>
      </c>
      <c r="J2195" s="4" t="s">
        <v>3</v>
      </c>
      <c r="K2195" s="4" t="s">
        <v>14</v>
      </c>
      <c r="L2195" s="4" t="s">
        <v>44</v>
      </c>
      <c r="M2195" s="9">
        <v>1</v>
      </c>
      <c r="N2195" s="6">
        <v>132.63</v>
      </c>
      <c r="O2195" s="7">
        <v>0.05</v>
      </c>
      <c r="P2195" s="6">
        <v>67.489999999999995</v>
      </c>
      <c r="Q2195" s="6">
        <f t="shared" si="136"/>
        <v>125.99849999999999</v>
      </c>
      <c r="R2195" s="6">
        <f t="shared" si="137"/>
        <v>67.489999999999995</v>
      </c>
      <c r="S2195" s="6">
        <f t="shared" si="138"/>
        <v>58.508499999999998</v>
      </c>
      <c r="T2195" s="8">
        <f t="shared" si="139"/>
        <v>0.46435870268296847</v>
      </c>
      <c r="U2195" s="5">
        <f>YEAR(SalesDataTable[[#This Row],[Order Date]])</f>
        <v>2026</v>
      </c>
      <c r="V2195" s="8" t="str">
        <f>"Q"&amp;ROUNDUP(MONTH(SalesDataTable[[#This Row],[Order Date]])/3,0)</f>
        <v>Q4</v>
      </c>
      <c r="W2195" s="9">
        <f>MONTH(SalesDataTable[[#This Row],[Order Date]])</f>
        <v>10</v>
      </c>
      <c r="X2195" s="8" t="str">
        <f>TEXT(SalesDataTable[[#This Row],[Order Date]],"mmm")</f>
        <v>Oct</v>
      </c>
    </row>
    <row r="2196" spans="1:24" ht="15.75">
      <c r="A2196" s="2">
        <v>2954</v>
      </c>
      <c r="B2196" s="3">
        <v>46320</v>
      </c>
      <c r="C2196" s="4">
        <f>YEAR(SalesDataTable[[#This Row],[Order Date]])</f>
        <v>2026</v>
      </c>
      <c r="D2196" s="12" t="str">
        <f>"Q"&amp;ROUNDUP(MONTH(SalesDataTable[[#This Row],[Order Date]])/3,0)</f>
        <v>Q4</v>
      </c>
      <c r="E2196" s="4">
        <f>MONTH(SalesDataTable[[#This Row],[Order Date]])</f>
        <v>10</v>
      </c>
      <c r="F2196" s="4" t="str">
        <f>TEXT(SalesDataTable[[#This Row],[Order Date]],"MMM")</f>
        <v>Oct</v>
      </c>
      <c r="G2196" s="4" t="s">
        <v>20</v>
      </c>
      <c r="H2196" s="4" t="s">
        <v>21</v>
      </c>
      <c r="I2196" s="4" t="s">
        <v>2</v>
      </c>
      <c r="J2196" s="4" t="s">
        <v>13</v>
      </c>
      <c r="K2196" s="4" t="s">
        <v>9</v>
      </c>
      <c r="L2196" s="4" t="s">
        <v>46</v>
      </c>
      <c r="M2196" s="9">
        <v>1</v>
      </c>
      <c r="N2196" s="6">
        <v>71.17</v>
      </c>
      <c r="O2196" s="7">
        <v>0</v>
      </c>
      <c r="P2196" s="6">
        <v>32.57</v>
      </c>
      <c r="Q2196" s="6">
        <f t="shared" si="136"/>
        <v>71.17</v>
      </c>
      <c r="R2196" s="6">
        <f t="shared" si="137"/>
        <v>32.57</v>
      </c>
      <c r="S2196" s="6">
        <f t="shared" si="138"/>
        <v>38.6</v>
      </c>
      <c r="T2196" s="8">
        <f t="shared" si="139"/>
        <v>0.54236335534635383</v>
      </c>
      <c r="U2196" s="5">
        <f>YEAR(SalesDataTable[[#This Row],[Order Date]])</f>
        <v>2026</v>
      </c>
      <c r="V2196" s="8" t="str">
        <f>"Q"&amp;ROUNDUP(MONTH(SalesDataTable[[#This Row],[Order Date]])/3,0)</f>
        <v>Q4</v>
      </c>
      <c r="W2196" s="9">
        <f>MONTH(SalesDataTable[[#This Row],[Order Date]])</f>
        <v>10</v>
      </c>
      <c r="X2196" s="8" t="str">
        <f>TEXT(SalesDataTable[[#This Row],[Order Date]],"mmm")</f>
        <v>Oct</v>
      </c>
    </row>
    <row r="2197" spans="1:24" ht="15.75">
      <c r="A2197" s="2">
        <v>3218</v>
      </c>
      <c r="B2197" s="3">
        <v>46320</v>
      </c>
      <c r="C2197" s="4">
        <f>YEAR(SalesDataTable[[#This Row],[Order Date]])</f>
        <v>2026</v>
      </c>
      <c r="D2197" s="12" t="str">
        <f>"Q"&amp;ROUNDUP(MONTH(SalesDataTable[[#This Row],[Order Date]])/3,0)</f>
        <v>Q4</v>
      </c>
      <c r="E2197" s="4">
        <f>MONTH(SalesDataTable[[#This Row],[Order Date]])</f>
        <v>10</v>
      </c>
      <c r="F2197" s="4" t="str">
        <f>TEXT(SalesDataTable[[#This Row],[Order Date]],"MMM")</f>
        <v>Oct</v>
      </c>
      <c r="G2197" s="4" t="s">
        <v>0</v>
      </c>
      <c r="H2197" s="4" t="s">
        <v>50</v>
      </c>
      <c r="I2197" s="4" t="s">
        <v>8</v>
      </c>
      <c r="J2197" s="4" t="s">
        <v>16</v>
      </c>
      <c r="K2197" s="4" t="s">
        <v>14</v>
      </c>
      <c r="L2197" s="4" t="s">
        <v>44</v>
      </c>
      <c r="M2197" s="9">
        <v>6</v>
      </c>
      <c r="N2197" s="6">
        <v>132.08000000000001</v>
      </c>
      <c r="O2197" s="7">
        <v>0.1</v>
      </c>
      <c r="P2197" s="6">
        <v>67.61</v>
      </c>
      <c r="Q2197" s="6">
        <f t="shared" si="136"/>
        <v>713.23200000000008</v>
      </c>
      <c r="R2197" s="6">
        <f t="shared" si="137"/>
        <v>405.65999999999997</v>
      </c>
      <c r="S2197" s="6">
        <f t="shared" si="138"/>
        <v>307.57200000000012</v>
      </c>
      <c r="T2197" s="8">
        <f t="shared" si="139"/>
        <v>0.43123696076451995</v>
      </c>
      <c r="U2197" s="5">
        <f>YEAR(SalesDataTable[[#This Row],[Order Date]])</f>
        <v>2026</v>
      </c>
      <c r="V2197" s="8" t="str">
        <f>"Q"&amp;ROUNDUP(MONTH(SalesDataTable[[#This Row],[Order Date]])/3,0)</f>
        <v>Q4</v>
      </c>
      <c r="W2197" s="9">
        <f>MONTH(SalesDataTable[[#This Row],[Order Date]])</f>
        <v>10</v>
      </c>
      <c r="X2197" s="8" t="str">
        <f>TEXT(SalesDataTable[[#This Row],[Order Date]],"mmm")</f>
        <v>Oct</v>
      </c>
    </row>
    <row r="2198" spans="1:24" ht="15.75">
      <c r="A2198" s="2">
        <v>3965</v>
      </c>
      <c r="B2198" s="3">
        <v>46320</v>
      </c>
      <c r="C2198" s="4">
        <f>YEAR(SalesDataTable[[#This Row],[Order Date]])</f>
        <v>2026</v>
      </c>
      <c r="D2198" s="12" t="str">
        <f>"Q"&amp;ROUNDUP(MONTH(SalesDataTable[[#This Row],[Order Date]])/3,0)</f>
        <v>Q4</v>
      </c>
      <c r="E2198" s="4">
        <f>MONTH(SalesDataTable[[#This Row],[Order Date]])</f>
        <v>10</v>
      </c>
      <c r="F2198" s="4" t="str">
        <f>TEXT(SalesDataTable[[#This Row],[Order Date]],"MMM")</f>
        <v>Oct</v>
      </c>
      <c r="G2198" s="4" t="s">
        <v>6</v>
      </c>
      <c r="H2198" s="4" t="s">
        <v>41</v>
      </c>
      <c r="I2198" s="4" t="s">
        <v>19</v>
      </c>
      <c r="J2198" s="4" t="s">
        <v>3</v>
      </c>
      <c r="K2198" s="4" t="s">
        <v>23</v>
      </c>
      <c r="L2198" s="4" t="s">
        <v>40</v>
      </c>
      <c r="M2198" s="9">
        <v>3</v>
      </c>
      <c r="N2198" s="6">
        <v>82.75</v>
      </c>
      <c r="O2198" s="7">
        <v>0.05</v>
      </c>
      <c r="P2198" s="6">
        <v>38.53</v>
      </c>
      <c r="Q2198" s="6">
        <f t="shared" si="136"/>
        <v>235.83749999999998</v>
      </c>
      <c r="R2198" s="6">
        <f t="shared" si="137"/>
        <v>115.59</v>
      </c>
      <c r="S2198" s="6">
        <f t="shared" si="138"/>
        <v>120.24749999999997</v>
      </c>
      <c r="T2198" s="8">
        <f t="shared" si="139"/>
        <v>0.50987438384480832</v>
      </c>
      <c r="U2198" s="5">
        <f>YEAR(SalesDataTable[[#This Row],[Order Date]])</f>
        <v>2026</v>
      </c>
      <c r="V2198" s="8" t="str">
        <f>"Q"&amp;ROUNDUP(MONTH(SalesDataTable[[#This Row],[Order Date]])/3,0)</f>
        <v>Q4</v>
      </c>
      <c r="W2198" s="9">
        <f>MONTH(SalesDataTable[[#This Row],[Order Date]])</f>
        <v>10</v>
      </c>
      <c r="X2198" s="8" t="str">
        <f>TEXT(SalesDataTable[[#This Row],[Order Date]],"mmm")</f>
        <v>Oct</v>
      </c>
    </row>
    <row r="2199" spans="1:24" ht="15.75">
      <c r="A2199" s="2">
        <v>2278</v>
      </c>
      <c r="B2199" s="3">
        <v>46321</v>
      </c>
      <c r="C2199" s="4">
        <f>YEAR(SalesDataTable[[#This Row],[Order Date]])</f>
        <v>2026</v>
      </c>
      <c r="D2199" s="12" t="str">
        <f>"Q"&amp;ROUNDUP(MONTH(SalesDataTable[[#This Row],[Order Date]])/3,0)</f>
        <v>Q4</v>
      </c>
      <c r="E2199" s="4">
        <f>MONTH(SalesDataTable[[#This Row],[Order Date]])</f>
        <v>10</v>
      </c>
      <c r="F2199" s="4" t="str">
        <f>TEXT(SalesDataTable[[#This Row],[Order Date]],"MMM")</f>
        <v>Oct</v>
      </c>
      <c r="G2199" s="4" t="s">
        <v>0</v>
      </c>
      <c r="H2199" s="4" t="s">
        <v>50</v>
      </c>
      <c r="I2199" s="4" t="s">
        <v>2</v>
      </c>
      <c r="J2199" s="4" t="s">
        <v>3</v>
      </c>
      <c r="K2199" s="4" t="s">
        <v>34</v>
      </c>
      <c r="L2199" s="4" t="s">
        <v>45</v>
      </c>
      <c r="M2199" s="9">
        <v>5</v>
      </c>
      <c r="N2199" s="6">
        <v>51.5</v>
      </c>
      <c r="O2199" s="7">
        <v>0.1</v>
      </c>
      <c r="P2199" s="6">
        <v>21.38</v>
      </c>
      <c r="Q2199" s="6">
        <f t="shared" si="136"/>
        <v>231.75</v>
      </c>
      <c r="R2199" s="6">
        <f t="shared" si="137"/>
        <v>106.89999999999999</v>
      </c>
      <c r="S2199" s="6">
        <f t="shared" si="138"/>
        <v>124.85000000000001</v>
      </c>
      <c r="T2199" s="8">
        <f t="shared" si="139"/>
        <v>0.53872707659115426</v>
      </c>
      <c r="U2199" s="5">
        <f>YEAR(SalesDataTable[[#This Row],[Order Date]])</f>
        <v>2026</v>
      </c>
      <c r="V2199" s="8" t="str">
        <f>"Q"&amp;ROUNDUP(MONTH(SalesDataTable[[#This Row],[Order Date]])/3,0)</f>
        <v>Q4</v>
      </c>
      <c r="W2199" s="9">
        <f>MONTH(SalesDataTable[[#This Row],[Order Date]])</f>
        <v>10</v>
      </c>
      <c r="X2199" s="8" t="str">
        <f>TEXT(SalesDataTable[[#This Row],[Order Date]],"mmm")</f>
        <v>Oct</v>
      </c>
    </row>
    <row r="2200" spans="1:24" ht="15.75">
      <c r="A2200" s="2">
        <v>3132</v>
      </c>
      <c r="B2200" s="3">
        <v>46321</v>
      </c>
      <c r="C2200" s="4">
        <f>YEAR(SalesDataTable[[#This Row],[Order Date]])</f>
        <v>2026</v>
      </c>
      <c r="D2200" s="12" t="str">
        <f>"Q"&amp;ROUNDUP(MONTH(SalesDataTable[[#This Row],[Order Date]])/3,0)</f>
        <v>Q4</v>
      </c>
      <c r="E2200" s="4">
        <f>MONTH(SalesDataTable[[#This Row],[Order Date]])</f>
        <v>10</v>
      </c>
      <c r="F2200" s="4" t="str">
        <f>TEXT(SalesDataTable[[#This Row],[Order Date]],"MMM")</f>
        <v>Oct</v>
      </c>
      <c r="G2200" s="4" t="s">
        <v>11</v>
      </c>
      <c r="H2200" s="4" t="s">
        <v>25</v>
      </c>
      <c r="I2200" s="4" t="s">
        <v>2</v>
      </c>
      <c r="J2200" s="4" t="s">
        <v>13</v>
      </c>
      <c r="K2200" s="4" t="s">
        <v>9</v>
      </c>
      <c r="L2200" s="4" t="s">
        <v>17</v>
      </c>
      <c r="M2200" s="9">
        <v>3</v>
      </c>
      <c r="N2200" s="6">
        <v>140.49</v>
      </c>
      <c r="O2200" s="7">
        <v>0.05</v>
      </c>
      <c r="P2200" s="6">
        <v>77.45</v>
      </c>
      <c r="Q2200" s="6">
        <f t="shared" si="136"/>
        <v>400.3965</v>
      </c>
      <c r="R2200" s="6">
        <f t="shared" si="137"/>
        <v>232.35000000000002</v>
      </c>
      <c r="S2200" s="6">
        <f t="shared" si="138"/>
        <v>168.04649999999998</v>
      </c>
      <c r="T2200" s="8">
        <f t="shared" si="139"/>
        <v>0.41970022215478903</v>
      </c>
      <c r="U2200" s="5">
        <f>YEAR(SalesDataTable[[#This Row],[Order Date]])</f>
        <v>2026</v>
      </c>
      <c r="V2200" s="8" t="str">
        <f>"Q"&amp;ROUNDUP(MONTH(SalesDataTable[[#This Row],[Order Date]])/3,0)</f>
        <v>Q4</v>
      </c>
      <c r="W2200" s="9">
        <f>MONTH(SalesDataTable[[#This Row],[Order Date]])</f>
        <v>10</v>
      </c>
      <c r="X2200" s="8" t="str">
        <f>TEXT(SalesDataTable[[#This Row],[Order Date]],"mmm")</f>
        <v>Oct</v>
      </c>
    </row>
    <row r="2201" spans="1:24" ht="15.75">
      <c r="A2201" s="2">
        <v>3144</v>
      </c>
      <c r="B2201" s="3">
        <v>46321</v>
      </c>
      <c r="C2201" s="4">
        <f>YEAR(SalesDataTable[[#This Row],[Order Date]])</f>
        <v>2026</v>
      </c>
      <c r="D2201" s="12" t="str">
        <f>"Q"&amp;ROUNDUP(MONTH(SalesDataTable[[#This Row],[Order Date]])/3,0)</f>
        <v>Q4</v>
      </c>
      <c r="E2201" s="4">
        <f>MONTH(SalesDataTable[[#This Row],[Order Date]])</f>
        <v>10</v>
      </c>
      <c r="F2201" s="4" t="str">
        <f>TEXT(SalesDataTable[[#This Row],[Order Date]],"MMM")</f>
        <v>Oct</v>
      </c>
      <c r="G2201" s="4" t="s">
        <v>11</v>
      </c>
      <c r="H2201" s="4" t="s">
        <v>12</v>
      </c>
      <c r="I2201" s="4" t="s">
        <v>28</v>
      </c>
      <c r="J2201" s="4" t="s">
        <v>13</v>
      </c>
      <c r="K2201" s="4" t="s">
        <v>34</v>
      </c>
      <c r="L2201" s="4" t="s">
        <v>42</v>
      </c>
      <c r="M2201" s="9">
        <v>4</v>
      </c>
      <c r="N2201" s="6">
        <v>36.200000000000003</v>
      </c>
      <c r="O2201" s="7">
        <v>0.15</v>
      </c>
      <c r="P2201" s="6">
        <v>13.53</v>
      </c>
      <c r="Q2201" s="6">
        <f t="shared" si="136"/>
        <v>123.08000000000001</v>
      </c>
      <c r="R2201" s="6">
        <f t="shared" si="137"/>
        <v>54.12</v>
      </c>
      <c r="S2201" s="6">
        <f t="shared" si="138"/>
        <v>68.960000000000008</v>
      </c>
      <c r="T2201" s="8">
        <f t="shared" si="139"/>
        <v>0.56028599285017877</v>
      </c>
      <c r="U2201" s="5">
        <f>YEAR(SalesDataTable[[#This Row],[Order Date]])</f>
        <v>2026</v>
      </c>
      <c r="V2201" s="8" t="str">
        <f>"Q"&amp;ROUNDUP(MONTH(SalesDataTable[[#This Row],[Order Date]])/3,0)</f>
        <v>Q4</v>
      </c>
      <c r="W2201" s="9">
        <f>MONTH(SalesDataTable[[#This Row],[Order Date]])</f>
        <v>10</v>
      </c>
      <c r="X2201" s="8" t="str">
        <f>TEXT(SalesDataTable[[#This Row],[Order Date]],"mmm")</f>
        <v>Oct</v>
      </c>
    </row>
    <row r="2202" spans="1:24" ht="15.75">
      <c r="A2202" s="2">
        <v>3501</v>
      </c>
      <c r="B2202" s="3">
        <v>46321</v>
      </c>
      <c r="C2202" s="4">
        <f>YEAR(SalesDataTable[[#This Row],[Order Date]])</f>
        <v>2026</v>
      </c>
      <c r="D2202" s="12" t="str">
        <f>"Q"&amp;ROUNDUP(MONTH(SalesDataTable[[#This Row],[Order Date]])/3,0)</f>
        <v>Q4</v>
      </c>
      <c r="E2202" s="4">
        <f>MONTH(SalesDataTable[[#This Row],[Order Date]])</f>
        <v>10</v>
      </c>
      <c r="F2202" s="4" t="str">
        <f>TEXT(SalesDataTable[[#This Row],[Order Date]],"MMM")</f>
        <v>Oct</v>
      </c>
      <c r="G2202" s="4" t="s">
        <v>20</v>
      </c>
      <c r="H2202" s="4" t="s">
        <v>31</v>
      </c>
      <c r="I2202" s="4" t="s">
        <v>19</v>
      </c>
      <c r="J2202" s="4" t="s">
        <v>13</v>
      </c>
      <c r="K2202" s="4" t="s">
        <v>23</v>
      </c>
      <c r="L2202" s="4" t="s">
        <v>51</v>
      </c>
      <c r="M2202" s="9">
        <v>1</v>
      </c>
      <c r="N2202" s="6">
        <v>120.5</v>
      </c>
      <c r="O2202" s="7">
        <v>0.05</v>
      </c>
      <c r="P2202" s="6">
        <v>61.71</v>
      </c>
      <c r="Q2202" s="6">
        <f t="shared" si="136"/>
        <v>114.47499999999999</v>
      </c>
      <c r="R2202" s="6">
        <f t="shared" si="137"/>
        <v>61.71</v>
      </c>
      <c r="S2202" s="6">
        <f t="shared" si="138"/>
        <v>52.764999999999993</v>
      </c>
      <c r="T2202" s="8">
        <f t="shared" si="139"/>
        <v>0.4609303341340904</v>
      </c>
      <c r="U2202" s="5">
        <f>YEAR(SalesDataTable[[#This Row],[Order Date]])</f>
        <v>2026</v>
      </c>
      <c r="V2202" s="8" t="str">
        <f>"Q"&amp;ROUNDUP(MONTH(SalesDataTable[[#This Row],[Order Date]])/3,0)</f>
        <v>Q4</v>
      </c>
      <c r="W2202" s="9">
        <f>MONTH(SalesDataTable[[#This Row],[Order Date]])</f>
        <v>10</v>
      </c>
      <c r="X2202" s="8" t="str">
        <f>TEXT(SalesDataTable[[#This Row],[Order Date]],"mmm")</f>
        <v>Oct</v>
      </c>
    </row>
    <row r="2203" spans="1:24" ht="15.75">
      <c r="A2203" s="2">
        <v>458</v>
      </c>
      <c r="B2203" s="3">
        <v>46322</v>
      </c>
      <c r="C2203" s="4">
        <f>YEAR(SalesDataTable[[#This Row],[Order Date]])</f>
        <v>2026</v>
      </c>
      <c r="D2203" s="12" t="str">
        <f>"Q"&amp;ROUNDUP(MONTH(SalesDataTable[[#This Row],[Order Date]])/3,0)</f>
        <v>Q4</v>
      </c>
      <c r="E2203" s="4">
        <f>MONTH(SalesDataTable[[#This Row],[Order Date]])</f>
        <v>10</v>
      </c>
      <c r="F2203" s="4" t="str">
        <f>TEXT(SalesDataTable[[#This Row],[Order Date]],"MMM")</f>
        <v>Oct</v>
      </c>
      <c r="G2203" s="4" t="s">
        <v>11</v>
      </c>
      <c r="H2203" s="4" t="s">
        <v>12</v>
      </c>
      <c r="I2203" s="4" t="s">
        <v>19</v>
      </c>
      <c r="J2203" s="4" t="s">
        <v>16</v>
      </c>
      <c r="K2203" s="4" t="s">
        <v>4</v>
      </c>
      <c r="L2203" s="4" t="s">
        <v>30</v>
      </c>
      <c r="M2203" s="9">
        <v>1</v>
      </c>
      <c r="N2203" s="6">
        <v>102.44</v>
      </c>
      <c r="O2203" s="7">
        <v>0.05</v>
      </c>
      <c r="P2203" s="6">
        <v>49.14</v>
      </c>
      <c r="Q2203" s="6">
        <f t="shared" si="136"/>
        <v>97.317999999999998</v>
      </c>
      <c r="R2203" s="6">
        <f t="shared" si="137"/>
        <v>49.14</v>
      </c>
      <c r="S2203" s="6">
        <f t="shared" si="138"/>
        <v>48.177999999999997</v>
      </c>
      <c r="T2203" s="8">
        <f t="shared" si="139"/>
        <v>0.49505744055570394</v>
      </c>
      <c r="U2203" s="5">
        <f>YEAR(SalesDataTable[[#This Row],[Order Date]])</f>
        <v>2026</v>
      </c>
      <c r="V2203" s="8" t="str">
        <f>"Q"&amp;ROUNDUP(MONTH(SalesDataTable[[#This Row],[Order Date]])/3,0)</f>
        <v>Q4</v>
      </c>
      <c r="W2203" s="9">
        <f>MONTH(SalesDataTable[[#This Row],[Order Date]])</f>
        <v>10</v>
      </c>
      <c r="X2203" s="8" t="str">
        <f>TEXT(SalesDataTable[[#This Row],[Order Date]],"mmm")</f>
        <v>Oct</v>
      </c>
    </row>
    <row r="2204" spans="1:24" ht="15.75">
      <c r="A2204" s="2">
        <v>1065</v>
      </c>
      <c r="B2204" s="3">
        <v>46322</v>
      </c>
      <c r="C2204" s="4">
        <f>YEAR(SalesDataTable[[#This Row],[Order Date]])</f>
        <v>2026</v>
      </c>
      <c r="D2204" s="12" t="str">
        <f>"Q"&amp;ROUNDUP(MONTH(SalesDataTable[[#This Row],[Order Date]])/3,0)</f>
        <v>Q4</v>
      </c>
      <c r="E2204" s="4">
        <f>MONTH(SalesDataTable[[#This Row],[Order Date]])</f>
        <v>10</v>
      </c>
      <c r="F2204" s="4" t="str">
        <f>TEXT(SalesDataTable[[#This Row],[Order Date]],"MMM")</f>
        <v>Oct</v>
      </c>
      <c r="G2204" s="4" t="s">
        <v>11</v>
      </c>
      <c r="H2204" s="4" t="s">
        <v>25</v>
      </c>
      <c r="I2204" s="4" t="s">
        <v>2</v>
      </c>
      <c r="J2204" s="4" t="s">
        <v>13</v>
      </c>
      <c r="K2204" s="4" t="s">
        <v>34</v>
      </c>
      <c r="L2204" s="4" t="s">
        <v>38</v>
      </c>
      <c r="M2204" s="9">
        <v>6</v>
      </c>
      <c r="N2204" s="6">
        <v>121.58</v>
      </c>
      <c r="O2204" s="7">
        <v>0.15</v>
      </c>
      <c r="P2204" s="6">
        <v>68.86</v>
      </c>
      <c r="Q2204" s="6">
        <f t="shared" si="136"/>
        <v>620.05799999999999</v>
      </c>
      <c r="R2204" s="6">
        <f t="shared" si="137"/>
        <v>413.15999999999997</v>
      </c>
      <c r="S2204" s="6">
        <f t="shared" si="138"/>
        <v>206.89800000000002</v>
      </c>
      <c r="T2204" s="8">
        <f t="shared" si="139"/>
        <v>0.33367523683268346</v>
      </c>
      <c r="U2204" s="5">
        <f>YEAR(SalesDataTable[[#This Row],[Order Date]])</f>
        <v>2026</v>
      </c>
      <c r="V2204" s="8" t="str">
        <f>"Q"&amp;ROUNDUP(MONTH(SalesDataTable[[#This Row],[Order Date]])/3,0)</f>
        <v>Q4</v>
      </c>
      <c r="W2204" s="9">
        <f>MONTH(SalesDataTable[[#This Row],[Order Date]])</f>
        <v>10</v>
      </c>
      <c r="X2204" s="8" t="str">
        <f>TEXT(SalesDataTable[[#This Row],[Order Date]],"mmm")</f>
        <v>Oct</v>
      </c>
    </row>
    <row r="2205" spans="1:24" ht="15.75">
      <c r="A2205" s="2">
        <v>1707</v>
      </c>
      <c r="B2205" s="3">
        <v>46322</v>
      </c>
      <c r="C2205" s="4">
        <f>YEAR(SalesDataTable[[#This Row],[Order Date]])</f>
        <v>2026</v>
      </c>
      <c r="D2205" s="12" t="str">
        <f>"Q"&amp;ROUNDUP(MONTH(SalesDataTable[[#This Row],[Order Date]])/3,0)</f>
        <v>Q4</v>
      </c>
      <c r="E2205" s="4">
        <f>MONTH(SalesDataTable[[#This Row],[Order Date]])</f>
        <v>10</v>
      </c>
      <c r="F2205" s="4" t="str">
        <f>TEXT(SalesDataTable[[#This Row],[Order Date]],"MMM")</f>
        <v>Oct</v>
      </c>
      <c r="G2205" s="4" t="s">
        <v>11</v>
      </c>
      <c r="H2205" s="4" t="s">
        <v>52</v>
      </c>
      <c r="I2205" s="4" t="s">
        <v>2</v>
      </c>
      <c r="J2205" s="4" t="s">
        <v>13</v>
      </c>
      <c r="K2205" s="4" t="s">
        <v>14</v>
      </c>
      <c r="L2205" s="4" t="s">
        <v>15</v>
      </c>
      <c r="M2205" s="9">
        <v>2</v>
      </c>
      <c r="N2205" s="6">
        <v>35.36</v>
      </c>
      <c r="O2205" s="7">
        <v>0</v>
      </c>
      <c r="P2205" s="6">
        <v>13.33</v>
      </c>
      <c r="Q2205" s="6">
        <f t="shared" si="136"/>
        <v>70.72</v>
      </c>
      <c r="R2205" s="6">
        <f t="shared" si="137"/>
        <v>26.66</v>
      </c>
      <c r="S2205" s="6">
        <f t="shared" si="138"/>
        <v>44.06</v>
      </c>
      <c r="T2205" s="8">
        <f t="shared" si="139"/>
        <v>0.62302036199095023</v>
      </c>
      <c r="U2205" s="5">
        <f>YEAR(SalesDataTable[[#This Row],[Order Date]])</f>
        <v>2026</v>
      </c>
      <c r="V2205" s="8" t="str">
        <f>"Q"&amp;ROUNDUP(MONTH(SalesDataTable[[#This Row],[Order Date]])/3,0)</f>
        <v>Q4</v>
      </c>
      <c r="W2205" s="9">
        <f>MONTH(SalesDataTable[[#This Row],[Order Date]])</f>
        <v>10</v>
      </c>
      <c r="X2205" s="8" t="str">
        <f>TEXT(SalesDataTable[[#This Row],[Order Date]],"mmm")</f>
        <v>Oct</v>
      </c>
    </row>
    <row r="2206" spans="1:24" ht="15.75">
      <c r="A2206" s="2">
        <v>1989</v>
      </c>
      <c r="B2206" s="3">
        <v>46322</v>
      </c>
      <c r="C2206" s="4">
        <f>YEAR(SalesDataTable[[#This Row],[Order Date]])</f>
        <v>2026</v>
      </c>
      <c r="D2206" s="12" t="str">
        <f>"Q"&amp;ROUNDUP(MONTH(SalesDataTable[[#This Row],[Order Date]])/3,0)</f>
        <v>Q4</v>
      </c>
      <c r="E2206" s="4">
        <f>MONTH(SalesDataTable[[#This Row],[Order Date]])</f>
        <v>10</v>
      </c>
      <c r="F2206" s="4" t="str">
        <f>TEXT(SalesDataTable[[#This Row],[Order Date]],"MMM")</f>
        <v>Oct</v>
      </c>
      <c r="G2206" s="4" t="s">
        <v>20</v>
      </c>
      <c r="H2206" s="4" t="s">
        <v>21</v>
      </c>
      <c r="I2206" s="4" t="s">
        <v>2</v>
      </c>
      <c r="J2206" s="4" t="s">
        <v>13</v>
      </c>
      <c r="K2206" s="4" t="s">
        <v>23</v>
      </c>
      <c r="L2206" s="4" t="s">
        <v>24</v>
      </c>
      <c r="M2206" s="9">
        <v>2</v>
      </c>
      <c r="N2206" s="6">
        <v>335.73</v>
      </c>
      <c r="O2206" s="7">
        <v>0</v>
      </c>
      <c r="P2206" s="6">
        <v>199.44</v>
      </c>
      <c r="Q2206" s="6">
        <f t="shared" si="136"/>
        <v>671.46</v>
      </c>
      <c r="R2206" s="6">
        <f t="shared" si="137"/>
        <v>398.88</v>
      </c>
      <c r="S2206" s="6">
        <f t="shared" si="138"/>
        <v>272.58000000000004</v>
      </c>
      <c r="T2206" s="8">
        <f t="shared" si="139"/>
        <v>0.4059512107943884</v>
      </c>
      <c r="U2206" s="5">
        <f>YEAR(SalesDataTable[[#This Row],[Order Date]])</f>
        <v>2026</v>
      </c>
      <c r="V2206" s="8" t="str">
        <f>"Q"&amp;ROUNDUP(MONTH(SalesDataTable[[#This Row],[Order Date]])/3,0)</f>
        <v>Q4</v>
      </c>
      <c r="W2206" s="9">
        <f>MONTH(SalesDataTable[[#This Row],[Order Date]])</f>
        <v>10</v>
      </c>
      <c r="X2206" s="8" t="str">
        <f>TEXT(SalesDataTable[[#This Row],[Order Date]],"mmm")</f>
        <v>Oct</v>
      </c>
    </row>
    <row r="2207" spans="1:24" ht="15.75">
      <c r="A2207" s="2">
        <v>2852</v>
      </c>
      <c r="B2207" s="3">
        <v>46322</v>
      </c>
      <c r="C2207" s="4">
        <f>YEAR(SalesDataTable[[#This Row],[Order Date]])</f>
        <v>2026</v>
      </c>
      <c r="D2207" s="12" t="str">
        <f>"Q"&amp;ROUNDUP(MONTH(SalesDataTable[[#This Row],[Order Date]])/3,0)</f>
        <v>Q4</v>
      </c>
      <c r="E2207" s="4">
        <f>MONTH(SalesDataTable[[#This Row],[Order Date]])</f>
        <v>10</v>
      </c>
      <c r="F2207" s="4" t="str">
        <f>TEXT(SalesDataTable[[#This Row],[Order Date]],"MMM")</f>
        <v>Oct</v>
      </c>
      <c r="G2207" s="4" t="s">
        <v>6</v>
      </c>
      <c r="H2207" s="4" t="s">
        <v>43</v>
      </c>
      <c r="I2207" s="4" t="s">
        <v>8</v>
      </c>
      <c r="J2207" s="4" t="s">
        <v>16</v>
      </c>
      <c r="K2207" s="4" t="s">
        <v>9</v>
      </c>
      <c r="L2207" s="4" t="s">
        <v>17</v>
      </c>
      <c r="M2207" s="9">
        <v>3</v>
      </c>
      <c r="N2207" s="6">
        <v>141.96</v>
      </c>
      <c r="O2207" s="7">
        <v>0.1</v>
      </c>
      <c r="P2207" s="6">
        <v>77.42</v>
      </c>
      <c r="Q2207" s="6">
        <f t="shared" si="136"/>
        <v>383.29200000000003</v>
      </c>
      <c r="R2207" s="6">
        <f t="shared" si="137"/>
        <v>232.26</v>
      </c>
      <c r="S2207" s="6">
        <f t="shared" si="138"/>
        <v>151.03200000000004</v>
      </c>
      <c r="T2207" s="8">
        <f t="shared" si="139"/>
        <v>0.39403900942362485</v>
      </c>
      <c r="U2207" s="5">
        <f>YEAR(SalesDataTable[[#This Row],[Order Date]])</f>
        <v>2026</v>
      </c>
      <c r="V2207" s="8" t="str">
        <f>"Q"&amp;ROUNDUP(MONTH(SalesDataTable[[#This Row],[Order Date]])/3,0)</f>
        <v>Q4</v>
      </c>
      <c r="W2207" s="9">
        <f>MONTH(SalesDataTable[[#This Row],[Order Date]])</f>
        <v>10</v>
      </c>
      <c r="X2207" s="8" t="str">
        <f>TEXT(SalesDataTable[[#This Row],[Order Date]],"mmm")</f>
        <v>Oct</v>
      </c>
    </row>
    <row r="2208" spans="1:24" ht="15.75">
      <c r="A2208" s="2">
        <v>4762</v>
      </c>
      <c r="B2208" s="3">
        <v>46322</v>
      </c>
      <c r="C2208" s="4">
        <f>YEAR(SalesDataTable[[#This Row],[Order Date]])</f>
        <v>2026</v>
      </c>
      <c r="D2208" s="12" t="str">
        <f>"Q"&amp;ROUNDUP(MONTH(SalesDataTable[[#This Row],[Order Date]])/3,0)</f>
        <v>Q4</v>
      </c>
      <c r="E2208" s="4">
        <f>MONTH(SalesDataTable[[#This Row],[Order Date]])</f>
        <v>10</v>
      </c>
      <c r="F2208" s="4" t="str">
        <f>TEXT(SalesDataTable[[#This Row],[Order Date]],"MMM")</f>
        <v>Oct</v>
      </c>
      <c r="G2208" s="4" t="s">
        <v>6</v>
      </c>
      <c r="H2208" s="4" t="s">
        <v>43</v>
      </c>
      <c r="I2208" s="4" t="s">
        <v>28</v>
      </c>
      <c r="J2208" s="4" t="s">
        <v>13</v>
      </c>
      <c r="K2208" s="4" t="s">
        <v>34</v>
      </c>
      <c r="L2208" s="4" t="s">
        <v>45</v>
      </c>
      <c r="M2208" s="9">
        <v>2</v>
      </c>
      <c r="N2208" s="6">
        <v>51.76</v>
      </c>
      <c r="O2208" s="7">
        <v>0</v>
      </c>
      <c r="P2208" s="6">
        <v>21.64</v>
      </c>
      <c r="Q2208" s="6">
        <f t="shared" si="136"/>
        <v>103.52</v>
      </c>
      <c r="R2208" s="6">
        <f t="shared" si="137"/>
        <v>43.28</v>
      </c>
      <c r="S2208" s="6">
        <f t="shared" si="138"/>
        <v>60.239999999999995</v>
      </c>
      <c r="T2208" s="8">
        <f t="shared" si="139"/>
        <v>0.58191653786707875</v>
      </c>
      <c r="U2208" s="5">
        <f>YEAR(SalesDataTable[[#This Row],[Order Date]])</f>
        <v>2026</v>
      </c>
      <c r="V2208" s="8" t="str">
        <f>"Q"&amp;ROUNDUP(MONTH(SalesDataTable[[#This Row],[Order Date]])/3,0)</f>
        <v>Q4</v>
      </c>
      <c r="W2208" s="9">
        <f>MONTH(SalesDataTable[[#This Row],[Order Date]])</f>
        <v>10</v>
      </c>
      <c r="X2208" s="8" t="str">
        <f>TEXT(SalesDataTable[[#This Row],[Order Date]],"mmm")</f>
        <v>Oct</v>
      </c>
    </row>
    <row r="2209" spans="1:24" ht="15.75">
      <c r="A2209" s="2">
        <v>4997</v>
      </c>
      <c r="B2209" s="3">
        <v>46322</v>
      </c>
      <c r="C2209" s="4">
        <f>YEAR(SalesDataTable[[#This Row],[Order Date]])</f>
        <v>2026</v>
      </c>
      <c r="D2209" s="12" t="str">
        <f>"Q"&amp;ROUNDUP(MONTH(SalesDataTable[[#This Row],[Order Date]])/3,0)</f>
        <v>Q4</v>
      </c>
      <c r="E2209" s="4">
        <f>MONTH(SalesDataTable[[#This Row],[Order Date]])</f>
        <v>10</v>
      </c>
      <c r="F2209" s="4" t="str">
        <f>TEXT(SalesDataTable[[#This Row],[Order Date]],"MMM")</f>
        <v>Oct</v>
      </c>
      <c r="G2209" s="4" t="s">
        <v>20</v>
      </c>
      <c r="H2209" s="4" t="s">
        <v>31</v>
      </c>
      <c r="I2209" s="4" t="s">
        <v>2</v>
      </c>
      <c r="J2209" s="4" t="s">
        <v>3</v>
      </c>
      <c r="K2209" s="4" t="s">
        <v>23</v>
      </c>
      <c r="L2209" s="4" t="s">
        <v>29</v>
      </c>
      <c r="M2209" s="9">
        <v>3</v>
      </c>
      <c r="N2209" s="6">
        <v>194.09</v>
      </c>
      <c r="O2209" s="7">
        <v>0.1</v>
      </c>
      <c r="P2209" s="6">
        <v>105.84</v>
      </c>
      <c r="Q2209" s="6">
        <f t="shared" si="136"/>
        <v>524.04300000000001</v>
      </c>
      <c r="R2209" s="6">
        <f t="shared" si="137"/>
        <v>317.52</v>
      </c>
      <c r="S2209" s="6">
        <f t="shared" si="138"/>
        <v>206.52300000000002</v>
      </c>
      <c r="T2209" s="8">
        <f t="shared" si="139"/>
        <v>0.39409552269565667</v>
      </c>
      <c r="U2209" s="5">
        <f>YEAR(SalesDataTable[[#This Row],[Order Date]])</f>
        <v>2026</v>
      </c>
      <c r="V2209" s="8" t="str">
        <f>"Q"&amp;ROUNDUP(MONTH(SalesDataTable[[#This Row],[Order Date]])/3,0)</f>
        <v>Q4</v>
      </c>
      <c r="W2209" s="9">
        <f>MONTH(SalesDataTable[[#This Row],[Order Date]])</f>
        <v>10</v>
      </c>
      <c r="X2209" s="8" t="str">
        <f>TEXT(SalesDataTable[[#This Row],[Order Date]],"mmm")</f>
        <v>Oct</v>
      </c>
    </row>
    <row r="2210" spans="1:24" ht="15.75">
      <c r="A2210" s="2">
        <v>1238</v>
      </c>
      <c r="B2210" s="3">
        <v>46323</v>
      </c>
      <c r="C2210" s="4">
        <f>YEAR(SalesDataTable[[#This Row],[Order Date]])</f>
        <v>2026</v>
      </c>
      <c r="D2210" s="12" t="str">
        <f>"Q"&amp;ROUNDUP(MONTH(SalesDataTable[[#This Row],[Order Date]])/3,0)</f>
        <v>Q4</v>
      </c>
      <c r="E2210" s="4">
        <f>MONTH(SalesDataTable[[#This Row],[Order Date]])</f>
        <v>10</v>
      </c>
      <c r="F2210" s="4" t="str">
        <f>TEXT(SalesDataTable[[#This Row],[Order Date]],"MMM")</f>
        <v>Oct</v>
      </c>
      <c r="G2210" s="4" t="s">
        <v>6</v>
      </c>
      <c r="H2210" s="4" t="s">
        <v>43</v>
      </c>
      <c r="I2210" s="4" t="s">
        <v>2</v>
      </c>
      <c r="J2210" s="4" t="s">
        <v>3</v>
      </c>
      <c r="K2210" s="4" t="s">
        <v>23</v>
      </c>
      <c r="L2210" s="4" t="s">
        <v>51</v>
      </c>
      <c r="M2210" s="9">
        <v>1</v>
      </c>
      <c r="N2210" s="6">
        <v>125.39</v>
      </c>
      <c r="O2210" s="7">
        <v>0.05</v>
      </c>
      <c r="P2210" s="6">
        <v>61.19</v>
      </c>
      <c r="Q2210" s="6">
        <f t="shared" si="136"/>
        <v>119.12049999999999</v>
      </c>
      <c r="R2210" s="6">
        <f t="shared" si="137"/>
        <v>61.19</v>
      </c>
      <c r="S2210" s="6">
        <f t="shared" si="138"/>
        <v>57.930499999999995</v>
      </c>
      <c r="T2210" s="8">
        <f t="shared" si="139"/>
        <v>0.48631847582909743</v>
      </c>
      <c r="U2210" s="5">
        <f>YEAR(SalesDataTable[[#This Row],[Order Date]])</f>
        <v>2026</v>
      </c>
      <c r="V2210" s="8" t="str">
        <f>"Q"&amp;ROUNDUP(MONTH(SalesDataTable[[#This Row],[Order Date]])/3,0)</f>
        <v>Q4</v>
      </c>
      <c r="W2210" s="9">
        <f>MONTH(SalesDataTable[[#This Row],[Order Date]])</f>
        <v>10</v>
      </c>
      <c r="X2210" s="8" t="str">
        <f>TEXT(SalesDataTable[[#This Row],[Order Date]],"mmm")</f>
        <v>Oct</v>
      </c>
    </row>
    <row r="2211" spans="1:24" ht="15.75">
      <c r="A2211" s="2">
        <v>2622</v>
      </c>
      <c r="B2211" s="3">
        <v>46323</v>
      </c>
      <c r="C2211" s="4">
        <f>YEAR(SalesDataTable[[#This Row],[Order Date]])</f>
        <v>2026</v>
      </c>
      <c r="D2211" s="12" t="str">
        <f>"Q"&amp;ROUNDUP(MONTH(SalesDataTable[[#This Row],[Order Date]])/3,0)</f>
        <v>Q4</v>
      </c>
      <c r="E2211" s="4">
        <f>MONTH(SalesDataTable[[#This Row],[Order Date]])</f>
        <v>10</v>
      </c>
      <c r="F2211" s="4" t="str">
        <f>TEXT(SalesDataTable[[#This Row],[Order Date]],"MMM")</f>
        <v>Oct</v>
      </c>
      <c r="G2211" s="4" t="s">
        <v>0</v>
      </c>
      <c r="H2211" s="4" t="s">
        <v>50</v>
      </c>
      <c r="I2211" s="4" t="s">
        <v>28</v>
      </c>
      <c r="J2211" s="4" t="s">
        <v>13</v>
      </c>
      <c r="K2211" s="4" t="s">
        <v>23</v>
      </c>
      <c r="L2211" s="4" t="s">
        <v>40</v>
      </c>
      <c r="M2211" s="9">
        <v>3</v>
      </c>
      <c r="N2211" s="6">
        <v>83.73</v>
      </c>
      <c r="O2211" s="7">
        <v>0.15</v>
      </c>
      <c r="P2211" s="6">
        <v>39.43</v>
      </c>
      <c r="Q2211" s="6">
        <f t="shared" si="136"/>
        <v>213.51149999999998</v>
      </c>
      <c r="R2211" s="6">
        <f t="shared" si="137"/>
        <v>118.28999999999999</v>
      </c>
      <c r="S2211" s="6">
        <f t="shared" si="138"/>
        <v>95.221499999999992</v>
      </c>
      <c r="T2211" s="8">
        <f t="shared" si="139"/>
        <v>0.44597831966896395</v>
      </c>
      <c r="U2211" s="5">
        <f>YEAR(SalesDataTable[[#This Row],[Order Date]])</f>
        <v>2026</v>
      </c>
      <c r="V2211" s="8" t="str">
        <f>"Q"&amp;ROUNDUP(MONTH(SalesDataTable[[#This Row],[Order Date]])/3,0)</f>
        <v>Q4</v>
      </c>
      <c r="W2211" s="9">
        <f>MONTH(SalesDataTable[[#This Row],[Order Date]])</f>
        <v>10</v>
      </c>
      <c r="X2211" s="8" t="str">
        <f>TEXT(SalesDataTable[[#This Row],[Order Date]],"mmm")</f>
        <v>Oct</v>
      </c>
    </row>
    <row r="2212" spans="1:24" ht="15.75">
      <c r="A2212" s="2">
        <v>3106</v>
      </c>
      <c r="B2212" s="3">
        <v>46323</v>
      </c>
      <c r="C2212" s="4">
        <f>YEAR(SalesDataTable[[#This Row],[Order Date]])</f>
        <v>2026</v>
      </c>
      <c r="D2212" s="12" t="str">
        <f>"Q"&amp;ROUNDUP(MONTH(SalesDataTable[[#This Row],[Order Date]])/3,0)</f>
        <v>Q4</v>
      </c>
      <c r="E2212" s="4">
        <f>MONTH(SalesDataTable[[#This Row],[Order Date]])</f>
        <v>10</v>
      </c>
      <c r="F2212" s="4" t="str">
        <f>TEXT(SalesDataTable[[#This Row],[Order Date]],"MMM")</f>
        <v>Oct</v>
      </c>
      <c r="G2212" s="4" t="s">
        <v>20</v>
      </c>
      <c r="H2212" s="4" t="s">
        <v>33</v>
      </c>
      <c r="I2212" s="4" t="s">
        <v>28</v>
      </c>
      <c r="J2212" s="4" t="s">
        <v>16</v>
      </c>
      <c r="K2212" s="4" t="s">
        <v>34</v>
      </c>
      <c r="L2212" s="4" t="s">
        <v>42</v>
      </c>
      <c r="M2212" s="9">
        <v>3</v>
      </c>
      <c r="N2212" s="6">
        <v>36.99</v>
      </c>
      <c r="O2212" s="7">
        <v>0.05</v>
      </c>
      <c r="P2212" s="6">
        <v>14.14</v>
      </c>
      <c r="Q2212" s="6">
        <f t="shared" si="136"/>
        <v>105.42149999999999</v>
      </c>
      <c r="R2212" s="6">
        <f t="shared" si="137"/>
        <v>42.42</v>
      </c>
      <c r="S2212" s="6">
        <f t="shared" si="138"/>
        <v>63.001499999999993</v>
      </c>
      <c r="T2212" s="8">
        <f t="shared" si="139"/>
        <v>0.59761528720422297</v>
      </c>
      <c r="U2212" s="5">
        <f>YEAR(SalesDataTable[[#This Row],[Order Date]])</f>
        <v>2026</v>
      </c>
      <c r="V2212" s="8" t="str">
        <f>"Q"&amp;ROUNDUP(MONTH(SalesDataTable[[#This Row],[Order Date]])/3,0)</f>
        <v>Q4</v>
      </c>
      <c r="W2212" s="9">
        <f>MONTH(SalesDataTable[[#This Row],[Order Date]])</f>
        <v>10</v>
      </c>
      <c r="X2212" s="8" t="str">
        <f>TEXT(SalesDataTable[[#This Row],[Order Date]],"mmm")</f>
        <v>Oct</v>
      </c>
    </row>
    <row r="2213" spans="1:24" ht="15.75">
      <c r="A2213" s="2">
        <v>3274</v>
      </c>
      <c r="B2213" s="3">
        <v>46323</v>
      </c>
      <c r="C2213" s="4">
        <f>YEAR(SalesDataTable[[#This Row],[Order Date]])</f>
        <v>2026</v>
      </c>
      <c r="D2213" s="12" t="str">
        <f>"Q"&amp;ROUNDUP(MONTH(SalesDataTable[[#This Row],[Order Date]])/3,0)</f>
        <v>Q4</v>
      </c>
      <c r="E2213" s="4">
        <f>MONTH(SalesDataTable[[#This Row],[Order Date]])</f>
        <v>10</v>
      </c>
      <c r="F2213" s="4" t="str">
        <f>TEXT(SalesDataTable[[#This Row],[Order Date]],"MMM")</f>
        <v>Oct</v>
      </c>
      <c r="G2213" s="4" t="s">
        <v>20</v>
      </c>
      <c r="H2213" s="4" t="s">
        <v>31</v>
      </c>
      <c r="I2213" s="4" t="s">
        <v>28</v>
      </c>
      <c r="J2213" s="4" t="s">
        <v>13</v>
      </c>
      <c r="K2213" s="4" t="s">
        <v>34</v>
      </c>
      <c r="L2213" s="4" t="s">
        <v>35</v>
      </c>
      <c r="M2213" s="9">
        <v>1</v>
      </c>
      <c r="N2213" s="6">
        <v>39.42</v>
      </c>
      <c r="O2213" s="7">
        <v>0</v>
      </c>
      <c r="P2213" s="6">
        <v>14.58</v>
      </c>
      <c r="Q2213" s="6">
        <f t="shared" si="136"/>
        <v>39.42</v>
      </c>
      <c r="R2213" s="6">
        <f t="shared" si="137"/>
        <v>14.58</v>
      </c>
      <c r="S2213" s="6">
        <f t="shared" si="138"/>
        <v>24.840000000000003</v>
      </c>
      <c r="T2213" s="8">
        <f t="shared" si="139"/>
        <v>0.63013698630136994</v>
      </c>
      <c r="U2213" s="5">
        <f>YEAR(SalesDataTable[[#This Row],[Order Date]])</f>
        <v>2026</v>
      </c>
      <c r="V2213" s="8" t="str">
        <f>"Q"&amp;ROUNDUP(MONTH(SalesDataTable[[#This Row],[Order Date]])/3,0)</f>
        <v>Q4</v>
      </c>
      <c r="W2213" s="9">
        <f>MONTH(SalesDataTable[[#This Row],[Order Date]])</f>
        <v>10</v>
      </c>
      <c r="X2213" s="8" t="str">
        <f>TEXT(SalesDataTable[[#This Row],[Order Date]],"mmm")</f>
        <v>Oct</v>
      </c>
    </row>
    <row r="2214" spans="1:24" ht="15.75">
      <c r="A2214" s="2">
        <v>3542</v>
      </c>
      <c r="B2214" s="3">
        <v>46323</v>
      </c>
      <c r="C2214" s="4">
        <f>YEAR(SalesDataTable[[#This Row],[Order Date]])</f>
        <v>2026</v>
      </c>
      <c r="D2214" s="12" t="str">
        <f>"Q"&amp;ROUNDUP(MONTH(SalesDataTable[[#This Row],[Order Date]])/3,0)</f>
        <v>Q4</v>
      </c>
      <c r="E2214" s="4">
        <f>MONTH(SalesDataTable[[#This Row],[Order Date]])</f>
        <v>10</v>
      </c>
      <c r="F2214" s="4" t="str">
        <f>TEXT(SalesDataTable[[#This Row],[Order Date]],"MMM")</f>
        <v>Oct</v>
      </c>
      <c r="G2214" s="4" t="s">
        <v>20</v>
      </c>
      <c r="H2214" s="4" t="s">
        <v>21</v>
      </c>
      <c r="I2214" s="4" t="s">
        <v>2</v>
      </c>
      <c r="J2214" s="4" t="s">
        <v>13</v>
      </c>
      <c r="K2214" s="4" t="s">
        <v>4</v>
      </c>
      <c r="L2214" s="4" t="s">
        <v>22</v>
      </c>
      <c r="M2214" s="9">
        <v>2</v>
      </c>
      <c r="N2214" s="6">
        <v>50.66</v>
      </c>
      <c r="O2214" s="7">
        <v>0</v>
      </c>
      <c r="P2214" s="6">
        <v>22.02</v>
      </c>
      <c r="Q2214" s="6">
        <f t="shared" si="136"/>
        <v>101.32</v>
      </c>
      <c r="R2214" s="6">
        <f t="shared" si="137"/>
        <v>44.04</v>
      </c>
      <c r="S2214" s="6">
        <f t="shared" si="138"/>
        <v>57.279999999999994</v>
      </c>
      <c r="T2214" s="8">
        <f t="shared" si="139"/>
        <v>0.56533754441373862</v>
      </c>
      <c r="U2214" s="5">
        <f>YEAR(SalesDataTable[[#This Row],[Order Date]])</f>
        <v>2026</v>
      </c>
      <c r="V2214" s="8" t="str">
        <f>"Q"&amp;ROUNDUP(MONTH(SalesDataTable[[#This Row],[Order Date]])/3,0)</f>
        <v>Q4</v>
      </c>
      <c r="W2214" s="9">
        <f>MONTH(SalesDataTable[[#This Row],[Order Date]])</f>
        <v>10</v>
      </c>
      <c r="X2214" s="8" t="str">
        <f>TEXT(SalesDataTable[[#This Row],[Order Date]],"mmm")</f>
        <v>Oct</v>
      </c>
    </row>
    <row r="2215" spans="1:24" ht="15.75">
      <c r="A2215" s="2">
        <v>3704</v>
      </c>
      <c r="B2215" s="3">
        <v>46323</v>
      </c>
      <c r="C2215" s="4">
        <f>YEAR(SalesDataTable[[#This Row],[Order Date]])</f>
        <v>2026</v>
      </c>
      <c r="D2215" s="12" t="str">
        <f>"Q"&amp;ROUNDUP(MONTH(SalesDataTable[[#This Row],[Order Date]])/3,0)</f>
        <v>Q4</v>
      </c>
      <c r="E2215" s="4">
        <f>MONTH(SalesDataTable[[#This Row],[Order Date]])</f>
        <v>10</v>
      </c>
      <c r="F2215" s="4" t="str">
        <f>TEXT(SalesDataTable[[#This Row],[Order Date]],"MMM")</f>
        <v>Oct</v>
      </c>
      <c r="G2215" s="4" t="s">
        <v>6</v>
      </c>
      <c r="H2215" s="4" t="s">
        <v>43</v>
      </c>
      <c r="I2215" s="4" t="s">
        <v>2</v>
      </c>
      <c r="J2215" s="4" t="s">
        <v>3</v>
      </c>
      <c r="K2215" s="4" t="s">
        <v>9</v>
      </c>
      <c r="L2215" s="4" t="s">
        <v>46</v>
      </c>
      <c r="M2215" s="9">
        <v>4</v>
      </c>
      <c r="N2215" s="6">
        <v>71.959999999999994</v>
      </c>
      <c r="O2215" s="7">
        <v>0.1</v>
      </c>
      <c r="P2215" s="6">
        <v>31.51</v>
      </c>
      <c r="Q2215" s="6">
        <f t="shared" si="136"/>
        <v>259.05599999999998</v>
      </c>
      <c r="R2215" s="6">
        <f t="shared" si="137"/>
        <v>126.04</v>
      </c>
      <c r="S2215" s="6">
        <f t="shared" si="138"/>
        <v>133.01599999999996</v>
      </c>
      <c r="T2215" s="8">
        <f t="shared" si="139"/>
        <v>0.51346427027360864</v>
      </c>
      <c r="U2215" s="5">
        <f>YEAR(SalesDataTable[[#This Row],[Order Date]])</f>
        <v>2026</v>
      </c>
      <c r="V2215" s="8" t="str">
        <f>"Q"&amp;ROUNDUP(MONTH(SalesDataTable[[#This Row],[Order Date]])/3,0)</f>
        <v>Q4</v>
      </c>
      <c r="W2215" s="9">
        <f>MONTH(SalesDataTable[[#This Row],[Order Date]])</f>
        <v>10</v>
      </c>
      <c r="X2215" s="8" t="str">
        <f>TEXT(SalesDataTable[[#This Row],[Order Date]],"mmm")</f>
        <v>Oct</v>
      </c>
    </row>
    <row r="2216" spans="1:24" ht="15.75">
      <c r="A2216" s="2">
        <v>4699</v>
      </c>
      <c r="B2216" s="3">
        <v>46323</v>
      </c>
      <c r="C2216" s="4">
        <f>YEAR(SalesDataTable[[#This Row],[Order Date]])</f>
        <v>2026</v>
      </c>
      <c r="D2216" s="12" t="str">
        <f>"Q"&amp;ROUNDUP(MONTH(SalesDataTable[[#This Row],[Order Date]])/3,0)</f>
        <v>Q4</v>
      </c>
      <c r="E2216" s="4">
        <f>MONTH(SalesDataTable[[#This Row],[Order Date]])</f>
        <v>10</v>
      </c>
      <c r="F2216" s="4" t="str">
        <f>TEXT(SalesDataTable[[#This Row],[Order Date]],"MMM")</f>
        <v>Oct</v>
      </c>
      <c r="G2216" s="4" t="s">
        <v>11</v>
      </c>
      <c r="H2216" s="4" t="s">
        <v>25</v>
      </c>
      <c r="I2216" s="4" t="s">
        <v>19</v>
      </c>
      <c r="J2216" s="4" t="s">
        <v>3</v>
      </c>
      <c r="K2216" s="4" t="s">
        <v>4</v>
      </c>
      <c r="L2216" s="4" t="s">
        <v>22</v>
      </c>
      <c r="M2216" s="9">
        <v>1</v>
      </c>
      <c r="N2216" s="6">
        <v>49.72</v>
      </c>
      <c r="O2216" s="7">
        <v>0.05</v>
      </c>
      <c r="P2216" s="6">
        <v>22.5</v>
      </c>
      <c r="Q2216" s="6">
        <f t="shared" si="136"/>
        <v>47.233999999999995</v>
      </c>
      <c r="R2216" s="6">
        <f t="shared" si="137"/>
        <v>22.5</v>
      </c>
      <c r="S2216" s="6">
        <f t="shared" si="138"/>
        <v>24.733999999999995</v>
      </c>
      <c r="T2216" s="8">
        <f t="shared" si="139"/>
        <v>0.52364821950290041</v>
      </c>
      <c r="U2216" s="5">
        <f>YEAR(SalesDataTable[[#This Row],[Order Date]])</f>
        <v>2026</v>
      </c>
      <c r="V2216" s="8" t="str">
        <f>"Q"&amp;ROUNDUP(MONTH(SalesDataTable[[#This Row],[Order Date]])/3,0)</f>
        <v>Q4</v>
      </c>
      <c r="W2216" s="9">
        <f>MONTH(SalesDataTable[[#This Row],[Order Date]])</f>
        <v>10</v>
      </c>
      <c r="X2216" s="8" t="str">
        <f>TEXT(SalesDataTable[[#This Row],[Order Date]],"mmm")</f>
        <v>Oct</v>
      </c>
    </row>
    <row r="2217" spans="1:24" ht="15.75">
      <c r="A2217" s="2">
        <v>1226</v>
      </c>
      <c r="B2217" s="3">
        <v>46324</v>
      </c>
      <c r="C2217" s="4">
        <f>YEAR(SalesDataTable[[#This Row],[Order Date]])</f>
        <v>2026</v>
      </c>
      <c r="D2217" s="12" t="str">
        <f>"Q"&amp;ROUNDUP(MONTH(SalesDataTable[[#This Row],[Order Date]])/3,0)</f>
        <v>Q4</v>
      </c>
      <c r="E2217" s="4">
        <f>MONTH(SalesDataTable[[#This Row],[Order Date]])</f>
        <v>10</v>
      </c>
      <c r="F2217" s="4" t="str">
        <f>TEXT(SalesDataTable[[#This Row],[Order Date]],"MMM")</f>
        <v>Oct</v>
      </c>
      <c r="G2217" s="4" t="s">
        <v>0</v>
      </c>
      <c r="H2217" s="4" t="s">
        <v>1</v>
      </c>
      <c r="I2217" s="4" t="s">
        <v>28</v>
      </c>
      <c r="J2217" s="4" t="s">
        <v>3</v>
      </c>
      <c r="K2217" s="4" t="s">
        <v>14</v>
      </c>
      <c r="L2217" s="4" t="s">
        <v>15</v>
      </c>
      <c r="M2217" s="9">
        <v>1</v>
      </c>
      <c r="N2217" s="6">
        <v>36.58</v>
      </c>
      <c r="O2217" s="7">
        <v>0</v>
      </c>
      <c r="P2217" s="6">
        <v>13.5</v>
      </c>
      <c r="Q2217" s="6">
        <f t="shared" si="136"/>
        <v>36.58</v>
      </c>
      <c r="R2217" s="6">
        <f t="shared" si="137"/>
        <v>13.5</v>
      </c>
      <c r="S2217" s="6">
        <f t="shared" si="138"/>
        <v>23.08</v>
      </c>
      <c r="T2217" s="8">
        <f t="shared" si="139"/>
        <v>0.63094587206123565</v>
      </c>
      <c r="U2217" s="5">
        <f>YEAR(SalesDataTable[[#This Row],[Order Date]])</f>
        <v>2026</v>
      </c>
      <c r="V2217" s="8" t="str">
        <f>"Q"&amp;ROUNDUP(MONTH(SalesDataTable[[#This Row],[Order Date]])/3,0)</f>
        <v>Q4</v>
      </c>
      <c r="W2217" s="9">
        <f>MONTH(SalesDataTable[[#This Row],[Order Date]])</f>
        <v>10</v>
      </c>
      <c r="X2217" s="8" t="str">
        <f>TEXT(SalesDataTable[[#This Row],[Order Date]],"mmm")</f>
        <v>Oct</v>
      </c>
    </row>
    <row r="2218" spans="1:24" ht="15.75">
      <c r="A2218" s="2">
        <v>1245</v>
      </c>
      <c r="B2218" s="3">
        <v>46324</v>
      </c>
      <c r="C2218" s="4">
        <f>YEAR(SalesDataTable[[#This Row],[Order Date]])</f>
        <v>2026</v>
      </c>
      <c r="D2218" s="12" t="str">
        <f>"Q"&amp;ROUNDUP(MONTH(SalesDataTable[[#This Row],[Order Date]])/3,0)</f>
        <v>Q4</v>
      </c>
      <c r="E2218" s="4">
        <f>MONTH(SalesDataTable[[#This Row],[Order Date]])</f>
        <v>10</v>
      </c>
      <c r="F2218" s="4" t="str">
        <f>TEXT(SalesDataTable[[#This Row],[Order Date]],"MMM")</f>
        <v>Oct</v>
      </c>
      <c r="G2218" s="4" t="s">
        <v>6</v>
      </c>
      <c r="H2218" s="4" t="s">
        <v>27</v>
      </c>
      <c r="I2218" s="4" t="s">
        <v>28</v>
      </c>
      <c r="J2218" s="4" t="s">
        <v>3</v>
      </c>
      <c r="K2218" s="4" t="s">
        <v>34</v>
      </c>
      <c r="L2218" s="4" t="s">
        <v>35</v>
      </c>
      <c r="M2218" s="9">
        <v>2</v>
      </c>
      <c r="N2218" s="6">
        <v>41.06</v>
      </c>
      <c r="O2218" s="7">
        <v>0.05</v>
      </c>
      <c r="P2218" s="6">
        <v>15.07</v>
      </c>
      <c r="Q2218" s="6">
        <f t="shared" si="136"/>
        <v>78.013999999999996</v>
      </c>
      <c r="R2218" s="6">
        <f t="shared" si="137"/>
        <v>30.14</v>
      </c>
      <c r="S2218" s="6">
        <f t="shared" si="138"/>
        <v>47.873999999999995</v>
      </c>
      <c r="T2218" s="8">
        <f t="shared" si="139"/>
        <v>0.6136590868305688</v>
      </c>
      <c r="U2218" s="5">
        <f>YEAR(SalesDataTable[[#This Row],[Order Date]])</f>
        <v>2026</v>
      </c>
      <c r="V2218" s="8" t="str">
        <f>"Q"&amp;ROUNDUP(MONTH(SalesDataTable[[#This Row],[Order Date]])/3,0)</f>
        <v>Q4</v>
      </c>
      <c r="W2218" s="9">
        <f>MONTH(SalesDataTable[[#This Row],[Order Date]])</f>
        <v>10</v>
      </c>
      <c r="X2218" s="8" t="str">
        <f>TEXT(SalesDataTable[[#This Row],[Order Date]],"mmm")</f>
        <v>Oct</v>
      </c>
    </row>
    <row r="2219" spans="1:24" ht="15.75">
      <c r="A2219" s="2">
        <v>1477</v>
      </c>
      <c r="B2219" s="3">
        <v>46324</v>
      </c>
      <c r="C2219" s="4">
        <f>YEAR(SalesDataTable[[#This Row],[Order Date]])</f>
        <v>2026</v>
      </c>
      <c r="D2219" s="12" t="str">
        <f>"Q"&amp;ROUNDUP(MONTH(SalesDataTable[[#This Row],[Order Date]])/3,0)</f>
        <v>Q4</v>
      </c>
      <c r="E2219" s="4">
        <f>MONTH(SalesDataTable[[#This Row],[Order Date]])</f>
        <v>10</v>
      </c>
      <c r="F2219" s="4" t="str">
        <f>TEXT(SalesDataTable[[#This Row],[Order Date]],"MMM")</f>
        <v>Oct</v>
      </c>
      <c r="G2219" s="4" t="s">
        <v>6</v>
      </c>
      <c r="H2219" s="4" t="s">
        <v>49</v>
      </c>
      <c r="I2219" s="4" t="s">
        <v>28</v>
      </c>
      <c r="J2219" s="4" t="s">
        <v>3</v>
      </c>
      <c r="K2219" s="4" t="s">
        <v>23</v>
      </c>
      <c r="L2219" s="4" t="s">
        <v>51</v>
      </c>
      <c r="M2219" s="9">
        <v>1</v>
      </c>
      <c r="N2219" s="6">
        <v>121.78</v>
      </c>
      <c r="O2219" s="7">
        <v>0.15</v>
      </c>
      <c r="P2219" s="6">
        <v>61.55</v>
      </c>
      <c r="Q2219" s="6">
        <f t="shared" si="136"/>
        <v>103.51300000000001</v>
      </c>
      <c r="R2219" s="6">
        <f t="shared" si="137"/>
        <v>61.55</v>
      </c>
      <c r="S2219" s="6">
        <f t="shared" si="138"/>
        <v>41.963000000000008</v>
      </c>
      <c r="T2219" s="8">
        <f t="shared" si="139"/>
        <v>0.40538869513974096</v>
      </c>
      <c r="U2219" s="5">
        <f>YEAR(SalesDataTable[[#This Row],[Order Date]])</f>
        <v>2026</v>
      </c>
      <c r="V2219" s="8" t="str">
        <f>"Q"&amp;ROUNDUP(MONTH(SalesDataTable[[#This Row],[Order Date]])/3,0)</f>
        <v>Q4</v>
      </c>
      <c r="W2219" s="9">
        <f>MONTH(SalesDataTable[[#This Row],[Order Date]])</f>
        <v>10</v>
      </c>
      <c r="X2219" s="8" t="str">
        <f>TEXT(SalesDataTable[[#This Row],[Order Date]],"mmm")</f>
        <v>Oct</v>
      </c>
    </row>
    <row r="2220" spans="1:24" ht="15.75">
      <c r="A2220" s="2">
        <v>1575</v>
      </c>
      <c r="B2220" s="3">
        <v>46324</v>
      </c>
      <c r="C2220" s="4">
        <f>YEAR(SalesDataTable[[#This Row],[Order Date]])</f>
        <v>2026</v>
      </c>
      <c r="D2220" s="12" t="str">
        <f>"Q"&amp;ROUNDUP(MONTH(SalesDataTable[[#This Row],[Order Date]])/3,0)</f>
        <v>Q4</v>
      </c>
      <c r="E2220" s="4">
        <f>MONTH(SalesDataTable[[#This Row],[Order Date]])</f>
        <v>10</v>
      </c>
      <c r="F2220" s="4" t="str">
        <f>TEXT(SalesDataTable[[#This Row],[Order Date]],"MMM")</f>
        <v>Oct</v>
      </c>
      <c r="G2220" s="4" t="s">
        <v>20</v>
      </c>
      <c r="H2220" s="4" t="s">
        <v>31</v>
      </c>
      <c r="I2220" s="4" t="s">
        <v>8</v>
      </c>
      <c r="J2220" s="4" t="s">
        <v>3</v>
      </c>
      <c r="K2220" s="4" t="s">
        <v>14</v>
      </c>
      <c r="L2220" s="4" t="s">
        <v>44</v>
      </c>
      <c r="M2220" s="9">
        <v>5</v>
      </c>
      <c r="N2220" s="6">
        <v>130.68</v>
      </c>
      <c r="O2220" s="7">
        <v>0.2</v>
      </c>
      <c r="P2220" s="6">
        <v>67.209999999999994</v>
      </c>
      <c r="Q2220" s="6">
        <f t="shared" si="136"/>
        <v>522.72000000000014</v>
      </c>
      <c r="R2220" s="6">
        <f t="shared" si="137"/>
        <v>336.04999999999995</v>
      </c>
      <c r="S2220" s="6">
        <f t="shared" si="138"/>
        <v>186.67000000000019</v>
      </c>
      <c r="T2220" s="8">
        <f t="shared" si="139"/>
        <v>0.35711279461279488</v>
      </c>
      <c r="U2220" s="5">
        <f>YEAR(SalesDataTable[[#This Row],[Order Date]])</f>
        <v>2026</v>
      </c>
      <c r="V2220" s="8" t="str">
        <f>"Q"&amp;ROUNDUP(MONTH(SalesDataTable[[#This Row],[Order Date]])/3,0)</f>
        <v>Q4</v>
      </c>
      <c r="W2220" s="9">
        <f>MONTH(SalesDataTable[[#This Row],[Order Date]])</f>
        <v>10</v>
      </c>
      <c r="X2220" s="8" t="str">
        <f>TEXT(SalesDataTable[[#This Row],[Order Date]],"mmm")</f>
        <v>Oct</v>
      </c>
    </row>
    <row r="2221" spans="1:24" ht="15.75">
      <c r="A2221" s="2">
        <v>2830</v>
      </c>
      <c r="B2221" s="3">
        <v>46324</v>
      </c>
      <c r="C2221" s="4">
        <f>YEAR(SalesDataTable[[#This Row],[Order Date]])</f>
        <v>2026</v>
      </c>
      <c r="D2221" s="12" t="str">
        <f>"Q"&amp;ROUNDUP(MONTH(SalesDataTable[[#This Row],[Order Date]])/3,0)</f>
        <v>Q4</v>
      </c>
      <c r="E2221" s="4">
        <f>MONTH(SalesDataTable[[#This Row],[Order Date]])</f>
        <v>10</v>
      </c>
      <c r="F2221" s="4" t="str">
        <f>TEXT(SalesDataTable[[#This Row],[Order Date]],"MMM")</f>
        <v>Oct</v>
      </c>
      <c r="G2221" s="4" t="s">
        <v>11</v>
      </c>
      <c r="H2221" s="4" t="s">
        <v>12</v>
      </c>
      <c r="I2221" s="4" t="s">
        <v>2</v>
      </c>
      <c r="J2221" s="4" t="s">
        <v>13</v>
      </c>
      <c r="K2221" s="4" t="s">
        <v>14</v>
      </c>
      <c r="L2221" s="4" t="s">
        <v>48</v>
      </c>
      <c r="M2221" s="9">
        <v>1</v>
      </c>
      <c r="N2221" s="6">
        <v>161.94999999999999</v>
      </c>
      <c r="O2221" s="7">
        <v>0</v>
      </c>
      <c r="P2221" s="6">
        <v>86.61</v>
      </c>
      <c r="Q2221" s="6">
        <f t="shared" si="136"/>
        <v>161.94999999999999</v>
      </c>
      <c r="R2221" s="6">
        <f t="shared" si="137"/>
        <v>86.61</v>
      </c>
      <c r="S2221" s="6">
        <f t="shared" si="138"/>
        <v>75.339999999999989</v>
      </c>
      <c r="T2221" s="8">
        <f t="shared" si="139"/>
        <v>0.46520531028095086</v>
      </c>
      <c r="U2221" s="5">
        <f>YEAR(SalesDataTable[[#This Row],[Order Date]])</f>
        <v>2026</v>
      </c>
      <c r="V2221" s="8" t="str">
        <f>"Q"&amp;ROUNDUP(MONTH(SalesDataTable[[#This Row],[Order Date]])/3,0)</f>
        <v>Q4</v>
      </c>
      <c r="W2221" s="9">
        <f>MONTH(SalesDataTable[[#This Row],[Order Date]])</f>
        <v>10</v>
      </c>
      <c r="X2221" s="8" t="str">
        <f>TEXT(SalesDataTable[[#This Row],[Order Date]],"mmm")</f>
        <v>Oct</v>
      </c>
    </row>
    <row r="2222" spans="1:24" ht="15.75">
      <c r="A2222" s="2">
        <v>2884</v>
      </c>
      <c r="B2222" s="3">
        <v>46324</v>
      </c>
      <c r="C2222" s="4">
        <f>YEAR(SalesDataTable[[#This Row],[Order Date]])</f>
        <v>2026</v>
      </c>
      <c r="D2222" s="12" t="str">
        <f>"Q"&amp;ROUNDUP(MONTH(SalesDataTable[[#This Row],[Order Date]])/3,0)</f>
        <v>Q4</v>
      </c>
      <c r="E2222" s="4">
        <f>MONTH(SalesDataTable[[#This Row],[Order Date]])</f>
        <v>10</v>
      </c>
      <c r="F2222" s="4" t="str">
        <f>TEXT(SalesDataTable[[#This Row],[Order Date]],"MMM")</f>
        <v>Oct</v>
      </c>
      <c r="G2222" s="4" t="s">
        <v>0</v>
      </c>
      <c r="H2222" s="4" t="s">
        <v>50</v>
      </c>
      <c r="I2222" s="4" t="s">
        <v>19</v>
      </c>
      <c r="J2222" s="4" t="s">
        <v>3</v>
      </c>
      <c r="K2222" s="4" t="s">
        <v>4</v>
      </c>
      <c r="L2222" s="4" t="s">
        <v>5</v>
      </c>
      <c r="M2222" s="9">
        <v>2</v>
      </c>
      <c r="N2222" s="6">
        <v>83.6</v>
      </c>
      <c r="O2222" s="7">
        <v>0</v>
      </c>
      <c r="P2222" s="6">
        <v>43.01</v>
      </c>
      <c r="Q2222" s="6">
        <f t="shared" si="136"/>
        <v>167.2</v>
      </c>
      <c r="R2222" s="6">
        <f t="shared" si="137"/>
        <v>86.02</v>
      </c>
      <c r="S2222" s="6">
        <f t="shared" si="138"/>
        <v>81.179999999999993</v>
      </c>
      <c r="T2222" s="8">
        <f t="shared" si="139"/>
        <v>0.48552631578947369</v>
      </c>
      <c r="U2222" s="5">
        <f>YEAR(SalesDataTable[[#This Row],[Order Date]])</f>
        <v>2026</v>
      </c>
      <c r="V2222" s="8" t="str">
        <f>"Q"&amp;ROUNDUP(MONTH(SalesDataTable[[#This Row],[Order Date]])/3,0)</f>
        <v>Q4</v>
      </c>
      <c r="W2222" s="9">
        <f>MONTH(SalesDataTable[[#This Row],[Order Date]])</f>
        <v>10</v>
      </c>
      <c r="X2222" s="8" t="str">
        <f>TEXT(SalesDataTable[[#This Row],[Order Date]],"mmm")</f>
        <v>Oct</v>
      </c>
    </row>
    <row r="2223" spans="1:24" ht="15.75">
      <c r="A2223" s="2">
        <v>3093</v>
      </c>
      <c r="B2223" s="3">
        <v>46324</v>
      </c>
      <c r="C2223" s="4">
        <f>YEAR(SalesDataTable[[#This Row],[Order Date]])</f>
        <v>2026</v>
      </c>
      <c r="D2223" s="12" t="str">
        <f>"Q"&amp;ROUNDUP(MONTH(SalesDataTable[[#This Row],[Order Date]])/3,0)</f>
        <v>Q4</v>
      </c>
      <c r="E2223" s="4">
        <f>MONTH(SalesDataTable[[#This Row],[Order Date]])</f>
        <v>10</v>
      </c>
      <c r="F2223" s="4" t="str">
        <f>TEXT(SalesDataTable[[#This Row],[Order Date]],"MMM")</f>
        <v>Oct</v>
      </c>
      <c r="G2223" s="4" t="s">
        <v>20</v>
      </c>
      <c r="H2223" s="4" t="s">
        <v>21</v>
      </c>
      <c r="I2223" s="4" t="s">
        <v>8</v>
      </c>
      <c r="J2223" s="4" t="s">
        <v>16</v>
      </c>
      <c r="K2223" s="4" t="s">
        <v>23</v>
      </c>
      <c r="L2223" s="4" t="s">
        <v>29</v>
      </c>
      <c r="M2223" s="9">
        <v>3</v>
      </c>
      <c r="N2223" s="6">
        <v>194.19</v>
      </c>
      <c r="O2223" s="7">
        <v>0.15</v>
      </c>
      <c r="P2223" s="6">
        <v>104.22</v>
      </c>
      <c r="Q2223" s="6">
        <f t="shared" si="136"/>
        <v>495.18449999999996</v>
      </c>
      <c r="R2223" s="6">
        <f t="shared" si="137"/>
        <v>312.65999999999997</v>
      </c>
      <c r="S2223" s="6">
        <f t="shared" si="138"/>
        <v>182.52449999999999</v>
      </c>
      <c r="T2223" s="8">
        <f t="shared" si="139"/>
        <v>0.36859897674503139</v>
      </c>
      <c r="U2223" s="5">
        <f>YEAR(SalesDataTable[[#This Row],[Order Date]])</f>
        <v>2026</v>
      </c>
      <c r="V2223" s="8" t="str">
        <f>"Q"&amp;ROUNDUP(MONTH(SalesDataTable[[#This Row],[Order Date]])/3,0)</f>
        <v>Q4</v>
      </c>
      <c r="W2223" s="9">
        <f>MONTH(SalesDataTable[[#This Row],[Order Date]])</f>
        <v>10</v>
      </c>
      <c r="X2223" s="8" t="str">
        <f>TEXT(SalesDataTable[[#This Row],[Order Date]],"mmm")</f>
        <v>Oct</v>
      </c>
    </row>
    <row r="2224" spans="1:24" ht="15.75">
      <c r="A2224" s="2">
        <v>3613</v>
      </c>
      <c r="B2224" s="3">
        <v>46324</v>
      </c>
      <c r="C2224" s="4">
        <f>YEAR(SalesDataTable[[#This Row],[Order Date]])</f>
        <v>2026</v>
      </c>
      <c r="D2224" s="12" t="str">
        <f>"Q"&amp;ROUNDUP(MONTH(SalesDataTable[[#This Row],[Order Date]])/3,0)</f>
        <v>Q4</v>
      </c>
      <c r="E2224" s="4">
        <f>MONTH(SalesDataTable[[#This Row],[Order Date]])</f>
        <v>10</v>
      </c>
      <c r="F2224" s="4" t="str">
        <f>TEXT(SalesDataTable[[#This Row],[Order Date]],"MMM")</f>
        <v>Oct</v>
      </c>
      <c r="G2224" s="4" t="s">
        <v>6</v>
      </c>
      <c r="H2224" s="4" t="s">
        <v>43</v>
      </c>
      <c r="I2224" s="4" t="s">
        <v>2</v>
      </c>
      <c r="J2224" s="4" t="s">
        <v>3</v>
      </c>
      <c r="K2224" s="4" t="s">
        <v>14</v>
      </c>
      <c r="L2224" s="4" t="s">
        <v>48</v>
      </c>
      <c r="M2224" s="9">
        <v>3</v>
      </c>
      <c r="N2224" s="6">
        <v>167.41</v>
      </c>
      <c r="O2224" s="7">
        <v>0</v>
      </c>
      <c r="P2224" s="6">
        <v>85.33</v>
      </c>
      <c r="Q2224" s="6">
        <f t="shared" si="136"/>
        <v>502.23</v>
      </c>
      <c r="R2224" s="6">
        <f t="shared" si="137"/>
        <v>255.99</v>
      </c>
      <c r="S2224" s="6">
        <f t="shared" si="138"/>
        <v>246.24</v>
      </c>
      <c r="T2224" s="8">
        <f t="shared" si="139"/>
        <v>0.49029329191804549</v>
      </c>
      <c r="U2224" s="5">
        <f>YEAR(SalesDataTable[[#This Row],[Order Date]])</f>
        <v>2026</v>
      </c>
      <c r="V2224" s="8" t="str">
        <f>"Q"&amp;ROUNDUP(MONTH(SalesDataTable[[#This Row],[Order Date]])/3,0)</f>
        <v>Q4</v>
      </c>
      <c r="W2224" s="9">
        <f>MONTH(SalesDataTable[[#This Row],[Order Date]])</f>
        <v>10</v>
      </c>
      <c r="X2224" s="8" t="str">
        <f>TEXT(SalesDataTable[[#This Row],[Order Date]],"mmm")</f>
        <v>Oct</v>
      </c>
    </row>
    <row r="2225" spans="1:24" ht="15.75">
      <c r="A2225" s="2">
        <v>4496</v>
      </c>
      <c r="B2225" s="3">
        <v>46324</v>
      </c>
      <c r="C2225" s="4">
        <f>YEAR(SalesDataTable[[#This Row],[Order Date]])</f>
        <v>2026</v>
      </c>
      <c r="D2225" s="12" t="str">
        <f>"Q"&amp;ROUNDUP(MONTH(SalesDataTable[[#This Row],[Order Date]])/3,0)</f>
        <v>Q4</v>
      </c>
      <c r="E2225" s="4">
        <f>MONTH(SalesDataTable[[#This Row],[Order Date]])</f>
        <v>10</v>
      </c>
      <c r="F2225" s="4" t="str">
        <f>TEXT(SalesDataTable[[#This Row],[Order Date]],"MMM")</f>
        <v>Oct</v>
      </c>
      <c r="G2225" s="4" t="s">
        <v>20</v>
      </c>
      <c r="H2225" s="4" t="s">
        <v>33</v>
      </c>
      <c r="I2225" s="4" t="s">
        <v>2</v>
      </c>
      <c r="J2225" s="4" t="s">
        <v>3</v>
      </c>
      <c r="K2225" s="4" t="s">
        <v>34</v>
      </c>
      <c r="L2225" s="4" t="s">
        <v>35</v>
      </c>
      <c r="M2225" s="9">
        <v>2</v>
      </c>
      <c r="N2225" s="6">
        <v>40.83</v>
      </c>
      <c r="O2225" s="7">
        <v>0.1</v>
      </c>
      <c r="P2225" s="6">
        <v>14.91</v>
      </c>
      <c r="Q2225" s="6">
        <f t="shared" si="136"/>
        <v>73.494</v>
      </c>
      <c r="R2225" s="6">
        <f t="shared" si="137"/>
        <v>29.82</v>
      </c>
      <c r="S2225" s="6">
        <f t="shared" si="138"/>
        <v>43.673999999999999</v>
      </c>
      <c r="T2225" s="8">
        <f t="shared" si="139"/>
        <v>0.59425259204833047</v>
      </c>
      <c r="U2225" s="5">
        <f>YEAR(SalesDataTable[[#This Row],[Order Date]])</f>
        <v>2026</v>
      </c>
      <c r="V2225" s="8" t="str">
        <f>"Q"&amp;ROUNDUP(MONTH(SalesDataTable[[#This Row],[Order Date]])/3,0)</f>
        <v>Q4</v>
      </c>
      <c r="W2225" s="9">
        <f>MONTH(SalesDataTable[[#This Row],[Order Date]])</f>
        <v>10</v>
      </c>
      <c r="X2225" s="8" t="str">
        <f>TEXT(SalesDataTable[[#This Row],[Order Date]],"mmm")</f>
        <v>Oct</v>
      </c>
    </row>
    <row r="2226" spans="1:24" ht="15.75">
      <c r="A2226" s="2">
        <v>5194</v>
      </c>
      <c r="B2226" s="3">
        <v>46324</v>
      </c>
      <c r="C2226" s="4">
        <f>YEAR(SalesDataTable[[#This Row],[Order Date]])</f>
        <v>2026</v>
      </c>
      <c r="D2226" s="12" t="str">
        <f>"Q"&amp;ROUNDUP(MONTH(SalesDataTable[[#This Row],[Order Date]])/3,0)</f>
        <v>Q4</v>
      </c>
      <c r="E2226" s="4">
        <f>MONTH(SalesDataTable[[#This Row],[Order Date]])</f>
        <v>10</v>
      </c>
      <c r="F2226" s="4" t="str">
        <f>TEXT(SalesDataTable[[#This Row],[Order Date]],"MMM")</f>
        <v>Oct</v>
      </c>
      <c r="G2226" s="4" t="s">
        <v>0</v>
      </c>
      <c r="H2226" s="4" t="s">
        <v>36</v>
      </c>
      <c r="I2226" s="4" t="s">
        <v>8</v>
      </c>
      <c r="J2226" s="4" t="s">
        <v>16</v>
      </c>
      <c r="K2226" s="4" t="s">
        <v>23</v>
      </c>
      <c r="L2226" s="4" t="s">
        <v>40</v>
      </c>
      <c r="M2226" s="9">
        <v>12</v>
      </c>
      <c r="N2226" s="6">
        <v>80.84</v>
      </c>
      <c r="O2226" s="7">
        <v>0.1</v>
      </c>
      <c r="P2226" s="6">
        <v>38.39</v>
      </c>
      <c r="Q2226" s="6">
        <f t="shared" si="136"/>
        <v>873.072</v>
      </c>
      <c r="R2226" s="6">
        <f t="shared" si="137"/>
        <v>460.68</v>
      </c>
      <c r="S2226" s="6">
        <f t="shared" si="138"/>
        <v>412.392</v>
      </c>
      <c r="T2226" s="8">
        <f t="shared" si="139"/>
        <v>0.4723459233602727</v>
      </c>
      <c r="U2226" s="5">
        <f>YEAR(SalesDataTable[[#This Row],[Order Date]])</f>
        <v>2026</v>
      </c>
      <c r="V2226" s="8" t="str">
        <f>"Q"&amp;ROUNDUP(MONTH(SalesDataTable[[#This Row],[Order Date]])/3,0)</f>
        <v>Q4</v>
      </c>
      <c r="W2226" s="9">
        <f>MONTH(SalesDataTable[[#This Row],[Order Date]])</f>
        <v>10</v>
      </c>
      <c r="X2226" s="8" t="str">
        <f>TEXT(SalesDataTable[[#This Row],[Order Date]],"mmm")</f>
        <v>Oct</v>
      </c>
    </row>
    <row r="2227" spans="1:24" ht="15.75">
      <c r="A2227" s="2">
        <v>339</v>
      </c>
      <c r="B2227" s="3">
        <v>46325</v>
      </c>
      <c r="C2227" s="4">
        <f>YEAR(SalesDataTable[[#This Row],[Order Date]])</f>
        <v>2026</v>
      </c>
      <c r="D2227" s="12" t="str">
        <f>"Q"&amp;ROUNDUP(MONTH(SalesDataTable[[#This Row],[Order Date]])/3,0)</f>
        <v>Q4</v>
      </c>
      <c r="E2227" s="4">
        <f>MONTH(SalesDataTable[[#This Row],[Order Date]])</f>
        <v>10</v>
      </c>
      <c r="F2227" s="4" t="str">
        <f>TEXT(SalesDataTable[[#This Row],[Order Date]],"MMM")</f>
        <v>Oct</v>
      </c>
      <c r="G2227" s="4" t="s">
        <v>20</v>
      </c>
      <c r="H2227" s="4" t="s">
        <v>47</v>
      </c>
      <c r="I2227" s="4" t="s">
        <v>2</v>
      </c>
      <c r="J2227" s="4" t="s">
        <v>3</v>
      </c>
      <c r="K2227" s="4" t="s">
        <v>4</v>
      </c>
      <c r="L2227" s="4" t="s">
        <v>26</v>
      </c>
      <c r="M2227" s="9">
        <v>1</v>
      </c>
      <c r="N2227" s="6">
        <v>39.65</v>
      </c>
      <c r="O2227" s="7">
        <v>0</v>
      </c>
      <c r="P2227" s="6">
        <v>16.38</v>
      </c>
      <c r="Q2227" s="6">
        <f t="shared" si="136"/>
        <v>39.65</v>
      </c>
      <c r="R2227" s="6">
        <f t="shared" si="137"/>
        <v>16.38</v>
      </c>
      <c r="S2227" s="6">
        <f t="shared" si="138"/>
        <v>23.27</v>
      </c>
      <c r="T2227" s="8">
        <f t="shared" si="139"/>
        <v>0.58688524590163937</v>
      </c>
      <c r="U2227" s="5">
        <f>YEAR(SalesDataTable[[#This Row],[Order Date]])</f>
        <v>2026</v>
      </c>
      <c r="V2227" s="8" t="str">
        <f>"Q"&amp;ROUNDUP(MONTH(SalesDataTable[[#This Row],[Order Date]])/3,0)</f>
        <v>Q4</v>
      </c>
      <c r="W2227" s="9">
        <f>MONTH(SalesDataTable[[#This Row],[Order Date]])</f>
        <v>10</v>
      </c>
      <c r="X2227" s="8" t="str">
        <f>TEXT(SalesDataTable[[#This Row],[Order Date]],"mmm")</f>
        <v>Oct</v>
      </c>
    </row>
    <row r="2228" spans="1:24" ht="15.75">
      <c r="A2228" s="2">
        <v>1199</v>
      </c>
      <c r="B2228" s="3">
        <v>46325</v>
      </c>
      <c r="C2228" s="4">
        <f>YEAR(SalesDataTable[[#This Row],[Order Date]])</f>
        <v>2026</v>
      </c>
      <c r="D2228" s="12" t="str">
        <f>"Q"&amp;ROUNDUP(MONTH(SalesDataTable[[#This Row],[Order Date]])/3,0)</f>
        <v>Q4</v>
      </c>
      <c r="E2228" s="4">
        <f>MONTH(SalesDataTable[[#This Row],[Order Date]])</f>
        <v>10</v>
      </c>
      <c r="F2228" s="4" t="str">
        <f>TEXT(SalesDataTable[[#This Row],[Order Date]],"MMM")</f>
        <v>Oct</v>
      </c>
      <c r="G2228" s="4" t="s">
        <v>6</v>
      </c>
      <c r="H2228" s="4" t="s">
        <v>43</v>
      </c>
      <c r="I2228" s="4" t="s">
        <v>2</v>
      </c>
      <c r="J2228" s="4" t="s">
        <v>13</v>
      </c>
      <c r="K2228" s="4" t="s">
        <v>4</v>
      </c>
      <c r="L2228" s="4" t="s">
        <v>30</v>
      </c>
      <c r="M2228" s="9">
        <v>1</v>
      </c>
      <c r="N2228" s="6">
        <v>102.47</v>
      </c>
      <c r="O2228" s="7">
        <v>0.1</v>
      </c>
      <c r="P2228" s="6">
        <v>49.75</v>
      </c>
      <c r="Q2228" s="6">
        <f t="shared" si="136"/>
        <v>92.222999999999999</v>
      </c>
      <c r="R2228" s="6">
        <f t="shared" si="137"/>
        <v>49.75</v>
      </c>
      <c r="S2228" s="6">
        <f t="shared" si="138"/>
        <v>42.472999999999999</v>
      </c>
      <c r="T2228" s="8">
        <f t="shared" si="139"/>
        <v>0.46054671828068922</v>
      </c>
      <c r="U2228" s="5">
        <f>YEAR(SalesDataTable[[#This Row],[Order Date]])</f>
        <v>2026</v>
      </c>
      <c r="V2228" s="8" t="str">
        <f>"Q"&amp;ROUNDUP(MONTH(SalesDataTable[[#This Row],[Order Date]])/3,0)</f>
        <v>Q4</v>
      </c>
      <c r="W2228" s="9">
        <f>MONTH(SalesDataTable[[#This Row],[Order Date]])</f>
        <v>10</v>
      </c>
      <c r="X2228" s="8" t="str">
        <f>TEXT(SalesDataTable[[#This Row],[Order Date]],"mmm")</f>
        <v>Oct</v>
      </c>
    </row>
    <row r="2229" spans="1:24" ht="15.75">
      <c r="A2229" s="2">
        <v>1253</v>
      </c>
      <c r="B2229" s="3">
        <v>46325</v>
      </c>
      <c r="C2229" s="4">
        <f>YEAR(SalesDataTable[[#This Row],[Order Date]])</f>
        <v>2026</v>
      </c>
      <c r="D2229" s="12" t="str">
        <f>"Q"&amp;ROUNDUP(MONTH(SalesDataTable[[#This Row],[Order Date]])/3,0)</f>
        <v>Q4</v>
      </c>
      <c r="E2229" s="4">
        <f>MONTH(SalesDataTable[[#This Row],[Order Date]])</f>
        <v>10</v>
      </c>
      <c r="F2229" s="4" t="str">
        <f>TEXT(SalesDataTable[[#This Row],[Order Date]],"MMM")</f>
        <v>Oct</v>
      </c>
      <c r="G2229" s="4" t="s">
        <v>20</v>
      </c>
      <c r="H2229" s="4" t="s">
        <v>47</v>
      </c>
      <c r="I2229" s="4" t="s">
        <v>19</v>
      </c>
      <c r="J2229" s="4" t="s">
        <v>16</v>
      </c>
      <c r="K2229" s="4" t="s">
        <v>34</v>
      </c>
      <c r="L2229" s="4" t="s">
        <v>35</v>
      </c>
      <c r="M2229" s="9">
        <v>2</v>
      </c>
      <c r="N2229" s="6">
        <v>40.43</v>
      </c>
      <c r="O2229" s="7">
        <v>0</v>
      </c>
      <c r="P2229" s="6">
        <v>14.88</v>
      </c>
      <c r="Q2229" s="6">
        <f t="shared" si="136"/>
        <v>80.86</v>
      </c>
      <c r="R2229" s="6">
        <f t="shared" si="137"/>
        <v>29.76</v>
      </c>
      <c r="S2229" s="6">
        <f t="shared" si="138"/>
        <v>51.099999999999994</v>
      </c>
      <c r="T2229" s="8">
        <f t="shared" si="139"/>
        <v>0.63195646796932969</v>
      </c>
      <c r="U2229" s="5">
        <f>YEAR(SalesDataTable[[#This Row],[Order Date]])</f>
        <v>2026</v>
      </c>
      <c r="V2229" s="8" t="str">
        <f>"Q"&amp;ROUNDUP(MONTH(SalesDataTable[[#This Row],[Order Date]])/3,0)</f>
        <v>Q4</v>
      </c>
      <c r="W2229" s="9">
        <f>MONTH(SalesDataTable[[#This Row],[Order Date]])</f>
        <v>10</v>
      </c>
      <c r="X2229" s="8" t="str">
        <f>TEXT(SalesDataTable[[#This Row],[Order Date]],"mmm")</f>
        <v>Oct</v>
      </c>
    </row>
    <row r="2230" spans="1:24" ht="15.75">
      <c r="A2230" s="2">
        <v>1407</v>
      </c>
      <c r="B2230" s="3">
        <v>46325</v>
      </c>
      <c r="C2230" s="4">
        <f>YEAR(SalesDataTable[[#This Row],[Order Date]])</f>
        <v>2026</v>
      </c>
      <c r="D2230" s="12" t="str">
        <f>"Q"&amp;ROUNDUP(MONTH(SalesDataTable[[#This Row],[Order Date]])/3,0)</f>
        <v>Q4</v>
      </c>
      <c r="E2230" s="4">
        <f>MONTH(SalesDataTable[[#This Row],[Order Date]])</f>
        <v>10</v>
      </c>
      <c r="F2230" s="4" t="str">
        <f>TEXT(SalesDataTable[[#This Row],[Order Date]],"MMM")</f>
        <v>Oct</v>
      </c>
      <c r="G2230" s="4" t="s">
        <v>20</v>
      </c>
      <c r="H2230" s="4" t="s">
        <v>33</v>
      </c>
      <c r="I2230" s="4" t="s">
        <v>19</v>
      </c>
      <c r="J2230" s="4" t="s">
        <v>16</v>
      </c>
      <c r="K2230" s="4" t="s">
        <v>14</v>
      </c>
      <c r="L2230" s="4" t="s">
        <v>15</v>
      </c>
      <c r="M2230" s="9">
        <v>2</v>
      </c>
      <c r="N2230" s="6">
        <v>35.880000000000003</v>
      </c>
      <c r="O2230" s="7">
        <v>0.05</v>
      </c>
      <c r="P2230" s="6">
        <v>13.52</v>
      </c>
      <c r="Q2230" s="6">
        <f t="shared" si="136"/>
        <v>68.171999999999997</v>
      </c>
      <c r="R2230" s="6">
        <f t="shared" si="137"/>
        <v>27.04</v>
      </c>
      <c r="S2230" s="6">
        <f t="shared" si="138"/>
        <v>41.131999999999998</v>
      </c>
      <c r="T2230" s="8">
        <f t="shared" si="139"/>
        <v>0.60335621662852779</v>
      </c>
      <c r="U2230" s="5">
        <f>YEAR(SalesDataTable[[#This Row],[Order Date]])</f>
        <v>2026</v>
      </c>
      <c r="V2230" s="8" t="str">
        <f>"Q"&amp;ROUNDUP(MONTH(SalesDataTable[[#This Row],[Order Date]])/3,0)</f>
        <v>Q4</v>
      </c>
      <c r="W2230" s="9">
        <f>MONTH(SalesDataTable[[#This Row],[Order Date]])</f>
        <v>10</v>
      </c>
      <c r="X2230" s="8" t="str">
        <f>TEXT(SalesDataTable[[#This Row],[Order Date]],"mmm")</f>
        <v>Oct</v>
      </c>
    </row>
    <row r="2231" spans="1:24" ht="15.75">
      <c r="A2231" s="2">
        <v>2532</v>
      </c>
      <c r="B2231" s="3">
        <v>46325</v>
      </c>
      <c r="C2231" s="4">
        <f>YEAR(SalesDataTable[[#This Row],[Order Date]])</f>
        <v>2026</v>
      </c>
      <c r="D2231" s="12" t="str">
        <f>"Q"&amp;ROUNDUP(MONTH(SalesDataTable[[#This Row],[Order Date]])/3,0)</f>
        <v>Q4</v>
      </c>
      <c r="E2231" s="4">
        <f>MONTH(SalesDataTable[[#This Row],[Order Date]])</f>
        <v>10</v>
      </c>
      <c r="F2231" s="4" t="str">
        <f>TEXT(SalesDataTable[[#This Row],[Order Date]],"MMM")</f>
        <v>Oct</v>
      </c>
      <c r="G2231" s="4" t="s">
        <v>0</v>
      </c>
      <c r="H2231" s="4" t="s">
        <v>50</v>
      </c>
      <c r="I2231" s="4" t="s">
        <v>28</v>
      </c>
      <c r="J2231" s="4" t="s">
        <v>13</v>
      </c>
      <c r="K2231" s="4" t="s">
        <v>4</v>
      </c>
      <c r="L2231" s="4" t="s">
        <v>5</v>
      </c>
      <c r="M2231" s="9">
        <v>1</v>
      </c>
      <c r="N2231" s="6">
        <v>80.400000000000006</v>
      </c>
      <c r="O2231" s="7">
        <v>0</v>
      </c>
      <c r="P2231" s="6">
        <v>43.34</v>
      </c>
      <c r="Q2231" s="6">
        <f t="shared" si="136"/>
        <v>80.400000000000006</v>
      </c>
      <c r="R2231" s="6">
        <f t="shared" si="137"/>
        <v>43.34</v>
      </c>
      <c r="S2231" s="6">
        <f t="shared" si="138"/>
        <v>37.06</v>
      </c>
      <c r="T2231" s="8">
        <f t="shared" si="139"/>
        <v>0.46094527363184079</v>
      </c>
      <c r="U2231" s="5">
        <f>YEAR(SalesDataTable[[#This Row],[Order Date]])</f>
        <v>2026</v>
      </c>
      <c r="V2231" s="8" t="str">
        <f>"Q"&amp;ROUNDUP(MONTH(SalesDataTable[[#This Row],[Order Date]])/3,0)</f>
        <v>Q4</v>
      </c>
      <c r="W2231" s="9">
        <f>MONTH(SalesDataTable[[#This Row],[Order Date]])</f>
        <v>10</v>
      </c>
      <c r="X2231" s="8" t="str">
        <f>TEXT(SalesDataTable[[#This Row],[Order Date]],"mmm")</f>
        <v>Oct</v>
      </c>
    </row>
    <row r="2232" spans="1:24" ht="15.75">
      <c r="A2232" s="2">
        <v>307</v>
      </c>
      <c r="B2232" s="3">
        <v>46326</v>
      </c>
      <c r="C2232" s="4">
        <f>YEAR(SalesDataTable[[#This Row],[Order Date]])</f>
        <v>2026</v>
      </c>
      <c r="D2232" s="12" t="str">
        <f>"Q"&amp;ROUNDUP(MONTH(SalesDataTable[[#This Row],[Order Date]])/3,0)</f>
        <v>Q4</v>
      </c>
      <c r="E2232" s="4">
        <f>MONTH(SalesDataTable[[#This Row],[Order Date]])</f>
        <v>10</v>
      </c>
      <c r="F2232" s="4" t="str">
        <f>TEXT(SalesDataTable[[#This Row],[Order Date]],"MMM")</f>
        <v>Oct</v>
      </c>
      <c r="G2232" s="4" t="s">
        <v>20</v>
      </c>
      <c r="H2232" s="4" t="s">
        <v>33</v>
      </c>
      <c r="I2232" s="4" t="s">
        <v>2</v>
      </c>
      <c r="J2232" s="4" t="s">
        <v>3</v>
      </c>
      <c r="K2232" s="4" t="s">
        <v>34</v>
      </c>
      <c r="L2232" s="4" t="s">
        <v>42</v>
      </c>
      <c r="M2232" s="9">
        <v>1</v>
      </c>
      <c r="N2232" s="6">
        <v>37.08</v>
      </c>
      <c r="O2232" s="7">
        <v>0</v>
      </c>
      <c r="P2232" s="6">
        <v>13.62</v>
      </c>
      <c r="Q2232" s="6">
        <f t="shared" si="136"/>
        <v>37.08</v>
      </c>
      <c r="R2232" s="6">
        <f t="shared" si="137"/>
        <v>13.62</v>
      </c>
      <c r="S2232" s="6">
        <f t="shared" si="138"/>
        <v>23.46</v>
      </c>
      <c r="T2232" s="8">
        <f t="shared" si="139"/>
        <v>0.63268608414239491</v>
      </c>
      <c r="U2232" s="5">
        <f>YEAR(SalesDataTable[[#This Row],[Order Date]])</f>
        <v>2026</v>
      </c>
      <c r="V2232" s="8" t="str">
        <f>"Q"&amp;ROUNDUP(MONTH(SalesDataTable[[#This Row],[Order Date]])/3,0)</f>
        <v>Q4</v>
      </c>
      <c r="W2232" s="9">
        <f>MONTH(SalesDataTable[[#This Row],[Order Date]])</f>
        <v>10</v>
      </c>
      <c r="X2232" s="8" t="str">
        <f>TEXT(SalesDataTable[[#This Row],[Order Date]],"mmm")</f>
        <v>Oct</v>
      </c>
    </row>
    <row r="2233" spans="1:24" ht="15.75">
      <c r="A2233" s="2">
        <v>3257</v>
      </c>
      <c r="B2233" s="3">
        <v>46326</v>
      </c>
      <c r="C2233" s="4">
        <f>YEAR(SalesDataTable[[#This Row],[Order Date]])</f>
        <v>2026</v>
      </c>
      <c r="D2233" s="12" t="str">
        <f>"Q"&amp;ROUNDUP(MONTH(SalesDataTable[[#This Row],[Order Date]])/3,0)</f>
        <v>Q4</v>
      </c>
      <c r="E2233" s="4">
        <f>MONTH(SalesDataTable[[#This Row],[Order Date]])</f>
        <v>10</v>
      </c>
      <c r="F2233" s="4" t="str">
        <f>TEXT(SalesDataTable[[#This Row],[Order Date]],"MMM")</f>
        <v>Oct</v>
      </c>
      <c r="G2233" s="4" t="s">
        <v>20</v>
      </c>
      <c r="H2233" s="4" t="s">
        <v>21</v>
      </c>
      <c r="I2233" s="4" t="s">
        <v>19</v>
      </c>
      <c r="J2233" s="4" t="s">
        <v>13</v>
      </c>
      <c r="K2233" s="4" t="s">
        <v>14</v>
      </c>
      <c r="L2233" s="4" t="s">
        <v>48</v>
      </c>
      <c r="M2233" s="9">
        <v>6</v>
      </c>
      <c r="N2233" s="6">
        <v>165.92</v>
      </c>
      <c r="O2233" s="7">
        <v>0</v>
      </c>
      <c r="P2233" s="6">
        <v>87.55</v>
      </c>
      <c r="Q2233" s="6">
        <f t="shared" si="136"/>
        <v>995.52</v>
      </c>
      <c r="R2233" s="6">
        <f t="shared" si="137"/>
        <v>525.29999999999995</v>
      </c>
      <c r="S2233" s="6">
        <f t="shared" si="138"/>
        <v>470.22</v>
      </c>
      <c r="T2233" s="8">
        <f t="shared" si="139"/>
        <v>0.4723360655737705</v>
      </c>
      <c r="U2233" s="5">
        <f>YEAR(SalesDataTable[[#This Row],[Order Date]])</f>
        <v>2026</v>
      </c>
      <c r="V2233" s="8" t="str">
        <f>"Q"&amp;ROUNDUP(MONTH(SalesDataTable[[#This Row],[Order Date]])/3,0)</f>
        <v>Q4</v>
      </c>
      <c r="W2233" s="9">
        <f>MONTH(SalesDataTable[[#This Row],[Order Date]])</f>
        <v>10</v>
      </c>
      <c r="X2233" s="8" t="str">
        <f>TEXT(SalesDataTable[[#This Row],[Order Date]],"mmm")</f>
        <v>Oct</v>
      </c>
    </row>
    <row r="2234" spans="1:24" ht="15.75">
      <c r="A2234" s="2">
        <v>3739</v>
      </c>
      <c r="B2234" s="3">
        <v>46326</v>
      </c>
      <c r="C2234" s="4">
        <f>YEAR(SalesDataTable[[#This Row],[Order Date]])</f>
        <v>2026</v>
      </c>
      <c r="D2234" s="12" t="str">
        <f>"Q"&amp;ROUNDUP(MONTH(SalesDataTable[[#This Row],[Order Date]])/3,0)</f>
        <v>Q4</v>
      </c>
      <c r="E2234" s="4">
        <f>MONTH(SalesDataTable[[#This Row],[Order Date]])</f>
        <v>10</v>
      </c>
      <c r="F2234" s="4" t="str">
        <f>TEXT(SalesDataTable[[#This Row],[Order Date]],"MMM")</f>
        <v>Oct</v>
      </c>
      <c r="G2234" s="4" t="s">
        <v>6</v>
      </c>
      <c r="H2234" s="4" t="s">
        <v>43</v>
      </c>
      <c r="I2234" s="4" t="s">
        <v>28</v>
      </c>
      <c r="J2234" s="4" t="s">
        <v>13</v>
      </c>
      <c r="K2234" s="4" t="s">
        <v>14</v>
      </c>
      <c r="L2234" s="4" t="s">
        <v>44</v>
      </c>
      <c r="M2234" s="9">
        <v>1</v>
      </c>
      <c r="N2234" s="6">
        <v>135.19</v>
      </c>
      <c r="O2234" s="7">
        <v>0</v>
      </c>
      <c r="P2234" s="6">
        <v>68.319999999999993</v>
      </c>
      <c r="Q2234" s="6">
        <f t="shared" si="136"/>
        <v>135.19</v>
      </c>
      <c r="R2234" s="6">
        <f t="shared" si="137"/>
        <v>68.319999999999993</v>
      </c>
      <c r="S2234" s="6">
        <f t="shared" si="138"/>
        <v>66.87</v>
      </c>
      <c r="T2234" s="8">
        <f t="shared" si="139"/>
        <v>0.49463717730601381</v>
      </c>
      <c r="U2234" s="5">
        <f>YEAR(SalesDataTable[[#This Row],[Order Date]])</f>
        <v>2026</v>
      </c>
      <c r="V2234" s="8" t="str">
        <f>"Q"&amp;ROUNDUP(MONTH(SalesDataTable[[#This Row],[Order Date]])/3,0)</f>
        <v>Q4</v>
      </c>
      <c r="W2234" s="9">
        <f>MONTH(SalesDataTable[[#This Row],[Order Date]])</f>
        <v>10</v>
      </c>
      <c r="X2234" s="8" t="str">
        <f>TEXT(SalesDataTable[[#This Row],[Order Date]],"mmm")</f>
        <v>Oct</v>
      </c>
    </row>
    <row r="2235" spans="1:24" ht="15.75">
      <c r="A2235" s="2">
        <v>77</v>
      </c>
      <c r="B2235" s="3">
        <v>46327</v>
      </c>
      <c r="C2235" s="4">
        <f>YEAR(SalesDataTable[[#This Row],[Order Date]])</f>
        <v>2026</v>
      </c>
      <c r="D2235" s="12" t="str">
        <f>"Q"&amp;ROUNDUP(MONTH(SalesDataTable[[#This Row],[Order Date]])/3,0)</f>
        <v>Q4</v>
      </c>
      <c r="E2235" s="4">
        <f>MONTH(SalesDataTable[[#This Row],[Order Date]])</f>
        <v>11</v>
      </c>
      <c r="F2235" s="4" t="str">
        <f>TEXT(SalesDataTable[[#This Row],[Order Date]],"MMM")</f>
        <v>Nov</v>
      </c>
      <c r="G2235" s="4" t="s">
        <v>6</v>
      </c>
      <c r="H2235" s="4" t="s">
        <v>41</v>
      </c>
      <c r="I2235" s="4" t="s">
        <v>2</v>
      </c>
      <c r="J2235" s="4" t="s">
        <v>13</v>
      </c>
      <c r="K2235" s="4" t="s">
        <v>14</v>
      </c>
      <c r="L2235" s="4" t="s">
        <v>44</v>
      </c>
      <c r="M2235" s="9">
        <v>2</v>
      </c>
      <c r="N2235" s="6">
        <v>133.96</v>
      </c>
      <c r="O2235" s="7">
        <v>0.1</v>
      </c>
      <c r="P2235" s="6">
        <v>65.44</v>
      </c>
      <c r="Q2235" s="6">
        <f t="shared" si="136"/>
        <v>241.12800000000001</v>
      </c>
      <c r="R2235" s="6">
        <f t="shared" si="137"/>
        <v>130.88</v>
      </c>
      <c r="S2235" s="6">
        <f t="shared" si="138"/>
        <v>110.24800000000002</v>
      </c>
      <c r="T2235" s="8">
        <f t="shared" si="139"/>
        <v>0.4572177432732823</v>
      </c>
      <c r="U2235" s="5">
        <f>YEAR(SalesDataTable[[#This Row],[Order Date]])</f>
        <v>2026</v>
      </c>
      <c r="V2235" s="8" t="str">
        <f>"Q"&amp;ROUNDUP(MONTH(SalesDataTable[[#This Row],[Order Date]])/3,0)</f>
        <v>Q4</v>
      </c>
      <c r="W2235" s="9">
        <f>MONTH(SalesDataTable[[#This Row],[Order Date]])</f>
        <v>11</v>
      </c>
      <c r="X2235" s="8" t="str">
        <f>TEXT(SalesDataTable[[#This Row],[Order Date]],"mmm")</f>
        <v>Nov</v>
      </c>
    </row>
    <row r="2236" spans="1:24" ht="15.75">
      <c r="A2236" s="2">
        <v>461</v>
      </c>
      <c r="B2236" s="3">
        <v>46327</v>
      </c>
      <c r="C2236" s="4">
        <f>YEAR(SalesDataTable[[#This Row],[Order Date]])</f>
        <v>2026</v>
      </c>
      <c r="D2236" s="12" t="str">
        <f>"Q"&amp;ROUNDUP(MONTH(SalesDataTable[[#This Row],[Order Date]])/3,0)</f>
        <v>Q4</v>
      </c>
      <c r="E2236" s="4">
        <f>MONTH(SalesDataTable[[#This Row],[Order Date]])</f>
        <v>11</v>
      </c>
      <c r="F2236" s="4" t="str">
        <f>TEXT(SalesDataTable[[#This Row],[Order Date]],"MMM")</f>
        <v>Nov</v>
      </c>
      <c r="G2236" s="4" t="s">
        <v>6</v>
      </c>
      <c r="H2236" s="4" t="s">
        <v>41</v>
      </c>
      <c r="I2236" s="4" t="s">
        <v>28</v>
      </c>
      <c r="J2236" s="4" t="s">
        <v>16</v>
      </c>
      <c r="K2236" s="4" t="s">
        <v>4</v>
      </c>
      <c r="L2236" s="4" t="s">
        <v>22</v>
      </c>
      <c r="M2236" s="9">
        <v>3</v>
      </c>
      <c r="N2236" s="6">
        <v>51.67</v>
      </c>
      <c r="O2236" s="7">
        <v>0.05</v>
      </c>
      <c r="P2236" s="6">
        <v>22.8</v>
      </c>
      <c r="Q2236" s="6">
        <f t="shared" si="136"/>
        <v>147.25949999999997</v>
      </c>
      <c r="R2236" s="6">
        <f t="shared" si="137"/>
        <v>68.400000000000006</v>
      </c>
      <c r="S2236" s="6">
        <f t="shared" si="138"/>
        <v>78.859499999999969</v>
      </c>
      <c r="T2236" s="8">
        <f t="shared" si="139"/>
        <v>0.53551383781691497</v>
      </c>
      <c r="U2236" s="5">
        <f>YEAR(SalesDataTable[[#This Row],[Order Date]])</f>
        <v>2026</v>
      </c>
      <c r="V2236" s="8" t="str">
        <f>"Q"&amp;ROUNDUP(MONTH(SalesDataTable[[#This Row],[Order Date]])/3,0)</f>
        <v>Q4</v>
      </c>
      <c r="W2236" s="9">
        <f>MONTH(SalesDataTable[[#This Row],[Order Date]])</f>
        <v>11</v>
      </c>
      <c r="X2236" s="8" t="str">
        <f>TEXT(SalesDataTable[[#This Row],[Order Date]],"mmm")</f>
        <v>Nov</v>
      </c>
    </row>
    <row r="2237" spans="1:24" ht="15.75">
      <c r="A2237" s="2">
        <v>732</v>
      </c>
      <c r="B2237" s="3">
        <v>46327</v>
      </c>
      <c r="C2237" s="4">
        <f>YEAR(SalesDataTable[[#This Row],[Order Date]])</f>
        <v>2026</v>
      </c>
      <c r="D2237" s="12" t="str">
        <f>"Q"&amp;ROUNDUP(MONTH(SalesDataTable[[#This Row],[Order Date]])/3,0)</f>
        <v>Q4</v>
      </c>
      <c r="E2237" s="4">
        <f>MONTH(SalesDataTable[[#This Row],[Order Date]])</f>
        <v>11</v>
      </c>
      <c r="F2237" s="4" t="str">
        <f>TEXT(SalesDataTable[[#This Row],[Order Date]],"MMM")</f>
        <v>Nov</v>
      </c>
      <c r="G2237" s="4" t="s">
        <v>6</v>
      </c>
      <c r="H2237" s="4" t="s">
        <v>7</v>
      </c>
      <c r="I2237" s="4" t="s">
        <v>28</v>
      </c>
      <c r="J2237" s="4" t="s">
        <v>3</v>
      </c>
      <c r="K2237" s="4" t="s">
        <v>9</v>
      </c>
      <c r="L2237" s="4" t="s">
        <v>37</v>
      </c>
      <c r="M2237" s="9">
        <v>1</v>
      </c>
      <c r="N2237" s="6">
        <v>150.46</v>
      </c>
      <c r="O2237" s="7">
        <v>0.15</v>
      </c>
      <c r="P2237" s="6">
        <v>78.39</v>
      </c>
      <c r="Q2237" s="6">
        <f t="shared" si="136"/>
        <v>127.89100000000001</v>
      </c>
      <c r="R2237" s="6">
        <f t="shared" si="137"/>
        <v>78.39</v>
      </c>
      <c r="S2237" s="6">
        <f t="shared" si="138"/>
        <v>49.501000000000005</v>
      </c>
      <c r="T2237" s="8">
        <f t="shared" si="139"/>
        <v>0.38705616501552104</v>
      </c>
      <c r="U2237" s="5">
        <f>YEAR(SalesDataTable[[#This Row],[Order Date]])</f>
        <v>2026</v>
      </c>
      <c r="V2237" s="8" t="str">
        <f>"Q"&amp;ROUNDUP(MONTH(SalesDataTable[[#This Row],[Order Date]])/3,0)</f>
        <v>Q4</v>
      </c>
      <c r="W2237" s="9">
        <f>MONTH(SalesDataTable[[#This Row],[Order Date]])</f>
        <v>11</v>
      </c>
      <c r="X2237" s="8" t="str">
        <f>TEXT(SalesDataTable[[#This Row],[Order Date]],"mmm")</f>
        <v>Nov</v>
      </c>
    </row>
    <row r="2238" spans="1:24" ht="15.75">
      <c r="A2238" s="2">
        <v>919</v>
      </c>
      <c r="B2238" s="3">
        <v>46327</v>
      </c>
      <c r="C2238" s="4">
        <f>YEAR(SalesDataTable[[#This Row],[Order Date]])</f>
        <v>2026</v>
      </c>
      <c r="D2238" s="12" t="str">
        <f>"Q"&amp;ROUNDUP(MONTH(SalesDataTable[[#This Row],[Order Date]])/3,0)</f>
        <v>Q4</v>
      </c>
      <c r="E2238" s="4">
        <f>MONTH(SalesDataTable[[#This Row],[Order Date]])</f>
        <v>11</v>
      </c>
      <c r="F2238" s="4" t="str">
        <f>TEXT(SalesDataTable[[#This Row],[Order Date]],"MMM")</f>
        <v>Nov</v>
      </c>
      <c r="G2238" s="4" t="s">
        <v>20</v>
      </c>
      <c r="H2238" s="4" t="s">
        <v>47</v>
      </c>
      <c r="I2238" s="4" t="s">
        <v>2</v>
      </c>
      <c r="J2238" s="4" t="s">
        <v>13</v>
      </c>
      <c r="K2238" s="4" t="s">
        <v>4</v>
      </c>
      <c r="L2238" s="4" t="s">
        <v>30</v>
      </c>
      <c r="M2238" s="9">
        <v>1</v>
      </c>
      <c r="N2238" s="6">
        <v>103.53</v>
      </c>
      <c r="O2238" s="7">
        <v>0.1</v>
      </c>
      <c r="P2238" s="6">
        <v>51.75</v>
      </c>
      <c r="Q2238" s="6">
        <f t="shared" si="136"/>
        <v>93.177000000000007</v>
      </c>
      <c r="R2238" s="6">
        <f t="shared" si="137"/>
        <v>51.75</v>
      </c>
      <c r="S2238" s="6">
        <f t="shared" si="138"/>
        <v>41.427000000000007</v>
      </c>
      <c r="T2238" s="8">
        <f t="shared" si="139"/>
        <v>0.4446054283782479</v>
      </c>
      <c r="U2238" s="5">
        <f>YEAR(SalesDataTable[[#This Row],[Order Date]])</f>
        <v>2026</v>
      </c>
      <c r="V2238" s="8" t="str">
        <f>"Q"&amp;ROUNDUP(MONTH(SalesDataTable[[#This Row],[Order Date]])/3,0)</f>
        <v>Q4</v>
      </c>
      <c r="W2238" s="9">
        <f>MONTH(SalesDataTable[[#This Row],[Order Date]])</f>
        <v>11</v>
      </c>
      <c r="X2238" s="8" t="str">
        <f>TEXT(SalesDataTable[[#This Row],[Order Date]],"mmm")</f>
        <v>Nov</v>
      </c>
    </row>
    <row r="2239" spans="1:24" ht="15.75">
      <c r="A2239" s="2">
        <v>949</v>
      </c>
      <c r="B2239" s="3">
        <v>46327</v>
      </c>
      <c r="C2239" s="4">
        <f>YEAR(SalesDataTable[[#This Row],[Order Date]])</f>
        <v>2026</v>
      </c>
      <c r="D2239" s="12" t="str">
        <f>"Q"&amp;ROUNDUP(MONTH(SalesDataTable[[#This Row],[Order Date]])/3,0)</f>
        <v>Q4</v>
      </c>
      <c r="E2239" s="4">
        <f>MONTH(SalesDataTable[[#This Row],[Order Date]])</f>
        <v>11</v>
      </c>
      <c r="F2239" s="4" t="str">
        <f>TEXT(SalesDataTable[[#This Row],[Order Date]],"MMM")</f>
        <v>Nov</v>
      </c>
      <c r="G2239" s="4" t="s">
        <v>11</v>
      </c>
      <c r="H2239" s="4" t="s">
        <v>12</v>
      </c>
      <c r="I2239" s="4" t="s">
        <v>2</v>
      </c>
      <c r="J2239" s="4" t="s">
        <v>3</v>
      </c>
      <c r="K2239" s="4" t="s">
        <v>4</v>
      </c>
      <c r="L2239" s="4" t="s">
        <v>30</v>
      </c>
      <c r="M2239" s="9">
        <v>4</v>
      </c>
      <c r="N2239" s="6">
        <v>103.33</v>
      </c>
      <c r="O2239" s="7">
        <v>0</v>
      </c>
      <c r="P2239" s="6">
        <v>49.15</v>
      </c>
      <c r="Q2239" s="6">
        <f t="shared" si="136"/>
        <v>413.32</v>
      </c>
      <c r="R2239" s="6">
        <f t="shared" si="137"/>
        <v>196.6</v>
      </c>
      <c r="S2239" s="6">
        <f t="shared" si="138"/>
        <v>216.72</v>
      </c>
      <c r="T2239" s="8">
        <f t="shared" si="139"/>
        <v>0.5243394948224136</v>
      </c>
      <c r="U2239" s="5">
        <f>YEAR(SalesDataTable[[#This Row],[Order Date]])</f>
        <v>2026</v>
      </c>
      <c r="V2239" s="8" t="str">
        <f>"Q"&amp;ROUNDUP(MONTH(SalesDataTable[[#This Row],[Order Date]])/3,0)</f>
        <v>Q4</v>
      </c>
      <c r="W2239" s="9">
        <f>MONTH(SalesDataTable[[#This Row],[Order Date]])</f>
        <v>11</v>
      </c>
      <c r="X2239" s="8" t="str">
        <f>TEXT(SalesDataTable[[#This Row],[Order Date]],"mmm")</f>
        <v>Nov</v>
      </c>
    </row>
    <row r="2240" spans="1:24" ht="15.75">
      <c r="A2240" s="2">
        <v>1185</v>
      </c>
      <c r="B2240" s="3">
        <v>46327</v>
      </c>
      <c r="C2240" s="4">
        <f>YEAR(SalesDataTable[[#This Row],[Order Date]])</f>
        <v>2026</v>
      </c>
      <c r="D2240" s="12" t="str">
        <f>"Q"&amp;ROUNDUP(MONTH(SalesDataTable[[#This Row],[Order Date]])/3,0)</f>
        <v>Q4</v>
      </c>
      <c r="E2240" s="4">
        <f>MONTH(SalesDataTable[[#This Row],[Order Date]])</f>
        <v>11</v>
      </c>
      <c r="F2240" s="4" t="str">
        <f>TEXT(SalesDataTable[[#This Row],[Order Date]],"MMM")</f>
        <v>Nov</v>
      </c>
      <c r="G2240" s="4" t="s">
        <v>20</v>
      </c>
      <c r="H2240" s="4" t="s">
        <v>33</v>
      </c>
      <c r="I2240" s="4" t="s">
        <v>8</v>
      </c>
      <c r="J2240" s="4" t="s">
        <v>16</v>
      </c>
      <c r="K2240" s="4" t="s">
        <v>14</v>
      </c>
      <c r="L2240" s="4" t="s">
        <v>15</v>
      </c>
      <c r="M2240" s="9">
        <v>5</v>
      </c>
      <c r="N2240" s="6">
        <v>37.08</v>
      </c>
      <c r="O2240" s="7">
        <v>0.15</v>
      </c>
      <c r="P2240" s="6">
        <v>13.27</v>
      </c>
      <c r="Q2240" s="6">
        <f t="shared" si="136"/>
        <v>157.58999999999997</v>
      </c>
      <c r="R2240" s="6">
        <f t="shared" si="137"/>
        <v>66.349999999999994</v>
      </c>
      <c r="S2240" s="6">
        <f t="shared" si="138"/>
        <v>91.239999999999981</v>
      </c>
      <c r="T2240" s="8">
        <f t="shared" si="139"/>
        <v>0.57897074687480166</v>
      </c>
      <c r="U2240" s="5">
        <f>YEAR(SalesDataTable[[#This Row],[Order Date]])</f>
        <v>2026</v>
      </c>
      <c r="V2240" s="8" t="str">
        <f>"Q"&amp;ROUNDUP(MONTH(SalesDataTable[[#This Row],[Order Date]])/3,0)</f>
        <v>Q4</v>
      </c>
      <c r="W2240" s="9">
        <f>MONTH(SalesDataTable[[#This Row],[Order Date]])</f>
        <v>11</v>
      </c>
      <c r="X2240" s="8" t="str">
        <f>TEXT(SalesDataTable[[#This Row],[Order Date]],"mmm")</f>
        <v>Nov</v>
      </c>
    </row>
    <row r="2241" spans="1:24" ht="15.75">
      <c r="A2241" s="2">
        <v>1248</v>
      </c>
      <c r="B2241" s="3">
        <v>46327</v>
      </c>
      <c r="C2241" s="4">
        <f>YEAR(SalesDataTable[[#This Row],[Order Date]])</f>
        <v>2026</v>
      </c>
      <c r="D2241" s="12" t="str">
        <f>"Q"&amp;ROUNDUP(MONTH(SalesDataTable[[#This Row],[Order Date]])/3,0)</f>
        <v>Q4</v>
      </c>
      <c r="E2241" s="4">
        <f>MONTH(SalesDataTable[[#This Row],[Order Date]])</f>
        <v>11</v>
      </c>
      <c r="F2241" s="4" t="str">
        <f>TEXT(SalesDataTable[[#This Row],[Order Date]],"MMM")</f>
        <v>Nov</v>
      </c>
      <c r="G2241" s="4" t="s">
        <v>0</v>
      </c>
      <c r="H2241" s="4" t="s">
        <v>1</v>
      </c>
      <c r="I2241" s="4" t="s">
        <v>8</v>
      </c>
      <c r="J2241" s="4" t="s">
        <v>16</v>
      </c>
      <c r="K2241" s="4" t="s">
        <v>14</v>
      </c>
      <c r="L2241" s="4" t="s">
        <v>44</v>
      </c>
      <c r="M2241" s="9">
        <v>5</v>
      </c>
      <c r="N2241" s="6">
        <v>132.33000000000001</v>
      </c>
      <c r="O2241" s="7">
        <v>0.2</v>
      </c>
      <c r="P2241" s="6">
        <v>65.2</v>
      </c>
      <c r="Q2241" s="6">
        <f t="shared" si="136"/>
        <v>529.32000000000005</v>
      </c>
      <c r="R2241" s="6">
        <f t="shared" si="137"/>
        <v>326</v>
      </c>
      <c r="S2241" s="6">
        <f t="shared" si="138"/>
        <v>203.32000000000005</v>
      </c>
      <c r="T2241" s="8">
        <f t="shared" si="139"/>
        <v>0.3841154689034989</v>
      </c>
      <c r="U2241" s="5">
        <f>YEAR(SalesDataTable[[#This Row],[Order Date]])</f>
        <v>2026</v>
      </c>
      <c r="V2241" s="8" t="str">
        <f>"Q"&amp;ROUNDUP(MONTH(SalesDataTable[[#This Row],[Order Date]])/3,0)</f>
        <v>Q4</v>
      </c>
      <c r="W2241" s="9">
        <f>MONTH(SalesDataTable[[#This Row],[Order Date]])</f>
        <v>11</v>
      </c>
      <c r="X2241" s="8" t="str">
        <f>TEXT(SalesDataTable[[#This Row],[Order Date]],"mmm")</f>
        <v>Nov</v>
      </c>
    </row>
    <row r="2242" spans="1:24" ht="15.75">
      <c r="A2242" s="2">
        <v>2129</v>
      </c>
      <c r="B2242" s="3">
        <v>46327</v>
      </c>
      <c r="C2242" s="4">
        <f>YEAR(SalesDataTable[[#This Row],[Order Date]])</f>
        <v>2026</v>
      </c>
      <c r="D2242" s="12" t="str">
        <f>"Q"&amp;ROUNDUP(MONTH(SalesDataTable[[#This Row],[Order Date]])/3,0)</f>
        <v>Q4</v>
      </c>
      <c r="E2242" s="4">
        <f>MONTH(SalesDataTable[[#This Row],[Order Date]])</f>
        <v>11</v>
      </c>
      <c r="F2242" s="4" t="str">
        <f>TEXT(SalesDataTable[[#This Row],[Order Date]],"MMM")</f>
        <v>Nov</v>
      </c>
      <c r="G2242" s="4" t="s">
        <v>20</v>
      </c>
      <c r="H2242" s="4" t="s">
        <v>47</v>
      </c>
      <c r="I2242" s="4" t="s">
        <v>19</v>
      </c>
      <c r="J2242" s="4" t="s">
        <v>13</v>
      </c>
      <c r="K2242" s="4" t="s">
        <v>4</v>
      </c>
      <c r="L2242" s="4" t="s">
        <v>22</v>
      </c>
      <c r="M2242" s="9">
        <v>2</v>
      </c>
      <c r="N2242" s="6">
        <v>50.43</v>
      </c>
      <c r="O2242" s="7">
        <v>0</v>
      </c>
      <c r="P2242" s="6">
        <v>22.54</v>
      </c>
      <c r="Q2242" s="6">
        <f t="shared" ref="Q2242:Q2305" si="140">M2242*N2242*(1-O2242)</f>
        <v>100.86</v>
      </c>
      <c r="R2242" s="6">
        <f t="shared" ref="R2242:R2305" si="141">M2242*P2242</f>
        <v>45.08</v>
      </c>
      <c r="S2242" s="6">
        <f t="shared" ref="S2242:S2305" si="142">Q2242-R2242</f>
        <v>55.78</v>
      </c>
      <c r="T2242" s="8">
        <f t="shared" ref="T2242:T2305" si="143">IFERROR(S2242/Q2242,0)</f>
        <v>0.55304382312115807</v>
      </c>
      <c r="U2242" s="5">
        <f>YEAR(SalesDataTable[[#This Row],[Order Date]])</f>
        <v>2026</v>
      </c>
      <c r="V2242" s="8" t="str">
        <f>"Q"&amp;ROUNDUP(MONTH(SalesDataTable[[#This Row],[Order Date]])/3,0)</f>
        <v>Q4</v>
      </c>
      <c r="W2242" s="9">
        <f>MONTH(SalesDataTable[[#This Row],[Order Date]])</f>
        <v>11</v>
      </c>
      <c r="X2242" s="8" t="str">
        <f>TEXT(SalesDataTable[[#This Row],[Order Date]],"mmm")</f>
        <v>Nov</v>
      </c>
    </row>
    <row r="2243" spans="1:24" ht="15.75">
      <c r="A2243" s="2">
        <v>2850</v>
      </c>
      <c r="B2243" s="3">
        <v>46327</v>
      </c>
      <c r="C2243" s="4">
        <f>YEAR(SalesDataTable[[#This Row],[Order Date]])</f>
        <v>2026</v>
      </c>
      <c r="D2243" s="12" t="str">
        <f>"Q"&amp;ROUNDUP(MONTH(SalesDataTable[[#This Row],[Order Date]])/3,0)</f>
        <v>Q4</v>
      </c>
      <c r="E2243" s="4">
        <f>MONTH(SalesDataTable[[#This Row],[Order Date]])</f>
        <v>11</v>
      </c>
      <c r="F2243" s="4" t="str">
        <f>TEXT(SalesDataTable[[#This Row],[Order Date]],"MMM")</f>
        <v>Nov</v>
      </c>
      <c r="G2243" s="4" t="s">
        <v>11</v>
      </c>
      <c r="H2243" s="4" t="s">
        <v>12</v>
      </c>
      <c r="I2243" s="4" t="s">
        <v>8</v>
      </c>
      <c r="J2243" s="4" t="s">
        <v>3</v>
      </c>
      <c r="K2243" s="4" t="s">
        <v>34</v>
      </c>
      <c r="L2243" s="4" t="s">
        <v>45</v>
      </c>
      <c r="M2243" s="9">
        <v>3</v>
      </c>
      <c r="N2243" s="6">
        <v>50.05</v>
      </c>
      <c r="O2243" s="7">
        <v>0.15</v>
      </c>
      <c r="P2243" s="6">
        <v>22.36</v>
      </c>
      <c r="Q2243" s="6">
        <f t="shared" si="140"/>
        <v>127.62749999999998</v>
      </c>
      <c r="R2243" s="6">
        <f t="shared" si="141"/>
        <v>67.08</v>
      </c>
      <c r="S2243" s="6">
        <f t="shared" si="142"/>
        <v>60.547499999999985</v>
      </c>
      <c r="T2243" s="8">
        <f t="shared" si="143"/>
        <v>0.47440794499618022</v>
      </c>
      <c r="U2243" s="5">
        <f>YEAR(SalesDataTable[[#This Row],[Order Date]])</f>
        <v>2026</v>
      </c>
      <c r="V2243" s="8" t="str">
        <f>"Q"&amp;ROUNDUP(MONTH(SalesDataTable[[#This Row],[Order Date]])/3,0)</f>
        <v>Q4</v>
      </c>
      <c r="W2243" s="9">
        <f>MONTH(SalesDataTable[[#This Row],[Order Date]])</f>
        <v>11</v>
      </c>
      <c r="X2243" s="8" t="str">
        <f>TEXT(SalesDataTable[[#This Row],[Order Date]],"mmm")</f>
        <v>Nov</v>
      </c>
    </row>
    <row r="2244" spans="1:24" ht="15.75">
      <c r="A2244" s="2">
        <v>3477</v>
      </c>
      <c r="B2244" s="3">
        <v>46327</v>
      </c>
      <c r="C2244" s="4">
        <f>YEAR(SalesDataTable[[#This Row],[Order Date]])</f>
        <v>2026</v>
      </c>
      <c r="D2244" s="12" t="str">
        <f>"Q"&amp;ROUNDUP(MONTH(SalesDataTable[[#This Row],[Order Date]])/3,0)</f>
        <v>Q4</v>
      </c>
      <c r="E2244" s="4">
        <f>MONTH(SalesDataTable[[#This Row],[Order Date]])</f>
        <v>11</v>
      </c>
      <c r="F2244" s="4" t="str">
        <f>TEXT(SalesDataTable[[#This Row],[Order Date]],"MMM")</f>
        <v>Nov</v>
      </c>
      <c r="G2244" s="4" t="s">
        <v>20</v>
      </c>
      <c r="H2244" s="4" t="s">
        <v>47</v>
      </c>
      <c r="I2244" s="4" t="s">
        <v>2</v>
      </c>
      <c r="J2244" s="4" t="s">
        <v>3</v>
      </c>
      <c r="K2244" s="4" t="s">
        <v>23</v>
      </c>
      <c r="L2244" s="4" t="s">
        <v>29</v>
      </c>
      <c r="M2244" s="9">
        <v>1</v>
      </c>
      <c r="N2244" s="6">
        <v>197.14</v>
      </c>
      <c r="O2244" s="7">
        <v>0.05</v>
      </c>
      <c r="P2244" s="6">
        <v>102.87</v>
      </c>
      <c r="Q2244" s="6">
        <f t="shared" si="140"/>
        <v>187.28299999999999</v>
      </c>
      <c r="R2244" s="6">
        <f t="shared" si="141"/>
        <v>102.87</v>
      </c>
      <c r="S2244" s="6">
        <f t="shared" si="142"/>
        <v>84.412999999999982</v>
      </c>
      <c r="T2244" s="8">
        <f t="shared" si="143"/>
        <v>0.45072430492890431</v>
      </c>
      <c r="U2244" s="5">
        <f>YEAR(SalesDataTable[[#This Row],[Order Date]])</f>
        <v>2026</v>
      </c>
      <c r="V2244" s="8" t="str">
        <f>"Q"&amp;ROUNDUP(MONTH(SalesDataTable[[#This Row],[Order Date]])/3,0)</f>
        <v>Q4</v>
      </c>
      <c r="W2244" s="9">
        <f>MONTH(SalesDataTable[[#This Row],[Order Date]])</f>
        <v>11</v>
      </c>
      <c r="X2244" s="8" t="str">
        <f>TEXT(SalesDataTable[[#This Row],[Order Date]],"mmm")</f>
        <v>Nov</v>
      </c>
    </row>
    <row r="2245" spans="1:24" ht="15.75">
      <c r="A2245" s="2">
        <v>4673</v>
      </c>
      <c r="B2245" s="3">
        <v>46327</v>
      </c>
      <c r="C2245" s="4">
        <f>YEAR(SalesDataTable[[#This Row],[Order Date]])</f>
        <v>2026</v>
      </c>
      <c r="D2245" s="12" t="str">
        <f>"Q"&amp;ROUNDUP(MONTH(SalesDataTable[[#This Row],[Order Date]])/3,0)</f>
        <v>Q4</v>
      </c>
      <c r="E2245" s="4">
        <f>MONTH(SalesDataTable[[#This Row],[Order Date]])</f>
        <v>11</v>
      </c>
      <c r="F2245" s="4" t="str">
        <f>TEXT(SalesDataTable[[#This Row],[Order Date]],"MMM")</f>
        <v>Nov</v>
      </c>
      <c r="G2245" s="4" t="s">
        <v>0</v>
      </c>
      <c r="H2245" s="4" t="s">
        <v>1</v>
      </c>
      <c r="I2245" s="4" t="s">
        <v>8</v>
      </c>
      <c r="J2245" s="4" t="s">
        <v>16</v>
      </c>
      <c r="K2245" s="4" t="s">
        <v>9</v>
      </c>
      <c r="L2245" s="4" t="s">
        <v>46</v>
      </c>
      <c r="M2245" s="9">
        <v>5</v>
      </c>
      <c r="N2245" s="6">
        <v>72.13</v>
      </c>
      <c r="O2245" s="7">
        <v>0.1</v>
      </c>
      <c r="P2245" s="6">
        <v>31.41</v>
      </c>
      <c r="Q2245" s="6">
        <f t="shared" si="140"/>
        <v>324.58499999999998</v>
      </c>
      <c r="R2245" s="6">
        <f t="shared" si="141"/>
        <v>157.05000000000001</v>
      </c>
      <c r="S2245" s="6">
        <f t="shared" si="142"/>
        <v>167.53499999999997</v>
      </c>
      <c r="T2245" s="8">
        <f t="shared" si="143"/>
        <v>0.51615139331762094</v>
      </c>
      <c r="U2245" s="5">
        <f>YEAR(SalesDataTable[[#This Row],[Order Date]])</f>
        <v>2026</v>
      </c>
      <c r="V2245" s="8" t="str">
        <f>"Q"&amp;ROUNDUP(MONTH(SalesDataTable[[#This Row],[Order Date]])/3,0)</f>
        <v>Q4</v>
      </c>
      <c r="W2245" s="9">
        <f>MONTH(SalesDataTable[[#This Row],[Order Date]])</f>
        <v>11</v>
      </c>
      <c r="X2245" s="8" t="str">
        <f>TEXT(SalesDataTable[[#This Row],[Order Date]],"mmm")</f>
        <v>Nov</v>
      </c>
    </row>
    <row r="2246" spans="1:24" ht="15.75">
      <c r="A2246" s="2">
        <v>4679</v>
      </c>
      <c r="B2246" s="3">
        <v>46327</v>
      </c>
      <c r="C2246" s="4">
        <f>YEAR(SalesDataTable[[#This Row],[Order Date]])</f>
        <v>2026</v>
      </c>
      <c r="D2246" s="12" t="str">
        <f>"Q"&amp;ROUNDUP(MONTH(SalesDataTable[[#This Row],[Order Date]])/3,0)</f>
        <v>Q4</v>
      </c>
      <c r="E2246" s="4">
        <f>MONTH(SalesDataTable[[#This Row],[Order Date]])</f>
        <v>11</v>
      </c>
      <c r="F2246" s="4" t="str">
        <f>TEXT(SalesDataTable[[#This Row],[Order Date]],"MMM")</f>
        <v>Nov</v>
      </c>
      <c r="G2246" s="4" t="s">
        <v>6</v>
      </c>
      <c r="H2246" s="4" t="s">
        <v>43</v>
      </c>
      <c r="I2246" s="4" t="s">
        <v>8</v>
      </c>
      <c r="J2246" s="4" t="s">
        <v>3</v>
      </c>
      <c r="K2246" s="4" t="s">
        <v>23</v>
      </c>
      <c r="L2246" s="4" t="s">
        <v>24</v>
      </c>
      <c r="M2246" s="9">
        <v>8</v>
      </c>
      <c r="N2246" s="6">
        <v>341.51</v>
      </c>
      <c r="O2246" s="7">
        <v>0.1</v>
      </c>
      <c r="P2246" s="6">
        <v>200.1</v>
      </c>
      <c r="Q2246" s="6">
        <f t="shared" si="140"/>
        <v>2458.8719999999998</v>
      </c>
      <c r="R2246" s="6">
        <f t="shared" si="141"/>
        <v>1600.8</v>
      </c>
      <c r="S2246" s="6">
        <f t="shared" si="142"/>
        <v>858.07199999999989</v>
      </c>
      <c r="T2246" s="8">
        <f t="shared" si="143"/>
        <v>0.34896977150498276</v>
      </c>
      <c r="U2246" s="5">
        <f>YEAR(SalesDataTable[[#This Row],[Order Date]])</f>
        <v>2026</v>
      </c>
      <c r="V2246" s="8" t="str">
        <f>"Q"&amp;ROUNDUP(MONTH(SalesDataTable[[#This Row],[Order Date]])/3,0)</f>
        <v>Q4</v>
      </c>
      <c r="W2246" s="9">
        <f>MONTH(SalesDataTable[[#This Row],[Order Date]])</f>
        <v>11</v>
      </c>
      <c r="X2246" s="8" t="str">
        <f>TEXT(SalesDataTable[[#This Row],[Order Date]],"mmm")</f>
        <v>Nov</v>
      </c>
    </row>
    <row r="2247" spans="1:24" ht="15.75">
      <c r="A2247" s="2">
        <v>4809</v>
      </c>
      <c r="B2247" s="3">
        <v>46327</v>
      </c>
      <c r="C2247" s="4">
        <f>YEAR(SalesDataTable[[#This Row],[Order Date]])</f>
        <v>2026</v>
      </c>
      <c r="D2247" s="12" t="str">
        <f>"Q"&amp;ROUNDUP(MONTH(SalesDataTable[[#This Row],[Order Date]])/3,0)</f>
        <v>Q4</v>
      </c>
      <c r="E2247" s="4">
        <f>MONTH(SalesDataTable[[#This Row],[Order Date]])</f>
        <v>11</v>
      </c>
      <c r="F2247" s="4" t="str">
        <f>TEXT(SalesDataTable[[#This Row],[Order Date]],"MMM")</f>
        <v>Nov</v>
      </c>
      <c r="G2247" s="4" t="s">
        <v>6</v>
      </c>
      <c r="H2247" s="4" t="s">
        <v>41</v>
      </c>
      <c r="I2247" s="4" t="s">
        <v>2</v>
      </c>
      <c r="J2247" s="4" t="s">
        <v>13</v>
      </c>
      <c r="K2247" s="4" t="s">
        <v>14</v>
      </c>
      <c r="L2247" s="4" t="s">
        <v>15</v>
      </c>
      <c r="M2247" s="9">
        <v>1</v>
      </c>
      <c r="N2247" s="6">
        <v>36.47</v>
      </c>
      <c r="O2247" s="7">
        <v>0.05</v>
      </c>
      <c r="P2247" s="6">
        <v>13.88</v>
      </c>
      <c r="Q2247" s="6">
        <f t="shared" si="140"/>
        <v>34.646499999999996</v>
      </c>
      <c r="R2247" s="6">
        <f t="shared" si="141"/>
        <v>13.88</v>
      </c>
      <c r="S2247" s="6">
        <f t="shared" si="142"/>
        <v>20.766499999999994</v>
      </c>
      <c r="T2247" s="8">
        <f t="shared" si="143"/>
        <v>0.59938233299178834</v>
      </c>
      <c r="U2247" s="5">
        <f>YEAR(SalesDataTable[[#This Row],[Order Date]])</f>
        <v>2026</v>
      </c>
      <c r="V2247" s="8" t="str">
        <f>"Q"&amp;ROUNDUP(MONTH(SalesDataTable[[#This Row],[Order Date]])/3,0)</f>
        <v>Q4</v>
      </c>
      <c r="W2247" s="9">
        <f>MONTH(SalesDataTable[[#This Row],[Order Date]])</f>
        <v>11</v>
      </c>
      <c r="X2247" s="8" t="str">
        <f>TEXT(SalesDataTable[[#This Row],[Order Date]],"mmm")</f>
        <v>Nov</v>
      </c>
    </row>
    <row r="2248" spans="1:24" ht="15.75">
      <c r="A2248" s="2">
        <v>4849</v>
      </c>
      <c r="B2248" s="3">
        <v>46327</v>
      </c>
      <c r="C2248" s="4">
        <f>YEAR(SalesDataTable[[#This Row],[Order Date]])</f>
        <v>2026</v>
      </c>
      <c r="D2248" s="12" t="str">
        <f>"Q"&amp;ROUNDUP(MONTH(SalesDataTable[[#This Row],[Order Date]])/3,0)</f>
        <v>Q4</v>
      </c>
      <c r="E2248" s="4">
        <f>MONTH(SalesDataTable[[#This Row],[Order Date]])</f>
        <v>11</v>
      </c>
      <c r="F2248" s="4" t="str">
        <f>TEXT(SalesDataTable[[#This Row],[Order Date]],"MMM")</f>
        <v>Nov</v>
      </c>
      <c r="G2248" s="4" t="s">
        <v>0</v>
      </c>
      <c r="H2248" s="4" t="s">
        <v>1</v>
      </c>
      <c r="I2248" s="4" t="s">
        <v>2</v>
      </c>
      <c r="J2248" s="4" t="s">
        <v>13</v>
      </c>
      <c r="K2248" s="4" t="s">
        <v>14</v>
      </c>
      <c r="L2248" s="4" t="s">
        <v>15</v>
      </c>
      <c r="M2248" s="9">
        <v>4</v>
      </c>
      <c r="N2248" s="6">
        <v>35.69</v>
      </c>
      <c r="O2248" s="7">
        <v>0.15</v>
      </c>
      <c r="P2248" s="6">
        <v>13.52</v>
      </c>
      <c r="Q2248" s="6">
        <f t="shared" si="140"/>
        <v>121.34599999999999</v>
      </c>
      <c r="R2248" s="6">
        <f t="shared" si="141"/>
        <v>54.08</v>
      </c>
      <c r="S2248" s="6">
        <f t="shared" si="142"/>
        <v>67.265999999999991</v>
      </c>
      <c r="T2248" s="8">
        <f t="shared" si="143"/>
        <v>0.55433224004087478</v>
      </c>
      <c r="U2248" s="5">
        <f>YEAR(SalesDataTable[[#This Row],[Order Date]])</f>
        <v>2026</v>
      </c>
      <c r="V2248" s="8" t="str">
        <f>"Q"&amp;ROUNDUP(MONTH(SalesDataTable[[#This Row],[Order Date]])/3,0)</f>
        <v>Q4</v>
      </c>
      <c r="W2248" s="9">
        <f>MONTH(SalesDataTable[[#This Row],[Order Date]])</f>
        <v>11</v>
      </c>
      <c r="X2248" s="8" t="str">
        <f>TEXT(SalesDataTable[[#This Row],[Order Date]],"mmm")</f>
        <v>Nov</v>
      </c>
    </row>
    <row r="2249" spans="1:24" ht="15.75">
      <c r="A2249" s="2">
        <v>436</v>
      </c>
      <c r="B2249" s="3">
        <v>46328</v>
      </c>
      <c r="C2249" s="4">
        <f>YEAR(SalesDataTable[[#This Row],[Order Date]])</f>
        <v>2026</v>
      </c>
      <c r="D2249" s="12" t="str">
        <f>"Q"&amp;ROUNDUP(MONTH(SalesDataTable[[#This Row],[Order Date]])/3,0)</f>
        <v>Q4</v>
      </c>
      <c r="E2249" s="4">
        <f>MONTH(SalesDataTable[[#This Row],[Order Date]])</f>
        <v>11</v>
      </c>
      <c r="F2249" s="4" t="str">
        <f>TEXT(SalesDataTable[[#This Row],[Order Date]],"MMM")</f>
        <v>Nov</v>
      </c>
      <c r="G2249" s="4" t="s">
        <v>11</v>
      </c>
      <c r="H2249" s="4" t="s">
        <v>39</v>
      </c>
      <c r="I2249" s="4" t="s">
        <v>2</v>
      </c>
      <c r="J2249" s="4" t="s">
        <v>13</v>
      </c>
      <c r="K2249" s="4" t="s">
        <v>14</v>
      </c>
      <c r="L2249" s="4" t="s">
        <v>15</v>
      </c>
      <c r="M2249" s="9">
        <v>2</v>
      </c>
      <c r="N2249" s="6">
        <v>35.340000000000003</v>
      </c>
      <c r="O2249" s="7">
        <v>0.1</v>
      </c>
      <c r="P2249" s="6">
        <v>13.82</v>
      </c>
      <c r="Q2249" s="6">
        <f t="shared" si="140"/>
        <v>63.612000000000009</v>
      </c>
      <c r="R2249" s="6">
        <f t="shared" si="141"/>
        <v>27.64</v>
      </c>
      <c r="S2249" s="6">
        <f t="shared" si="142"/>
        <v>35.972000000000008</v>
      </c>
      <c r="T2249" s="8">
        <f t="shared" si="143"/>
        <v>0.56549078790165386</v>
      </c>
      <c r="U2249" s="5">
        <f>YEAR(SalesDataTable[[#This Row],[Order Date]])</f>
        <v>2026</v>
      </c>
      <c r="V2249" s="8" t="str">
        <f>"Q"&amp;ROUNDUP(MONTH(SalesDataTable[[#This Row],[Order Date]])/3,0)</f>
        <v>Q4</v>
      </c>
      <c r="W2249" s="9">
        <f>MONTH(SalesDataTable[[#This Row],[Order Date]])</f>
        <v>11</v>
      </c>
      <c r="X2249" s="8" t="str">
        <f>TEXT(SalesDataTable[[#This Row],[Order Date]],"mmm")</f>
        <v>Nov</v>
      </c>
    </row>
    <row r="2250" spans="1:24" ht="15.75">
      <c r="A2250" s="2">
        <v>879</v>
      </c>
      <c r="B2250" s="3">
        <v>46328</v>
      </c>
      <c r="C2250" s="4">
        <f>YEAR(SalesDataTable[[#This Row],[Order Date]])</f>
        <v>2026</v>
      </c>
      <c r="D2250" s="12" t="str">
        <f>"Q"&amp;ROUNDUP(MONTH(SalesDataTable[[#This Row],[Order Date]])/3,0)</f>
        <v>Q4</v>
      </c>
      <c r="E2250" s="4">
        <f>MONTH(SalesDataTable[[#This Row],[Order Date]])</f>
        <v>11</v>
      </c>
      <c r="F2250" s="4" t="str">
        <f>TEXT(SalesDataTable[[#This Row],[Order Date]],"MMM")</f>
        <v>Nov</v>
      </c>
      <c r="G2250" s="4" t="s">
        <v>11</v>
      </c>
      <c r="H2250" s="4" t="s">
        <v>39</v>
      </c>
      <c r="I2250" s="4" t="s">
        <v>2</v>
      </c>
      <c r="J2250" s="4" t="s">
        <v>13</v>
      </c>
      <c r="K2250" s="4" t="s">
        <v>14</v>
      </c>
      <c r="L2250" s="4" t="s">
        <v>32</v>
      </c>
      <c r="M2250" s="9">
        <v>4</v>
      </c>
      <c r="N2250" s="6">
        <v>46.8</v>
      </c>
      <c r="O2250" s="7">
        <v>0.05</v>
      </c>
      <c r="P2250" s="6">
        <v>18.52</v>
      </c>
      <c r="Q2250" s="6">
        <f t="shared" si="140"/>
        <v>177.83999999999997</v>
      </c>
      <c r="R2250" s="6">
        <f t="shared" si="141"/>
        <v>74.08</v>
      </c>
      <c r="S2250" s="6">
        <f t="shared" si="142"/>
        <v>103.75999999999998</v>
      </c>
      <c r="T2250" s="8">
        <f t="shared" si="143"/>
        <v>0.58344579397210972</v>
      </c>
      <c r="U2250" s="5">
        <f>YEAR(SalesDataTable[[#This Row],[Order Date]])</f>
        <v>2026</v>
      </c>
      <c r="V2250" s="8" t="str">
        <f>"Q"&amp;ROUNDUP(MONTH(SalesDataTable[[#This Row],[Order Date]])/3,0)</f>
        <v>Q4</v>
      </c>
      <c r="W2250" s="9">
        <f>MONTH(SalesDataTable[[#This Row],[Order Date]])</f>
        <v>11</v>
      </c>
      <c r="X2250" s="8" t="str">
        <f>TEXT(SalesDataTable[[#This Row],[Order Date]],"mmm")</f>
        <v>Nov</v>
      </c>
    </row>
    <row r="2251" spans="1:24" ht="15.75">
      <c r="A2251" s="2">
        <v>955</v>
      </c>
      <c r="B2251" s="3">
        <v>46328</v>
      </c>
      <c r="C2251" s="4">
        <f>YEAR(SalesDataTable[[#This Row],[Order Date]])</f>
        <v>2026</v>
      </c>
      <c r="D2251" s="12" t="str">
        <f>"Q"&amp;ROUNDUP(MONTH(SalesDataTable[[#This Row],[Order Date]])/3,0)</f>
        <v>Q4</v>
      </c>
      <c r="E2251" s="4">
        <f>MONTH(SalesDataTable[[#This Row],[Order Date]])</f>
        <v>11</v>
      </c>
      <c r="F2251" s="4" t="str">
        <f>TEXT(SalesDataTable[[#This Row],[Order Date]],"MMM")</f>
        <v>Nov</v>
      </c>
      <c r="G2251" s="4" t="s">
        <v>20</v>
      </c>
      <c r="H2251" s="4" t="s">
        <v>47</v>
      </c>
      <c r="I2251" s="4" t="s">
        <v>19</v>
      </c>
      <c r="J2251" s="4" t="s">
        <v>13</v>
      </c>
      <c r="K2251" s="4" t="s">
        <v>23</v>
      </c>
      <c r="L2251" s="4" t="s">
        <v>29</v>
      </c>
      <c r="M2251" s="9">
        <v>1</v>
      </c>
      <c r="N2251" s="6">
        <v>198.34</v>
      </c>
      <c r="O2251" s="7">
        <v>0.05</v>
      </c>
      <c r="P2251" s="6">
        <v>103.2</v>
      </c>
      <c r="Q2251" s="6">
        <f t="shared" si="140"/>
        <v>188.423</v>
      </c>
      <c r="R2251" s="6">
        <f t="shared" si="141"/>
        <v>103.2</v>
      </c>
      <c r="S2251" s="6">
        <f t="shared" si="142"/>
        <v>85.222999999999999</v>
      </c>
      <c r="T2251" s="8">
        <f t="shared" si="143"/>
        <v>0.45229616341954004</v>
      </c>
      <c r="U2251" s="5">
        <f>YEAR(SalesDataTable[[#This Row],[Order Date]])</f>
        <v>2026</v>
      </c>
      <c r="V2251" s="8" t="str">
        <f>"Q"&amp;ROUNDUP(MONTH(SalesDataTable[[#This Row],[Order Date]])/3,0)</f>
        <v>Q4</v>
      </c>
      <c r="W2251" s="9">
        <f>MONTH(SalesDataTable[[#This Row],[Order Date]])</f>
        <v>11</v>
      </c>
      <c r="X2251" s="8" t="str">
        <f>TEXT(SalesDataTable[[#This Row],[Order Date]],"mmm")</f>
        <v>Nov</v>
      </c>
    </row>
    <row r="2252" spans="1:24" ht="15.75">
      <c r="A2252" s="2">
        <v>1068</v>
      </c>
      <c r="B2252" s="3">
        <v>46328</v>
      </c>
      <c r="C2252" s="4">
        <f>YEAR(SalesDataTable[[#This Row],[Order Date]])</f>
        <v>2026</v>
      </c>
      <c r="D2252" s="12" t="str">
        <f>"Q"&amp;ROUNDUP(MONTH(SalesDataTable[[#This Row],[Order Date]])/3,0)</f>
        <v>Q4</v>
      </c>
      <c r="E2252" s="4">
        <f>MONTH(SalesDataTable[[#This Row],[Order Date]])</f>
        <v>11</v>
      </c>
      <c r="F2252" s="4" t="str">
        <f>TEXT(SalesDataTable[[#This Row],[Order Date]],"MMM")</f>
        <v>Nov</v>
      </c>
      <c r="G2252" s="4" t="s">
        <v>6</v>
      </c>
      <c r="H2252" s="4" t="s">
        <v>27</v>
      </c>
      <c r="I2252" s="4" t="s">
        <v>2</v>
      </c>
      <c r="J2252" s="4" t="s">
        <v>3</v>
      </c>
      <c r="K2252" s="4" t="s">
        <v>34</v>
      </c>
      <c r="L2252" s="4" t="s">
        <v>38</v>
      </c>
      <c r="M2252" s="9">
        <v>5</v>
      </c>
      <c r="N2252" s="6">
        <v>122.26</v>
      </c>
      <c r="O2252" s="7">
        <v>0.1</v>
      </c>
      <c r="P2252" s="6">
        <v>68.3</v>
      </c>
      <c r="Q2252" s="6">
        <f t="shared" si="140"/>
        <v>550.17000000000007</v>
      </c>
      <c r="R2252" s="6">
        <f t="shared" si="141"/>
        <v>341.5</v>
      </c>
      <c r="S2252" s="6">
        <f t="shared" si="142"/>
        <v>208.67000000000007</v>
      </c>
      <c r="T2252" s="8">
        <f t="shared" si="143"/>
        <v>0.37928276714470083</v>
      </c>
      <c r="U2252" s="5">
        <f>YEAR(SalesDataTable[[#This Row],[Order Date]])</f>
        <v>2026</v>
      </c>
      <c r="V2252" s="8" t="str">
        <f>"Q"&amp;ROUNDUP(MONTH(SalesDataTable[[#This Row],[Order Date]])/3,0)</f>
        <v>Q4</v>
      </c>
      <c r="W2252" s="9">
        <f>MONTH(SalesDataTable[[#This Row],[Order Date]])</f>
        <v>11</v>
      </c>
      <c r="X2252" s="8" t="str">
        <f>TEXT(SalesDataTable[[#This Row],[Order Date]],"mmm")</f>
        <v>Nov</v>
      </c>
    </row>
    <row r="2253" spans="1:24" ht="15.75">
      <c r="A2253" s="2">
        <v>1733</v>
      </c>
      <c r="B2253" s="3">
        <v>46328</v>
      </c>
      <c r="C2253" s="4">
        <f>YEAR(SalesDataTable[[#This Row],[Order Date]])</f>
        <v>2026</v>
      </c>
      <c r="D2253" s="12" t="str">
        <f>"Q"&amp;ROUNDUP(MONTH(SalesDataTable[[#This Row],[Order Date]])/3,0)</f>
        <v>Q4</v>
      </c>
      <c r="E2253" s="4">
        <f>MONTH(SalesDataTable[[#This Row],[Order Date]])</f>
        <v>11</v>
      </c>
      <c r="F2253" s="4" t="str">
        <f>TEXT(SalesDataTable[[#This Row],[Order Date]],"MMM")</f>
        <v>Nov</v>
      </c>
      <c r="G2253" s="4" t="s">
        <v>0</v>
      </c>
      <c r="H2253" s="4" t="s">
        <v>36</v>
      </c>
      <c r="I2253" s="4" t="s">
        <v>8</v>
      </c>
      <c r="J2253" s="4" t="s">
        <v>3</v>
      </c>
      <c r="K2253" s="4" t="s">
        <v>9</v>
      </c>
      <c r="L2253" s="4" t="s">
        <v>46</v>
      </c>
      <c r="M2253" s="9">
        <v>3</v>
      </c>
      <c r="N2253" s="6">
        <v>71.12</v>
      </c>
      <c r="O2253" s="7">
        <v>0.15</v>
      </c>
      <c r="P2253" s="6">
        <v>33.090000000000003</v>
      </c>
      <c r="Q2253" s="6">
        <f t="shared" si="140"/>
        <v>181.35599999999999</v>
      </c>
      <c r="R2253" s="6">
        <f t="shared" si="141"/>
        <v>99.27000000000001</v>
      </c>
      <c r="S2253" s="6">
        <f t="shared" si="142"/>
        <v>82.085999999999984</v>
      </c>
      <c r="T2253" s="8">
        <f t="shared" si="143"/>
        <v>0.45262356911268437</v>
      </c>
      <c r="U2253" s="5">
        <f>YEAR(SalesDataTable[[#This Row],[Order Date]])</f>
        <v>2026</v>
      </c>
      <c r="V2253" s="8" t="str">
        <f>"Q"&amp;ROUNDUP(MONTH(SalesDataTable[[#This Row],[Order Date]])/3,0)</f>
        <v>Q4</v>
      </c>
      <c r="W2253" s="9">
        <f>MONTH(SalesDataTable[[#This Row],[Order Date]])</f>
        <v>11</v>
      </c>
      <c r="X2253" s="8" t="str">
        <f>TEXT(SalesDataTable[[#This Row],[Order Date]],"mmm")</f>
        <v>Nov</v>
      </c>
    </row>
    <row r="2254" spans="1:24" ht="15.75">
      <c r="A2254" s="2">
        <v>3270</v>
      </c>
      <c r="B2254" s="3">
        <v>46328</v>
      </c>
      <c r="C2254" s="4">
        <f>YEAR(SalesDataTable[[#This Row],[Order Date]])</f>
        <v>2026</v>
      </c>
      <c r="D2254" s="12" t="str">
        <f>"Q"&amp;ROUNDUP(MONTH(SalesDataTable[[#This Row],[Order Date]])/3,0)</f>
        <v>Q4</v>
      </c>
      <c r="E2254" s="4">
        <f>MONTH(SalesDataTable[[#This Row],[Order Date]])</f>
        <v>11</v>
      </c>
      <c r="F2254" s="4" t="str">
        <f>TEXT(SalesDataTable[[#This Row],[Order Date]],"MMM")</f>
        <v>Nov</v>
      </c>
      <c r="G2254" s="4" t="s">
        <v>6</v>
      </c>
      <c r="H2254" s="4" t="s">
        <v>43</v>
      </c>
      <c r="I2254" s="4" t="s">
        <v>19</v>
      </c>
      <c r="J2254" s="4" t="s">
        <v>3</v>
      </c>
      <c r="K2254" s="4" t="s">
        <v>4</v>
      </c>
      <c r="L2254" s="4" t="s">
        <v>5</v>
      </c>
      <c r="M2254" s="9">
        <v>2</v>
      </c>
      <c r="N2254" s="6">
        <v>81.900000000000006</v>
      </c>
      <c r="O2254" s="7">
        <v>0.15</v>
      </c>
      <c r="P2254" s="6">
        <v>41.91</v>
      </c>
      <c r="Q2254" s="6">
        <f t="shared" si="140"/>
        <v>139.23000000000002</v>
      </c>
      <c r="R2254" s="6">
        <f t="shared" si="141"/>
        <v>83.82</v>
      </c>
      <c r="S2254" s="6">
        <f t="shared" si="142"/>
        <v>55.410000000000025</v>
      </c>
      <c r="T2254" s="8">
        <f t="shared" si="143"/>
        <v>0.39797457444516282</v>
      </c>
      <c r="U2254" s="5">
        <f>YEAR(SalesDataTable[[#This Row],[Order Date]])</f>
        <v>2026</v>
      </c>
      <c r="V2254" s="8" t="str">
        <f>"Q"&amp;ROUNDUP(MONTH(SalesDataTable[[#This Row],[Order Date]])/3,0)</f>
        <v>Q4</v>
      </c>
      <c r="W2254" s="9">
        <f>MONTH(SalesDataTable[[#This Row],[Order Date]])</f>
        <v>11</v>
      </c>
      <c r="X2254" s="8" t="str">
        <f>TEXT(SalesDataTable[[#This Row],[Order Date]],"mmm")</f>
        <v>Nov</v>
      </c>
    </row>
    <row r="2255" spans="1:24" ht="15.75">
      <c r="A2255" s="2">
        <v>3484</v>
      </c>
      <c r="B2255" s="3">
        <v>46328</v>
      </c>
      <c r="C2255" s="4">
        <f>YEAR(SalesDataTable[[#This Row],[Order Date]])</f>
        <v>2026</v>
      </c>
      <c r="D2255" s="12" t="str">
        <f>"Q"&amp;ROUNDUP(MONTH(SalesDataTable[[#This Row],[Order Date]])/3,0)</f>
        <v>Q4</v>
      </c>
      <c r="E2255" s="4">
        <f>MONTH(SalesDataTable[[#This Row],[Order Date]])</f>
        <v>11</v>
      </c>
      <c r="F2255" s="4" t="str">
        <f>TEXT(SalesDataTable[[#This Row],[Order Date]],"MMM")</f>
        <v>Nov</v>
      </c>
      <c r="G2255" s="4" t="s">
        <v>11</v>
      </c>
      <c r="H2255" s="4" t="s">
        <v>12</v>
      </c>
      <c r="I2255" s="4" t="s">
        <v>28</v>
      </c>
      <c r="J2255" s="4" t="s">
        <v>3</v>
      </c>
      <c r="K2255" s="4" t="s">
        <v>14</v>
      </c>
      <c r="L2255" s="4" t="s">
        <v>48</v>
      </c>
      <c r="M2255" s="9">
        <v>4</v>
      </c>
      <c r="N2255" s="6">
        <v>165.12</v>
      </c>
      <c r="O2255" s="7">
        <v>0.05</v>
      </c>
      <c r="P2255" s="6">
        <v>89.65</v>
      </c>
      <c r="Q2255" s="6">
        <f t="shared" si="140"/>
        <v>627.45600000000002</v>
      </c>
      <c r="R2255" s="6">
        <f t="shared" si="141"/>
        <v>358.6</v>
      </c>
      <c r="S2255" s="6">
        <f t="shared" si="142"/>
        <v>268.85599999999999</v>
      </c>
      <c r="T2255" s="8">
        <f t="shared" si="143"/>
        <v>0.42848582211342306</v>
      </c>
      <c r="U2255" s="5">
        <f>YEAR(SalesDataTable[[#This Row],[Order Date]])</f>
        <v>2026</v>
      </c>
      <c r="V2255" s="8" t="str">
        <f>"Q"&amp;ROUNDUP(MONTH(SalesDataTable[[#This Row],[Order Date]])/3,0)</f>
        <v>Q4</v>
      </c>
      <c r="W2255" s="9">
        <f>MONTH(SalesDataTable[[#This Row],[Order Date]])</f>
        <v>11</v>
      </c>
      <c r="X2255" s="8" t="str">
        <f>TEXT(SalesDataTable[[#This Row],[Order Date]],"mmm")</f>
        <v>Nov</v>
      </c>
    </row>
    <row r="2256" spans="1:24" ht="15.75">
      <c r="A2256" s="2">
        <v>3608</v>
      </c>
      <c r="B2256" s="3">
        <v>46328</v>
      </c>
      <c r="C2256" s="4">
        <f>YEAR(SalesDataTable[[#This Row],[Order Date]])</f>
        <v>2026</v>
      </c>
      <c r="D2256" s="12" t="str">
        <f>"Q"&amp;ROUNDUP(MONTH(SalesDataTable[[#This Row],[Order Date]])/3,0)</f>
        <v>Q4</v>
      </c>
      <c r="E2256" s="4">
        <f>MONTH(SalesDataTable[[#This Row],[Order Date]])</f>
        <v>11</v>
      </c>
      <c r="F2256" s="4" t="str">
        <f>TEXT(SalesDataTable[[#This Row],[Order Date]],"MMM")</f>
        <v>Nov</v>
      </c>
      <c r="G2256" s="4" t="s">
        <v>20</v>
      </c>
      <c r="H2256" s="4" t="s">
        <v>33</v>
      </c>
      <c r="I2256" s="4" t="s">
        <v>19</v>
      </c>
      <c r="J2256" s="4" t="s">
        <v>13</v>
      </c>
      <c r="K2256" s="4" t="s">
        <v>9</v>
      </c>
      <c r="L2256" s="4" t="s">
        <v>10</v>
      </c>
      <c r="M2256" s="9">
        <v>1</v>
      </c>
      <c r="N2256" s="6">
        <v>91.35</v>
      </c>
      <c r="O2256" s="7">
        <v>0</v>
      </c>
      <c r="P2256" s="6">
        <v>45.5</v>
      </c>
      <c r="Q2256" s="6">
        <f t="shared" si="140"/>
        <v>91.35</v>
      </c>
      <c r="R2256" s="6">
        <f t="shared" si="141"/>
        <v>45.5</v>
      </c>
      <c r="S2256" s="6">
        <f t="shared" si="142"/>
        <v>45.849999999999994</v>
      </c>
      <c r="T2256" s="8">
        <f t="shared" si="143"/>
        <v>0.50191570881226055</v>
      </c>
      <c r="U2256" s="5">
        <f>YEAR(SalesDataTable[[#This Row],[Order Date]])</f>
        <v>2026</v>
      </c>
      <c r="V2256" s="8" t="str">
        <f>"Q"&amp;ROUNDUP(MONTH(SalesDataTable[[#This Row],[Order Date]])/3,0)</f>
        <v>Q4</v>
      </c>
      <c r="W2256" s="9">
        <f>MONTH(SalesDataTable[[#This Row],[Order Date]])</f>
        <v>11</v>
      </c>
      <c r="X2256" s="8" t="str">
        <f>TEXT(SalesDataTable[[#This Row],[Order Date]],"mmm")</f>
        <v>Nov</v>
      </c>
    </row>
    <row r="2257" spans="1:24" ht="15.75">
      <c r="A2257" s="2">
        <v>4036</v>
      </c>
      <c r="B2257" s="3">
        <v>46328</v>
      </c>
      <c r="C2257" s="4">
        <f>YEAR(SalesDataTable[[#This Row],[Order Date]])</f>
        <v>2026</v>
      </c>
      <c r="D2257" s="12" t="str">
        <f>"Q"&amp;ROUNDUP(MONTH(SalesDataTable[[#This Row],[Order Date]])/3,0)</f>
        <v>Q4</v>
      </c>
      <c r="E2257" s="4">
        <f>MONTH(SalesDataTable[[#This Row],[Order Date]])</f>
        <v>11</v>
      </c>
      <c r="F2257" s="4" t="str">
        <f>TEXT(SalesDataTable[[#This Row],[Order Date]],"MMM")</f>
        <v>Nov</v>
      </c>
      <c r="G2257" s="4" t="s">
        <v>11</v>
      </c>
      <c r="H2257" s="4" t="s">
        <v>18</v>
      </c>
      <c r="I2257" s="4" t="s">
        <v>2</v>
      </c>
      <c r="J2257" s="4" t="s">
        <v>16</v>
      </c>
      <c r="K2257" s="4" t="s">
        <v>34</v>
      </c>
      <c r="L2257" s="4" t="s">
        <v>42</v>
      </c>
      <c r="M2257" s="9">
        <v>1</v>
      </c>
      <c r="N2257" s="6">
        <v>36.96</v>
      </c>
      <c r="O2257" s="7">
        <v>0.1</v>
      </c>
      <c r="P2257" s="6">
        <v>14.18</v>
      </c>
      <c r="Q2257" s="6">
        <f t="shared" si="140"/>
        <v>33.264000000000003</v>
      </c>
      <c r="R2257" s="6">
        <f t="shared" si="141"/>
        <v>14.18</v>
      </c>
      <c r="S2257" s="6">
        <f t="shared" si="142"/>
        <v>19.084000000000003</v>
      </c>
      <c r="T2257" s="8">
        <f t="shared" si="143"/>
        <v>0.57371332371332373</v>
      </c>
      <c r="U2257" s="5">
        <f>YEAR(SalesDataTable[[#This Row],[Order Date]])</f>
        <v>2026</v>
      </c>
      <c r="V2257" s="8" t="str">
        <f>"Q"&amp;ROUNDUP(MONTH(SalesDataTable[[#This Row],[Order Date]])/3,0)</f>
        <v>Q4</v>
      </c>
      <c r="W2257" s="9">
        <f>MONTH(SalesDataTable[[#This Row],[Order Date]])</f>
        <v>11</v>
      </c>
      <c r="X2257" s="8" t="str">
        <f>TEXT(SalesDataTable[[#This Row],[Order Date]],"mmm")</f>
        <v>Nov</v>
      </c>
    </row>
    <row r="2258" spans="1:24" ht="15.75">
      <c r="A2258" s="2">
        <v>408</v>
      </c>
      <c r="B2258" s="3">
        <v>46329</v>
      </c>
      <c r="C2258" s="4">
        <f>YEAR(SalesDataTable[[#This Row],[Order Date]])</f>
        <v>2026</v>
      </c>
      <c r="D2258" s="12" t="str">
        <f>"Q"&amp;ROUNDUP(MONTH(SalesDataTable[[#This Row],[Order Date]])/3,0)</f>
        <v>Q4</v>
      </c>
      <c r="E2258" s="4">
        <f>MONTH(SalesDataTable[[#This Row],[Order Date]])</f>
        <v>11</v>
      </c>
      <c r="F2258" s="4" t="str">
        <f>TEXT(SalesDataTable[[#This Row],[Order Date]],"MMM")</f>
        <v>Nov</v>
      </c>
      <c r="G2258" s="4" t="s">
        <v>20</v>
      </c>
      <c r="H2258" s="4" t="s">
        <v>47</v>
      </c>
      <c r="I2258" s="4" t="s">
        <v>2</v>
      </c>
      <c r="J2258" s="4" t="s">
        <v>3</v>
      </c>
      <c r="K2258" s="4" t="s">
        <v>4</v>
      </c>
      <c r="L2258" s="4" t="s">
        <v>22</v>
      </c>
      <c r="M2258" s="9">
        <v>1</v>
      </c>
      <c r="N2258" s="6">
        <v>49.61</v>
      </c>
      <c r="O2258" s="7">
        <v>0</v>
      </c>
      <c r="P2258" s="6">
        <v>22.8</v>
      </c>
      <c r="Q2258" s="6">
        <f t="shared" si="140"/>
        <v>49.61</v>
      </c>
      <c r="R2258" s="6">
        <f t="shared" si="141"/>
        <v>22.8</v>
      </c>
      <c r="S2258" s="6">
        <f t="shared" si="142"/>
        <v>26.81</v>
      </c>
      <c r="T2258" s="8">
        <f t="shared" si="143"/>
        <v>0.54041523886313236</v>
      </c>
      <c r="U2258" s="5">
        <f>YEAR(SalesDataTable[[#This Row],[Order Date]])</f>
        <v>2026</v>
      </c>
      <c r="V2258" s="8" t="str">
        <f>"Q"&amp;ROUNDUP(MONTH(SalesDataTable[[#This Row],[Order Date]])/3,0)</f>
        <v>Q4</v>
      </c>
      <c r="W2258" s="9">
        <f>MONTH(SalesDataTable[[#This Row],[Order Date]])</f>
        <v>11</v>
      </c>
      <c r="X2258" s="8" t="str">
        <f>TEXT(SalesDataTable[[#This Row],[Order Date]],"mmm")</f>
        <v>Nov</v>
      </c>
    </row>
    <row r="2259" spans="1:24" ht="15.75">
      <c r="A2259" s="2">
        <v>939</v>
      </c>
      <c r="B2259" s="3">
        <v>46329</v>
      </c>
      <c r="C2259" s="4">
        <f>YEAR(SalesDataTable[[#This Row],[Order Date]])</f>
        <v>2026</v>
      </c>
      <c r="D2259" s="12" t="str">
        <f>"Q"&amp;ROUNDUP(MONTH(SalesDataTable[[#This Row],[Order Date]])/3,0)</f>
        <v>Q4</v>
      </c>
      <c r="E2259" s="4">
        <f>MONTH(SalesDataTable[[#This Row],[Order Date]])</f>
        <v>11</v>
      </c>
      <c r="F2259" s="4" t="str">
        <f>TEXT(SalesDataTable[[#This Row],[Order Date]],"MMM")</f>
        <v>Nov</v>
      </c>
      <c r="G2259" s="4" t="s">
        <v>6</v>
      </c>
      <c r="H2259" s="4" t="s">
        <v>41</v>
      </c>
      <c r="I2259" s="4" t="s">
        <v>19</v>
      </c>
      <c r="J2259" s="4" t="s">
        <v>3</v>
      </c>
      <c r="K2259" s="4" t="s">
        <v>4</v>
      </c>
      <c r="L2259" s="4" t="s">
        <v>22</v>
      </c>
      <c r="M2259" s="9">
        <v>1</v>
      </c>
      <c r="N2259" s="6">
        <v>49.76</v>
      </c>
      <c r="O2259" s="7">
        <v>0.1</v>
      </c>
      <c r="P2259" s="6">
        <v>21.94</v>
      </c>
      <c r="Q2259" s="6">
        <f t="shared" si="140"/>
        <v>44.783999999999999</v>
      </c>
      <c r="R2259" s="6">
        <f t="shared" si="141"/>
        <v>21.94</v>
      </c>
      <c r="S2259" s="6">
        <f t="shared" si="142"/>
        <v>22.843999999999998</v>
      </c>
      <c r="T2259" s="8">
        <f t="shared" si="143"/>
        <v>0.51009289031797067</v>
      </c>
      <c r="U2259" s="5">
        <f>YEAR(SalesDataTable[[#This Row],[Order Date]])</f>
        <v>2026</v>
      </c>
      <c r="V2259" s="8" t="str">
        <f>"Q"&amp;ROUNDUP(MONTH(SalesDataTable[[#This Row],[Order Date]])/3,0)</f>
        <v>Q4</v>
      </c>
      <c r="W2259" s="9">
        <f>MONTH(SalesDataTable[[#This Row],[Order Date]])</f>
        <v>11</v>
      </c>
      <c r="X2259" s="8" t="str">
        <f>TEXT(SalesDataTable[[#This Row],[Order Date]],"mmm")</f>
        <v>Nov</v>
      </c>
    </row>
    <row r="2260" spans="1:24" ht="15.75">
      <c r="A2260" s="2">
        <v>1022</v>
      </c>
      <c r="B2260" s="3">
        <v>46329</v>
      </c>
      <c r="C2260" s="4">
        <f>YEAR(SalesDataTable[[#This Row],[Order Date]])</f>
        <v>2026</v>
      </c>
      <c r="D2260" s="12" t="str">
        <f>"Q"&amp;ROUNDUP(MONTH(SalesDataTable[[#This Row],[Order Date]])/3,0)</f>
        <v>Q4</v>
      </c>
      <c r="E2260" s="4">
        <f>MONTH(SalesDataTable[[#This Row],[Order Date]])</f>
        <v>11</v>
      </c>
      <c r="F2260" s="4" t="str">
        <f>TEXT(SalesDataTable[[#This Row],[Order Date]],"MMM")</f>
        <v>Nov</v>
      </c>
      <c r="G2260" s="4" t="s">
        <v>20</v>
      </c>
      <c r="H2260" s="4" t="s">
        <v>31</v>
      </c>
      <c r="I2260" s="4" t="s">
        <v>2</v>
      </c>
      <c r="J2260" s="4" t="s">
        <v>3</v>
      </c>
      <c r="K2260" s="4" t="s">
        <v>4</v>
      </c>
      <c r="L2260" s="4" t="s">
        <v>26</v>
      </c>
      <c r="M2260" s="9">
        <v>1</v>
      </c>
      <c r="N2260" s="6">
        <v>39.97</v>
      </c>
      <c r="O2260" s="7">
        <v>0.1</v>
      </c>
      <c r="P2260" s="6">
        <v>16.93</v>
      </c>
      <c r="Q2260" s="6">
        <f t="shared" si="140"/>
        <v>35.972999999999999</v>
      </c>
      <c r="R2260" s="6">
        <f t="shared" si="141"/>
        <v>16.93</v>
      </c>
      <c r="S2260" s="6">
        <f t="shared" si="142"/>
        <v>19.042999999999999</v>
      </c>
      <c r="T2260" s="8">
        <f t="shared" si="143"/>
        <v>0.52936924915909156</v>
      </c>
      <c r="U2260" s="5">
        <f>YEAR(SalesDataTable[[#This Row],[Order Date]])</f>
        <v>2026</v>
      </c>
      <c r="V2260" s="8" t="str">
        <f>"Q"&amp;ROUNDUP(MONTH(SalesDataTable[[#This Row],[Order Date]])/3,0)</f>
        <v>Q4</v>
      </c>
      <c r="W2260" s="9">
        <f>MONTH(SalesDataTable[[#This Row],[Order Date]])</f>
        <v>11</v>
      </c>
      <c r="X2260" s="8" t="str">
        <f>TEXT(SalesDataTable[[#This Row],[Order Date]],"mmm")</f>
        <v>Nov</v>
      </c>
    </row>
    <row r="2261" spans="1:24" ht="15.75">
      <c r="A2261" s="2">
        <v>1997</v>
      </c>
      <c r="B2261" s="3">
        <v>46329</v>
      </c>
      <c r="C2261" s="4">
        <f>YEAR(SalesDataTable[[#This Row],[Order Date]])</f>
        <v>2026</v>
      </c>
      <c r="D2261" s="12" t="str">
        <f>"Q"&amp;ROUNDUP(MONTH(SalesDataTable[[#This Row],[Order Date]])/3,0)</f>
        <v>Q4</v>
      </c>
      <c r="E2261" s="4">
        <f>MONTH(SalesDataTable[[#This Row],[Order Date]])</f>
        <v>11</v>
      </c>
      <c r="F2261" s="4" t="str">
        <f>TEXT(SalesDataTable[[#This Row],[Order Date]],"MMM")</f>
        <v>Nov</v>
      </c>
      <c r="G2261" s="4" t="s">
        <v>6</v>
      </c>
      <c r="H2261" s="4" t="s">
        <v>43</v>
      </c>
      <c r="I2261" s="4" t="s">
        <v>28</v>
      </c>
      <c r="J2261" s="4" t="s">
        <v>3</v>
      </c>
      <c r="K2261" s="4" t="s">
        <v>23</v>
      </c>
      <c r="L2261" s="4" t="s">
        <v>24</v>
      </c>
      <c r="M2261" s="9">
        <v>2</v>
      </c>
      <c r="N2261" s="6">
        <v>335.46</v>
      </c>
      <c r="O2261" s="7">
        <v>0.1</v>
      </c>
      <c r="P2261" s="6">
        <v>199.87</v>
      </c>
      <c r="Q2261" s="6">
        <f t="shared" si="140"/>
        <v>603.82799999999997</v>
      </c>
      <c r="R2261" s="6">
        <f t="shared" si="141"/>
        <v>399.74</v>
      </c>
      <c r="S2261" s="6">
        <f t="shared" si="142"/>
        <v>204.08799999999997</v>
      </c>
      <c r="T2261" s="8">
        <f t="shared" si="143"/>
        <v>0.33799028862523761</v>
      </c>
      <c r="U2261" s="5">
        <f>YEAR(SalesDataTable[[#This Row],[Order Date]])</f>
        <v>2026</v>
      </c>
      <c r="V2261" s="8" t="str">
        <f>"Q"&amp;ROUNDUP(MONTH(SalesDataTable[[#This Row],[Order Date]])/3,0)</f>
        <v>Q4</v>
      </c>
      <c r="W2261" s="9">
        <f>MONTH(SalesDataTable[[#This Row],[Order Date]])</f>
        <v>11</v>
      </c>
      <c r="X2261" s="8" t="str">
        <f>TEXT(SalesDataTable[[#This Row],[Order Date]],"mmm")</f>
        <v>Nov</v>
      </c>
    </row>
    <row r="2262" spans="1:24" ht="15.75">
      <c r="A2262" s="2">
        <v>3978</v>
      </c>
      <c r="B2262" s="3">
        <v>46329</v>
      </c>
      <c r="C2262" s="4">
        <f>YEAR(SalesDataTable[[#This Row],[Order Date]])</f>
        <v>2026</v>
      </c>
      <c r="D2262" s="12" t="str">
        <f>"Q"&amp;ROUNDUP(MONTH(SalesDataTable[[#This Row],[Order Date]])/3,0)</f>
        <v>Q4</v>
      </c>
      <c r="E2262" s="4">
        <f>MONTH(SalesDataTable[[#This Row],[Order Date]])</f>
        <v>11</v>
      </c>
      <c r="F2262" s="4" t="str">
        <f>TEXT(SalesDataTable[[#This Row],[Order Date]],"MMM")</f>
        <v>Nov</v>
      </c>
      <c r="G2262" s="4" t="s">
        <v>6</v>
      </c>
      <c r="H2262" s="4" t="s">
        <v>43</v>
      </c>
      <c r="I2262" s="4" t="s">
        <v>2</v>
      </c>
      <c r="J2262" s="4" t="s">
        <v>13</v>
      </c>
      <c r="K2262" s="4" t="s">
        <v>9</v>
      </c>
      <c r="L2262" s="4" t="s">
        <v>37</v>
      </c>
      <c r="M2262" s="9">
        <v>4</v>
      </c>
      <c r="N2262" s="6">
        <v>154.46</v>
      </c>
      <c r="O2262" s="7">
        <v>0.05</v>
      </c>
      <c r="P2262" s="6">
        <v>80.48</v>
      </c>
      <c r="Q2262" s="6">
        <f t="shared" si="140"/>
        <v>586.94799999999998</v>
      </c>
      <c r="R2262" s="6">
        <f t="shared" si="141"/>
        <v>321.92</v>
      </c>
      <c r="S2262" s="6">
        <f t="shared" si="142"/>
        <v>265.02799999999996</v>
      </c>
      <c r="T2262" s="8">
        <f t="shared" si="143"/>
        <v>0.45153574081519993</v>
      </c>
      <c r="U2262" s="5">
        <f>YEAR(SalesDataTable[[#This Row],[Order Date]])</f>
        <v>2026</v>
      </c>
      <c r="V2262" s="8" t="str">
        <f>"Q"&amp;ROUNDUP(MONTH(SalesDataTable[[#This Row],[Order Date]])/3,0)</f>
        <v>Q4</v>
      </c>
      <c r="W2262" s="9">
        <f>MONTH(SalesDataTable[[#This Row],[Order Date]])</f>
        <v>11</v>
      </c>
      <c r="X2262" s="8" t="str">
        <f>TEXT(SalesDataTable[[#This Row],[Order Date]],"mmm")</f>
        <v>Nov</v>
      </c>
    </row>
    <row r="2263" spans="1:24" ht="15.75">
      <c r="A2263" s="2">
        <v>4715</v>
      </c>
      <c r="B2263" s="3">
        <v>46329</v>
      </c>
      <c r="C2263" s="4">
        <f>YEAR(SalesDataTable[[#This Row],[Order Date]])</f>
        <v>2026</v>
      </c>
      <c r="D2263" s="12" t="str">
        <f>"Q"&amp;ROUNDUP(MONTH(SalesDataTable[[#This Row],[Order Date]])/3,0)</f>
        <v>Q4</v>
      </c>
      <c r="E2263" s="4">
        <f>MONTH(SalesDataTable[[#This Row],[Order Date]])</f>
        <v>11</v>
      </c>
      <c r="F2263" s="4" t="str">
        <f>TEXT(SalesDataTable[[#This Row],[Order Date]],"MMM")</f>
        <v>Nov</v>
      </c>
      <c r="G2263" s="4" t="s">
        <v>0</v>
      </c>
      <c r="H2263" s="4" t="s">
        <v>1</v>
      </c>
      <c r="I2263" s="4" t="s">
        <v>8</v>
      </c>
      <c r="J2263" s="4" t="s">
        <v>16</v>
      </c>
      <c r="K2263" s="4" t="s">
        <v>34</v>
      </c>
      <c r="L2263" s="4" t="s">
        <v>35</v>
      </c>
      <c r="M2263" s="9">
        <v>10</v>
      </c>
      <c r="N2263" s="6">
        <v>39.869999999999997</v>
      </c>
      <c r="O2263" s="7">
        <v>0.15</v>
      </c>
      <c r="P2263" s="6">
        <v>14.31</v>
      </c>
      <c r="Q2263" s="6">
        <f t="shared" si="140"/>
        <v>338.89499999999998</v>
      </c>
      <c r="R2263" s="6">
        <f t="shared" si="141"/>
        <v>143.1</v>
      </c>
      <c r="S2263" s="6">
        <f t="shared" si="142"/>
        <v>195.79499999999999</v>
      </c>
      <c r="T2263" s="8">
        <f t="shared" si="143"/>
        <v>0.57774531934670026</v>
      </c>
      <c r="U2263" s="5">
        <f>YEAR(SalesDataTable[[#This Row],[Order Date]])</f>
        <v>2026</v>
      </c>
      <c r="V2263" s="8" t="str">
        <f>"Q"&amp;ROUNDUP(MONTH(SalesDataTable[[#This Row],[Order Date]])/3,0)</f>
        <v>Q4</v>
      </c>
      <c r="W2263" s="9">
        <f>MONTH(SalesDataTable[[#This Row],[Order Date]])</f>
        <v>11</v>
      </c>
      <c r="X2263" s="8" t="str">
        <f>TEXT(SalesDataTable[[#This Row],[Order Date]],"mmm")</f>
        <v>Nov</v>
      </c>
    </row>
    <row r="2264" spans="1:24" ht="15.75">
      <c r="A2264" s="2">
        <v>145</v>
      </c>
      <c r="B2264" s="3">
        <v>46330</v>
      </c>
      <c r="C2264" s="4">
        <f>YEAR(SalesDataTable[[#This Row],[Order Date]])</f>
        <v>2026</v>
      </c>
      <c r="D2264" s="12" t="str">
        <f>"Q"&amp;ROUNDUP(MONTH(SalesDataTable[[#This Row],[Order Date]])/3,0)</f>
        <v>Q4</v>
      </c>
      <c r="E2264" s="4">
        <f>MONTH(SalesDataTable[[#This Row],[Order Date]])</f>
        <v>11</v>
      </c>
      <c r="F2264" s="4" t="str">
        <f>TEXT(SalesDataTable[[#This Row],[Order Date]],"MMM")</f>
        <v>Nov</v>
      </c>
      <c r="G2264" s="4" t="s">
        <v>0</v>
      </c>
      <c r="H2264" s="4" t="s">
        <v>50</v>
      </c>
      <c r="I2264" s="4" t="s">
        <v>2</v>
      </c>
      <c r="J2264" s="4" t="s">
        <v>16</v>
      </c>
      <c r="K2264" s="4" t="s">
        <v>9</v>
      </c>
      <c r="L2264" s="4" t="s">
        <v>10</v>
      </c>
      <c r="M2264" s="9">
        <v>2</v>
      </c>
      <c r="N2264" s="6">
        <v>93.19</v>
      </c>
      <c r="O2264" s="7">
        <v>0.2</v>
      </c>
      <c r="P2264" s="6">
        <v>45.7</v>
      </c>
      <c r="Q2264" s="6">
        <f t="shared" si="140"/>
        <v>149.10400000000001</v>
      </c>
      <c r="R2264" s="6">
        <f t="shared" si="141"/>
        <v>91.4</v>
      </c>
      <c r="S2264" s="6">
        <f t="shared" si="142"/>
        <v>57.704000000000008</v>
      </c>
      <c r="T2264" s="8">
        <f t="shared" si="143"/>
        <v>0.38700504345959869</v>
      </c>
      <c r="U2264" s="5">
        <f>YEAR(SalesDataTable[[#This Row],[Order Date]])</f>
        <v>2026</v>
      </c>
      <c r="V2264" s="8" t="str">
        <f>"Q"&amp;ROUNDUP(MONTH(SalesDataTable[[#This Row],[Order Date]])/3,0)</f>
        <v>Q4</v>
      </c>
      <c r="W2264" s="9">
        <f>MONTH(SalesDataTable[[#This Row],[Order Date]])</f>
        <v>11</v>
      </c>
      <c r="X2264" s="8" t="str">
        <f>TEXT(SalesDataTable[[#This Row],[Order Date]],"mmm")</f>
        <v>Nov</v>
      </c>
    </row>
    <row r="2265" spans="1:24" ht="15.75">
      <c r="A2265" s="2">
        <v>465</v>
      </c>
      <c r="B2265" s="3">
        <v>46330</v>
      </c>
      <c r="C2265" s="4">
        <f>YEAR(SalesDataTable[[#This Row],[Order Date]])</f>
        <v>2026</v>
      </c>
      <c r="D2265" s="12" t="str">
        <f>"Q"&amp;ROUNDUP(MONTH(SalesDataTable[[#This Row],[Order Date]])/3,0)</f>
        <v>Q4</v>
      </c>
      <c r="E2265" s="4">
        <f>MONTH(SalesDataTable[[#This Row],[Order Date]])</f>
        <v>11</v>
      </c>
      <c r="F2265" s="4" t="str">
        <f>TEXT(SalesDataTable[[#This Row],[Order Date]],"MMM")</f>
        <v>Nov</v>
      </c>
      <c r="G2265" s="4" t="s">
        <v>6</v>
      </c>
      <c r="H2265" s="4" t="s">
        <v>43</v>
      </c>
      <c r="I2265" s="4" t="s">
        <v>2</v>
      </c>
      <c r="J2265" s="4" t="s">
        <v>3</v>
      </c>
      <c r="K2265" s="4" t="s">
        <v>34</v>
      </c>
      <c r="L2265" s="4" t="s">
        <v>35</v>
      </c>
      <c r="M2265" s="9">
        <v>3</v>
      </c>
      <c r="N2265" s="6">
        <v>41.29</v>
      </c>
      <c r="O2265" s="7">
        <v>0.05</v>
      </c>
      <c r="P2265" s="6">
        <v>14.43</v>
      </c>
      <c r="Q2265" s="6">
        <f t="shared" si="140"/>
        <v>117.6765</v>
      </c>
      <c r="R2265" s="6">
        <f t="shared" si="141"/>
        <v>43.29</v>
      </c>
      <c r="S2265" s="6">
        <f t="shared" si="142"/>
        <v>74.386500000000012</v>
      </c>
      <c r="T2265" s="8">
        <f t="shared" si="143"/>
        <v>0.63212706020318421</v>
      </c>
      <c r="U2265" s="5">
        <f>YEAR(SalesDataTable[[#This Row],[Order Date]])</f>
        <v>2026</v>
      </c>
      <c r="V2265" s="8" t="str">
        <f>"Q"&amp;ROUNDUP(MONTH(SalesDataTable[[#This Row],[Order Date]])/3,0)</f>
        <v>Q4</v>
      </c>
      <c r="W2265" s="9">
        <f>MONTH(SalesDataTable[[#This Row],[Order Date]])</f>
        <v>11</v>
      </c>
      <c r="X2265" s="8" t="str">
        <f>TEXT(SalesDataTable[[#This Row],[Order Date]],"mmm")</f>
        <v>Nov</v>
      </c>
    </row>
    <row r="2266" spans="1:24" ht="15.75">
      <c r="A2266" s="2">
        <v>1449</v>
      </c>
      <c r="B2266" s="3">
        <v>46330</v>
      </c>
      <c r="C2266" s="4">
        <f>YEAR(SalesDataTable[[#This Row],[Order Date]])</f>
        <v>2026</v>
      </c>
      <c r="D2266" s="12" t="str">
        <f>"Q"&amp;ROUNDUP(MONTH(SalesDataTable[[#This Row],[Order Date]])/3,0)</f>
        <v>Q4</v>
      </c>
      <c r="E2266" s="4">
        <f>MONTH(SalesDataTable[[#This Row],[Order Date]])</f>
        <v>11</v>
      </c>
      <c r="F2266" s="4" t="str">
        <f>TEXT(SalesDataTable[[#This Row],[Order Date]],"MMM")</f>
        <v>Nov</v>
      </c>
      <c r="G2266" s="4" t="s">
        <v>20</v>
      </c>
      <c r="H2266" s="4" t="s">
        <v>33</v>
      </c>
      <c r="I2266" s="4" t="s">
        <v>2</v>
      </c>
      <c r="J2266" s="4" t="s">
        <v>3</v>
      </c>
      <c r="K2266" s="4" t="s">
        <v>4</v>
      </c>
      <c r="L2266" s="4" t="s">
        <v>22</v>
      </c>
      <c r="M2266" s="9">
        <v>1</v>
      </c>
      <c r="N2266" s="6">
        <v>50.76</v>
      </c>
      <c r="O2266" s="7">
        <v>0.1</v>
      </c>
      <c r="P2266" s="6">
        <v>22.72</v>
      </c>
      <c r="Q2266" s="6">
        <f t="shared" si="140"/>
        <v>45.683999999999997</v>
      </c>
      <c r="R2266" s="6">
        <f t="shared" si="141"/>
        <v>22.72</v>
      </c>
      <c r="S2266" s="6">
        <f t="shared" si="142"/>
        <v>22.963999999999999</v>
      </c>
      <c r="T2266" s="8">
        <f t="shared" si="143"/>
        <v>0.50267051921898254</v>
      </c>
      <c r="U2266" s="5">
        <f>YEAR(SalesDataTable[[#This Row],[Order Date]])</f>
        <v>2026</v>
      </c>
      <c r="V2266" s="8" t="str">
        <f>"Q"&amp;ROUNDUP(MONTH(SalesDataTable[[#This Row],[Order Date]])/3,0)</f>
        <v>Q4</v>
      </c>
      <c r="W2266" s="9">
        <f>MONTH(SalesDataTable[[#This Row],[Order Date]])</f>
        <v>11</v>
      </c>
      <c r="X2266" s="8" t="str">
        <f>TEXT(SalesDataTable[[#This Row],[Order Date]],"mmm")</f>
        <v>Nov</v>
      </c>
    </row>
    <row r="2267" spans="1:24" ht="15.75">
      <c r="A2267" s="2">
        <v>1802</v>
      </c>
      <c r="B2267" s="3">
        <v>46330</v>
      </c>
      <c r="C2267" s="4">
        <f>YEAR(SalesDataTable[[#This Row],[Order Date]])</f>
        <v>2026</v>
      </c>
      <c r="D2267" s="12" t="str">
        <f>"Q"&amp;ROUNDUP(MONTH(SalesDataTable[[#This Row],[Order Date]])/3,0)</f>
        <v>Q4</v>
      </c>
      <c r="E2267" s="4">
        <f>MONTH(SalesDataTable[[#This Row],[Order Date]])</f>
        <v>11</v>
      </c>
      <c r="F2267" s="4" t="str">
        <f>TEXT(SalesDataTable[[#This Row],[Order Date]],"MMM")</f>
        <v>Nov</v>
      </c>
      <c r="G2267" s="4" t="s">
        <v>11</v>
      </c>
      <c r="H2267" s="4" t="s">
        <v>52</v>
      </c>
      <c r="I2267" s="4" t="s">
        <v>19</v>
      </c>
      <c r="J2267" s="4" t="s">
        <v>16</v>
      </c>
      <c r="K2267" s="4" t="s">
        <v>14</v>
      </c>
      <c r="L2267" s="4" t="s">
        <v>15</v>
      </c>
      <c r="M2267" s="9">
        <v>1</v>
      </c>
      <c r="N2267" s="6">
        <v>35.94</v>
      </c>
      <c r="O2267" s="7">
        <v>0.05</v>
      </c>
      <c r="P2267" s="6">
        <v>13.39</v>
      </c>
      <c r="Q2267" s="6">
        <f t="shared" si="140"/>
        <v>34.142999999999994</v>
      </c>
      <c r="R2267" s="6">
        <f t="shared" si="141"/>
        <v>13.39</v>
      </c>
      <c r="S2267" s="6">
        <f t="shared" si="142"/>
        <v>20.752999999999993</v>
      </c>
      <c r="T2267" s="8">
        <f t="shared" si="143"/>
        <v>0.60782590867820629</v>
      </c>
      <c r="U2267" s="5">
        <f>YEAR(SalesDataTable[[#This Row],[Order Date]])</f>
        <v>2026</v>
      </c>
      <c r="V2267" s="8" t="str">
        <f>"Q"&amp;ROUNDUP(MONTH(SalesDataTable[[#This Row],[Order Date]])/3,0)</f>
        <v>Q4</v>
      </c>
      <c r="W2267" s="9">
        <f>MONTH(SalesDataTable[[#This Row],[Order Date]])</f>
        <v>11</v>
      </c>
      <c r="X2267" s="8" t="str">
        <f>TEXT(SalesDataTable[[#This Row],[Order Date]],"mmm")</f>
        <v>Nov</v>
      </c>
    </row>
    <row r="2268" spans="1:24" ht="15.75">
      <c r="A2268" s="2">
        <v>2645</v>
      </c>
      <c r="B2268" s="3">
        <v>46330</v>
      </c>
      <c r="C2268" s="4">
        <f>YEAR(SalesDataTable[[#This Row],[Order Date]])</f>
        <v>2026</v>
      </c>
      <c r="D2268" s="12" t="str">
        <f>"Q"&amp;ROUNDUP(MONTH(SalesDataTable[[#This Row],[Order Date]])/3,0)</f>
        <v>Q4</v>
      </c>
      <c r="E2268" s="4">
        <f>MONTH(SalesDataTable[[#This Row],[Order Date]])</f>
        <v>11</v>
      </c>
      <c r="F2268" s="4" t="str">
        <f>TEXT(SalesDataTable[[#This Row],[Order Date]],"MMM")</f>
        <v>Nov</v>
      </c>
      <c r="G2268" s="4" t="s">
        <v>0</v>
      </c>
      <c r="H2268" s="4" t="s">
        <v>50</v>
      </c>
      <c r="I2268" s="4" t="s">
        <v>19</v>
      </c>
      <c r="J2268" s="4" t="s">
        <v>13</v>
      </c>
      <c r="K2268" s="4" t="s">
        <v>9</v>
      </c>
      <c r="L2268" s="4" t="s">
        <v>46</v>
      </c>
      <c r="M2268" s="9">
        <v>4</v>
      </c>
      <c r="N2268" s="6">
        <v>70.010000000000005</v>
      </c>
      <c r="O2268" s="7">
        <v>0.05</v>
      </c>
      <c r="P2268" s="6">
        <v>31.43</v>
      </c>
      <c r="Q2268" s="6">
        <f t="shared" si="140"/>
        <v>266.03800000000001</v>
      </c>
      <c r="R2268" s="6">
        <f t="shared" si="141"/>
        <v>125.72</v>
      </c>
      <c r="S2268" s="6">
        <f t="shared" si="142"/>
        <v>140.31800000000001</v>
      </c>
      <c r="T2268" s="8">
        <f t="shared" si="143"/>
        <v>0.52743593020545942</v>
      </c>
      <c r="U2268" s="5">
        <f>YEAR(SalesDataTable[[#This Row],[Order Date]])</f>
        <v>2026</v>
      </c>
      <c r="V2268" s="8" t="str">
        <f>"Q"&amp;ROUNDUP(MONTH(SalesDataTable[[#This Row],[Order Date]])/3,0)</f>
        <v>Q4</v>
      </c>
      <c r="W2268" s="9">
        <f>MONTH(SalesDataTable[[#This Row],[Order Date]])</f>
        <v>11</v>
      </c>
      <c r="X2268" s="8" t="str">
        <f>TEXT(SalesDataTable[[#This Row],[Order Date]],"mmm")</f>
        <v>Nov</v>
      </c>
    </row>
    <row r="2269" spans="1:24" ht="15.75">
      <c r="A2269" s="2">
        <v>3539</v>
      </c>
      <c r="B2269" s="3">
        <v>46330</v>
      </c>
      <c r="C2269" s="4">
        <f>YEAR(SalesDataTable[[#This Row],[Order Date]])</f>
        <v>2026</v>
      </c>
      <c r="D2269" s="12" t="str">
        <f>"Q"&amp;ROUNDUP(MONTH(SalesDataTable[[#This Row],[Order Date]])/3,0)</f>
        <v>Q4</v>
      </c>
      <c r="E2269" s="4">
        <f>MONTH(SalesDataTable[[#This Row],[Order Date]])</f>
        <v>11</v>
      </c>
      <c r="F2269" s="4" t="str">
        <f>TEXT(SalesDataTable[[#This Row],[Order Date]],"MMM")</f>
        <v>Nov</v>
      </c>
      <c r="G2269" s="4" t="s">
        <v>0</v>
      </c>
      <c r="H2269" s="4" t="s">
        <v>50</v>
      </c>
      <c r="I2269" s="4" t="s">
        <v>28</v>
      </c>
      <c r="J2269" s="4" t="s">
        <v>3</v>
      </c>
      <c r="K2269" s="4" t="s">
        <v>9</v>
      </c>
      <c r="L2269" s="4" t="s">
        <v>37</v>
      </c>
      <c r="M2269" s="9">
        <v>3</v>
      </c>
      <c r="N2269" s="6">
        <v>152.32</v>
      </c>
      <c r="O2269" s="7">
        <v>0.1</v>
      </c>
      <c r="P2269" s="6">
        <v>79.36</v>
      </c>
      <c r="Q2269" s="6">
        <f t="shared" si="140"/>
        <v>411.26400000000001</v>
      </c>
      <c r="R2269" s="6">
        <f t="shared" si="141"/>
        <v>238.07999999999998</v>
      </c>
      <c r="S2269" s="6">
        <f t="shared" si="142"/>
        <v>173.18400000000003</v>
      </c>
      <c r="T2269" s="8">
        <f t="shared" si="143"/>
        <v>0.42110177404295057</v>
      </c>
      <c r="U2269" s="5">
        <f>YEAR(SalesDataTable[[#This Row],[Order Date]])</f>
        <v>2026</v>
      </c>
      <c r="V2269" s="8" t="str">
        <f>"Q"&amp;ROUNDUP(MONTH(SalesDataTable[[#This Row],[Order Date]])/3,0)</f>
        <v>Q4</v>
      </c>
      <c r="W2269" s="9">
        <f>MONTH(SalesDataTable[[#This Row],[Order Date]])</f>
        <v>11</v>
      </c>
      <c r="X2269" s="8" t="str">
        <f>TEXT(SalesDataTable[[#This Row],[Order Date]],"mmm")</f>
        <v>Nov</v>
      </c>
    </row>
    <row r="2270" spans="1:24" ht="15.75">
      <c r="A2270" s="2">
        <v>4309</v>
      </c>
      <c r="B2270" s="3">
        <v>46330</v>
      </c>
      <c r="C2270" s="4">
        <f>YEAR(SalesDataTable[[#This Row],[Order Date]])</f>
        <v>2026</v>
      </c>
      <c r="D2270" s="12" t="str">
        <f>"Q"&amp;ROUNDUP(MONTH(SalesDataTable[[#This Row],[Order Date]])/3,0)</f>
        <v>Q4</v>
      </c>
      <c r="E2270" s="4">
        <f>MONTH(SalesDataTable[[#This Row],[Order Date]])</f>
        <v>11</v>
      </c>
      <c r="F2270" s="4" t="str">
        <f>TEXT(SalesDataTable[[#This Row],[Order Date]],"MMM")</f>
        <v>Nov</v>
      </c>
      <c r="G2270" s="4" t="s">
        <v>20</v>
      </c>
      <c r="H2270" s="4" t="s">
        <v>33</v>
      </c>
      <c r="I2270" s="4" t="s">
        <v>2</v>
      </c>
      <c r="J2270" s="4" t="s">
        <v>16</v>
      </c>
      <c r="K2270" s="4" t="s">
        <v>4</v>
      </c>
      <c r="L2270" s="4" t="s">
        <v>22</v>
      </c>
      <c r="M2270" s="9">
        <v>1</v>
      </c>
      <c r="N2270" s="6">
        <v>50.32</v>
      </c>
      <c r="O2270" s="7">
        <v>0.05</v>
      </c>
      <c r="P2270" s="6">
        <v>22.46</v>
      </c>
      <c r="Q2270" s="6">
        <f t="shared" si="140"/>
        <v>47.803999999999995</v>
      </c>
      <c r="R2270" s="6">
        <f t="shared" si="141"/>
        <v>22.46</v>
      </c>
      <c r="S2270" s="6">
        <f t="shared" si="142"/>
        <v>25.343999999999994</v>
      </c>
      <c r="T2270" s="8">
        <f t="shared" si="143"/>
        <v>0.53016483976236295</v>
      </c>
      <c r="U2270" s="5">
        <f>YEAR(SalesDataTable[[#This Row],[Order Date]])</f>
        <v>2026</v>
      </c>
      <c r="V2270" s="8" t="str">
        <f>"Q"&amp;ROUNDUP(MONTH(SalesDataTable[[#This Row],[Order Date]])/3,0)</f>
        <v>Q4</v>
      </c>
      <c r="W2270" s="9">
        <f>MONTH(SalesDataTable[[#This Row],[Order Date]])</f>
        <v>11</v>
      </c>
      <c r="X2270" s="8" t="str">
        <f>TEXT(SalesDataTable[[#This Row],[Order Date]],"mmm")</f>
        <v>Nov</v>
      </c>
    </row>
    <row r="2271" spans="1:24" ht="15.75">
      <c r="A2271" s="2">
        <v>4355</v>
      </c>
      <c r="B2271" s="3">
        <v>46330</v>
      </c>
      <c r="C2271" s="4">
        <f>YEAR(SalesDataTable[[#This Row],[Order Date]])</f>
        <v>2026</v>
      </c>
      <c r="D2271" s="12" t="str">
        <f>"Q"&amp;ROUNDUP(MONTH(SalesDataTable[[#This Row],[Order Date]])/3,0)</f>
        <v>Q4</v>
      </c>
      <c r="E2271" s="4">
        <f>MONTH(SalesDataTable[[#This Row],[Order Date]])</f>
        <v>11</v>
      </c>
      <c r="F2271" s="4" t="str">
        <f>TEXT(SalesDataTable[[#This Row],[Order Date]],"MMM")</f>
        <v>Nov</v>
      </c>
      <c r="G2271" s="4" t="s">
        <v>11</v>
      </c>
      <c r="H2271" s="4" t="s">
        <v>12</v>
      </c>
      <c r="I2271" s="4" t="s">
        <v>19</v>
      </c>
      <c r="J2271" s="4" t="s">
        <v>3</v>
      </c>
      <c r="K2271" s="4" t="s">
        <v>9</v>
      </c>
      <c r="L2271" s="4" t="s">
        <v>37</v>
      </c>
      <c r="M2271" s="9">
        <v>2</v>
      </c>
      <c r="N2271" s="6">
        <v>151.04</v>
      </c>
      <c r="O2271" s="7">
        <v>0.15</v>
      </c>
      <c r="P2271" s="6">
        <v>76.97</v>
      </c>
      <c r="Q2271" s="6">
        <f t="shared" si="140"/>
        <v>256.76799999999997</v>
      </c>
      <c r="R2271" s="6">
        <f t="shared" si="141"/>
        <v>153.94</v>
      </c>
      <c r="S2271" s="6">
        <f t="shared" si="142"/>
        <v>102.82799999999997</v>
      </c>
      <c r="T2271" s="8">
        <f t="shared" si="143"/>
        <v>0.40047046360917243</v>
      </c>
      <c r="U2271" s="5">
        <f>YEAR(SalesDataTable[[#This Row],[Order Date]])</f>
        <v>2026</v>
      </c>
      <c r="V2271" s="8" t="str">
        <f>"Q"&amp;ROUNDUP(MONTH(SalesDataTable[[#This Row],[Order Date]])/3,0)</f>
        <v>Q4</v>
      </c>
      <c r="W2271" s="9">
        <f>MONTH(SalesDataTable[[#This Row],[Order Date]])</f>
        <v>11</v>
      </c>
      <c r="X2271" s="8" t="str">
        <f>TEXT(SalesDataTable[[#This Row],[Order Date]],"mmm")</f>
        <v>Nov</v>
      </c>
    </row>
    <row r="2272" spans="1:24" ht="15.75">
      <c r="A2272" s="2">
        <v>5052</v>
      </c>
      <c r="B2272" s="3">
        <v>46330</v>
      </c>
      <c r="C2272" s="4">
        <f>YEAR(SalesDataTable[[#This Row],[Order Date]])</f>
        <v>2026</v>
      </c>
      <c r="D2272" s="12" t="str">
        <f>"Q"&amp;ROUNDUP(MONTH(SalesDataTable[[#This Row],[Order Date]])/3,0)</f>
        <v>Q4</v>
      </c>
      <c r="E2272" s="4">
        <f>MONTH(SalesDataTable[[#This Row],[Order Date]])</f>
        <v>11</v>
      </c>
      <c r="F2272" s="4" t="str">
        <f>TEXT(SalesDataTable[[#This Row],[Order Date]],"MMM")</f>
        <v>Nov</v>
      </c>
      <c r="G2272" s="4" t="s">
        <v>0</v>
      </c>
      <c r="H2272" s="4" t="s">
        <v>50</v>
      </c>
      <c r="I2272" s="4" t="s">
        <v>28</v>
      </c>
      <c r="J2272" s="4" t="s">
        <v>3</v>
      </c>
      <c r="K2272" s="4" t="s">
        <v>4</v>
      </c>
      <c r="L2272" s="4" t="s">
        <v>26</v>
      </c>
      <c r="M2272" s="9">
        <v>3</v>
      </c>
      <c r="N2272" s="6">
        <v>41.12</v>
      </c>
      <c r="O2272" s="7">
        <v>0.1</v>
      </c>
      <c r="P2272" s="6">
        <v>16.670000000000002</v>
      </c>
      <c r="Q2272" s="6">
        <f t="shared" si="140"/>
        <v>111.02399999999999</v>
      </c>
      <c r="R2272" s="6">
        <f t="shared" si="141"/>
        <v>50.010000000000005</v>
      </c>
      <c r="S2272" s="6">
        <f t="shared" si="142"/>
        <v>61.013999999999982</v>
      </c>
      <c r="T2272" s="8">
        <f t="shared" si="143"/>
        <v>0.54955685257241671</v>
      </c>
      <c r="U2272" s="5">
        <f>YEAR(SalesDataTable[[#This Row],[Order Date]])</f>
        <v>2026</v>
      </c>
      <c r="V2272" s="8" t="str">
        <f>"Q"&amp;ROUNDUP(MONTH(SalesDataTable[[#This Row],[Order Date]])/3,0)</f>
        <v>Q4</v>
      </c>
      <c r="W2272" s="9">
        <f>MONTH(SalesDataTable[[#This Row],[Order Date]])</f>
        <v>11</v>
      </c>
      <c r="X2272" s="8" t="str">
        <f>TEXT(SalesDataTable[[#This Row],[Order Date]],"mmm")</f>
        <v>Nov</v>
      </c>
    </row>
    <row r="2273" spans="1:24" ht="15.75">
      <c r="A2273" s="2">
        <v>9</v>
      </c>
      <c r="B2273" s="3">
        <v>46331</v>
      </c>
      <c r="C2273" s="4">
        <f>YEAR(SalesDataTable[[#This Row],[Order Date]])</f>
        <v>2026</v>
      </c>
      <c r="D2273" s="12" t="str">
        <f>"Q"&amp;ROUNDUP(MONTH(SalesDataTable[[#This Row],[Order Date]])/3,0)</f>
        <v>Q4</v>
      </c>
      <c r="E2273" s="4">
        <f>MONTH(SalesDataTable[[#This Row],[Order Date]])</f>
        <v>11</v>
      </c>
      <c r="F2273" s="4" t="str">
        <f>TEXT(SalesDataTable[[#This Row],[Order Date]],"MMM")</f>
        <v>Nov</v>
      </c>
      <c r="G2273" s="4" t="s">
        <v>0</v>
      </c>
      <c r="H2273" s="4" t="s">
        <v>50</v>
      </c>
      <c r="I2273" s="4" t="s">
        <v>2</v>
      </c>
      <c r="J2273" s="4" t="s">
        <v>13</v>
      </c>
      <c r="K2273" s="4" t="s">
        <v>9</v>
      </c>
      <c r="L2273" s="4" t="s">
        <v>17</v>
      </c>
      <c r="M2273" s="9">
        <v>1</v>
      </c>
      <c r="N2273" s="6">
        <v>140.59</v>
      </c>
      <c r="O2273" s="7">
        <v>0.1</v>
      </c>
      <c r="P2273" s="6">
        <v>79.510000000000005</v>
      </c>
      <c r="Q2273" s="6">
        <f t="shared" si="140"/>
        <v>126.53100000000001</v>
      </c>
      <c r="R2273" s="6">
        <f t="shared" si="141"/>
        <v>79.510000000000005</v>
      </c>
      <c r="S2273" s="6">
        <f t="shared" si="142"/>
        <v>47.021000000000001</v>
      </c>
      <c r="T2273" s="8">
        <f t="shared" si="143"/>
        <v>0.37161644182058151</v>
      </c>
      <c r="U2273" s="5">
        <f>YEAR(SalesDataTable[[#This Row],[Order Date]])</f>
        <v>2026</v>
      </c>
      <c r="V2273" s="8" t="str">
        <f>"Q"&amp;ROUNDUP(MONTH(SalesDataTable[[#This Row],[Order Date]])/3,0)</f>
        <v>Q4</v>
      </c>
      <c r="W2273" s="9">
        <f>MONTH(SalesDataTable[[#This Row],[Order Date]])</f>
        <v>11</v>
      </c>
      <c r="X2273" s="8" t="str">
        <f>TEXT(SalesDataTable[[#This Row],[Order Date]],"mmm")</f>
        <v>Nov</v>
      </c>
    </row>
    <row r="2274" spans="1:24" ht="15.75">
      <c r="A2274" s="2">
        <v>703</v>
      </c>
      <c r="B2274" s="3">
        <v>46331</v>
      </c>
      <c r="C2274" s="4">
        <f>YEAR(SalesDataTable[[#This Row],[Order Date]])</f>
        <v>2026</v>
      </c>
      <c r="D2274" s="12" t="str">
        <f>"Q"&amp;ROUNDUP(MONTH(SalesDataTable[[#This Row],[Order Date]])/3,0)</f>
        <v>Q4</v>
      </c>
      <c r="E2274" s="4">
        <f>MONTH(SalesDataTable[[#This Row],[Order Date]])</f>
        <v>11</v>
      </c>
      <c r="F2274" s="4" t="str">
        <f>TEXT(SalesDataTable[[#This Row],[Order Date]],"MMM")</f>
        <v>Nov</v>
      </c>
      <c r="G2274" s="4" t="s">
        <v>6</v>
      </c>
      <c r="H2274" s="4" t="s">
        <v>49</v>
      </c>
      <c r="I2274" s="4" t="s">
        <v>2</v>
      </c>
      <c r="J2274" s="4" t="s">
        <v>3</v>
      </c>
      <c r="K2274" s="4" t="s">
        <v>14</v>
      </c>
      <c r="L2274" s="4" t="s">
        <v>48</v>
      </c>
      <c r="M2274" s="9">
        <v>2</v>
      </c>
      <c r="N2274" s="6">
        <v>160.68</v>
      </c>
      <c r="O2274" s="7">
        <v>0</v>
      </c>
      <c r="P2274" s="6">
        <v>89.49</v>
      </c>
      <c r="Q2274" s="6">
        <f t="shared" si="140"/>
        <v>321.36</v>
      </c>
      <c r="R2274" s="6">
        <f t="shared" si="141"/>
        <v>178.98</v>
      </c>
      <c r="S2274" s="6">
        <f t="shared" si="142"/>
        <v>142.38000000000002</v>
      </c>
      <c r="T2274" s="8">
        <f t="shared" si="143"/>
        <v>0.4430545182972368</v>
      </c>
      <c r="U2274" s="5">
        <f>YEAR(SalesDataTable[[#This Row],[Order Date]])</f>
        <v>2026</v>
      </c>
      <c r="V2274" s="8" t="str">
        <f>"Q"&amp;ROUNDUP(MONTH(SalesDataTable[[#This Row],[Order Date]])/3,0)</f>
        <v>Q4</v>
      </c>
      <c r="W2274" s="9">
        <f>MONTH(SalesDataTable[[#This Row],[Order Date]])</f>
        <v>11</v>
      </c>
      <c r="X2274" s="8" t="str">
        <f>TEXT(SalesDataTable[[#This Row],[Order Date]],"mmm")</f>
        <v>Nov</v>
      </c>
    </row>
    <row r="2275" spans="1:24" ht="15.75">
      <c r="A2275" s="2">
        <v>1627</v>
      </c>
      <c r="B2275" s="3">
        <v>46331</v>
      </c>
      <c r="C2275" s="4">
        <f>YEAR(SalesDataTable[[#This Row],[Order Date]])</f>
        <v>2026</v>
      </c>
      <c r="D2275" s="12" t="str">
        <f>"Q"&amp;ROUNDUP(MONTH(SalesDataTable[[#This Row],[Order Date]])/3,0)</f>
        <v>Q4</v>
      </c>
      <c r="E2275" s="4">
        <f>MONTH(SalesDataTable[[#This Row],[Order Date]])</f>
        <v>11</v>
      </c>
      <c r="F2275" s="4" t="str">
        <f>TEXT(SalesDataTable[[#This Row],[Order Date]],"MMM")</f>
        <v>Nov</v>
      </c>
      <c r="G2275" s="4" t="s">
        <v>20</v>
      </c>
      <c r="H2275" s="4" t="s">
        <v>21</v>
      </c>
      <c r="I2275" s="4" t="s">
        <v>2</v>
      </c>
      <c r="J2275" s="4" t="s">
        <v>3</v>
      </c>
      <c r="K2275" s="4" t="s">
        <v>34</v>
      </c>
      <c r="L2275" s="4" t="s">
        <v>45</v>
      </c>
      <c r="M2275" s="9">
        <v>6</v>
      </c>
      <c r="N2275" s="6">
        <v>49.7</v>
      </c>
      <c r="O2275" s="7">
        <v>0</v>
      </c>
      <c r="P2275" s="6">
        <v>22.34</v>
      </c>
      <c r="Q2275" s="6">
        <f t="shared" si="140"/>
        <v>298.20000000000005</v>
      </c>
      <c r="R2275" s="6">
        <f t="shared" si="141"/>
        <v>134.04</v>
      </c>
      <c r="S2275" s="6">
        <f t="shared" si="142"/>
        <v>164.16000000000005</v>
      </c>
      <c r="T2275" s="8">
        <f t="shared" si="143"/>
        <v>0.55050301810865199</v>
      </c>
      <c r="U2275" s="5">
        <f>YEAR(SalesDataTable[[#This Row],[Order Date]])</f>
        <v>2026</v>
      </c>
      <c r="V2275" s="8" t="str">
        <f>"Q"&amp;ROUNDUP(MONTH(SalesDataTable[[#This Row],[Order Date]])/3,0)</f>
        <v>Q4</v>
      </c>
      <c r="W2275" s="9">
        <f>MONTH(SalesDataTable[[#This Row],[Order Date]])</f>
        <v>11</v>
      </c>
      <c r="X2275" s="8" t="str">
        <f>TEXT(SalesDataTable[[#This Row],[Order Date]],"mmm")</f>
        <v>Nov</v>
      </c>
    </row>
    <row r="2276" spans="1:24" ht="15.75">
      <c r="A2276" s="2">
        <v>1760</v>
      </c>
      <c r="B2276" s="3">
        <v>46331</v>
      </c>
      <c r="C2276" s="4">
        <f>YEAR(SalesDataTable[[#This Row],[Order Date]])</f>
        <v>2026</v>
      </c>
      <c r="D2276" s="12" t="str">
        <f>"Q"&amp;ROUNDUP(MONTH(SalesDataTable[[#This Row],[Order Date]])/3,0)</f>
        <v>Q4</v>
      </c>
      <c r="E2276" s="4">
        <f>MONTH(SalesDataTable[[#This Row],[Order Date]])</f>
        <v>11</v>
      </c>
      <c r="F2276" s="4" t="str">
        <f>TEXT(SalesDataTable[[#This Row],[Order Date]],"MMM")</f>
        <v>Nov</v>
      </c>
      <c r="G2276" s="4" t="s">
        <v>6</v>
      </c>
      <c r="H2276" s="4" t="s">
        <v>41</v>
      </c>
      <c r="I2276" s="4" t="s">
        <v>19</v>
      </c>
      <c r="J2276" s="4" t="s">
        <v>3</v>
      </c>
      <c r="K2276" s="4" t="s">
        <v>4</v>
      </c>
      <c r="L2276" s="4" t="s">
        <v>5</v>
      </c>
      <c r="M2276" s="9">
        <v>3</v>
      </c>
      <c r="N2276" s="6">
        <v>80.400000000000006</v>
      </c>
      <c r="O2276" s="7">
        <v>0.05</v>
      </c>
      <c r="P2276" s="6">
        <v>42.82</v>
      </c>
      <c r="Q2276" s="6">
        <f t="shared" si="140"/>
        <v>229.14000000000001</v>
      </c>
      <c r="R2276" s="6">
        <f t="shared" si="141"/>
        <v>128.46</v>
      </c>
      <c r="S2276" s="6">
        <f t="shared" si="142"/>
        <v>100.68</v>
      </c>
      <c r="T2276" s="8">
        <f t="shared" si="143"/>
        <v>0.43938203718250851</v>
      </c>
      <c r="U2276" s="5">
        <f>YEAR(SalesDataTable[[#This Row],[Order Date]])</f>
        <v>2026</v>
      </c>
      <c r="V2276" s="8" t="str">
        <f>"Q"&amp;ROUNDUP(MONTH(SalesDataTable[[#This Row],[Order Date]])/3,0)</f>
        <v>Q4</v>
      </c>
      <c r="W2276" s="9">
        <f>MONTH(SalesDataTable[[#This Row],[Order Date]])</f>
        <v>11</v>
      </c>
      <c r="X2276" s="8" t="str">
        <f>TEXT(SalesDataTable[[#This Row],[Order Date]],"mmm")</f>
        <v>Nov</v>
      </c>
    </row>
    <row r="2277" spans="1:24" ht="15.75">
      <c r="A2277" s="2">
        <v>2268</v>
      </c>
      <c r="B2277" s="3">
        <v>46331</v>
      </c>
      <c r="C2277" s="4">
        <f>YEAR(SalesDataTable[[#This Row],[Order Date]])</f>
        <v>2026</v>
      </c>
      <c r="D2277" s="12" t="str">
        <f>"Q"&amp;ROUNDUP(MONTH(SalesDataTable[[#This Row],[Order Date]])/3,0)</f>
        <v>Q4</v>
      </c>
      <c r="E2277" s="4">
        <f>MONTH(SalesDataTable[[#This Row],[Order Date]])</f>
        <v>11</v>
      </c>
      <c r="F2277" s="4" t="str">
        <f>TEXT(SalesDataTable[[#This Row],[Order Date]],"MMM")</f>
        <v>Nov</v>
      </c>
      <c r="G2277" s="4" t="s">
        <v>6</v>
      </c>
      <c r="H2277" s="4" t="s">
        <v>7</v>
      </c>
      <c r="I2277" s="4" t="s">
        <v>19</v>
      </c>
      <c r="J2277" s="4" t="s">
        <v>13</v>
      </c>
      <c r="K2277" s="4" t="s">
        <v>9</v>
      </c>
      <c r="L2277" s="4" t="s">
        <v>37</v>
      </c>
      <c r="M2277" s="9">
        <v>4</v>
      </c>
      <c r="N2277" s="6">
        <v>151.38999999999999</v>
      </c>
      <c r="O2277" s="7">
        <v>0.05</v>
      </c>
      <c r="P2277" s="6">
        <v>80.66</v>
      </c>
      <c r="Q2277" s="6">
        <f t="shared" si="140"/>
        <v>575.28199999999993</v>
      </c>
      <c r="R2277" s="6">
        <f t="shared" si="141"/>
        <v>322.64</v>
      </c>
      <c r="S2277" s="6">
        <f t="shared" si="142"/>
        <v>252.64199999999994</v>
      </c>
      <c r="T2277" s="8">
        <f t="shared" si="143"/>
        <v>0.43916201097896329</v>
      </c>
      <c r="U2277" s="5">
        <f>YEAR(SalesDataTable[[#This Row],[Order Date]])</f>
        <v>2026</v>
      </c>
      <c r="V2277" s="8" t="str">
        <f>"Q"&amp;ROUNDUP(MONTH(SalesDataTable[[#This Row],[Order Date]])/3,0)</f>
        <v>Q4</v>
      </c>
      <c r="W2277" s="9">
        <f>MONTH(SalesDataTable[[#This Row],[Order Date]])</f>
        <v>11</v>
      </c>
      <c r="X2277" s="8" t="str">
        <f>TEXT(SalesDataTable[[#This Row],[Order Date]],"mmm")</f>
        <v>Nov</v>
      </c>
    </row>
    <row r="2278" spans="1:24" ht="15.75">
      <c r="A2278" s="2">
        <v>2636</v>
      </c>
      <c r="B2278" s="3">
        <v>46331</v>
      </c>
      <c r="C2278" s="4">
        <f>YEAR(SalesDataTable[[#This Row],[Order Date]])</f>
        <v>2026</v>
      </c>
      <c r="D2278" s="12" t="str">
        <f>"Q"&amp;ROUNDUP(MONTH(SalesDataTable[[#This Row],[Order Date]])/3,0)</f>
        <v>Q4</v>
      </c>
      <c r="E2278" s="4">
        <f>MONTH(SalesDataTable[[#This Row],[Order Date]])</f>
        <v>11</v>
      </c>
      <c r="F2278" s="4" t="str">
        <f>TEXT(SalesDataTable[[#This Row],[Order Date]],"MMM")</f>
        <v>Nov</v>
      </c>
      <c r="G2278" s="4" t="s">
        <v>6</v>
      </c>
      <c r="H2278" s="4" t="s">
        <v>49</v>
      </c>
      <c r="I2278" s="4" t="s">
        <v>19</v>
      </c>
      <c r="J2278" s="4" t="s">
        <v>16</v>
      </c>
      <c r="K2278" s="4" t="s">
        <v>14</v>
      </c>
      <c r="L2278" s="4" t="s">
        <v>32</v>
      </c>
      <c r="M2278" s="9">
        <v>2</v>
      </c>
      <c r="N2278" s="6">
        <v>45.44</v>
      </c>
      <c r="O2278" s="7">
        <v>0.05</v>
      </c>
      <c r="P2278" s="6">
        <v>18.2</v>
      </c>
      <c r="Q2278" s="6">
        <f t="shared" si="140"/>
        <v>86.335999999999999</v>
      </c>
      <c r="R2278" s="6">
        <f t="shared" si="141"/>
        <v>36.4</v>
      </c>
      <c r="S2278" s="6">
        <f t="shared" si="142"/>
        <v>49.936</v>
      </c>
      <c r="T2278" s="8">
        <f t="shared" si="143"/>
        <v>0.57839140103780584</v>
      </c>
      <c r="U2278" s="5">
        <f>YEAR(SalesDataTable[[#This Row],[Order Date]])</f>
        <v>2026</v>
      </c>
      <c r="V2278" s="8" t="str">
        <f>"Q"&amp;ROUNDUP(MONTH(SalesDataTable[[#This Row],[Order Date]])/3,0)</f>
        <v>Q4</v>
      </c>
      <c r="W2278" s="9">
        <f>MONTH(SalesDataTable[[#This Row],[Order Date]])</f>
        <v>11</v>
      </c>
      <c r="X2278" s="8" t="str">
        <f>TEXT(SalesDataTable[[#This Row],[Order Date]],"mmm")</f>
        <v>Nov</v>
      </c>
    </row>
    <row r="2279" spans="1:24" ht="15.75">
      <c r="A2279" s="2">
        <v>3255</v>
      </c>
      <c r="B2279" s="3">
        <v>46331</v>
      </c>
      <c r="C2279" s="4">
        <f>YEAR(SalesDataTable[[#This Row],[Order Date]])</f>
        <v>2026</v>
      </c>
      <c r="D2279" s="12" t="str">
        <f>"Q"&amp;ROUNDUP(MONTH(SalesDataTable[[#This Row],[Order Date]])/3,0)</f>
        <v>Q4</v>
      </c>
      <c r="E2279" s="4">
        <f>MONTH(SalesDataTable[[#This Row],[Order Date]])</f>
        <v>11</v>
      </c>
      <c r="F2279" s="4" t="str">
        <f>TEXT(SalesDataTable[[#This Row],[Order Date]],"MMM")</f>
        <v>Nov</v>
      </c>
      <c r="G2279" s="4" t="s">
        <v>20</v>
      </c>
      <c r="H2279" s="4" t="s">
        <v>47</v>
      </c>
      <c r="I2279" s="4" t="s">
        <v>2</v>
      </c>
      <c r="J2279" s="4" t="s">
        <v>13</v>
      </c>
      <c r="K2279" s="4" t="s">
        <v>9</v>
      </c>
      <c r="L2279" s="4" t="s">
        <v>46</v>
      </c>
      <c r="M2279" s="9">
        <v>2</v>
      </c>
      <c r="N2279" s="6">
        <v>70.790000000000006</v>
      </c>
      <c r="O2279" s="7">
        <v>0.15</v>
      </c>
      <c r="P2279" s="6">
        <v>33.32</v>
      </c>
      <c r="Q2279" s="6">
        <f t="shared" si="140"/>
        <v>120.343</v>
      </c>
      <c r="R2279" s="6">
        <f t="shared" si="141"/>
        <v>66.64</v>
      </c>
      <c r="S2279" s="6">
        <f t="shared" si="142"/>
        <v>53.703000000000003</v>
      </c>
      <c r="T2279" s="8">
        <f t="shared" si="143"/>
        <v>0.44624947026416162</v>
      </c>
      <c r="U2279" s="5">
        <f>YEAR(SalesDataTable[[#This Row],[Order Date]])</f>
        <v>2026</v>
      </c>
      <c r="V2279" s="8" t="str">
        <f>"Q"&amp;ROUNDUP(MONTH(SalesDataTable[[#This Row],[Order Date]])/3,0)</f>
        <v>Q4</v>
      </c>
      <c r="W2279" s="9">
        <f>MONTH(SalesDataTable[[#This Row],[Order Date]])</f>
        <v>11</v>
      </c>
      <c r="X2279" s="8" t="str">
        <f>TEXT(SalesDataTable[[#This Row],[Order Date]],"mmm")</f>
        <v>Nov</v>
      </c>
    </row>
    <row r="2280" spans="1:24" ht="15.75">
      <c r="A2280" s="2">
        <v>4326</v>
      </c>
      <c r="B2280" s="3">
        <v>46331</v>
      </c>
      <c r="C2280" s="4">
        <f>YEAR(SalesDataTable[[#This Row],[Order Date]])</f>
        <v>2026</v>
      </c>
      <c r="D2280" s="12" t="str">
        <f>"Q"&amp;ROUNDUP(MONTH(SalesDataTable[[#This Row],[Order Date]])/3,0)</f>
        <v>Q4</v>
      </c>
      <c r="E2280" s="4">
        <f>MONTH(SalesDataTable[[#This Row],[Order Date]])</f>
        <v>11</v>
      </c>
      <c r="F2280" s="4" t="str">
        <f>TEXT(SalesDataTable[[#This Row],[Order Date]],"MMM")</f>
        <v>Nov</v>
      </c>
      <c r="G2280" s="4" t="s">
        <v>11</v>
      </c>
      <c r="H2280" s="4" t="s">
        <v>25</v>
      </c>
      <c r="I2280" s="4" t="s">
        <v>19</v>
      </c>
      <c r="J2280" s="4" t="s">
        <v>3</v>
      </c>
      <c r="K2280" s="4" t="s">
        <v>14</v>
      </c>
      <c r="L2280" s="4" t="s">
        <v>15</v>
      </c>
      <c r="M2280" s="9">
        <v>1</v>
      </c>
      <c r="N2280" s="6">
        <v>35.630000000000003</v>
      </c>
      <c r="O2280" s="7">
        <v>0</v>
      </c>
      <c r="P2280" s="6">
        <v>13.47</v>
      </c>
      <c r="Q2280" s="6">
        <f t="shared" si="140"/>
        <v>35.630000000000003</v>
      </c>
      <c r="R2280" s="6">
        <f t="shared" si="141"/>
        <v>13.47</v>
      </c>
      <c r="S2280" s="6">
        <f t="shared" si="142"/>
        <v>22.160000000000004</v>
      </c>
      <c r="T2280" s="8">
        <f t="shared" si="143"/>
        <v>0.62194779680044909</v>
      </c>
      <c r="U2280" s="5">
        <f>YEAR(SalesDataTable[[#This Row],[Order Date]])</f>
        <v>2026</v>
      </c>
      <c r="V2280" s="8" t="str">
        <f>"Q"&amp;ROUNDUP(MONTH(SalesDataTable[[#This Row],[Order Date]])/3,0)</f>
        <v>Q4</v>
      </c>
      <c r="W2280" s="9">
        <f>MONTH(SalesDataTable[[#This Row],[Order Date]])</f>
        <v>11</v>
      </c>
      <c r="X2280" s="8" t="str">
        <f>TEXT(SalesDataTable[[#This Row],[Order Date]],"mmm")</f>
        <v>Nov</v>
      </c>
    </row>
    <row r="2281" spans="1:24" ht="15.75">
      <c r="A2281" s="2">
        <v>4346</v>
      </c>
      <c r="B2281" s="3">
        <v>46331</v>
      </c>
      <c r="C2281" s="4">
        <f>YEAR(SalesDataTable[[#This Row],[Order Date]])</f>
        <v>2026</v>
      </c>
      <c r="D2281" s="12" t="str">
        <f>"Q"&amp;ROUNDUP(MONTH(SalesDataTable[[#This Row],[Order Date]])/3,0)</f>
        <v>Q4</v>
      </c>
      <c r="E2281" s="4">
        <f>MONTH(SalesDataTable[[#This Row],[Order Date]])</f>
        <v>11</v>
      </c>
      <c r="F2281" s="4" t="str">
        <f>TEXT(SalesDataTable[[#This Row],[Order Date]],"MMM")</f>
        <v>Nov</v>
      </c>
      <c r="G2281" s="4" t="s">
        <v>0</v>
      </c>
      <c r="H2281" s="4" t="s">
        <v>50</v>
      </c>
      <c r="I2281" s="4" t="s">
        <v>2</v>
      </c>
      <c r="J2281" s="4" t="s">
        <v>16</v>
      </c>
      <c r="K2281" s="4" t="s">
        <v>9</v>
      </c>
      <c r="L2281" s="4" t="s">
        <v>46</v>
      </c>
      <c r="M2281" s="9">
        <v>3</v>
      </c>
      <c r="N2281" s="6">
        <v>73.010000000000005</v>
      </c>
      <c r="O2281" s="7">
        <v>0.15</v>
      </c>
      <c r="P2281" s="6">
        <v>32.49</v>
      </c>
      <c r="Q2281" s="6">
        <f t="shared" si="140"/>
        <v>186.17550000000003</v>
      </c>
      <c r="R2281" s="6">
        <f t="shared" si="141"/>
        <v>97.47</v>
      </c>
      <c r="S2281" s="6">
        <f t="shared" si="142"/>
        <v>88.705500000000029</v>
      </c>
      <c r="T2281" s="8">
        <f t="shared" si="143"/>
        <v>0.47646172562984934</v>
      </c>
      <c r="U2281" s="5">
        <f>YEAR(SalesDataTable[[#This Row],[Order Date]])</f>
        <v>2026</v>
      </c>
      <c r="V2281" s="8" t="str">
        <f>"Q"&amp;ROUNDUP(MONTH(SalesDataTable[[#This Row],[Order Date]])/3,0)</f>
        <v>Q4</v>
      </c>
      <c r="W2281" s="9">
        <f>MONTH(SalesDataTable[[#This Row],[Order Date]])</f>
        <v>11</v>
      </c>
      <c r="X2281" s="8" t="str">
        <f>TEXT(SalesDataTable[[#This Row],[Order Date]],"mmm")</f>
        <v>Nov</v>
      </c>
    </row>
    <row r="2282" spans="1:24" ht="15.75">
      <c r="A2282" s="2">
        <v>266</v>
      </c>
      <c r="B2282" s="3">
        <v>46332</v>
      </c>
      <c r="C2282" s="4">
        <f>YEAR(SalesDataTable[[#This Row],[Order Date]])</f>
        <v>2026</v>
      </c>
      <c r="D2282" s="12" t="str">
        <f>"Q"&amp;ROUNDUP(MONTH(SalesDataTable[[#This Row],[Order Date]])/3,0)</f>
        <v>Q4</v>
      </c>
      <c r="E2282" s="4">
        <f>MONTH(SalesDataTable[[#This Row],[Order Date]])</f>
        <v>11</v>
      </c>
      <c r="F2282" s="4" t="str">
        <f>TEXT(SalesDataTable[[#This Row],[Order Date]],"MMM")</f>
        <v>Nov</v>
      </c>
      <c r="G2282" s="4" t="s">
        <v>6</v>
      </c>
      <c r="H2282" s="4" t="s">
        <v>7</v>
      </c>
      <c r="I2282" s="4" t="s">
        <v>28</v>
      </c>
      <c r="J2282" s="4" t="s">
        <v>16</v>
      </c>
      <c r="K2282" s="4" t="s">
        <v>9</v>
      </c>
      <c r="L2282" s="4" t="s">
        <v>10</v>
      </c>
      <c r="M2282" s="9">
        <v>1</v>
      </c>
      <c r="N2282" s="6">
        <v>93.48</v>
      </c>
      <c r="O2282" s="7">
        <v>0.05</v>
      </c>
      <c r="P2282" s="6">
        <v>46.34</v>
      </c>
      <c r="Q2282" s="6">
        <f t="shared" si="140"/>
        <v>88.805999999999997</v>
      </c>
      <c r="R2282" s="6">
        <f t="shared" si="141"/>
        <v>46.34</v>
      </c>
      <c r="S2282" s="6">
        <f t="shared" si="142"/>
        <v>42.465999999999994</v>
      </c>
      <c r="T2282" s="8">
        <f t="shared" si="143"/>
        <v>0.47818841069297113</v>
      </c>
      <c r="U2282" s="5">
        <f>YEAR(SalesDataTable[[#This Row],[Order Date]])</f>
        <v>2026</v>
      </c>
      <c r="V2282" s="8" t="str">
        <f>"Q"&amp;ROUNDUP(MONTH(SalesDataTable[[#This Row],[Order Date]])/3,0)</f>
        <v>Q4</v>
      </c>
      <c r="W2282" s="9">
        <f>MONTH(SalesDataTable[[#This Row],[Order Date]])</f>
        <v>11</v>
      </c>
      <c r="X2282" s="8" t="str">
        <f>TEXT(SalesDataTable[[#This Row],[Order Date]],"mmm")</f>
        <v>Nov</v>
      </c>
    </row>
    <row r="2283" spans="1:24" ht="15.75">
      <c r="A2283" s="2">
        <v>274</v>
      </c>
      <c r="B2283" s="3">
        <v>46332</v>
      </c>
      <c r="C2283" s="4">
        <f>YEAR(SalesDataTable[[#This Row],[Order Date]])</f>
        <v>2026</v>
      </c>
      <c r="D2283" s="12" t="str">
        <f>"Q"&amp;ROUNDUP(MONTH(SalesDataTable[[#This Row],[Order Date]])/3,0)</f>
        <v>Q4</v>
      </c>
      <c r="E2283" s="4">
        <f>MONTH(SalesDataTable[[#This Row],[Order Date]])</f>
        <v>11</v>
      </c>
      <c r="F2283" s="4" t="str">
        <f>TEXT(SalesDataTable[[#This Row],[Order Date]],"MMM")</f>
        <v>Nov</v>
      </c>
      <c r="G2283" s="4" t="s">
        <v>6</v>
      </c>
      <c r="H2283" s="4" t="s">
        <v>7</v>
      </c>
      <c r="I2283" s="4" t="s">
        <v>2</v>
      </c>
      <c r="J2283" s="4" t="s">
        <v>16</v>
      </c>
      <c r="K2283" s="4" t="s">
        <v>4</v>
      </c>
      <c r="L2283" s="4" t="s">
        <v>5</v>
      </c>
      <c r="M2283" s="9">
        <v>1</v>
      </c>
      <c r="N2283" s="6">
        <v>82.89</v>
      </c>
      <c r="O2283" s="7">
        <v>0</v>
      </c>
      <c r="P2283" s="6">
        <v>41.44</v>
      </c>
      <c r="Q2283" s="6">
        <f t="shared" si="140"/>
        <v>82.89</v>
      </c>
      <c r="R2283" s="6">
        <f t="shared" si="141"/>
        <v>41.44</v>
      </c>
      <c r="S2283" s="6">
        <f t="shared" si="142"/>
        <v>41.45</v>
      </c>
      <c r="T2283" s="8">
        <f t="shared" si="143"/>
        <v>0.50006032090722652</v>
      </c>
      <c r="U2283" s="5">
        <f>YEAR(SalesDataTable[[#This Row],[Order Date]])</f>
        <v>2026</v>
      </c>
      <c r="V2283" s="8" t="str">
        <f>"Q"&amp;ROUNDUP(MONTH(SalesDataTable[[#This Row],[Order Date]])/3,0)</f>
        <v>Q4</v>
      </c>
      <c r="W2283" s="9">
        <f>MONTH(SalesDataTable[[#This Row],[Order Date]])</f>
        <v>11</v>
      </c>
      <c r="X2283" s="8" t="str">
        <f>TEXT(SalesDataTable[[#This Row],[Order Date]],"mmm")</f>
        <v>Nov</v>
      </c>
    </row>
    <row r="2284" spans="1:24" ht="15.75">
      <c r="A2284" s="2">
        <v>1135</v>
      </c>
      <c r="B2284" s="3">
        <v>46332</v>
      </c>
      <c r="C2284" s="4">
        <f>YEAR(SalesDataTable[[#This Row],[Order Date]])</f>
        <v>2026</v>
      </c>
      <c r="D2284" s="12" t="str">
        <f>"Q"&amp;ROUNDUP(MONTH(SalesDataTable[[#This Row],[Order Date]])/3,0)</f>
        <v>Q4</v>
      </c>
      <c r="E2284" s="4">
        <f>MONTH(SalesDataTable[[#This Row],[Order Date]])</f>
        <v>11</v>
      </c>
      <c r="F2284" s="4" t="str">
        <f>TEXT(SalesDataTable[[#This Row],[Order Date]],"MMM")</f>
        <v>Nov</v>
      </c>
      <c r="G2284" s="4" t="s">
        <v>20</v>
      </c>
      <c r="H2284" s="4" t="s">
        <v>31</v>
      </c>
      <c r="I2284" s="4" t="s">
        <v>2</v>
      </c>
      <c r="J2284" s="4" t="s">
        <v>13</v>
      </c>
      <c r="K2284" s="4" t="s">
        <v>14</v>
      </c>
      <c r="L2284" s="4" t="s">
        <v>15</v>
      </c>
      <c r="M2284" s="9">
        <v>2</v>
      </c>
      <c r="N2284" s="6">
        <v>35.71</v>
      </c>
      <c r="O2284" s="7">
        <v>0.2</v>
      </c>
      <c r="P2284" s="6">
        <v>13.48</v>
      </c>
      <c r="Q2284" s="6">
        <f t="shared" si="140"/>
        <v>57.136000000000003</v>
      </c>
      <c r="R2284" s="6">
        <f t="shared" si="141"/>
        <v>26.96</v>
      </c>
      <c r="S2284" s="6">
        <f t="shared" si="142"/>
        <v>30.176000000000002</v>
      </c>
      <c r="T2284" s="8">
        <f t="shared" si="143"/>
        <v>0.52814337720526461</v>
      </c>
      <c r="U2284" s="5">
        <f>YEAR(SalesDataTable[[#This Row],[Order Date]])</f>
        <v>2026</v>
      </c>
      <c r="V2284" s="8" t="str">
        <f>"Q"&amp;ROUNDUP(MONTH(SalesDataTable[[#This Row],[Order Date]])/3,0)</f>
        <v>Q4</v>
      </c>
      <c r="W2284" s="9">
        <f>MONTH(SalesDataTable[[#This Row],[Order Date]])</f>
        <v>11</v>
      </c>
      <c r="X2284" s="8" t="str">
        <f>TEXT(SalesDataTable[[#This Row],[Order Date]],"mmm")</f>
        <v>Nov</v>
      </c>
    </row>
    <row r="2285" spans="1:24" ht="15.75">
      <c r="A2285" s="2">
        <v>2166</v>
      </c>
      <c r="B2285" s="3">
        <v>46332</v>
      </c>
      <c r="C2285" s="4">
        <f>YEAR(SalesDataTable[[#This Row],[Order Date]])</f>
        <v>2026</v>
      </c>
      <c r="D2285" s="12" t="str">
        <f>"Q"&amp;ROUNDUP(MONTH(SalesDataTable[[#This Row],[Order Date]])/3,0)</f>
        <v>Q4</v>
      </c>
      <c r="E2285" s="4">
        <f>MONTH(SalesDataTable[[#This Row],[Order Date]])</f>
        <v>11</v>
      </c>
      <c r="F2285" s="4" t="str">
        <f>TEXT(SalesDataTable[[#This Row],[Order Date]],"MMM")</f>
        <v>Nov</v>
      </c>
      <c r="G2285" s="4" t="s">
        <v>20</v>
      </c>
      <c r="H2285" s="4" t="s">
        <v>47</v>
      </c>
      <c r="I2285" s="4" t="s">
        <v>19</v>
      </c>
      <c r="J2285" s="4" t="s">
        <v>13</v>
      </c>
      <c r="K2285" s="4" t="s">
        <v>34</v>
      </c>
      <c r="L2285" s="4" t="s">
        <v>35</v>
      </c>
      <c r="M2285" s="9">
        <v>1</v>
      </c>
      <c r="N2285" s="6">
        <v>40.380000000000003</v>
      </c>
      <c r="O2285" s="7">
        <v>0.15</v>
      </c>
      <c r="P2285" s="6">
        <v>14.53</v>
      </c>
      <c r="Q2285" s="6">
        <f t="shared" si="140"/>
        <v>34.323</v>
      </c>
      <c r="R2285" s="6">
        <f t="shared" si="141"/>
        <v>14.53</v>
      </c>
      <c r="S2285" s="6">
        <f t="shared" si="142"/>
        <v>19.792999999999999</v>
      </c>
      <c r="T2285" s="8">
        <f t="shared" si="143"/>
        <v>0.57666870611543275</v>
      </c>
      <c r="U2285" s="5">
        <f>YEAR(SalesDataTable[[#This Row],[Order Date]])</f>
        <v>2026</v>
      </c>
      <c r="V2285" s="8" t="str">
        <f>"Q"&amp;ROUNDUP(MONTH(SalesDataTable[[#This Row],[Order Date]])/3,0)</f>
        <v>Q4</v>
      </c>
      <c r="W2285" s="9">
        <f>MONTH(SalesDataTable[[#This Row],[Order Date]])</f>
        <v>11</v>
      </c>
      <c r="X2285" s="8" t="str">
        <f>TEXT(SalesDataTable[[#This Row],[Order Date]],"mmm")</f>
        <v>Nov</v>
      </c>
    </row>
    <row r="2286" spans="1:24" ht="15.75">
      <c r="A2286" s="2">
        <v>3620</v>
      </c>
      <c r="B2286" s="3">
        <v>46332</v>
      </c>
      <c r="C2286" s="4">
        <f>YEAR(SalesDataTable[[#This Row],[Order Date]])</f>
        <v>2026</v>
      </c>
      <c r="D2286" s="12" t="str">
        <f>"Q"&amp;ROUNDUP(MONTH(SalesDataTable[[#This Row],[Order Date]])/3,0)</f>
        <v>Q4</v>
      </c>
      <c r="E2286" s="4">
        <f>MONTH(SalesDataTable[[#This Row],[Order Date]])</f>
        <v>11</v>
      </c>
      <c r="F2286" s="4" t="str">
        <f>TEXT(SalesDataTable[[#This Row],[Order Date]],"MMM")</f>
        <v>Nov</v>
      </c>
      <c r="G2286" s="4" t="s">
        <v>6</v>
      </c>
      <c r="H2286" s="4" t="s">
        <v>43</v>
      </c>
      <c r="I2286" s="4" t="s">
        <v>28</v>
      </c>
      <c r="J2286" s="4" t="s">
        <v>13</v>
      </c>
      <c r="K2286" s="4" t="s">
        <v>9</v>
      </c>
      <c r="L2286" s="4" t="s">
        <v>17</v>
      </c>
      <c r="M2286" s="9">
        <v>1</v>
      </c>
      <c r="N2286" s="6">
        <v>142</v>
      </c>
      <c r="O2286" s="7">
        <v>0.05</v>
      </c>
      <c r="P2286" s="6">
        <v>81.099999999999994</v>
      </c>
      <c r="Q2286" s="6">
        <f t="shared" si="140"/>
        <v>134.9</v>
      </c>
      <c r="R2286" s="6">
        <f t="shared" si="141"/>
        <v>81.099999999999994</v>
      </c>
      <c r="S2286" s="6">
        <f t="shared" si="142"/>
        <v>53.800000000000011</v>
      </c>
      <c r="T2286" s="8">
        <f t="shared" si="143"/>
        <v>0.39881393624907346</v>
      </c>
      <c r="U2286" s="5">
        <f>YEAR(SalesDataTable[[#This Row],[Order Date]])</f>
        <v>2026</v>
      </c>
      <c r="V2286" s="8" t="str">
        <f>"Q"&amp;ROUNDUP(MONTH(SalesDataTable[[#This Row],[Order Date]])/3,0)</f>
        <v>Q4</v>
      </c>
      <c r="W2286" s="9">
        <f>MONTH(SalesDataTable[[#This Row],[Order Date]])</f>
        <v>11</v>
      </c>
      <c r="X2286" s="8" t="str">
        <f>TEXT(SalesDataTable[[#This Row],[Order Date]],"mmm")</f>
        <v>Nov</v>
      </c>
    </row>
    <row r="2287" spans="1:24" ht="15.75">
      <c r="A2287" s="2">
        <v>3986</v>
      </c>
      <c r="B2287" s="3">
        <v>46332</v>
      </c>
      <c r="C2287" s="4">
        <f>YEAR(SalesDataTable[[#This Row],[Order Date]])</f>
        <v>2026</v>
      </c>
      <c r="D2287" s="12" t="str">
        <f>"Q"&amp;ROUNDUP(MONTH(SalesDataTable[[#This Row],[Order Date]])/3,0)</f>
        <v>Q4</v>
      </c>
      <c r="E2287" s="4">
        <f>MONTH(SalesDataTable[[#This Row],[Order Date]])</f>
        <v>11</v>
      </c>
      <c r="F2287" s="4" t="str">
        <f>TEXT(SalesDataTable[[#This Row],[Order Date]],"MMM")</f>
        <v>Nov</v>
      </c>
      <c r="G2287" s="4" t="s">
        <v>0</v>
      </c>
      <c r="H2287" s="4" t="s">
        <v>50</v>
      </c>
      <c r="I2287" s="4" t="s">
        <v>28</v>
      </c>
      <c r="J2287" s="4" t="s">
        <v>13</v>
      </c>
      <c r="K2287" s="4" t="s">
        <v>14</v>
      </c>
      <c r="L2287" s="4" t="s">
        <v>15</v>
      </c>
      <c r="M2287" s="9">
        <v>2</v>
      </c>
      <c r="N2287" s="6">
        <v>36.29</v>
      </c>
      <c r="O2287" s="7">
        <v>0.15</v>
      </c>
      <c r="P2287" s="6">
        <v>13.93</v>
      </c>
      <c r="Q2287" s="6">
        <f t="shared" si="140"/>
        <v>61.692999999999998</v>
      </c>
      <c r="R2287" s="6">
        <f t="shared" si="141"/>
        <v>27.86</v>
      </c>
      <c r="S2287" s="6">
        <f t="shared" si="142"/>
        <v>33.832999999999998</v>
      </c>
      <c r="T2287" s="8">
        <f t="shared" si="143"/>
        <v>0.54840905775371596</v>
      </c>
      <c r="U2287" s="5">
        <f>YEAR(SalesDataTable[[#This Row],[Order Date]])</f>
        <v>2026</v>
      </c>
      <c r="V2287" s="8" t="str">
        <f>"Q"&amp;ROUNDUP(MONTH(SalesDataTable[[#This Row],[Order Date]])/3,0)</f>
        <v>Q4</v>
      </c>
      <c r="W2287" s="9">
        <f>MONTH(SalesDataTable[[#This Row],[Order Date]])</f>
        <v>11</v>
      </c>
      <c r="X2287" s="8" t="str">
        <f>TEXT(SalesDataTable[[#This Row],[Order Date]],"mmm")</f>
        <v>Nov</v>
      </c>
    </row>
    <row r="2288" spans="1:24" ht="15.75">
      <c r="A2288" s="2">
        <v>4384</v>
      </c>
      <c r="B2288" s="3">
        <v>46332</v>
      </c>
      <c r="C2288" s="4">
        <f>YEAR(SalesDataTable[[#This Row],[Order Date]])</f>
        <v>2026</v>
      </c>
      <c r="D2288" s="12" t="str">
        <f>"Q"&amp;ROUNDUP(MONTH(SalesDataTable[[#This Row],[Order Date]])/3,0)</f>
        <v>Q4</v>
      </c>
      <c r="E2288" s="4">
        <f>MONTH(SalesDataTable[[#This Row],[Order Date]])</f>
        <v>11</v>
      </c>
      <c r="F2288" s="4" t="str">
        <f>TEXT(SalesDataTable[[#This Row],[Order Date]],"MMM")</f>
        <v>Nov</v>
      </c>
      <c r="G2288" s="4" t="s">
        <v>20</v>
      </c>
      <c r="H2288" s="4" t="s">
        <v>33</v>
      </c>
      <c r="I2288" s="4" t="s">
        <v>2</v>
      </c>
      <c r="J2288" s="4" t="s">
        <v>13</v>
      </c>
      <c r="K2288" s="4" t="s">
        <v>23</v>
      </c>
      <c r="L2288" s="4" t="s">
        <v>51</v>
      </c>
      <c r="M2288" s="9">
        <v>1</v>
      </c>
      <c r="N2288" s="6">
        <v>121.66</v>
      </c>
      <c r="O2288" s="7">
        <v>0</v>
      </c>
      <c r="P2288" s="6">
        <v>61.66</v>
      </c>
      <c r="Q2288" s="6">
        <f t="shared" si="140"/>
        <v>121.66</v>
      </c>
      <c r="R2288" s="6">
        <f t="shared" si="141"/>
        <v>61.66</v>
      </c>
      <c r="S2288" s="6">
        <f t="shared" si="142"/>
        <v>60</v>
      </c>
      <c r="T2288" s="8">
        <f t="shared" si="143"/>
        <v>0.49317770836758179</v>
      </c>
      <c r="U2288" s="5">
        <f>YEAR(SalesDataTable[[#This Row],[Order Date]])</f>
        <v>2026</v>
      </c>
      <c r="V2288" s="8" t="str">
        <f>"Q"&amp;ROUNDUP(MONTH(SalesDataTable[[#This Row],[Order Date]])/3,0)</f>
        <v>Q4</v>
      </c>
      <c r="W2288" s="9">
        <f>MONTH(SalesDataTable[[#This Row],[Order Date]])</f>
        <v>11</v>
      </c>
      <c r="X2288" s="8" t="str">
        <f>TEXT(SalesDataTable[[#This Row],[Order Date]],"mmm")</f>
        <v>Nov</v>
      </c>
    </row>
    <row r="2289" spans="1:24" ht="15.75">
      <c r="A2289" s="2">
        <v>4565</v>
      </c>
      <c r="B2289" s="3">
        <v>46332</v>
      </c>
      <c r="C2289" s="4">
        <f>YEAR(SalesDataTable[[#This Row],[Order Date]])</f>
        <v>2026</v>
      </c>
      <c r="D2289" s="12" t="str">
        <f>"Q"&amp;ROUNDUP(MONTH(SalesDataTable[[#This Row],[Order Date]])/3,0)</f>
        <v>Q4</v>
      </c>
      <c r="E2289" s="4">
        <f>MONTH(SalesDataTable[[#This Row],[Order Date]])</f>
        <v>11</v>
      </c>
      <c r="F2289" s="4" t="str">
        <f>TEXT(SalesDataTable[[#This Row],[Order Date]],"MMM")</f>
        <v>Nov</v>
      </c>
      <c r="G2289" s="4" t="s">
        <v>6</v>
      </c>
      <c r="H2289" s="4" t="s">
        <v>49</v>
      </c>
      <c r="I2289" s="4" t="s">
        <v>2</v>
      </c>
      <c r="J2289" s="4" t="s">
        <v>3</v>
      </c>
      <c r="K2289" s="4" t="s">
        <v>23</v>
      </c>
      <c r="L2289" s="4" t="s">
        <v>51</v>
      </c>
      <c r="M2289" s="9">
        <v>3</v>
      </c>
      <c r="N2289" s="6">
        <v>124.65</v>
      </c>
      <c r="O2289" s="7">
        <v>0.05</v>
      </c>
      <c r="P2289" s="6">
        <v>62.27</v>
      </c>
      <c r="Q2289" s="6">
        <f t="shared" si="140"/>
        <v>355.25250000000005</v>
      </c>
      <c r="R2289" s="6">
        <f t="shared" si="141"/>
        <v>186.81</v>
      </c>
      <c r="S2289" s="6">
        <f t="shared" si="142"/>
        <v>168.44250000000005</v>
      </c>
      <c r="T2289" s="8">
        <f t="shared" si="143"/>
        <v>0.47414866890451163</v>
      </c>
      <c r="U2289" s="5">
        <f>YEAR(SalesDataTable[[#This Row],[Order Date]])</f>
        <v>2026</v>
      </c>
      <c r="V2289" s="8" t="str">
        <f>"Q"&amp;ROUNDUP(MONTH(SalesDataTable[[#This Row],[Order Date]])/3,0)</f>
        <v>Q4</v>
      </c>
      <c r="W2289" s="9">
        <f>MONTH(SalesDataTable[[#This Row],[Order Date]])</f>
        <v>11</v>
      </c>
      <c r="X2289" s="8" t="str">
        <f>TEXT(SalesDataTable[[#This Row],[Order Date]],"mmm")</f>
        <v>Nov</v>
      </c>
    </row>
    <row r="2290" spans="1:24" ht="15.75">
      <c r="A2290" s="2">
        <v>4634</v>
      </c>
      <c r="B2290" s="3">
        <v>46332</v>
      </c>
      <c r="C2290" s="4">
        <f>YEAR(SalesDataTable[[#This Row],[Order Date]])</f>
        <v>2026</v>
      </c>
      <c r="D2290" s="12" t="str">
        <f>"Q"&amp;ROUNDUP(MONTH(SalesDataTable[[#This Row],[Order Date]])/3,0)</f>
        <v>Q4</v>
      </c>
      <c r="E2290" s="4">
        <f>MONTH(SalesDataTable[[#This Row],[Order Date]])</f>
        <v>11</v>
      </c>
      <c r="F2290" s="4" t="str">
        <f>TEXT(SalesDataTable[[#This Row],[Order Date]],"MMM")</f>
        <v>Nov</v>
      </c>
      <c r="G2290" s="4" t="s">
        <v>0</v>
      </c>
      <c r="H2290" s="4" t="s">
        <v>50</v>
      </c>
      <c r="I2290" s="4" t="s">
        <v>2</v>
      </c>
      <c r="J2290" s="4" t="s">
        <v>13</v>
      </c>
      <c r="K2290" s="4" t="s">
        <v>4</v>
      </c>
      <c r="L2290" s="4" t="s">
        <v>5</v>
      </c>
      <c r="M2290" s="9">
        <v>2</v>
      </c>
      <c r="N2290" s="6">
        <v>80.61</v>
      </c>
      <c r="O2290" s="7">
        <v>0</v>
      </c>
      <c r="P2290" s="6">
        <v>43.72</v>
      </c>
      <c r="Q2290" s="6">
        <f t="shared" si="140"/>
        <v>161.22</v>
      </c>
      <c r="R2290" s="6">
        <f t="shared" si="141"/>
        <v>87.44</v>
      </c>
      <c r="S2290" s="6">
        <f t="shared" si="142"/>
        <v>73.78</v>
      </c>
      <c r="T2290" s="8">
        <f t="shared" si="143"/>
        <v>0.45763552909068356</v>
      </c>
      <c r="U2290" s="5">
        <f>YEAR(SalesDataTable[[#This Row],[Order Date]])</f>
        <v>2026</v>
      </c>
      <c r="V2290" s="8" t="str">
        <f>"Q"&amp;ROUNDUP(MONTH(SalesDataTable[[#This Row],[Order Date]])/3,0)</f>
        <v>Q4</v>
      </c>
      <c r="W2290" s="9">
        <f>MONTH(SalesDataTable[[#This Row],[Order Date]])</f>
        <v>11</v>
      </c>
      <c r="X2290" s="8" t="str">
        <f>TEXT(SalesDataTable[[#This Row],[Order Date]],"mmm")</f>
        <v>Nov</v>
      </c>
    </row>
    <row r="2291" spans="1:24" ht="15.75">
      <c r="A2291" s="2">
        <v>104</v>
      </c>
      <c r="B2291" s="3">
        <v>46333</v>
      </c>
      <c r="C2291" s="4">
        <f>YEAR(SalesDataTable[[#This Row],[Order Date]])</f>
        <v>2026</v>
      </c>
      <c r="D2291" s="12" t="str">
        <f>"Q"&amp;ROUNDUP(MONTH(SalesDataTable[[#This Row],[Order Date]])/3,0)</f>
        <v>Q4</v>
      </c>
      <c r="E2291" s="4">
        <f>MONTH(SalesDataTable[[#This Row],[Order Date]])</f>
        <v>11</v>
      </c>
      <c r="F2291" s="4" t="str">
        <f>TEXT(SalesDataTable[[#This Row],[Order Date]],"MMM")</f>
        <v>Nov</v>
      </c>
      <c r="G2291" s="4" t="s">
        <v>6</v>
      </c>
      <c r="H2291" s="4" t="s">
        <v>41</v>
      </c>
      <c r="I2291" s="4" t="s">
        <v>2</v>
      </c>
      <c r="J2291" s="4" t="s">
        <v>13</v>
      </c>
      <c r="K2291" s="4" t="s">
        <v>9</v>
      </c>
      <c r="L2291" s="4" t="s">
        <v>37</v>
      </c>
      <c r="M2291" s="9">
        <v>1</v>
      </c>
      <c r="N2291" s="6">
        <v>153.96</v>
      </c>
      <c r="O2291" s="7">
        <v>0</v>
      </c>
      <c r="P2291" s="6">
        <v>80.62</v>
      </c>
      <c r="Q2291" s="6">
        <f t="shared" si="140"/>
        <v>153.96</v>
      </c>
      <c r="R2291" s="6">
        <f t="shared" si="141"/>
        <v>80.62</v>
      </c>
      <c r="S2291" s="6">
        <f t="shared" si="142"/>
        <v>73.34</v>
      </c>
      <c r="T2291" s="8">
        <f t="shared" si="143"/>
        <v>0.47635749545336453</v>
      </c>
      <c r="U2291" s="5">
        <f>YEAR(SalesDataTable[[#This Row],[Order Date]])</f>
        <v>2026</v>
      </c>
      <c r="V2291" s="8" t="str">
        <f>"Q"&amp;ROUNDUP(MONTH(SalesDataTable[[#This Row],[Order Date]])/3,0)</f>
        <v>Q4</v>
      </c>
      <c r="W2291" s="9">
        <f>MONTH(SalesDataTable[[#This Row],[Order Date]])</f>
        <v>11</v>
      </c>
      <c r="X2291" s="8" t="str">
        <f>TEXT(SalesDataTable[[#This Row],[Order Date]],"mmm")</f>
        <v>Nov</v>
      </c>
    </row>
    <row r="2292" spans="1:24" ht="15.75">
      <c r="A2292" s="2">
        <v>181</v>
      </c>
      <c r="B2292" s="3">
        <v>46333</v>
      </c>
      <c r="C2292" s="4">
        <f>YEAR(SalesDataTable[[#This Row],[Order Date]])</f>
        <v>2026</v>
      </c>
      <c r="D2292" s="12" t="str">
        <f>"Q"&amp;ROUNDUP(MONTH(SalesDataTable[[#This Row],[Order Date]])/3,0)</f>
        <v>Q4</v>
      </c>
      <c r="E2292" s="4">
        <f>MONTH(SalesDataTable[[#This Row],[Order Date]])</f>
        <v>11</v>
      </c>
      <c r="F2292" s="4" t="str">
        <f>TEXT(SalesDataTable[[#This Row],[Order Date]],"MMM")</f>
        <v>Nov</v>
      </c>
      <c r="G2292" s="4" t="s">
        <v>6</v>
      </c>
      <c r="H2292" s="4" t="s">
        <v>7</v>
      </c>
      <c r="I2292" s="4" t="s">
        <v>19</v>
      </c>
      <c r="J2292" s="4" t="s">
        <v>3</v>
      </c>
      <c r="K2292" s="4" t="s">
        <v>14</v>
      </c>
      <c r="L2292" s="4" t="s">
        <v>15</v>
      </c>
      <c r="M2292" s="9">
        <v>1</v>
      </c>
      <c r="N2292" s="6">
        <v>35.58</v>
      </c>
      <c r="O2292" s="7">
        <v>0</v>
      </c>
      <c r="P2292" s="6">
        <v>13.4</v>
      </c>
      <c r="Q2292" s="6">
        <f t="shared" si="140"/>
        <v>35.58</v>
      </c>
      <c r="R2292" s="6">
        <f t="shared" si="141"/>
        <v>13.4</v>
      </c>
      <c r="S2292" s="6">
        <f t="shared" si="142"/>
        <v>22.18</v>
      </c>
      <c r="T2292" s="8">
        <f t="shared" si="143"/>
        <v>0.62338392355255767</v>
      </c>
      <c r="U2292" s="5">
        <f>YEAR(SalesDataTable[[#This Row],[Order Date]])</f>
        <v>2026</v>
      </c>
      <c r="V2292" s="8" t="str">
        <f>"Q"&amp;ROUNDUP(MONTH(SalesDataTable[[#This Row],[Order Date]])/3,0)</f>
        <v>Q4</v>
      </c>
      <c r="W2292" s="9">
        <f>MONTH(SalesDataTable[[#This Row],[Order Date]])</f>
        <v>11</v>
      </c>
      <c r="X2292" s="8" t="str">
        <f>TEXT(SalesDataTable[[#This Row],[Order Date]],"mmm")</f>
        <v>Nov</v>
      </c>
    </row>
    <row r="2293" spans="1:24" ht="15.75">
      <c r="A2293" s="2">
        <v>823</v>
      </c>
      <c r="B2293" s="3">
        <v>46333</v>
      </c>
      <c r="C2293" s="4">
        <f>YEAR(SalesDataTable[[#This Row],[Order Date]])</f>
        <v>2026</v>
      </c>
      <c r="D2293" s="12" t="str">
        <f>"Q"&amp;ROUNDUP(MONTH(SalesDataTable[[#This Row],[Order Date]])/3,0)</f>
        <v>Q4</v>
      </c>
      <c r="E2293" s="4">
        <f>MONTH(SalesDataTable[[#This Row],[Order Date]])</f>
        <v>11</v>
      </c>
      <c r="F2293" s="4" t="str">
        <f>TEXT(SalesDataTable[[#This Row],[Order Date]],"MMM")</f>
        <v>Nov</v>
      </c>
      <c r="G2293" s="4" t="s">
        <v>0</v>
      </c>
      <c r="H2293" s="4" t="s">
        <v>1</v>
      </c>
      <c r="I2293" s="4" t="s">
        <v>28</v>
      </c>
      <c r="J2293" s="4" t="s">
        <v>13</v>
      </c>
      <c r="K2293" s="4" t="s">
        <v>34</v>
      </c>
      <c r="L2293" s="4" t="s">
        <v>42</v>
      </c>
      <c r="M2293" s="9">
        <v>5</v>
      </c>
      <c r="N2293" s="6">
        <v>36.369999999999997</v>
      </c>
      <c r="O2293" s="7">
        <v>0.15</v>
      </c>
      <c r="P2293" s="6">
        <v>13.65</v>
      </c>
      <c r="Q2293" s="6">
        <f t="shared" si="140"/>
        <v>154.57249999999999</v>
      </c>
      <c r="R2293" s="6">
        <f t="shared" si="141"/>
        <v>68.25</v>
      </c>
      <c r="S2293" s="6">
        <f t="shared" si="142"/>
        <v>86.322499999999991</v>
      </c>
      <c r="T2293" s="8">
        <f t="shared" si="143"/>
        <v>0.55845962250723769</v>
      </c>
      <c r="U2293" s="5">
        <f>YEAR(SalesDataTable[[#This Row],[Order Date]])</f>
        <v>2026</v>
      </c>
      <c r="V2293" s="8" t="str">
        <f>"Q"&amp;ROUNDUP(MONTH(SalesDataTable[[#This Row],[Order Date]])/3,0)</f>
        <v>Q4</v>
      </c>
      <c r="W2293" s="9">
        <f>MONTH(SalesDataTable[[#This Row],[Order Date]])</f>
        <v>11</v>
      </c>
      <c r="X2293" s="8" t="str">
        <f>TEXT(SalesDataTable[[#This Row],[Order Date]],"mmm")</f>
        <v>Nov</v>
      </c>
    </row>
    <row r="2294" spans="1:24" ht="15.75">
      <c r="A2294" s="2">
        <v>1730</v>
      </c>
      <c r="B2294" s="3">
        <v>46333</v>
      </c>
      <c r="C2294" s="4">
        <f>YEAR(SalesDataTable[[#This Row],[Order Date]])</f>
        <v>2026</v>
      </c>
      <c r="D2294" s="12" t="str">
        <f>"Q"&amp;ROUNDUP(MONTH(SalesDataTable[[#This Row],[Order Date]])/3,0)</f>
        <v>Q4</v>
      </c>
      <c r="E2294" s="4">
        <f>MONTH(SalesDataTable[[#This Row],[Order Date]])</f>
        <v>11</v>
      </c>
      <c r="F2294" s="4" t="str">
        <f>TEXT(SalesDataTable[[#This Row],[Order Date]],"MMM")</f>
        <v>Nov</v>
      </c>
      <c r="G2294" s="4" t="s">
        <v>20</v>
      </c>
      <c r="H2294" s="4" t="s">
        <v>21</v>
      </c>
      <c r="I2294" s="4" t="s">
        <v>28</v>
      </c>
      <c r="J2294" s="4" t="s">
        <v>3</v>
      </c>
      <c r="K2294" s="4" t="s">
        <v>9</v>
      </c>
      <c r="L2294" s="4" t="s">
        <v>37</v>
      </c>
      <c r="M2294" s="9">
        <v>2</v>
      </c>
      <c r="N2294" s="6">
        <v>151.55000000000001</v>
      </c>
      <c r="O2294" s="7">
        <v>0.1</v>
      </c>
      <c r="P2294" s="6">
        <v>80.48</v>
      </c>
      <c r="Q2294" s="6">
        <f t="shared" si="140"/>
        <v>272.79000000000002</v>
      </c>
      <c r="R2294" s="6">
        <f t="shared" si="141"/>
        <v>160.96</v>
      </c>
      <c r="S2294" s="6">
        <f t="shared" si="142"/>
        <v>111.83000000000001</v>
      </c>
      <c r="T2294" s="8">
        <f t="shared" si="143"/>
        <v>0.40994904505297114</v>
      </c>
      <c r="U2294" s="5">
        <f>YEAR(SalesDataTable[[#This Row],[Order Date]])</f>
        <v>2026</v>
      </c>
      <c r="V2294" s="8" t="str">
        <f>"Q"&amp;ROUNDUP(MONTH(SalesDataTable[[#This Row],[Order Date]])/3,0)</f>
        <v>Q4</v>
      </c>
      <c r="W2294" s="9">
        <f>MONTH(SalesDataTable[[#This Row],[Order Date]])</f>
        <v>11</v>
      </c>
      <c r="X2294" s="8" t="str">
        <f>TEXT(SalesDataTable[[#This Row],[Order Date]],"mmm")</f>
        <v>Nov</v>
      </c>
    </row>
    <row r="2295" spans="1:24" ht="15.75">
      <c r="A2295" s="2">
        <v>2710</v>
      </c>
      <c r="B2295" s="3">
        <v>46333</v>
      </c>
      <c r="C2295" s="4">
        <f>YEAR(SalesDataTable[[#This Row],[Order Date]])</f>
        <v>2026</v>
      </c>
      <c r="D2295" s="12" t="str">
        <f>"Q"&amp;ROUNDUP(MONTH(SalesDataTable[[#This Row],[Order Date]])/3,0)</f>
        <v>Q4</v>
      </c>
      <c r="E2295" s="4">
        <f>MONTH(SalesDataTable[[#This Row],[Order Date]])</f>
        <v>11</v>
      </c>
      <c r="F2295" s="4" t="str">
        <f>TEXT(SalesDataTable[[#This Row],[Order Date]],"MMM")</f>
        <v>Nov</v>
      </c>
      <c r="G2295" s="4" t="s">
        <v>0</v>
      </c>
      <c r="H2295" s="4" t="s">
        <v>36</v>
      </c>
      <c r="I2295" s="4" t="s">
        <v>19</v>
      </c>
      <c r="J2295" s="4" t="s">
        <v>13</v>
      </c>
      <c r="K2295" s="4" t="s">
        <v>23</v>
      </c>
      <c r="L2295" s="4" t="s">
        <v>40</v>
      </c>
      <c r="M2295" s="9">
        <v>2</v>
      </c>
      <c r="N2295" s="6">
        <v>80.67</v>
      </c>
      <c r="O2295" s="7">
        <v>0</v>
      </c>
      <c r="P2295" s="6">
        <v>40.5</v>
      </c>
      <c r="Q2295" s="6">
        <f t="shared" si="140"/>
        <v>161.34</v>
      </c>
      <c r="R2295" s="6">
        <f t="shared" si="141"/>
        <v>81</v>
      </c>
      <c r="S2295" s="6">
        <f t="shared" si="142"/>
        <v>80.34</v>
      </c>
      <c r="T2295" s="8">
        <f t="shared" si="143"/>
        <v>0.49795462997396805</v>
      </c>
      <c r="U2295" s="5">
        <f>YEAR(SalesDataTable[[#This Row],[Order Date]])</f>
        <v>2026</v>
      </c>
      <c r="V2295" s="8" t="str">
        <f>"Q"&amp;ROUNDUP(MONTH(SalesDataTable[[#This Row],[Order Date]])/3,0)</f>
        <v>Q4</v>
      </c>
      <c r="W2295" s="9">
        <f>MONTH(SalesDataTable[[#This Row],[Order Date]])</f>
        <v>11</v>
      </c>
      <c r="X2295" s="8" t="str">
        <f>TEXT(SalesDataTable[[#This Row],[Order Date]],"mmm")</f>
        <v>Nov</v>
      </c>
    </row>
    <row r="2296" spans="1:24" ht="15.75">
      <c r="A2296" s="2">
        <v>3018</v>
      </c>
      <c r="B2296" s="3">
        <v>46333</v>
      </c>
      <c r="C2296" s="4">
        <f>YEAR(SalesDataTable[[#This Row],[Order Date]])</f>
        <v>2026</v>
      </c>
      <c r="D2296" s="12" t="str">
        <f>"Q"&amp;ROUNDUP(MONTH(SalesDataTable[[#This Row],[Order Date]])/3,0)</f>
        <v>Q4</v>
      </c>
      <c r="E2296" s="4">
        <f>MONTH(SalesDataTable[[#This Row],[Order Date]])</f>
        <v>11</v>
      </c>
      <c r="F2296" s="4" t="str">
        <f>TEXT(SalesDataTable[[#This Row],[Order Date]],"MMM")</f>
        <v>Nov</v>
      </c>
      <c r="G2296" s="4" t="s">
        <v>20</v>
      </c>
      <c r="H2296" s="4" t="s">
        <v>31</v>
      </c>
      <c r="I2296" s="4" t="s">
        <v>8</v>
      </c>
      <c r="J2296" s="4" t="s">
        <v>16</v>
      </c>
      <c r="K2296" s="4" t="s">
        <v>4</v>
      </c>
      <c r="L2296" s="4" t="s">
        <v>5</v>
      </c>
      <c r="M2296" s="9">
        <v>10</v>
      </c>
      <c r="N2296" s="6">
        <v>81.48</v>
      </c>
      <c r="O2296" s="7">
        <v>0.05</v>
      </c>
      <c r="P2296" s="6">
        <v>43.7</v>
      </c>
      <c r="Q2296" s="6">
        <f t="shared" si="140"/>
        <v>774.06000000000006</v>
      </c>
      <c r="R2296" s="6">
        <f t="shared" si="141"/>
        <v>437</v>
      </c>
      <c r="S2296" s="6">
        <f t="shared" si="142"/>
        <v>337.06000000000006</v>
      </c>
      <c r="T2296" s="8">
        <f t="shared" si="143"/>
        <v>0.43544428080510561</v>
      </c>
      <c r="U2296" s="5">
        <f>YEAR(SalesDataTable[[#This Row],[Order Date]])</f>
        <v>2026</v>
      </c>
      <c r="V2296" s="8" t="str">
        <f>"Q"&amp;ROUNDUP(MONTH(SalesDataTable[[#This Row],[Order Date]])/3,0)</f>
        <v>Q4</v>
      </c>
      <c r="W2296" s="9">
        <f>MONTH(SalesDataTable[[#This Row],[Order Date]])</f>
        <v>11</v>
      </c>
      <c r="X2296" s="8" t="str">
        <f>TEXT(SalesDataTable[[#This Row],[Order Date]],"mmm")</f>
        <v>Nov</v>
      </c>
    </row>
    <row r="2297" spans="1:24" ht="15.75">
      <c r="A2297" s="2">
        <v>3735</v>
      </c>
      <c r="B2297" s="3">
        <v>46333</v>
      </c>
      <c r="C2297" s="4">
        <f>YEAR(SalesDataTable[[#This Row],[Order Date]])</f>
        <v>2026</v>
      </c>
      <c r="D2297" s="12" t="str">
        <f>"Q"&amp;ROUNDUP(MONTH(SalesDataTable[[#This Row],[Order Date]])/3,0)</f>
        <v>Q4</v>
      </c>
      <c r="E2297" s="4">
        <f>MONTH(SalesDataTable[[#This Row],[Order Date]])</f>
        <v>11</v>
      </c>
      <c r="F2297" s="4" t="str">
        <f>TEXT(SalesDataTable[[#This Row],[Order Date]],"MMM")</f>
        <v>Nov</v>
      </c>
      <c r="G2297" s="4" t="s">
        <v>20</v>
      </c>
      <c r="H2297" s="4" t="s">
        <v>33</v>
      </c>
      <c r="I2297" s="4" t="s">
        <v>19</v>
      </c>
      <c r="J2297" s="4" t="s">
        <v>3</v>
      </c>
      <c r="K2297" s="4" t="s">
        <v>14</v>
      </c>
      <c r="L2297" s="4" t="s">
        <v>48</v>
      </c>
      <c r="M2297" s="9">
        <v>2</v>
      </c>
      <c r="N2297" s="6">
        <v>163.58000000000001</v>
      </c>
      <c r="O2297" s="7">
        <v>0.1</v>
      </c>
      <c r="P2297" s="6">
        <v>88.14</v>
      </c>
      <c r="Q2297" s="6">
        <f t="shared" si="140"/>
        <v>294.44400000000002</v>
      </c>
      <c r="R2297" s="6">
        <f t="shared" si="141"/>
        <v>176.28</v>
      </c>
      <c r="S2297" s="6">
        <f t="shared" si="142"/>
        <v>118.16400000000002</v>
      </c>
      <c r="T2297" s="8">
        <f t="shared" si="143"/>
        <v>0.40131230386762851</v>
      </c>
      <c r="U2297" s="5">
        <f>YEAR(SalesDataTable[[#This Row],[Order Date]])</f>
        <v>2026</v>
      </c>
      <c r="V2297" s="8" t="str">
        <f>"Q"&amp;ROUNDUP(MONTH(SalesDataTable[[#This Row],[Order Date]])/3,0)</f>
        <v>Q4</v>
      </c>
      <c r="W2297" s="9">
        <f>MONTH(SalesDataTable[[#This Row],[Order Date]])</f>
        <v>11</v>
      </c>
      <c r="X2297" s="8" t="str">
        <f>TEXT(SalesDataTable[[#This Row],[Order Date]],"mmm")</f>
        <v>Nov</v>
      </c>
    </row>
    <row r="2298" spans="1:24" ht="15.75">
      <c r="A2298" s="2">
        <v>4460</v>
      </c>
      <c r="B2298" s="3">
        <v>46333</v>
      </c>
      <c r="C2298" s="4">
        <f>YEAR(SalesDataTable[[#This Row],[Order Date]])</f>
        <v>2026</v>
      </c>
      <c r="D2298" s="12" t="str">
        <f>"Q"&amp;ROUNDUP(MONTH(SalesDataTable[[#This Row],[Order Date]])/3,0)</f>
        <v>Q4</v>
      </c>
      <c r="E2298" s="4">
        <f>MONTH(SalesDataTable[[#This Row],[Order Date]])</f>
        <v>11</v>
      </c>
      <c r="F2298" s="4" t="str">
        <f>TEXT(SalesDataTable[[#This Row],[Order Date]],"MMM")</f>
        <v>Nov</v>
      </c>
      <c r="G2298" s="4" t="s">
        <v>0</v>
      </c>
      <c r="H2298" s="4" t="s">
        <v>36</v>
      </c>
      <c r="I2298" s="4" t="s">
        <v>19</v>
      </c>
      <c r="J2298" s="4" t="s">
        <v>3</v>
      </c>
      <c r="K2298" s="4" t="s">
        <v>9</v>
      </c>
      <c r="L2298" s="4" t="s">
        <v>46</v>
      </c>
      <c r="M2298" s="9">
        <v>2</v>
      </c>
      <c r="N2298" s="6">
        <v>71.88</v>
      </c>
      <c r="O2298" s="7">
        <v>0.15</v>
      </c>
      <c r="P2298" s="6">
        <v>31.65</v>
      </c>
      <c r="Q2298" s="6">
        <f t="shared" si="140"/>
        <v>122.19599999999998</v>
      </c>
      <c r="R2298" s="6">
        <f t="shared" si="141"/>
        <v>63.3</v>
      </c>
      <c r="S2298" s="6">
        <f t="shared" si="142"/>
        <v>58.895999999999987</v>
      </c>
      <c r="T2298" s="8">
        <f t="shared" si="143"/>
        <v>0.48197977020524396</v>
      </c>
      <c r="U2298" s="5">
        <f>YEAR(SalesDataTable[[#This Row],[Order Date]])</f>
        <v>2026</v>
      </c>
      <c r="V2298" s="8" t="str">
        <f>"Q"&amp;ROUNDUP(MONTH(SalesDataTable[[#This Row],[Order Date]])/3,0)</f>
        <v>Q4</v>
      </c>
      <c r="W2298" s="9">
        <f>MONTH(SalesDataTable[[#This Row],[Order Date]])</f>
        <v>11</v>
      </c>
      <c r="X2298" s="8" t="str">
        <f>TEXT(SalesDataTable[[#This Row],[Order Date]],"mmm")</f>
        <v>Nov</v>
      </c>
    </row>
    <row r="2299" spans="1:24" ht="15.75">
      <c r="A2299" s="2">
        <v>319</v>
      </c>
      <c r="B2299" s="3">
        <v>46334</v>
      </c>
      <c r="C2299" s="4">
        <f>YEAR(SalesDataTable[[#This Row],[Order Date]])</f>
        <v>2026</v>
      </c>
      <c r="D2299" s="12" t="str">
        <f>"Q"&amp;ROUNDUP(MONTH(SalesDataTable[[#This Row],[Order Date]])/3,0)</f>
        <v>Q4</v>
      </c>
      <c r="E2299" s="4">
        <f>MONTH(SalesDataTable[[#This Row],[Order Date]])</f>
        <v>11</v>
      </c>
      <c r="F2299" s="4" t="str">
        <f>TEXT(SalesDataTable[[#This Row],[Order Date]],"MMM")</f>
        <v>Nov</v>
      </c>
      <c r="G2299" s="4" t="s">
        <v>20</v>
      </c>
      <c r="H2299" s="4" t="s">
        <v>33</v>
      </c>
      <c r="I2299" s="4" t="s">
        <v>2</v>
      </c>
      <c r="J2299" s="4" t="s">
        <v>3</v>
      </c>
      <c r="K2299" s="4" t="s">
        <v>14</v>
      </c>
      <c r="L2299" s="4" t="s">
        <v>15</v>
      </c>
      <c r="M2299" s="9">
        <v>2</v>
      </c>
      <c r="N2299" s="6">
        <v>36.299999999999997</v>
      </c>
      <c r="O2299" s="7">
        <v>0.15</v>
      </c>
      <c r="P2299" s="6">
        <v>13.38</v>
      </c>
      <c r="Q2299" s="6">
        <f t="shared" si="140"/>
        <v>61.709999999999994</v>
      </c>
      <c r="R2299" s="6">
        <f t="shared" si="141"/>
        <v>26.76</v>
      </c>
      <c r="S2299" s="6">
        <f t="shared" si="142"/>
        <v>34.949999999999989</v>
      </c>
      <c r="T2299" s="8">
        <f t="shared" si="143"/>
        <v>0.56635877491492448</v>
      </c>
      <c r="U2299" s="5">
        <f>YEAR(SalesDataTable[[#This Row],[Order Date]])</f>
        <v>2026</v>
      </c>
      <c r="V2299" s="8" t="str">
        <f>"Q"&amp;ROUNDUP(MONTH(SalesDataTable[[#This Row],[Order Date]])/3,0)</f>
        <v>Q4</v>
      </c>
      <c r="W2299" s="9">
        <f>MONTH(SalesDataTable[[#This Row],[Order Date]])</f>
        <v>11</v>
      </c>
      <c r="X2299" s="8" t="str">
        <f>TEXT(SalesDataTable[[#This Row],[Order Date]],"mmm")</f>
        <v>Nov</v>
      </c>
    </row>
    <row r="2300" spans="1:24" ht="15.75">
      <c r="A2300" s="2">
        <v>595</v>
      </c>
      <c r="B2300" s="3">
        <v>46334</v>
      </c>
      <c r="C2300" s="4">
        <f>YEAR(SalesDataTable[[#This Row],[Order Date]])</f>
        <v>2026</v>
      </c>
      <c r="D2300" s="12" t="str">
        <f>"Q"&amp;ROUNDUP(MONTH(SalesDataTable[[#This Row],[Order Date]])/3,0)</f>
        <v>Q4</v>
      </c>
      <c r="E2300" s="4">
        <f>MONTH(SalesDataTable[[#This Row],[Order Date]])</f>
        <v>11</v>
      </c>
      <c r="F2300" s="4" t="str">
        <f>TEXT(SalesDataTable[[#This Row],[Order Date]],"MMM")</f>
        <v>Nov</v>
      </c>
      <c r="G2300" s="4" t="s">
        <v>6</v>
      </c>
      <c r="H2300" s="4" t="s">
        <v>43</v>
      </c>
      <c r="I2300" s="4" t="s">
        <v>2</v>
      </c>
      <c r="J2300" s="4" t="s">
        <v>13</v>
      </c>
      <c r="K2300" s="4" t="s">
        <v>34</v>
      </c>
      <c r="L2300" s="4" t="s">
        <v>42</v>
      </c>
      <c r="M2300" s="9">
        <v>2</v>
      </c>
      <c r="N2300" s="6">
        <v>36.159999999999997</v>
      </c>
      <c r="O2300" s="7">
        <v>0.1</v>
      </c>
      <c r="P2300" s="6">
        <v>13.79</v>
      </c>
      <c r="Q2300" s="6">
        <f t="shared" si="140"/>
        <v>65.087999999999994</v>
      </c>
      <c r="R2300" s="6">
        <f t="shared" si="141"/>
        <v>27.58</v>
      </c>
      <c r="S2300" s="6">
        <f t="shared" si="142"/>
        <v>37.507999999999996</v>
      </c>
      <c r="T2300" s="8">
        <f t="shared" si="143"/>
        <v>0.57626597836774829</v>
      </c>
      <c r="U2300" s="5">
        <f>YEAR(SalesDataTable[[#This Row],[Order Date]])</f>
        <v>2026</v>
      </c>
      <c r="V2300" s="8" t="str">
        <f>"Q"&amp;ROUNDUP(MONTH(SalesDataTable[[#This Row],[Order Date]])/3,0)</f>
        <v>Q4</v>
      </c>
      <c r="W2300" s="9">
        <f>MONTH(SalesDataTable[[#This Row],[Order Date]])</f>
        <v>11</v>
      </c>
      <c r="X2300" s="8" t="str">
        <f>TEXT(SalesDataTable[[#This Row],[Order Date]],"mmm")</f>
        <v>Nov</v>
      </c>
    </row>
    <row r="2301" spans="1:24" ht="15.75">
      <c r="A2301" s="2">
        <v>1623</v>
      </c>
      <c r="B2301" s="3">
        <v>46334</v>
      </c>
      <c r="C2301" s="4">
        <f>YEAR(SalesDataTable[[#This Row],[Order Date]])</f>
        <v>2026</v>
      </c>
      <c r="D2301" s="12" t="str">
        <f>"Q"&amp;ROUNDUP(MONTH(SalesDataTable[[#This Row],[Order Date]])/3,0)</f>
        <v>Q4</v>
      </c>
      <c r="E2301" s="4">
        <f>MONTH(SalesDataTable[[#This Row],[Order Date]])</f>
        <v>11</v>
      </c>
      <c r="F2301" s="4" t="str">
        <f>TEXT(SalesDataTable[[#This Row],[Order Date]],"MMM")</f>
        <v>Nov</v>
      </c>
      <c r="G2301" s="4" t="s">
        <v>11</v>
      </c>
      <c r="H2301" s="4" t="s">
        <v>25</v>
      </c>
      <c r="I2301" s="4" t="s">
        <v>2</v>
      </c>
      <c r="J2301" s="4" t="s">
        <v>3</v>
      </c>
      <c r="K2301" s="4" t="s">
        <v>14</v>
      </c>
      <c r="L2301" s="4" t="s">
        <v>15</v>
      </c>
      <c r="M2301" s="9">
        <v>2</v>
      </c>
      <c r="N2301" s="6">
        <v>35.49</v>
      </c>
      <c r="O2301" s="7">
        <v>0.1</v>
      </c>
      <c r="P2301" s="6">
        <v>13.78</v>
      </c>
      <c r="Q2301" s="6">
        <f t="shared" si="140"/>
        <v>63.882000000000005</v>
      </c>
      <c r="R2301" s="6">
        <f t="shared" si="141"/>
        <v>27.56</v>
      </c>
      <c r="S2301" s="6">
        <f t="shared" si="142"/>
        <v>36.322000000000003</v>
      </c>
      <c r="T2301" s="8">
        <f t="shared" si="143"/>
        <v>0.56857956857956859</v>
      </c>
      <c r="U2301" s="5">
        <f>YEAR(SalesDataTable[[#This Row],[Order Date]])</f>
        <v>2026</v>
      </c>
      <c r="V2301" s="8" t="str">
        <f>"Q"&amp;ROUNDUP(MONTH(SalesDataTable[[#This Row],[Order Date]])/3,0)</f>
        <v>Q4</v>
      </c>
      <c r="W2301" s="9">
        <f>MONTH(SalesDataTable[[#This Row],[Order Date]])</f>
        <v>11</v>
      </c>
      <c r="X2301" s="8" t="str">
        <f>TEXT(SalesDataTable[[#This Row],[Order Date]],"mmm")</f>
        <v>Nov</v>
      </c>
    </row>
    <row r="2302" spans="1:24" ht="15.75">
      <c r="A2302" s="2">
        <v>2638</v>
      </c>
      <c r="B2302" s="3">
        <v>46334</v>
      </c>
      <c r="C2302" s="4">
        <f>YEAR(SalesDataTable[[#This Row],[Order Date]])</f>
        <v>2026</v>
      </c>
      <c r="D2302" s="12" t="str">
        <f>"Q"&amp;ROUNDUP(MONTH(SalesDataTable[[#This Row],[Order Date]])/3,0)</f>
        <v>Q4</v>
      </c>
      <c r="E2302" s="4">
        <f>MONTH(SalesDataTable[[#This Row],[Order Date]])</f>
        <v>11</v>
      </c>
      <c r="F2302" s="4" t="str">
        <f>TEXT(SalesDataTable[[#This Row],[Order Date]],"MMM")</f>
        <v>Nov</v>
      </c>
      <c r="G2302" s="4" t="s">
        <v>0</v>
      </c>
      <c r="H2302" s="4" t="s">
        <v>36</v>
      </c>
      <c r="I2302" s="4" t="s">
        <v>2</v>
      </c>
      <c r="J2302" s="4" t="s">
        <v>13</v>
      </c>
      <c r="K2302" s="4" t="s">
        <v>9</v>
      </c>
      <c r="L2302" s="4" t="s">
        <v>46</v>
      </c>
      <c r="M2302" s="9">
        <v>1</v>
      </c>
      <c r="N2302" s="6">
        <v>69.760000000000005</v>
      </c>
      <c r="O2302" s="7">
        <v>0.15</v>
      </c>
      <c r="P2302" s="6">
        <v>32.39</v>
      </c>
      <c r="Q2302" s="6">
        <f t="shared" si="140"/>
        <v>59.295999999999999</v>
      </c>
      <c r="R2302" s="6">
        <f t="shared" si="141"/>
        <v>32.39</v>
      </c>
      <c r="S2302" s="6">
        <f t="shared" si="142"/>
        <v>26.905999999999999</v>
      </c>
      <c r="T2302" s="8">
        <f t="shared" si="143"/>
        <v>0.45375742039935241</v>
      </c>
      <c r="U2302" s="5">
        <f>YEAR(SalesDataTable[[#This Row],[Order Date]])</f>
        <v>2026</v>
      </c>
      <c r="V2302" s="8" t="str">
        <f>"Q"&amp;ROUNDUP(MONTH(SalesDataTable[[#This Row],[Order Date]])/3,0)</f>
        <v>Q4</v>
      </c>
      <c r="W2302" s="9">
        <f>MONTH(SalesDataTable[[#This Row],[Order Date]])</f>
        <v>11</v>
      </c>
      <c r="X2302" s="8" t="str">
        <f>TEXT(SalesDataTable[[#This Row],[Order Date]],"mmm")</f>
        <v>Nov</v>
      </c>
    </row>
    <row r="2303" spans="1:24" ht="15.75">
      <c r="A2303" s="2">
        <v>2666</v>
      </c>
      <c r="B2303" s="3">
        <v>46334</v>
      </c>
      <c r="C2303" s="4">
        <f>YEAR(SalesDataTable[[#This Row],[Order Date]])</f>
        <v>2026</v>
      </c>
      <c r="D2303" s="12" t="str">
        <f>"Q"&amp;ROUNDUP(MONTH(SalesDataTable[[#This Row],[Order Date]])/3,0)</f>
        <v>Q4</v>
      </c>
      <c r="E2303" s="4">
        <f>MONTH(SalesDataTable[[#This Row],[Order Date]])</f>
        <v>11</v>
      </c>
      <c r="F2303" s="4" t="str">
        <f>TEXT(SalesDataTable[[#This Row],[Order Date]],"MMM")</f>
        <v>Nov</v>
      </c>
      <c r="G2303" s="4" t="s">
        <v>6</v>
      </c>
      <c r="H2303" s="4" t="s">
        <v>43</v>
      </c>
      <c r="I2303" s="4" t="s">
        <v>19</v>
      </c>
      <c r="J2303" s="4" t="s">
        <v>16</v>
      </c>
      <c r="K2303" s="4" t="s">
        <v>23</v>
      </c>
      <c r="L2303" s="4" t="s">
        <v>40</v>
      </c>
      <c r="M2303" s="9">
        <v>6</v>
      </c>
      <c r="N2303" s="6">
        <v>81.37</v>
      </c>
      <c r="O2303" s="7">
        <v>0</v>
      </c>
      <c r="P2303" s="6">
        <v>39.5</v>
      </c>
      <c r="Q2303" s="6">
        <f t="shared" si="140"/>
        <v>488.22</v>
      </c>
      <c r="R2303" s="6">
        <f t="shared" si="141"/>
        <v>237</v>
      </c>
      <c r="S2303" s="6">
        <f t="shared" si="142"/>
        <v>251.22000000000003</v>
      </c>
      <c r="T2303" s="8">
        <f t="shared" si="143"/>
        <v>0.5145631067961165</v>
      </c>
      <c r="U2303" s="5">
        <f>YEAR(SalesDataTable[[#This Row],[Order Date]])</f>
        <v>2026</v>
      </c>
      <c r="V2303" s="8" t="str">
        <f>"Q"&amp;ROUNDUP(MONTH(SalesDataTable[[#This Row],[Order Date]])/3,0)</f>
        <v>Q4</v>
      </c>
      <c r="W2303" s="9">
        <f>MONTH(SalesDataTable[[#This Row],[Order Date]])</f>
        <v>11</v>
      </c>
      <c r="X2303" s="8" t="str">
        <f>TEXT(SalesDataTable[[#This Row],[Order Date]],"mmm")</f>
        <v>Nov</v>
      </c>
    </row>
    <row r="2304" spans="1:24" ht="15.75">
      <c r="A2304" s="2">
        <v>3505</v>
      </c>
      <c r="B2304" s="3">
        <v>46334</v>
      </c>
      <c r="C2304" s="4">
        <f>YEAR(SalesDataTable[[#This Row],[Order Date]])</f>
        <v>2026</v>
      </c>
      <c r="D2304" s="12" t="str">
        <f>"Q"&amp;ROUNDUP(MONTH(SalesDataTable[[#This Row],[Order Date]])/3,0)</f>
        <v>Q4</v>
      </c>
      <c r="E2304" s="4">
        <f>MONTH(SalesDataTable[[#This Row],[Order Date]])</f>
        <v>11</v>
      </c>
      <c r="F2304" s="4" t="str">
        <f>TEXT(SalesDataTable[[#This Row],[Order Date]],"MMM")</f>
        <v>Nov</v>
      </c>
      <c r="G2304" s="4" t="s">
        <v>6</v>
      </c>
      <c r="H2304" s="4" t="s">
        <v>43</v>
      </c>
      <c r="I2304" s="4" t="s">
        <v>8</v>
      </c>
      <c r="J2304" s="4" t="s">
        <v>3</v>
      </c>
      <c r="K2304" s="4" t="s">
        <v>4</v>
      </c>
      <c r="L2304" s="4" t="s">
        <v>5</v>
      </c>
      <c r="M2304" s="9">
        <v>5</v>
      </c>
      <c r="N2304" s="6">
        <v>82.82</v>
      </c>
      <c r="O2304" s="7">
        <v>0.15</v>
      </c>
      <c r="P2304" s="6">
        <v>43.8</v>
      </c>
      <c r="Q2304" s="6">
        <f t="shared" si="140"/>
        <v>351.98499999999996</v>
      </c>
      <c r="R2304" s="6">
        <f t="shared" si="141"/>
        <v>219</v>
      </c>
      <c r="S2304" s="6">
        <f t="shared" si="142"/>
        <v>132.98499999999996</v>
      </c>
      <c r="T2304" s="8">
        <f t="shared" si="143"/>
        <v>0.37781439549980816</v>
      </c>
      <c r="U2304" s="5">
        <f>YEAR(SalesDataTable[[#This Row],[Order Date]])</f>
        <v>2026</v>
      </c>
      <c r="V2304" s="8" t="str">
        <f>"Q"&amp;ROUNDUP(MONTH(SalesDataTable[[#This Row],[Order Date]])/3,0)</f>
        <v>Q4</v>
      </c>
      <c r="W2304" s="9">
        <f>MONTH(SalesDataTable[[#This Row],[Order Date]])</f>
        <v>11</v>
      </c>
      <c r="X2304" s="8" t="str">
        <f>TEXT(SalesDataTable[[#This Row],[Order Date]],"mmm")</f>
        <v>Nov</v>
      </c>
    </row>
    <row r="2305" spans="1:24" ht="15.75">
      <c r="A2305" s="2">
        <v>3626</v>
      </c>
      <c r="B2305" s="3">
        <v>46334</v>
      </c>
      <c r="C2305" s="4">
        <f>YEAR(SalesDataTable[[#This Row],[Order Date]])</f>
        <v>2026</v>
      </c>
      <c r="D2305" s="12" t="str">
        <f>"Q"&amp;ROUNDUP(MONTH(SalesDataTable[[#This Row],[Order Date]])/3,0)</f>
        <v>Q4</v>
      </c>
      <c r="E2305" s="4">
        <f>MONTH(SalesDataTable[[#This Row],[Order Date]])</f>
        <v>11</v>
      </c>
      <c r="F2305" s="4" t="str">
        <f>TEXT(SalesDataTable[[#This Row],[Order Date]],"MMM")</f>
        <v>Nov</v>
      </c>
      <c r="G2305" s="4" t="s">
        <v>20</v>
      </c>
      <c r="H2305" s="4" t="s">
        <v>47</v>
      </c>
      <c r="I2305" s="4" t="s">
        <v>8</v>
      </c>
      <c r="J2305" s="4" t="s">
        <v>16</v>
      </c>
      <c r="K2305" s="4" t="s">
        <v>4</v>
      </c>
      <c r="L2305" s="4" t="s">
        <v>22</v>
      </c>
      <c r="M2305" s="9">
        <v>15</v>
      </c>
      <c r="N2305" s="6">
        <v>51.05</v>
      </c>
      <c r="O2305" s="7">
        <v>0.1</v>
      </c>
      <c r="P2305" s="6">
        <v>21.95</v>
      </c>
      <c r="Q2305" s="6">
        <f t="shared" si="140"/>
        <v>689.17500000000007</v>
      </c>
      <c r="R2305" s="6">
        <f t="shared" si="141"/>
        <v>329.25</v>
      </c>
      <c r="S2305" s="6">
        <f t="shared" si="142"/>
        <v>359.92500000000007</v>
      </c>
      <c r="T2305" s="8">
        <f t="shared" si="143"/>
        <v>0.52225486995320491</v>
      </c>
      <c r="U2305" s="5">
        <f>YEAR(SalesDataTable[[#This Row],[Order Date]])</f>
        <v>2026</v>
      </c>
      <c r="V2305" s="8" t="str">
        <f>"Q"&amp;ROUNDUP(MONTH(SalesDataTable[[#This Row],[Order Date]])/3,0)</f>
        <v>Q4</v>
      </c>
      <c r="W2305" s="9">
        <f>MONTH(SalesDataTable[[#This Row],[Order Date]])</f>
        <v>11</v>
      </c>
      <c r="X2305" s="8" t="str">
        <f>TEXT(SalesDataTable[[#This Row],[Order Date]],"mmm")</f>
        <v>Nov</v>
      </c>
    </row>
    <row r="2306" spans="1:24" ht="15.75">
      <c r="A2306" s="2">
        <v>3801</v>
      </c>
      <c r="B2306" s="3">
        <v>46334</v>
      </c>
      <c r="C2306" s="4">
        <f>YEAR(SalesDataTable[[#This Row],[Order Date]])</f>
        <v>2026</v>
      </c>
      <c r="D2306" s="12" t="str">
        <f>"Q"&amp;ROUNDUP(MONTH(SalesDataTable[[#This Row],[Order Date]])/3,0)</f>
        <v>Q4</v>
      </c>
      <c r="E2306" s="4">
        <f>MONTH(SalesDataTable[[#This Row],[Order Date]])</f>
        <v>11</v>
      </c>
      <c r="F2306" s="4" t="str">
        <f>TEXT(SalesDataTable[[#This Row],[Order Date]],"MMM")</f>
        <v>Nov</v>
      </c>
      <c r="G2306" s="4" t="s">
        <v>0</v>
      </c>
      <c r="H2306" s="4" t="s">
        <v>50</v>
      </c>
      <c r="I2306" s="4" t="s">
        <v>2</v>
      </c>
      <c r="J2306" s="4" t="s">
        <v>3</v>
      </c>
      <c r="K2306" s="4" t="s">
        <v>4</v>
      </c>
      <c r="L2306" s="4" t="s">
        <v>30</v>
      </c>
      <c r="M2306" s="9">
        <v>3</v>
      </c>
      <c r="N2306" s="6">
        <v>101.68</v>
      </c>
      <c r="O2306" s="7">
        <v>0.1</v>
      </c>
      <c r="P2306" s="6">
        <v>51.9</v>
      </c>
      <c r="Q2306" s="6">
        <f t="shared" ref="Q2306:Q2369" si="144">M2306*N2306*(1-O2306)</f>
        <v>274.536</v>
      </c>
      <c r="R2306" s="6">
        <f t="shared" ref="R2306:R2369" si="145">M2306*P2306</f>
        <v>155.69999999999999</v>
      </c>
      <c r="S2306" s="6">
        <f t="shared" ref="S2306:S2369" si="146">Q2306-R2306</f>
        <v>118.83600000000001</v>
      </c>
      <c r="T2306" s="8">
        <f t="shared" ref="T2306:T2369" si="147">IFERROR(S2306/Q2306,0)</f>
        <v>0.43286126409651199</v>
      </c>
      <c r="U2306" s="5">
        <f>YEAR(SalesDataTable[[#This Row],[Order Date]])</f>
        <v>2026</v>
      </c>
      <c r="V2306" s="8" t="str">
        <f>"Q"&amp;ROUNDUP(MONTH(SalesDataTable[[#This Row],[Order Date]])/3,0)</f>
        <v>Q4</v>
      </c>
      <c r="W2306" s="9">
        <f>MONTH(SalesDataTable[[#This Row],[Order Date]])</f>
        <v>11</v>
      </c>
      <c r="X2306" s="8" t="str">
        <f>TEXT(SalesDataTable[[#This Row],[Order Date]],"mmm")</f>
        <v>Nov</v>
      </c>
    </row>
    <row r="2307" spans="1:24" ht="15.75">
      <c r="A2307" s="2">
        <v>4685</v>
      </c>
      <c r="B2307" s="3">
        <v>46334</v>
      </c>
      <c r="C2307" s="4">
        <f>YEAR(SalesDataTable[[#This Row],[Order Date]])</f>
        <v>2026</v>
      </c>
      <c r="D2307" s="12" t="str">
        <f>"Q"&amp;ROUNDUP(MONTH(SalesDataTable[[#This Row],[Order Date]])/3,0)</f>
        <v>Q4</v>
      </c>
      <c r="E2307" s="4">
        <f>MONTH(SalesDataTable[[#This Row],[Order Date]])</f>
        <v>11</v>
      </c>
      <c r="F2307" s="4" t="str">
        <f>TEXT(SalesDataTable[[#This Row],[Order Date]],"MMM")</f>
        <v>Nov</v>
      </c>
      <c r="G2307" s="4" t="s">
        <v>20</v>
      </c>
      <c r="H2307" s="4" t="s">
        <v>47</v>
      </c>
      <c r="I2307" s="4" t="s">
        <v>8</v>
      </c>
      <c r="J2307" s="4" t="s">
        <v>16</v>
      </c>
      <c r="K2307" s="4" t="s">
        <v>23</v>
      </c>
      <c r="L2307" s="4" t="s">
        <v>40</v>
      </c>
      <c r="M2307" s="9">
        <v>6</v>
      </c>
      <c r="N2307" s="6">
        <v>80.83</v>
      </c>
      <c r="O2307" s="7">
        <v>0.15</v>
      </c>
      <c r="P2307" s="6">
        <v>39.32</v>
      </c>
      <c r="Q2307" s="6">
        <f t="shared" si="144"/>
        <v>412.233</v>
      </c>
      <c r="R2307" s="6">
        <f t="shared" si="145"/>
        <v>235.92000000000002</v>
      </c>
      <c r="S2307" s="6">
        <f t="shared" si="146"/>
        <v>176.31299999999999</v>
      </c>
      <c r="T2307" s="8">
        <f t="shared" si="147"/>
        <v>0.42770229457612563</v>
      </c>
      <c r="U2307" s="5">
        <f>YEAR(SalesDataTable[[#This Row],[Order Date]])</f>
        <v>2026</v>
      </c>
      <c r="V2307" s="8" t="str">
        <f>"Q"&amp;ROUNDUP(MONTH(SalesDataTable[[#This Row],[Order Date]])/3,0)</f>
        <v>Q4</v>
      </c>
      <c r="W2307" s="9">
        <f>MONTH(SalesDataTable[[#This Row],[Order Date]])</f>
        <v>11</v>
      </c>
      <c r="X2307" s="8" t="str">
        <f>TEXT(SalesDataTable[[#This Row],[Order Date]],"mmm")</f>
        <v>Nov</v>
      </c>
    </row>
    <row r="2308" spans="1:24" ht="15.75">
      <c r="A2308" s="2">
        <v>4843</v>
      </c>
      <c r="B2308" s="3">
        <v>46334</v>
      </c>
      <c r="C2308" s="4">
        <f>YEAR(SalesDataTable[[#This Row],[Order Date]])</f>
        <v>2026</v>
      </c>
      <c r="D2308" s="12" t="str">
        <f>"Q"&amp;ROUNDUP(MONTH(SalesDataTable[[#This Row],[Order Date]])/3,0)</f>
        <v>Q4</v>
      </c>
      <c r="E2308" s="4">
        <f>MONTH(SalesDataTable[[#This Row],[Order Date]])</f>
        <v>11</v>
      </c>
      <c r="F2308" s="4" t="str">
        <f>TEXT(SalesDataTable[[#This Row],[Order Date]],"MMM")</f>
        <v>Nov</v>
      </c>
      <c r="G2308" s="4" t="s">
        <v>6</v>
      </c>
      <c r="H2308" s="4" t="s">
        <v>43</v>
      </c>
      <c r="I2308" s="4" t="s">
        <v>2</v>
      </c>
      <c r="J2308" s="4" t="s">
        <v>13</v>
      </c>
      <c r="K2308" s="4" t="s">
        <v>23</v>
      </c>
      <c r="L2308" s="4" t="s">
        <v>51</v>
      </c>
      <c r="M2308" s="9">
        <v>6</v>
      </c>
      <c r="N2308" s="6">
        <v>123.67</v>
      </c>
      <c r="O2308" s="7">
        <v>0.15</v>
      </c>
      <c r="P2308" s="6">
        <v>60.55</v>
      </c>
      <c r="Q2308" s="6">
        <f t="shared" si="144"/>
        <v>630.71699999999998</v>
      </c>
      <c r="R2308" s="6">
        <f t="shared" si="145"/>
        <v>363.29999999999995</v>
      </c>
      <c r="S2308" s="6">
        <f t="shared" si="146"/>
        <v>267.41700000000003</v>
      </c>
      <c r="T2308" s="8">
        <f t="shared" si="147"/>
        <v>0.42398888883603902</v>
      </c>
      <c r="U2308" s="5">
        <f>YEAR(SalesDataTable[[#This Row],[Order Date]])</f>
        <v>2026</v>
      </c>
      <c r="V2308" s="8" t="str">
        <f>"Q"&amp;ROUNDUP(MONTH(SalesDataTable[[#This Row],[Order Date]])/3,0)</f>
        <v>Q4</v>
      </c>
      <c r="W2308" s="9">
        <f>MONTH(SalesDataTable[[#This Row],[Order Date]])</f>
        <v>11</v>
      </c>
      <c r="X2308" s="8" t="str">
        <f>TEXT(SalesDataTable[[#This Row],[Order Date]],"mmm")</f>
        <v>Nov</v>
      </c>
    </row>
    <row r="2309" spans="1:24" ht="15.75">
      <c r="A2309" s="2">
        <v>4890</v>
      </c>
      <c r="B2309" s="3">
        <v>46334</v>
      </c>
      <c r="C2309" s="4">
        <f>YEAR(SalesDataTable[[#This Row],[Order Date]])</f>
        <v>2026</v>
      </c>
      <c r="D2309" s="12" t="str">
        <f>"Q"&amp;ROUNDUP(MONTH(SalesDataTable[[#This Row],[Order Date]])/3,0)</f>
        <v>Q4</v>
      </c>
      <c r="E2309" s="4">
        <f>MONTH(SalesDataTable[[#This Row],[Order Date]])</f>
        <v>11</v>
      </c>
      <c r="F2309" s="4" t="str">
        <f>TEXT(SalesDataTable[[#This Row],[Order Date]],"MMM")</f>
        <v>Nov</v>
      </c>
      <c r="G2309" s="4" t="s">
        <v>0</v>
      </c>
      <c r="H2309" s="4" t="s">
        <v>50</v>
      </c>
      <c r="I2309" s="4" t="s">
        <v>2</v>
      </c>
      <c r="J2309" s="4" t="s">
        <v>13</v>
      </c>
      <c r="K2309" s="4" t="s">
        <v>9</v>
      </c>
      <c r="L2309" s="4" t="s">
        <v>10</v>
      </c>
      <c r="M2309" s="9">
        <v>2</v>
      </c>
      <c r="N2309" s="6">
        <v>93.16</v>
      </c>
      <c r="O2309" s="7">
        <v>0.1</v>
      </c>
      <c r="P2309" s="6">
        <v>44.19</v>
      </c>
      <c r="Q2309" s="6">
        <f t="shared" si="144"/>
        <v>167.68799999999999</v>
      </c>
      <c r="R2309" s="6">
        <f t="shared" si="145"/>
        <v>88.38</v>
      </c>
      <c r="S2309" s="6">
        <f t="shared" si="146"/>
        <v>79.307999999999993</v>
      </c>
      <c r="T2309" s="8">
        <f t="shared" si="147"/>
        <v>0.47294976384714471</v>
      </c>
      <c r="U2309" s="5">
        <f>YEAR(SalesDataTable[[#This Row],[Order Date]])</f>
        <v>2026</v>
      </c>
      <c r="V2309" s="8" t="str">
        <f>"Q"&amp;ROUNDUP(MONTH(SalesDataTable[[#This Row],[Order Date]])/3,0)</f>
        <v>Q4</v>
      </c>
      <c r="W2309" s="9">
        <f>MONTH(SalesDataTable[[#This Row],[Order Date]])</f>
        <v>11</v>
      </c>
      <c r="X2309" s="8" t="str">
        <f>TEXT(SalesDataTable[[#This Row],[Order Date]],"mmm")</f>
        <v>Nov</v>
      </c>
    </row>
    <row r="2310" spans="1:24" ht="15.75">
      <c r="A2310" s="2">
        <v>4913</v>
      </c>
      <c r="B2310" s="3">
        <v>46334</v>
      </c>
      <c r="C2310" s="4">
        <f>YEAR(SalesDataTable[[#This Row],[Order Date]])</f>
        <v>2026</v>
      </c>
      <c r="D2310" s="12" t="str">
        <f>"Q"&amp;ROUNDUP(MONTH(SalesDataTable[[#This Row],[Order Date]])/3,0)</f>
        <v>Q4</v>
      </c>
      <c r="E2310" s="4">
        <f>MONTH(SalesDataTable[[#This Row],[Order Date]])</f>
        <v>11</v>
      </c>
      <c r="F2310" s="4" t="str">
        <f>TEXT(SalesDataTable[[#This Row],[Order Date]],"MMM")</f>
        <v>Nov</v>
      </c>
      <c r="G2310" s="4" t="s">
        <v>11</v>
      </c>
      <c r="H2310" s="4" t="s">
        <v>12</v>
      </c>
      <c r="I2310" s="4" t="s">
        <v>28</v>
      </c>
      <c r="J2310" s="4" t="s">
        <v>13</v>
      </c>
      <c r="K2310" s="4" t="s">
        <v>4</v>
      </c>
      <c r="L2310" s="4" t="s">
        <v>5</v>
      </c>
      <c r="M2310" s="9">
        <v>1</v>
      </c>
      <c r="N2310" s="6">
        <v>83.79</v>
      </c>
      <c r="O2310" s="7">
        <v>0.1</v>
      </c>
      <c r="P2310" s="6">
        <v>42.8</v>
      </c>
      <c r="Q2310" s="6">
        <f t="shared" si="144"/>
        <v>75.411000000000001</v>
      </c>
      <c r="R2310" s="6">
        <f t="shared" si="145"/>
        <v>42.8</v>
      </c>
      <c r="S2310" s="6">
        <f t="shared" si="146"/>
        <v>32.611000000000004</v>
      </c>
      <c r="T2310" s="8">
        <f t="shared" si="147"/>
        <v>0.43244354271923197</v>
      </c>
      <c r="U2310" s="5">
        <f>YEAR(SalesDataTable[[#This Row],[Order Date]])</f>
        <v>2026</v>
      </c>
      <c r="V2310" s="8" t="str">
        <f>"Q"&amp;ROUNDUP(MONTH(SalesDataTable[[#This Row],[Order Date]])/3,0)</f>
        <v>Q4</v>
      </c>
      <c r="W2310" s="9">
        <f>MONTH(SalesDataTable[[#This Row],[Order Date]])</f>
        <v>11</v>
      </c>
      <c r="X2310" s="8" t="str">
        <f>TEXT(SalesDataTable[[#This Row],[Order Date]],"mmm")</f>
        <v>Nov</v>
      </c>
    </row>
    <row r="2311" spans="1:24" ht="15.75">
      <c r="A2311" s="2">
        <v>5079</v>
      </c>
      <c r="B2311" s="3">
        <v>46334</v>
      </c>
      <c r="C2311" s="4">
        <f>YEAR(SalesDataTable[[#This Row],[Order Date]])</f>
        <v>2026</v>
      </c>
      <c r="D2311" s="12" t="str">
        <f>"Q"&amp;ROUNDUP(MONTH(SalesDataTable[[#This Row],[Order Date]])/3,0)</f>
        <v>Q4</v>
      </c>
      <c r="E2311" s="4">
        <f>MONTH(SalesDataTable[[#This Row],[Order Date]])</f>
        <v>11</v>
      </c>
      <c r="F2311" s="4" t="str">
        <f>TEXT(SalesDataTable[[#This Row],[Order Date]],"MMM")</f>
        <v>Nov</v>
      </c>
      <c r="G2311" s="4" t="s">
        <v>11</v>
      </c>
      <c r="H2311" s="4" t="s">
        <v>52</v>
      </c>
      <c r="I2311" s="4" t="s">
        <v>2</v>
      </c>
      <c r="J2311" s="4" t="s">
        <v>13</v>
      </c>
      <c r="K2311" s="4" t="s">
        <v>34</v>
      </c>
      <c r="L2311" s="4" t="s">
        <v>38</v>
      </c>
      <c r="M2311" s="9">
        <v>1</v>
      </c>
      <c r="N2311" s="6">
        <v>120.98</v>
      </c>
      <c r="O2311" s="7">
        <v>0.1</v>
      </c>
      <c r="P2311" s="6">
        <v>70.59</v>
      </c>
      <c r="Q2311" s="6">
        <f t="shared" si="144"/>
        <v>108.88200000000001</v>
      </c>
      <c r="R2311" s="6">
        <f t="shared" si="145"/>
        <v>70.59</v>
      </c>
      <c r="S2311" s="6">
        <f t="shared" si="146"/>
        <v>38.292000000000002</v>
      </c>
      <c r="T2311" s="8">
        <f t="shared" si="147"/>
        <v>0.35168347385242738</v>
      </c>
      <c r="U2311" s="5">
        <f>YEAR(SalesDataTable[[#This Row],[Order Date]])</f>
        <v>2026</v>
      </c>
      <c r="V2311" s="8" t="str">
        <f>"Q"&amp;ROUNDUP(MONTH(SalesDataTable[[#This Row],[Order Date]])/3,0)</f>
        <v>Q4</v>
      </c>
      <c r="W2311" s="9">
        <f>MONTH(SalesDataTable[[#This Row],[Order Date]])</f>
        <v>11</v>
      </c>
      <c r="X2311" s="8" t="str">
        <f>TEXT(SalesDataTable[[#This Row],[Order Date]],"mmm")</f>
        <v>Nov</v>
      </c>
    </row>
    <row r="2312" spans="1:24" ht="15.75">
      <c r="A2312" s="2">
        <v>366</v>
      </c>
      <c r="B2312" s="3">
        <v>46335</v>
      </c>
      <c r="C2312" s="4">
        <f>YEAR(SalesDataTable[[#This Row],[Order Date]])</f>
        <v>2026</v>
      </c>
      <c r="D2312" s="12" t="str">
        <f>"Q"&amp;ROUNDUP(MONTH(SalesDataTable[[#This Row],[Order Date]])/3,0)</f>
        <v>Q4</v>
      </c>
      <c r="E2312" s="4">
        <f>MONTH(SalesDataTable[[#This Row],[Order Date]])</f>
        <v>11</v>
      </c>
      <c r="F2312" s="4" t="str">
        <f>TEXT(SalesDataTable[[#This Row],[Order Date]],"MMM")</f>
        <v>Nov</v>
      </c>
      <c r="G2312" s="4" t="s">
        <v>20</v>
      </c>
      <c r="H2312" s="4" t="s">
        <v>47</v>
      </c>
      <c r="I2312" s="4" t="s">
        <v>19</v>
      </c>
      <c r="J2312" s="4" t="s">
        <v>3</v>
      </c>
      <c r="K2312" s="4" t="s">
        <v>9</v>
      </c>
      <c r="L2312" s="4" t="s">
        <v>37</v>
      </c>
      <c r="M2312" s="9">
        <v>1</v>
      </c>
      <c r="N2312" s="6">
        <v>152.05000000000001</v>
      </c>
      <c r="O2312" s="7">
        <v>0.15</v>
      </c>
      <c r="P2312" s="6">
        <v>80.56</v>
      </c>
      <c r="Q2312" s="6">
        <f t="shared" si="144"/>
        <v>129.24250000000001</v>
      </c>
      <c r="R2312" s="6">
        <f t="shared" si="145"/>
        <v>80.56</v>
      </c>
      <c r="S2312" s="6">
        <f t="shared" si="146"/>
        <v>48.682500000000005</v>
      </c>
      <c r="T2312" s="8">
        <f t="shared" si="147"/>
        <v>0.37667562914675901</v>
      </c>
      <c r="U2312" s="5">
        <f>YEAR(SalesDataTable[[#This Row],[Order Date]])</f>
        <v>2026</v>
      </c>
      <c r="V2312" s="8" t="str">
        <f>"Q"&amp;ROUNDUP(MONTH(SalesDataTable[[#This Row],[Order Date]])/3,0)</f>
        <v>Q4</v>
      </c>
      <c r="W2312" s="9">
        <f>MONTH(SalesDataTable[[#This Row],[Order Date]])</f>
        <v>11</v>
      </c>
      <c r="X2312" s="8" t="str">
        <f>TEXT(SalesDataTable[[#This Row],[Order Date]],"mmm")</f>
        <v>Nov</v>
      </c>
    </row>
    <row r="2313" spans="1:24" ht="15.75">
      <c r="A2313" s="2">
        <v>567</v>
      </c>
      <c r="B2313" s="3">
        <v>46335</v>
      </c>
      <c r="C2313" s="4">
        <f>YEAR(SalesDataTable[[#This Row],[Order Date]])</f>
        <v>2026</v>
      </c>
      <c r="D2313" s="12" t="str">
        <f>"Q"&amp;ROUNDUP(MONTH(SalesDataTable[[#This Row],[Order Date]])/3,0)</f>
        <v>Q4</v>
      </c>
      <c r="E2313" s="4">
        <f>MONTH(SalesDataTable[[#This Row],[Order Date]])</f>
        <v>11</v>
      </c>
      <c r="F2313" s="4" t="str">
        <f>TEXT(SalesDataTable[[#This Row],[Order Date]],"MMM")</f>
        <v>Nov</v>
      </c>
      <c r="G2313" s="4" t="s">
        <v>0</v>
      </c>
      <c r="H2313" s="4" t="s">
        <v>36</v>
      </c>
      <c r="I2313" s="4" t="s">
        <v>19</v>
      </c>
      <c r="J2313" s="4" t="s">
        <v>13</v>
      </c>
      <c r="K2313" s="4" t="s">
        <v>14</v>
      </c>
      <c r="L2313" s="4" t="s">
        <v>15</v>
      </c>
      <c r="M2313" s="9">
        <v>3</v>
      </c>
      <c r="N2313" s="6">
        <v>36.14</v>
      </c>
      <c r="O2313" s="7">
        <v>0.1</v>
      </c>
      <c r="P2313" s="6">
        <v>13.23</v>
      </c>
      <c r="Q2313" s="6">
        <f t="shared" si="144"/>
        <v>97.578000000000003</v>
      </c>
      <c r="R2313" s="6">
        <f t="shared" si="145"/>
        <v>39.69</v>
      </c>
      <c r="S2313" s="6">
        <f t="shared" si="146"/>
        <v>57.888000000000005</v>
      </c>
      <c r="T2313" s="8">
        <f t="shared" si="147"/>
        <v>0.59324847814056447</v>
      </c>
      <c r="U2313" s="5">
        <f>YEAR(SalesDataTable[[#This Row],[Order Date]])</f>
        <v>2026</v>
      </c>
      <c r="V2313" s="8" t="str">
        <f>"Q"&amp;ROUNDUP(MONTH(SalesDataTable[[#This Row],[Order Date]])/3,0)</f>
        <v>Q4</v>
      </c>
      <c r="W2313" s="9">
        <f>MONTH(SalesDataTable[[#This Row],[Order Date]])</f>
        <v>11</v>
      </c>
      <c r="X2313" s="8" t="str">
        <f>TEXT(SalesDataTable[[#This Row],[Order Date]],"mmm")</f>
        <v>Nov</v>
      </c>
    </row>
    <row r="2314" spans="1:24" ht="15.75">
      <c r="A2314" s="2">
        <v>1051</v>
      </c>
      <c r="B2314" s="3">
        <v>46335</v>
      </c>
      <c r="C2314" s="4">
        <f>YEAR(SalesDataTable[[#This Row],[Order Date]])</f>
        <v>2026</v>
      </c>
      <c r="D2314" s="12" t="str">
        <f>"Q"&amp;ROUNDUP(MONTH(SalesDataTable[[#This Row],[Order Date]])/3,0)</f>
        <v>Q4</v>
      </c>
      <c r="E2314" s="4">
        <f>MONTH(SalesDataTable[[#This Row],[Order Date]])</f>
        <v>11</v>
      </c>
      <c r="F2314" s="4" t="str">
        <f>TEXT(SalesDataTable[[#This Row],[Order Date]],"MMM")</f>
        <v>Nov</v>
      </c>
      <c r="G2314" s="4" t="s">
        <v>20</v>
      </c>
      <c r="H2314" s="4" t="s">
        <v>47</v>
      </c>
      <c r="I2314" s="4" t="s">
        <v>8</v>
      </c>
      <c r="J2314" s="4" t="s">
        <v>16</v>
      </c>
      <c r="K2314" s="4" t="s">
        <v>9</v>
      </c>
      <c r="L2314" s="4" t="s">
        <v>10</v>
      </c>
      <c r="M2314" s="9">
        <v>12</v>
      </c>
      <c r="N2314" s="6">
        <v>90.99</v>
      </c>
      <c r="O2314" s="7">
        <v>0.2</v>
      </c>
      <c r="P2314" s="6">
        <v>45.51</v>
      </c>
      <c r="Q2314" s="6">
        <f t="shared" si="144"/>
        <v>873.50399999999991</v>
      </c>
      <c r="R2314" s="6">
        <f t="shared" si="145"/>
        <v>546.12</v>
      </c>
      <c r="S2314" s="6">
        <f t="shared" si="146"/>
        <v>327.3839999999999</v>
      </c>
      <c r="T2314" s="8">
        <f t="shared" si="147"/>
        <v>0.37479393339927458</v>
      </c>
      <c r="U2314" s="5">
        <f>YEAR(SalesDataTable[[#This Row],[Order Date]])</f>
        <v>2026</v>
      </c>
      <c r="V2314" s="8" t="str">
        <f>"Q"&amp;ROUNDUP(MONTH(SalesDataTable[[#This Row],[Order Date]])/3,0)</f>
        <v>Q4</v>
      </c>
      <c r="W2314" s="9">
        <f>MONTH(SalesDataTable[[#This Row],[Order Date]])</f>
        <v>11</v>
      </c>
      <c r="X2314" s="8" t="str">
        <f>TEXT(SalesDataTable[[#This Row],[Order Date]],"mmm")</f>
        <v>Nov</v>
      </c>
    </row>
    <row r="2315" spans="1:24" ht="15.75">
      <c r="A2315" s="2">
        <v>1934</v>
      </c>
      <c r="B2315" s="3">
        <v>46335</v>
      </c>
      <c r="C2315" s="4">
        <f>YEAR(SalesDataTable[[#This Row],[Order Date]])</f>
        <v>2026</v>
      </c>
      <c r="D2315" s="12" t="str">
        <f>"Q"&amp;ROUNDUP(MONTH(SalesDataTable[[#This Row],[Order Date]])/3,0)</f>
        <v>Q4</v>
      </c>
      <c r="E2315" s="4">
        <f>MONTH(SalesDataTable[[#This Row],[Order Date]])</f>
        <v>11</v>
      </c>
      <c r="F2315" s="4" t="str">
        <f>TEXT(SalesDataTable[[#This Row],[Order Date]],"MMM")</f>
        <v>Nov</v>
      </c>
      <c r="G2315" s="4" t="s">
        <v>20</v>
      </c>
      <c r="H2315" s="4" t="s">
        <v>47</v>
      </c>
      <c r="I2315" s="4" t="s">
        <v>28</v>
      </c>
      <c r="J2315" s="4" t="s">
        <v>16</v>
      </c>
      <c r="K2315" s="4" t="s">
        <v>4</v>
      </c>
      <c r="L2315" s="4" t="s">
        <v>22</v>
      </c>
      <c r="M2315" s="9">
        <v>1</v>
      </c>
      <c r="N2315" s="6">
        <v>50.55</v>
      </c>
      <c r="O2315" s="7">
        <v>0.05</v>
      </c>
      <c r="P2315" s="6">
        <v>22.09</v>
      </c>
      <c r="Q2315" s="6">
        <f t="shared" si="144"/>
        <v>48.022499999999994</v>
      </c>
      <c r="R2315" s="6">
        <f t="shared" si="145"/>
        <v>22.09</v>
      </c>
      <c r="S2315" s="6">
        <f t="shared" si="146"/>
        <v>25.932499999999994</v>
      </c>
      <c r="T2315" s="8">
        <f t="shared" si="147"/>
        <v>0.54000728825029931</v>
      </c>
      <c r="U2315" s="5">
        <f>YEAR(SalesDataTable[[#This Row],[Order Date]])</f>
        <v>2026</v>
      </c>
      <c r="V2315" s="8" t="str">
        <f>"Q"&amp;ROUNDUP(MONTH(SalesDataTable[[#This Row],[Order Date]])/3,0)</f>
        <v>Q4</v>
      </c>
      <c r="W2315" s="9">
        <f>MONTH(SalesDataTable[[#This Row],[Order Date]])</f>
        <v>11</v>
      </c>
      <c r="X2315" s="8" t="str">
        <f>TEXT(SalesDataTable[[#This Row],[Order Date]],"mmm")</f>
        <v>Nov</v>
      </c>
    </row>
    <row r="2316" spans="1:24" ht="15.75">
      <c r="A2316" s="2">
        <v>2056</v>
      </c>
      <c r="B2316" s="3">
        <v>46335</v>
      </c>
      <c r="C2316" s="4">
        <f>YEAR(SalesDataTable[[#This Row],[Order Date]])</f>
        <v>2026</v>
      </c>
      <c r="D2316" s="12" t="str">
        <f>"Q"&amp;ROUNDUP(MONTH(SalesDataTable[[#This Row],[Order Date]])/3,0)</f>
        <v>Q4</v>
      </c>
      <c r="E2316" s="4">
        <f>MONTH(SalesDataTable[[#This Row],[Order Date]])</f>
        <v>11</v>
      </c>
      <c r="F2316" s="4" t="str">
        <f>TEXT(SalesDataTable[[#This Row],[Order Date]],"MMM")</f>
        <v>Nov</v>
      </c>
      <c r="G2316" s="4" t="s">
        <v>0</v>
      </c>
      <c r="H2316" s="4" t="s">
        <v>1</v>
      </c>
      <c r="I2316" s="4" t="s">
        <v>19</v>
      </c>
      <c r="J2316" s="4" t="s">
        <v>13</v>
      </c>
      <c r="K2316" s="4" t="s">
        <v>34</v>
      </c>
      <c r="L2316" s="4" t="s">
        <v>45</v>
      </c>
      <c r="M2316" s="9">
        <v>1</v>
      </c>
      <c r="N2316" s="6">
        <v>51.65</v>
      </c>
      <c r="O2316" s="7">
        <v>0.15</v>
      </c>
      <c r="P2316" s="6">
        <v>21.86</v>
      </c>
      <c r="Q2316" s="6">
        <f t="shared" si="144"/>
        <v>43.902499999999996</v>
      </c>
      <c r="R2316" s="6">
        <f t="shared" si="145"/>
        <v>21.86</v>
      </c>
      <c r="S2316" s="6">
        <f t="shared" si="146"/>
        <v>22.042499999999997</v>
      </c>
      <c r="T2316" s="8">
        <f t="shared" si="147"/>
        <v>0.50207846933545919</v>
      </c>
      <c r="U2316" s="5">
        <f>YEAR(SalesDataTable[[#This Row],[Order Date]])</f>
        <v>2026</v>
      </c>
      <c r="V2316" s="8" t="str">
        <f>"Q"&amp;ROUNDUP(MONTH(SalesDataTable[[#This Row],[Order Date]])/3,0)</f>
        <v>Q4</v>
      </c>
      <c r="W2316" s="9">
        <f>MONTH(SalesDataTable[[#This Row],[Order Date]])</f>
        <v>11</v>
      </c>
      <c r="X2316" s="8" t="str">
        <f>TEXT(SalesDataTable[[#This Row],[Order Date]],"mmm")</f>
        <v>Nov</v>
      </c>
    </row>
    <row r="2317" spans="1:24" ht="15.75">
      <c r="A2317" s="2">
        <v>2115</v>
      </c>
      <c r="B2317" s="3">
        <v>46335</v>
      </c>
      <c r="C2317" s="4">
        <f>YEAR(SalesDataTable[[#This Row],[Order Date]])</f>
        <v>2026</v>
      </c>
      <c r="D2317" s="12" t="str">
        <f>"Q"&amp;ROUNDUP(MONTH(SalesDataTable[[#This Row],[Order Date]])/3,0)</f>
        <v>Q4</v>
      </c>
      <c r="E2317" s="4">
        <f>MONTH(SalesDataTable[[#This Row],[Order Date]])</f>
        <v>11</v>
      </c>
      <c r="F2317" s="4" t="str">
        <f>TEXT(SalesDataTable[[#This Row],[Order Date]],"MMM")</f>
        <v>Nov</v>
      </c>
      <c r="G2317" s="4" t="s">
        <v>6</v>
      </c>
      <c r="H2317" s="4" t="s">
        <v>43</v>
      </c>
      <c r="I2317" s="4" t="s">
        <v>2</v>
      </c>
      <c r="J2317" s="4" t="s">
        <v>13</v>
      </c>
      <c r="K2317" s="4" t="s">
        <v>4</v>
      </c>
      <c r="L2317" s="4" t="s">
        <v>5</v>
      </c>
      <c r="M2317" s="9">
        <v>5</v>
      </c>
      <c r="N2317" s="6">
        <v>82.96</v>
      </c>
      <c r="O2317" s="7">
        <v>0</v>
      </c>
      <c r="P2317" s="6">
        <v>43.55</v>
      </c>
      <c r="Q2317" s="6">
        <f t="shared" si="144"/>
        <v>414.79999999999995</v>
      </c>
      <c r="R2317" s="6">
        <f t="shared" si="145"/>
        <v>217.75</v>
      </c>
      <c r="S2317" s="6">
        <f t="shared" si="146"/>
        <v>197.04999999999995</v>
      </c>
      <c r="T2317" s="8">
        <f t="shared" si="147"/>
        <v>0.47504821600771452</v>
      </c>
      <c r="U2317" s="5">
        <f>YEAR(SalesDataTable[[#This Row],[Order Date]])</f>
        <v>2026</v>
      </c>
      <c r="V2317" s="8" t="str">
        <f>"Q"&amp;ROUNDUP(MONTH(SalesDataTable[[#This Row],[Order Date]])/3,0)</f>
        <v>Q4</v>
      </c>
      <c r="W2317" s="9">
        <f>MONTH(SalesDataTable[[#This Row],[Order Date]])</f>
        <v>11</v>
      </c>
      <c r="X2317" s="8" t="str">
        <f>TEXT(SalesDataTable[[#This Row],[Order Date]],"mmm")</f>
        <v>Nov</v>
      </c>
    </row>
    <row r="2318" spans="1:24" ht="15.75">
      <c r="A2318" s="2">
        <v>2437</v>
      </c>
      <c r="B2318" s="3">
        <v>46335</v>
      </c>
      <c r="C2318" s="4">
        <f>YEAR(SalesDataTable[[#This Row],[Order Date]])</f>
        <v>2026</v>
      </c>
      <c r="D2318" s="12" t="str">
        <f>"Q"&amp;ROUNDUP(MONTH(SalesDataTable[[#This Row],[Order Date]])/3,0)</f>
        <v>Q4</v>
      </c>
      <c r="E2318" s="4">
        <f>MONTH(SalesDataTable[[#This Row],[Order Date]])</f>
        <v>11</v>
      </c>
      <c r="F2318" s="4" t="str">
        <f>TEXT(SalesDataTable[[#This Row],[Order Date]],"MMM")</f>
        <v>Nov</v>
      </c>
      <c r="G2318" s="4" t="s">
        <v>20</v>
      </c>
      <c r="H2318" s="4" t="s">
        <v>21</v>
      </c>
      <c r="I2318" s="4" t="s">
        <v>28</v>
      </c>
      <c r="J2318" s="4" t="s">
        <v>16</v>
      </c>
      <c r="K2318" s="4" t="s">
        <v>9</v>
      </c>
      <c r="L2318" s="4" t="s">
        <v>46</v>
      </c>
      <c r="M2318" s="9">
        <v>1</v>
      </c>
      <c r="N2318" s="6">
        <v>70.3</v>
      </c>
      <c r="O2318" s="7">
        <v>0.05</v>
      </c>
      <c r="P2318" s="6">
        <v>33.31</v>
      </c>
      <c r="Q2318" s="6">
        <f t="shared" si="144"/>
        <v>66.784999999999997</v>
      </c>
      <c r="R2318" s="6">
        <f t="shared" si="145"/>
        <v>33.31</v>
      </c>
      <c r="S2318" s="6">
        <f t="shared" si="146"/>
        <v>33.474999999999994</v>
      </c>
      <c r="T2318" s="8">
        <f t="shared" si="147"/>
        <v>0.50123530732949007</v>
      </c>
      <c r="U2318" s="5">
        <f>YEAR(SalesDataTable[[#This Row],[Order Date]])</f>
        <v>2026</v>
      </c>
      <c r="V2318" s="8" t="str">
        <f>"Q"&amp;ROUNDUP(MONTH(SalesDataTable[[#This Row],[Order Date]])/3,0)</f>
        <v>Q4</v>
      </c>
      <c r="W2318" s="9">
        <f>MONTH(SalesDataTable[[#This Row],[Order Date]])</f>
        <v>11</v>
      </c>
      <c r="X2318" s="8" t="str">
        <f>TEXT(SalesDataTable[[#This Row],[Order Date]],"mmm")</f>
        <v>Nov</v>
      </c>
    </row>
    <row r="2319" spans="1:24" ht="15.75">
      <c r="A2319" s="2">
        <v>3380</v>
      </c>
      <c r="B2319" s="3">
        <v>46335</v>
      </c>
      <c r="C2319" s="4">
        <f>YEAR(SalesDataTable[[#This Row],[Order Date]])</f>
        <v>2026</v>
      </c>
      <c r="D2319" s="12" t="str">
        <f>"Q"&amp;ROUNDUP(MONTH(SalesDataTable[[#This Row],[Order Date]])/3,0)</f>
        <v>Q4</v>
      </c>
      <c r="E2319" s="4">
        <f>MONTH(SalesDataTable[[#This Row],[Order Date]])</f>
        <v>11</v>
      </c>
      <c r="F2319" s="4" t="str">
        <f>TEXT(SalesDataTable[[#This Row],[Order Date]],"MMM")</f>
        <v>Nov</v>
      </c>
      <c r="G2319" s="4" t="s">
        <v>11</v>
      </c>
      <c r="H2319" s="4" t="s">
        <v>12</v>
      </c>
      <c r="I2319" s="4" t="s">
        <v>19</v>
      </c>
      <c r="J2319" s="4" t="s">
        <v>3</v>
      </c>
      <c r="K2319" s="4" t="s">
        <v>14</v>
      </c>
      <c r="L2319" s="4" t="s">
        <v>32</v>
      </c>
      <c r="M2319" s="9">
        <v>2</v>
      </c>
      <c r="N2319" s="6">
        <v>47.12</v>
      </c>
      <c r="O2319" s="7">
        <v>0.15</v>
      </c>
      <c r="P2319" s="6">
        <v>18.64</v>
      </c>
      <c r="Q2319" s="6">
        <f t="shared" si="144"/>
        <v>80.103999999999999</v>
      </c>
      <c r="R2319" s="6">
        <f t="shared" si="145"/>
        <v>37.28</v>
      </c>
      <c r="S2319" s="6">
        <f t="shared" si="146"/>
        <v>42.823999999999998</v>
      </c>
      <c r="T2319" s="8">
        <f t="shared" si="147"/>
        <v>0.5346050134824728</v>
      </c>
      <c r="U2319" s="5">
        <f>YEAR(SalesDataTable[[#This Row],[Order Date]])</f>
        <v>2026</v>
      </c>
      <c r="V2319" s="8" t="str">
        <f>"Q"&amp;ROUNDUP(MONTH(SalesDataTable[[#This Row],[Order Date]])/3,0)</f>
        <v>Q4</v>
      </c>
      <c r="W2319" s="9">
        <f>MONTH(SalesDataTable[[#This Row],[Order Date]])</f>
        <v>11</v>
      </c>
      <c r="X2319" s="8" t="str">
        <f>TEXT(SalesDataTable[[#This Row],[Order Date]],"mmm")</f>
        <v>Nov</v>
      </c>
    </row>
    <row r="2320" spans="1:24" ht="15.75">
      <c r="A2320" s="2">
        <v>3648</v>
      </c>
      <c r="B2320" s="3">
        <v>46335</v>
      </c>
      <c r="C2320" s="4">
        <f>YEAR(SalesDataTable[[#This Row],[Order Date]])</f>
        <v>2026</v>
      </c>
      <c r="D2320" s="12" t="str">
        <f>"Q"&amp;ROUNDUP(MONTH(SalesDataTable[[#This Row],[Order Date]])/3,0)</f>
        <v>Q4</v>
      </c>
      <c r="E2320" s="4">
        <f>MONTH(SalesDataTable[[#This Row],[Order Date]])</f>
        <v>11</v>
      </c>
      <c r="F2320" s="4" t="str">
        <f>TEXT(SalesDataTable[[#This Row],[Order Date]],"MMM")</f>
        <v>Nov</v>
      </c>
      <c r="G2320" s="4" t="s">
        <v>0</v>
      </c>
      <c r="H2320" s="4" t="s">
        <v>50</v>
      </c>
      <c r="I2320" s="4" t="s">
        <v>28</v>
      </c>
      <c r="J2320" s="4" t="s">
        <v>13</v>
      </c>
      <c r="K2320" s="4" t="s">
        <v>34</v>
      </c>
      <c r="L2320" s="4" t="s">
        <v>35</v>
      </c>
      <c r="M2320" s="9">
        <v>4</v>
      </c>
      <c r="N2320" s="6">
        <v>39.82</v>
      </c>
      <c r="O2320" s="7">
        <v>0.2</v>
      </c>
      <c r="P2320" s="6">
        <v>14.98</v>
      </c>
      <c r="Q2320" s="6">
        <f t="shared" si="144"/>
        <v>127.42400000000001</v>
      </c>
      <c r="R2320" s="6">
        <f t="shared" si="145"/>
        <v>59.92</v>
      </c>
      <c r="S2320" s="6">
        <f t="shared" si="146"/>
        <v>67.504000000000005</v>
      </c>
      <c r="T2320" s="8">
        <f t="shared" si="147"/>
        <v>0.52975891511803119</v>
      </c>
      <c r="U2320" s="5">
        <f>YEAR(SalesDataTable[[#This Row],[Order Date]])</f>
        <v>2026</v>
      </c>
      <c r="V2320" s="8" t="str">
        <f>"Q"&amp;ROUNDUP(MONTH(SalesDataTable[[#This Row],[Order Date]])/3,0)</f>
        <v>Q4</v>
      </c>
      <c r="W2320" s="9">
        <f>MONTH(SalesDataTable[[#This Row],[Order Date]])</f>
        <v>11</v>
      </c>
      <c r="X2320" s="8" t="str">
        <f>TEXT(SalesDataTable[[#This Row],[Order Date]],"mmm")</f>
        <v>Nov</v>
      </c>
    </row>
    <row r="2321" spans="1:24" ht="15.75">
      <c r="A2321" s="2">
        <v>3692</v>
      </c>
      <c r="B2321" s="3">
        <v>46335</v>
      </c>
      <c r="C2321" s="4">
        <f>YEAR(SalesDataTable[[#This Row],[Order Date]])</f>
        <v>2026</v>
      </c>
      <c r="D2321" s="12" t="str">
        <f>"Q"&amp;ROUNDUP(MONTH(SalesDataTable[[#This Row],[Order Date]])/3,0)</f>
        <v>Q4</v>
      </c>
      <c r="E2321" s="4">
        <f>MONTH(SalesDataTable[[#This Row],[Order Date]])</f>
        <v>11</v>
      </c>
      <c r="F2321" s="4" t="str">
        <f>TEXT(SalesDataTable[[#This Row],[Order Date]],"MMM")</f>
        <v>Nov</v>
      </c>
      <c r="G2321" s="4" t="s">
        <v>6</v>
      </c>
      <c r="H2321" s="4" t="s">
        <v>49</v>
      </c>
      <c r="I2321" s="4" t="s">
        <v>2</v>
      </c>
      <c r="J2321" s="4" t="s">
        <v>3</v>
      </c>
      <c r="K2321" s="4" t="s">
        <v>9</v>
      </c>
      <c r="L2321" s="4" t="s">
        <v>37</v>
      </c>
      <c r="M2321" s="9">
        <v>4</v>
      </c>
      <c r="N2321" s="6">
        <v>154.27000000000001</v>
      </c>
      <c r="O2321" s="7">
        <v>0.05</v>
      </c>
      <c r="P2321" s="6">
        <v>78.36</v>
      </c>
      <c r="Q2321" s="6">
        <f t="shared" si="144"/>
        <v>586.226</v>
      </c>
      <c r="R2321" s="6">
        <f t="shared" si="145"/>
        <v>313.44</v>
      </c>
      <c r="S2321" s="6">
        <f t="shared" si="146"/>
        <v>272.786</v>
      </c>
      <c r="T2321" s="8">
        <f t="shared" si="147"/>
        <v>0.46532565938733528</v>
      </c>
      <c r="U2321" s="5">
        <f>YEAR(SalesDataTable[[#This Row],[Order Date]])</f>
        <v>2026</v>
      </c>
      <c r="V2321" s="8" t="str">
        <f>"Q"&amp;ROUNDUP(MONTH(SalesDataTable[[#This Row],[Order Date]])/3,0)</f>
        <v>Q4</v>
      </c>
      <c r="W2321" s="9">
        <f>MONTH(SalesDataTable[[#This Row],[Order Date]])</f>
        <v>11</v>
      </c>
      <c r="X2321" s="8" t="str">
        <f>TEXT(SalesDataTable[[#This Row],[Order Date]],"mmm")</f>
        <v>Nov</v>
      </c>
    </row>
    <row r="2322" spans="1:24" ht="15.75">
      <c r="A2322" s="2">
        <v>4406</v>
      </c>
      <c r="B2322" s="3">
        <v>46335</v>
      </c>
      <c r="C2322" s="4">
        <f>YEAR(SalesDataTable[[#This Row],[Order Date]])</f>
        <v>2026</v>
      </c>
      <c r="D2322" s="12" t="str">
        <f>"Q"&amp;ROUNDUP(MONTH(SalesDataTable[[#This Row],[Order Date]])/3,0)</f>
        <v>Q4</v>
      </c>
      <c r="E2322" s="4">
        <f>MONTH(SalesDataTable[[#This Row],[Order Date]])</f>
        <v>11</v>
      </c>
      <c r="F2322" s="4" t="str">
        <f>TEXT(SalesDataTable[[#This Row],[Order Date]],"MMM")</f>
        <v>Nov</v>
      </c>
      <c r="G2322" s="4" t="s">
        <v>0</v>
      </c>
      <c r="H2322" s="4" t="s">
        <v>1</v>
      </c>
      <c r="I2322" s="4" t="s">
        <v>2</v>
      </c>
      <c r="J2322" s="4" t="s">
        <v>13</v>
      </c>
      <c r="K2322" s="4" t="s">
        <v>9</v>
      </c>
      <c r="L2322" s="4" t="s">
        <v>17</v>
      </c>
      <c r="M2322" s="9">
        <v>1</v>
      </c>
      <c r="N2322" s="6">
        <v>143.02000000000001</v>
      </c>
      <c r="O2322" s="7">
        <v>0.1</v>
      </c>
      <c r="P2322" s="6">
        <v>79.25</v>
      </c>
      <c r="Q2322" s="6">
        <f t="shared" si="144"/>
        <v>128.71800000000002</v>
      </c>
      <c r="R2322" s="6">
        <f t="shared" si="145"/>
        <v>79.25</v>
      </c>
      <c r="S2322" s="6">
        <f t="shared" si="146"/>
        <v>49.468000000000018</v>
      </c>
      <c r="T2322" s="8">
        <f t="shared" si="147"/>
        <v>0.3843129942976119</v>
      </c>
      <c r="U2322" s="5">
        <f>YEAR(SalesDataTable[[#This Row],[Order Date]])</f>
        <v>2026</v>
      </c>
      <c r="V2322" s="8" t="str">
        <f>"Q"&amp;ROUNDUP(MONTH(SalesDataTable[[#This Row],[Order Date]])/3,0)</f>
        <v>Q4</v>
      </c>
      <c r="W2322" s="9">
        <f>MONTH(SalesDataTable[[#This Row],[Order Date]])</f>
        <v>11</v>
      </c>
      <c r="X2322" s="8" t="str">
        <f>TEXT(SalesDataTable[[#This Row],[Order Date]],"mmm")</f>
        <v>Nov</v>
      </c>
    </row>
    <row r="2323" spans="1:24" ht="15.75">
      <c r="A2323" s="2">
        <v>4550</v>
      </c>
      <c r="B2323" s="3">
        <v>46335</v>
      </c>
      <c r="C2323" s="4">
        <f>YEAR(SalesDataTable[[#This Row],[Order Date]])</f>
        <v>2026</v>
      </c>
      <c r="D2323" s="12" t="str">
        <f>"Q"&amp;ROUNDUP(MONTH(SalesDataTable[[#This Row],[Order Date]])/3,0)</f>
        <v>Q4</v>
      </c>
      <c r="E2323" s="4">
        <f>MONTH(SalesDataTable[[#This Row],[Order Date]])</f>
        <v>11</v>
      </c>
      <c r="F2323" s="4" t="str">
        <f>TEXT(SalesDataTable[[#This Row],[Order Date]],"MMM")</f>
        <v>Nov</v>
      </c>
      <c r="G2323" s="4" t="s">
        <v>11</v>
      </c>
      <c r="H2323" s="4" t="s">
        <v>39</v>
      </c>
      <c r="I2323" s="4" t="s">
        <v>19</v>
      </c>
      <c r="J2323" s="4" t="s">
        <v>3</v>
      </c>
      <c r="K2323" s="4" t="s">
        <v>34</v>
      </c>
      <c r="L2323" s="4" t="s">
        <v>42</v>
      </c>
      <c r="M2323" s="9">
        <v>1</v>
      </c>
      <c r="N2323" s="6">
        <v>35.36</v>
      </c>
      <c r="O2323" s="7">
        <v>0</v>
      </c>
      <c r="P2323" s="6">
        <v>13.74</v>
      </c>
      <c r="Q2323" s="6">
        <f t="shared" si="144"/>
        <v>35.36</v>
      </c>
      <c r="R2323" s="6">
        <f t="shared" si="145"/>
        <v>13.74</v>
      </c>
      <c r="S2323" s="6">
        <f t="shared" si="146"/>
        <v>21.619999999999997</v>
      </c>
      <c r="T2323" s="8">
        <f t="shared" si="147"/>
        <v>0.61142533936651577</v>
      </c>
      <c r="U2323" s="5">
        <f>YEAR(SalesDataTable[[#This Row],[Order Date]])</f>
        <v>2026</v>
      </c>
      <c r="V2323" s="8" t="str">
        <f>"Q"&amp;ROUNDUP(MONTH(SalesDataTable[[#This Row],[Order Date]])/3,0)</f>
        <v>Q4</v>
      </c>
      <c r="W2323" s="9">
        <f>MONTH(SalesDataTable[[#This Row],[Order Date]])</f>
        <v>11</v>
      </c>
      <c r="X2323" s="8" t="str">
        <f>TEXT(SalesDataTable[[#This Row],[Order Date]],"mmm")</f>
        <v>Nov</v>
      </c>
    </row>
    <row r="2324" spans="1:24" ht="15.75">
      <c r="A2324" s="2">
        <v>4855</v>
      </c>
      <c r="B2324" s="3">
        <v>46335</v>
      </c>
      <c r="C2324" s="4">
        <f>YEAR(SalesDataTable[[#This Row],[Order Date]])</f>
        <v>2026</v>
      </c>
      <c r="D2324" s="12" t="str">
        <f>"Q"&amp;ROUNDUP(MONTH(SalesDataTable[[#This Row],[Order Date]])/3,0)</f>
        <v>Q4</v>
      </c>
      <c r="E2324" s="4">
        <f>MONTH(SalesDataTable[[#This Row],[Order Date]])</f>
        <v>11</v>
      </c>
      <c r="F2324" s="4" t="str">
        <f>TEXT(SalesDataTable[[#This Row],[Order Date]],"MMM")</f>
        <v>Nov</v>
      </c>
      <c r="G2324" s="4" t="s">
        <v>6</v>
      </c>
      <c r="H2324" s="4" t="s">
        <v>27</v>
      </c>
      <c r="I2324" s="4" t="s">
        <v>2</v>
      </c>
      <c r="J2324" s="4" t="s">
        <v>3</v>
      </c>
      <c r="K2324" s="4" t="s">
        <v>9</v>
      </c>
      <c r="L2324" s="4" t="s">
        <v>37</v>
      </c>
      <c r="M2324" s="9">
        <v>1</v>
      </c>
      <c r="N2324" s="6">
        <v>156.82</v>
      </c>
      <c r="O2324" s="7">
        <v>0.1</v>
      </c>
      <c r="P2324" s="6">
        <v>77.12</v>
      </c>
      <c r="Q2324" s="6">
        <f t="shared" si="144"/>
        <v>141.13800000000001</v>
      </c>
      <c r="R2324" s="6">
        <f t="shared" si="145"/>
        <v>77.12</v>
      </c>
      <c r="S2324" s="6">
        <f t="shared" si="146"/>
        <v>64.018000000000001</v>
      </c>
      <c r="T2324" s="8">
        <f t="shared" si="147"/>
        <v>0.45358443509189589</v>
      </c>
      <c r="U2324" s="5">
        <f>YEAR(SalesDataTable[[#This Row],[Order Date]])</f>
        <v>2026</v>
      </c>
      <c r="V2324" s="8" t="str">
        <f>"Q"&amp;ROUNDUP(MONTH(SalesDataTable[[#This Row],[Order Date]])/3,0)</f>
        <v>Q4</v>
      </c>
      <c r="W2324" s="9">
        <f>MONTH(SalesDataTable[[#This Row],[Order Date]])</f>
        <v>11</v>
      </c>
      <c r="X2324" s="8" t="str">
        <f>TEXT(SalesDataTable[[#This Row],[Order Date]],"mmm")</f>
        <v>Nov</v>
      </c>
    </row>
    <row r="2325" spans="1:24" ht="15.75">
      <c r="A2325" s="2">
        <v>5151</v>
      </c>
      <c r="B2325" s="3">
        <v>46335</v>
      </c>
      <c r="C2325" s="4">
        <f>YEAR(SalesDataTable[[#This Row],[Order Date]])</f>
        <v>2026</v>
      </c>
      <c r="D2325" s="12" t="str">
        <f>"Q"&amp;ROUNDUP(MONTH(SalesDataTable[[#This Row],[Order Date]])/3,0)</f>
        <v>Q4</v>
      </c>
      <c r="E2325" s="4">
        <f>MONTH(SalesDataTable[[#This Row],[Order Date]])</f>
        <v>11</v>
      </c>
      <c r="F2325" s="4" t="str">
        <f>TEXT(SalesDataTable[[#This Row],[Order Date]],"MMM")</f>
        <v>Nov</v>
      </c>
      <c r="G2325" s="4" t="s">
        <v>11</v>
      </c>
      <c r="H2325" s="4" t="s">
        <v>52</v>
      </c>
      <c r="I2325" s="4" t="s">
        <v>8</v>
      </c>
      <c r="J2325" s="4" t="s">
        <v>16</v>
      </c>
      <c r="K2325" s="4" t="s">
        <v>34</v>
      </c>
      <c r="L2325" s="4" t="s">
        <v>35</v>
      </c>
      <c r="M2325" s="9">
        <v>10</v>
      </c>
      <c r="N2325" s="6">
        <v>40.98</v>
      </c>
      <c r="O2325" s="7">
        <v>0.1</v>
      </c>
      <c r="P2325" s="6">
        <v>14.6</v>
      </c>
      <c r="Q2325" s="6">
        <f t="shared" si="144"/>
        <v>368.82</v>
      </c>
      <c r="R2325" s="6">
        <f t="shared" si="145"/>
        <v>146</v>
      </c>
      <c r="S2325" s="6">
        <f t="shared" si="146"/>
        <v>222.82</v>
      </c>
      <c r="T2325" s="8">
        <f t="shared" si="147"/>
        <v>0.60414294235670518</v>
      </c>
      <c r="U2325" s="5">
        <f>YEAR(SalesDataTable[[#This Row],[Order Date]])</f>
        <v>2026</v>
      </c>
      <c r="V2325" s="8" t="str">
        <f>"Q"&amp;ROUNDUP(MONTH(SalesDataTable[[#This Row],[Order Date]])/3,0)</f>
        <v>Q4</v>
      </c>
      <c r="W2325" s="9">
        <f>MONTH(SalesDataTable[[#This Row],[Order Date]])</f>
        <v>11</v>
      </c>
      <c r="X2325" s="8" t="str">
        <f>TEXT(SalesDataTable[[#This Row],[Order Date]],"mmm")</f>
        <v>Nov</v>
      </c>
    </row>
    <row r="2326" spans="1:24" ht="15.75">
      <c r="A2326" s="2">
        <v>5189</v>
      </c>
      <c r="B2326" s="3">
        <v>46335</v>
      </c>
      <c r="C2326" s="4">
        <f>YEAR(SalesDataTable[[#This Row],[Order Date]])</f>
        <v>2026</v>
      </c>
      <c r="D2326" s="12" t="str">
        <f>"Q"&amp;ROUNDUP(MONTH(SalesDataTable[[#This Row],[Order Date]])/3,0)</f>
        <v>Q4</v>
      </c>
      <c r="E2326" s="4">
        <f>MONTH(SalesDataTable[[#This Row],[Order Date]])</f>
        <v>11</v>
      </c>
      <c r="F2326" s="4" t="str">
        <f>TEXT(SalesDataTable[[#This Row],[Order Date]],"MMM")</f>
        <v>Nov</v>
      </c>
      <c r="G2326" s="4" t="s">
        <v>20</v>
      </c>
      <c r="H2326" s="4" t="s">
        <v>33</v>
      </c>
      <c r="I2326" s="4" t="s">
        <v>19</v>
      </c>
      <c r="J2326" s="4" t="s">
        <v>13</v>
      </c>
      <c r="K2326" s="4" t="s">
        <v>9</v>
      </c>
      <c r="L2326" s="4" t="s">
        <v>17</v>
      </c>
      <c r="M2326" s="9">
        <v>3</v>
      </c>
      <c r="N2326" s="6">
        <v>144.22999999999999</v>
      </c>
      <c r="O2326" s="7">
        <v>0</v>
      </c>
      <c r="P2326" s="6">
        <v>80.959999999999994</v>
      </c>
      <c r="Q2326" s="6">
        <f t="shared" si="144"/>
        <v>432.68999999999994</v>
      </c>
      <c r="R2326" s="6">
        <f t="shared" si="145"/>
        <v>242.88</v>
      </c>
      <c r="S2326" s="6">
        <f t="shared" si="146"/>
        <v>189.80999999999995</v>
      </c>
      <c r="T2326" s="8">
        <f t="shared" si="147"/>
        <v>0.43867433959647778</v>
      </c>
      <c r="U2326" s="5">
        <f>YEAR(SalesDataTable[[#This Row],[Order Date]])</f>
        <v>2026</v>
      </c>
      <c r="V2326" s="8" t="str">
        <f>"Q"&amp;ROUNDUP(MONTH(SalesDataTable[[#This Row],[Order Date]])/3,0)</f>
        <v>Q4</v>
      </c>
      <c r="W2326" s="9">
        <f>MONTH(SalesDataTable[[#This Row],[Order Date]])</f>
        <v>11</v>
      </c>
      <c r="X2326" s="8" t="str">
        <f>TEXT(SalesDataTable[[#This Row],[Order Date]],"mmm")</f>
        <v>Nov</v>
      </c>
    </row>
    <row r="2327" spans="1:24" ht="15.75">
      <c r="A2327" s="2">
        <v>726</v>
      </c>
      <c r="B2327" s="3">
        <v>46336</v>
      </c>
      <c r="C2327" s="4">
        <f>YEAR(SalesDataTable[[#This Row],[Order Date]])</f>
        <v>2026</v>
      </c>
      <c r="D2327" s="12" t="str">
        <f>"Q"&amp;ROUNDUP(MONTH(SalesDataTable[[#This Row],[Order Date]])/3,0)</f>
        <v>Q4</v>
      </c>
      <c r="E2327" s="4">
        <f>MONTH(SalesDataTable[[#This Row],[Order Date]])</f>
        <v>11</v>
      </c>
      <c r="F2327" s="4" t="str">
        <f>TEXT(SalesDataTable[[#This Row],[Order Date]],"MMM")</f>
        <v>Nov</v>
      </c>
      <c r="G2327" s="4" t="s">
        <v>20</v>
      </c>
      <c r="H2327" s="4" t="s">
        <v>31</v>
      </c>
      <c r="I2327" s="4" t="s">
        <v>2</v>
      </c>
      <c r="J2327" s="4" t="s">
        <v>13</v>
      </c>
      <c r="K2327" s="4" t="s">
        <v>9</v>
      </c>
      <c r="L2327" s="4" t="s">
        <v>10</v>
      </c>
      <c r="M2327" s="9">
        <v>1</v>
      </c>
      <c r="N2327" s="6">
        <v>90.23</v>
      </c>
      <c r="O2327" s="7">
        <v>0</v>
      </c>
      <c r="P2327" s="6">
        <v>44.06</v>
      </c>
      <c r="Q2327" s="6">
        <f t="shared" si="144"/>
        <v>90.23</v>
      </c>
      <c r="R2327" s="6">
        <f t="shared" si="145"/>
        <v>44.06</v>
      </c>
      <c r="S2327" s="6">
        <f t="shared" si="146"/>
        <v>46.17</v>
      </c>
      <c r="T2327" s="8">
        <f t="shared" si="147"/>
        <v>0.51169234179319512</v>
      </c>
      <c r="U2327" s="5">
        <f>YEAR(SalesDataTable[[#This Row],[Order Date]])</f>
        <v>2026</v>
      </c>
      <c r="V2327" s="8" t="str">
        <f>"Q"&amp;ROUNDUP(MONTH(SalesDataTable[[#This Row],[Order Date]])/3,0)</f>
        <v>Q4</v>
      </c>
      <c r="W2327" s="9">
        <f>MONTH(SalesDataTable[[#This Row],[Order Date]])</f>
        <v>11</v>
      </c>
      <c r="X2327" s="8" t="str">
        <f>TEXT(SalesDataTable[[#This Row],[Order Date]],"mmm")</f>
        <v>Nov</v>
      </c>
    </row>
    <row r="2328" spans="1:24" ht="15.75">
      <c r="A2328" s="2">
        <v>2154</v>
      </c>
      <c r="B2328" s="3">
        <v>46336</v>
      </c>
      <c r="C2328" s="4">
        <f>YEAR(SalesDataTable[[#This Row],[Order Date]])</f>
        <v>2026</v>
      </c>
      <c r="D2328" s="12" t="str">
        <f>"Q"&amp;ROUNDUP(MONTH(SalesDataTable[[#This Row],[Order Date]])/3,0)</f>
        <v>Q4</v>
      </c>
      <c r="E2328" s="4">
        <f>MONTH(SalesDataTable[[#This Row],[Order Date]])</f>
        <v>11</v>
      </c>
      <c r="F2328" s="4" t="str">
        <f>TEXT(SalesDataTable[[#This Row],[Order Date]],"MMM")</f>
        <v>Nov</v>
      </c>
      <c r="G2328" s="4" t="s">
        <v>20</v>
      </c>
      <c r="H2328" s="4" t="s">
        <v>31</v>
      </c>
      <c r="I2328" s="4" t="s">
        <v>2</v>
      </c>
      <c r="J2328" s="4" t="s">
        <v>13</v>
      </c>
      <c r="K2328" s="4" t="s">
        <v>9</v>
      </c>
      <c r="L2328" s="4" t="s">
        <v>37</v>
      </c>
      <c r="M2328" s="9">
        <v>5</v>
      </c>
      <c r="N2328" s="6">
        <v>152.82</v>
      </c>
      <c r="O2328" s="7">
        <v>0.1</v>
      </c>
      <c r="P2328" s="6">
        <v>80.09</v>
      </c>
      <c r="Q2328" s="6">
        <f t="shared" si="144"/>
        <v>687.68999999999994</v>
      </c>
      <c r="R2328" s="6">
        <f t="shared" si="145"/>
        <v>400.45000000000005</v>
      </c>
      <c r="S2328" s="6">
        <f t="shared" si="146"/>
        <v>287.2399999999999</v>
      </c>
      <c r="T2328" s="8">
        <f t="shared" si="147"/>
        <v>0.417688202533118</v>
      </c>
      <c r="U2328" s="5">
        <f>YEAR(SalesDataTable[[#This Row],[Order Date]])</f>
        <v>2026</v>
      </c>
      <c r="V2328" s="8" t="str">
        <f>"Q"&amp;ROUNDUP(MONTH(SalesDataTable[[#This Row],[Order Date]])/3,0)</f>
        <v>Q4</v>
      </c>
      <c r="W2328" s="9">
        <f>MONTH(SalesDataTable[[#This Row],[Order Date]])</f>
        <v>11</v>
      </c>
      <c r="X2328" s="8" t="str">
        <f>TEXT(SalesDataTable[[#This Row],[Order Date]],"mmm")</f>
        <v>Nov</v>
      </c>
    </row>
    <row r="2329" spans="1:24" ht="15.75">
      <c r="A2329" s="2">
        <v>4403</v>
      </c>
      <c r="B2329" s="3">
        <v>46336</v>
      </c>
      <c r="C2329" s="4">
        <f>YEAR(SalesDataTable[[#This Row],[Order Date]])</f>
        <v>2026</v>
      </c>
      <c r="D2329" s="12" t="str">
        <f>"Q"&amp;ROUNDUP(MONTH(SalesDataTable[[#This Row],[Order Date]])/3,0)</f>
        <v>Q4</v>
      </c>
      <c r="E2329" s="4">
        <f>MONTH(SalesDataTable[[#This Row],[Order Date]])</f>
        <v>11</v>
      </c>
      <c r="F2329" s="4" t="str">
        <f>TEXT(SalesDataTable[[#This Row],[Order Date]],"MMM")</f>
        <v>Nov</v>
      </c>
      <c r="G2329" s="4" t="s">
        <v>0</v>
      </c>
      <c r="H2329" s="4" t="s">
        <v>1</v>
      </c>
      <c r="I2329" s="4" t="s">
        <v>2</v>
      </c>
      <c r="J2329" s="4" t="s">
        <v>16</v>
      </c>
      <c r="K2329" s="4" t="s">
        <v>14</v>
      </c>
      <c r="L2329" s="4" t="s">
        <v>15</v>
      </c>
      <c r="M2329" s="9">
        <v>2</v>
      </c>
      <c r="N2329" s="6">
        <v>36.61</v>
      </c>
      <c r="O2329" s="7">
        <v>0.05</v>
      </c>
      <c r="P2329" s="6">
        <v>13.31</v>
      </c>
      <c r="Q2329" s="6">
        <f t="shared" si="144"/>
        <v>69.558999999999997</v>
      </c>
      <c r="R2329" s="6">
        <f t="shared" si="145"/>
        <v>26.62</v>
      </c>
      <c r="S2329" s="6">
        <f t="shared" si="146"/>
        <v>42.938999999999993</v>
      </c>
      <c r="T2329" s="8">
        <f t="shared" si="147"/>
        <v>0.61730329648212301</v>
      </c>
      <c r="U2329" s="5">
        <f>YEAR(SalesDataTable[[#This Row],[Order Date]])</f>
        <v>2026</v>
      </c>
      <c r="V2329" s="8" t="str">
        <f>"Q"&amp;ROUNDUP(MONTH(SalesDataTable[[#This Row],[Order Date]])/3,0)</f>
        <v>Q4</v>
      </c>
      <c r="W2329" s="9">
        <f>MONTH(SalesDataTable[[#This Row],[Order Date]])</f>
        <v>11</v>
      </c>
      <c r="X2329" s="8" t="str">
        <f>TEXT(SalesDataTable[[#This Row],[Order Date]],"mmm")</f>
        <v>Nov</v>
      </c>
    </row>
    <row r="2330" spans="1:24" ht="15.75">
      <c r="A2330" s="2">
        <v>4924</v>
      </c>
      <c r="B2330" s="3">
        <v>46336</v>
      </c>
      <c r="C2330" s="4">
        <f>YEAR(SalesDataTable[[#This Row],[Order Date]])</f>
        <v>2026</v>
      </c>
      <c r="D2330" s="12" t="str">
        <f>"Q"&amp;ROUNDUP(MONTH(SalesDataTable[[#This Row],[Order Date]])/3,0)</f>
        <v>Q4</v>
      </c>
      <c r="E2330" s="4">
        <f>MONTH(SalesDataTable[[#This Row],[Order Date]])</f>
        <v>11</v>
      </c>
      <c r="F2330" s="4" t="str">
        <f>TEXT(SalesDataTable[[#This Row],[Order Date]],"MMM")</f>
        <v>Nov</v>
      </c>
      <c r="G2330" s="4" t="s">
        <v>20</v>
      </c>
      <c r="H2330" s="4" t="s">
        <v>33</v>
      </c>
      <c r="I2330" s="4" t="s">
        <v>8</v>
      </c>
      <c r="J2330" s="4" t="s">
        <v>16</v>
      </c>
      <c r="K2330" s="4" t="s">
        <v>9</v>
      </c>
      <c r="L2330" s="4" t="s">
        <v>37</v>
      </c>
      <c r="M2330" s="9">
        <v>12</v>
      </c>
      <c r="N2330" s="6">
        <v>150.75</v>
      </c>
      <c r="O2330" s="7">
        <v>0.1</v>
      </c>
      <c r="P2330" s="6">
        <v>80.569999999999993</v>
      </c>
      <c r="Q2330" s="6">
        <f t="shared" si="144"/>
        <v>1628.1000000000001</v>
      </c>
      <c r="R2330" s="6">
        <f t="shared" si="145"/>
        <v>966.83999999999992</v>
      </c>
      <c r="S2330" s="6">
        <f t="shared" si="146"/>
        <v>661.26000000000022</v>
      </c>
      <c r="T2330" s="8">
        <f t="shared" si="147"/>
        <v>0.40615441311958733</v>
      </c>
      <c r="U2330" s="5">
        <f>YEAR(SalesDataTable[[#This Row],[Order Date]])</f>
        <v>2026</v>
      </c>
      <c r="V2330" s="8" t="str">
        <f>"Q"&amp;ROUNDUP(MONTH(SalesDataTable[[#This Row],[Order Date]])/3,0)</f>
        <v>Q4</v>
      </c>
      <c r="W2330" s="9">
        <f>MONTH(SalesDataTable[[#This Row],[Order Date]])</f>
        <v>11</v>
      </c>
      <c r="X2330" s="8" t="str">
        <f>TEXT(SalesDataTable[[#This Row],[Order Date]],"mmm")</f>
        <v>Nov</v>
      </c>
    </row>
    <row r="2331" spans="1:24" ht="15.75">
      <c r="A2331" s="2">
        <v>25</v>
      </c>
      <c r="B2331" s="3">
        <v>46337</v>
      </c>
      <c r="C2331" s="4">
        <f>YEAR(SalesDataTable[[#This Row],[Order Date]])</f>
        <v>2026</v>
      </c>
      <c r="D2331" s="12" t="str">
        <f>"Q"&amp;ROUNDUP(MONTH(SalesDataTable[[#This Row],[Order Date]])/3,0)</f>
        <v>Q4</v>
      </c>
      <c r="E2331" s="4">
        <f>MONTH(SalesDataTable[[#This Row],[Order Date]])</f>
        <v>11</v>
      </c>
      <c r="F2331" s="4" t="str">
        <f>TEXT(SalesDataTable[[#This Row],[Order Date]],"MMM")</f>
        <v>Nov</v>
      </c>
      <c r="G2331" s="4" t="s">
        <v>0</v>
      </c>
      <c r="H2331" s="4" t="s">
        <v>1</v>
      </c>
      <c r="I2331" s="4" t="s">
        <v>2</v>
      </c>
      <c r="J2331" s="4" t="s">
        <v>3</v>
      </c>
      <c r="K2331" s="4" t="s">
        <v>9</v>
      </c>
      <c r="L2331" s="4" t="s">
        <v>17</v>
      </c>
      <c r="M2331" s="9">
        <v>1</v>
      </c>
      <c r="N2331" s="6">
        <v>145.83000000000001</v>
      </c>
      <c r="O2331" s="7">
        <v>0.1</v>
      </c>
      <c r="P2331" s="6">
        <v>79.14</v>
      </c>
      <c r="Q2331" s="6">
        <f t="shared" si="144"/>
        <v>131.24700000000001</v>
      </c>
      <c r="R2331" s="6">
        <f t="shared" si="145"/>
        <v>79.14</v>
      </c>
      <c r="S2331" s="6">
        <f t="shared" si="146"/>
        <v>52.107000000000014</v>
      </c>
      <c r="T2331" s="8">
        <f t="shared" si="147"/>
        <v>0.39701478890946085</v>
      </c>
      <c r="U2331" s="5">
        <f>YEAR(SalesDataTable[[#This Row],[Order Date]])</f>
        <v>2026</v>
      </c>
      <c r="V2331" s="8" t="str">
        <f>"Q"&amp;ROUNDUP(MONTH(SalesDataTable[[#This Row],[Order Date]])/3,0)</f>
        <v>Q4</v>
      </c>
      <c r="W2331" s="9">
        <f>MONTH(SalesDataTable[[#This Row],[Order Date]])</f>
        <v>11</v>
      </c>
      <c r="X2331" s="8" t="str">
        <f>TEXT(SalesDataTable[[#This Row],[Order Date]],"mmm")</f>
        <v>Nov</v>
      </c>
    </row>
    <row r="2332" spans="1:24" ht="15.75">
      <c r="A2332" s="2">
        <v>252</v>
      </c>
      <c r="B2332" s="3">
        <v>46337</v>
      </c>
      <c r="C2332" s="4">
        <f>YEAR(SalesDataTable[[#This Row],[Order Date]])</f>
        <v>2026</v>
      </c>
      <c r="D2332" s="12" t="str">
        <f>"Q"&amp;ROUNDUP(MONTH(SalesDataTable[[#This Row],[Order Date]])/3,0)</f>
        <v>Q4</v>
      </c>
      <c r="E2332" s="4">
        <f>MONTH(SalesDataTable[[#This Row],[Order Date]])</f>
        <v>11</v>
      </c>
      <c r="F2332" s="4" t="str">
        <f>TEXT(SalesDataTable[[#This Row],[Order Date]],"MMM")</f>
        <v>Nov</v>
      </c>
      <c r="G2332" s="4" t="s">
        <v>0</v>
      </c>
      <c r="H2332" s="4" t="s">
        <v>1</v>
      </c>
      <c r="I2332" s="4" t="s">
        <v>2</v>
      </c>
      <c r="J2332" s="4" t="s">
        <v>3</v>
      </c>
      <c r="K2332" s="4" t="s">
        <v>14</v>
      </c>
      <c r="L2332" s="4" t="s">
        <v>48</v>
      </c>
      <c r="M2332" s="9">
        <v>4</v>
      </c>
      <c r="N2332" s="6">
        <v>162.04</v>
      </c>
      <c r="O2332" s="7">
        <v>0</v>
      </c>
      <c r="P2332" s="6">
        <v>85.77</v>
      </c>
      <c r="Q2332" s="6">
        <f t="shared" si="144"/>
        <v>648.16</v>
      </c>
      <c r="R2332" s="6">
        <f t="shared" si="145"/>
        <v>343.08</v>
      </c>
      <c r="S2332" s="6">
        <f t="shared" si="146"/>
        <v>305.08</v>
      </c>
      <c r="T2332" s="8">
        <f t="shared" si="147"/>
        <v>0.47068625030856581</v>
      </c>
      <c r="U2332" s="5">
        <f>YEAR(SalesDataTable[[#This Row],[Order Date]])</f>
        <v>2026</v>
      </c>
      <c r="V2332" s="8" t="str">
        <f>"Q"&amp;ROUNDUP(MONTH(SalesDataTable[[#This Row],[Order Date]])/3,0)</f>
        <v>Q4</v>
      </c>
      <c r="W2332" s="9">
        <f>MONTH(SalesDataTable[[#This Row],[Order Date]])</f>
        <v>11</v>
      </c>
      <c r="X2332" s="8" t="str">
        <f>TEXT(SalesDataTable[[#This Row],[Order Date]],"mmm")</f>
        <v>Nov</v>
      </c>
    </row>
    <row r="2333" spans="1:24" ht="15.75">
      <c r="A2333" s="2">
        <v>1203</v>
      </c>
      <c r="B2333" s="3">
        <v>46337</v>
      </c>
      <c r="C2333" s="4">
        <f>YEAR(SalesDataTable[[#This Row],[Order Date]])</f>
        <v>2026</v>
      </c>
      <c r="D2333" s="12" t="str">
        <f>"Q"&amp;ROUNDUP(MONTH(SalesDataTable[[#This Row],[Order Date]])/3,0)</f>
        <v>Q4</v>
      </c>
      <c r="E2333" s="4">
        <f>MONTH(SalesDataTable[[#This Row],[Order Date]])</f>
        <v>11</v>
      </c>
      <c r="F2333" s="4" t="str">
        <f>TEXT(SalesDataTable[[#This Row],[Order Date]],"MMM")</f>
        <v>Nov</v>
      </c>
      <c r="G2333" s="4" t="s">
        <v>20</v>
      </c>
      <c r="H2333" s="4" t="s">
        <v>33</v>
      </c>
      <c r="I2333" s="4" t="s">
        <v>19</v>
      </c>
      <c r="J2333" s="4" t="s">
        <v>3</v>
      </c>
      <c r="K2333" s="4" t="s">
        <v>9</v>
      </c>
      <c r="L2333" s="4" t="s">
        <v>17</v>
      </c>
      <c r="M2333" s="9">
        <v>2</v>
      </c>
      <c r="N2333" s="6">
        <v>141.33000000000001</v>
      </c>
      <c r="O2333" s="7">
        <v>0.05</v>
      </c>
      <c r="P2333" s="6">
        <v>79.739999999999995</v>
      </c>
      <c r="Q2333" s="6">
        <f t="shared" si="144"/>
        <v>268.52699999999999</v>
      </c>
      <c r="R2333" s="6">
        <f t="shared" si="145"/>
        <v>159.47999999999999</v>
      </c>
      <c r="S2333" s="6">
        <f t="shared" si="146"/>
        <v>109.047</v>
      </c>
      <c r="T2333" s="8">
        <f t="shared" si="147"/>
        <v>0.40609324202035552</v>
      </c>
      <c r="U2333" s="5">
        <f>YEAR(SalesDataTable[[#This Row],[Order Date]])</f>
        <v>2026</v>
      </c>
      <c r="V2333" s="8" t="str">
        <f>"Q"&amp;ROUNDUP(MONTH(SalesDataTable[[#This Row],[Order Date]])/3,0)</f>
        <v>Q4</v>
      </c>
      <c r="W2333" s="9">
        <f>MONTH(SalesDataTable[[#This Row],[Order Date]])</f>
        <v>11</v>
      </c>
      <c r="X2333" s="8" t="str">
        <f>TEXT(SalesDataTable[[#This Row],[Order Date]],"mmm")</f>
        <v>Nov</v>
      </c>
    </row>
    <row r="2334" spans="1:24" ht="15.75">
      <c r="A2334" s="2">
        <v>1567</v>
      </c>
      <c r="B2334" s="3">
        <v>46337</v>
      </c>
      <c r="C2334" s="4">
        <f>YEAR(SalesDataTable[[#This Row],[Order Date]])</f>
        <v>2026</v>
      </c>
      <c r="D2334" s="12" t="str">
        <f>"Q"&amp;ROUNDUP(MONTH(SalesDataTable[[#This Row],[Order Date]])/3,0)</f>
        <v>Q4</v>
      </c>
      <c r="E2334" s="4">
        <f>MONTH(SalesDataTable[[#This Row],[Order Date]])</f>
        <v>11</v>
      </c>
      <c r="F2334" s="4" t="str">
        <f>TEXT(SalesDataTable[[#This Row],[Order Date]],"MMM")</f>
        <v>Nov</v>
      </c>
      <c r="G2334" s="4" t="s">
        <v>11</v>
      </c>
      <c r="H2334" s="4" t="s">
        <v>52</v>
      </c>
      <c r="I2334" s="4" t="s">
        <v>2</v>
      </c>
      <c r="J2334" s="4" t="s">
        <v>3</v>
      </c>
      <c r="K2334" s="4" t="s">
        <v>23</v>
      </c>
      <c r="L2334" s="4" t="s">
        <v>51</v>
      </c>
      <c r="M2334" s="9">
        <v>1</v>
      </c>
      <c r="N2334" s="6">
        <v>125.11</v>
      </c>
      <c r="O2334" s="7">
        <v>0.1</v>
      </c>
      <c r="P2334" s="6">
        <v>61.65</v>
      </c>
      <c r="Q2334" s="6">
        <f t="shared" si="144"/>
        <v>112.599</v>
      </c>
      <c r="R2334" s="6">
        <f t="shared" si="145"/>
        <v>61.65</v>
      </c>
      <c r="S2334" s="6">
        <f t="shared" si="146"/>
        <v>50.949000000000005</v>
      </c>
      <c r="T2334" s="8">
        <f t="shared" si="147"/>
        <v>0.45248181600191834</v>
      </c>
      <c r="U2334" s="5">
        <f>YEAR(SalesDataTable[[#This Row],[Order Date]])</f>
        <v>2026</v>
      </c>
      <c r="V2334" s="8" t="str">
        <f>"Q"&amp;ROUNDUP(MONTH(SalesDataTable[[#This Row],[Order Date]])/3,0)</f>
        <v>Q4</v>
      </c>
      <c r="W2334" s="9">
        <f>MONTH(SalesDataTable[[#This Row],[Order Date]])</f>
        <v>11</v>
      </c>
      <c r="X2334" s="8" t="str">
        <f>TEXT(SalesDataTable[[#This Row],[Order Date]],"mmm")</f>
        <v>Nov</v>
      </c>
    </row>
    <row r="2335" spans="1:24" ht="15.75">
      <c r="A2335" s="2">
        <v>2060</v>
      </c>
      <c r="B2335" s="3">
        <v>46337</v>
      </c>
      <c r="C2335" s="4">
        <f>YEAR(SalesDataTable[[#This Row],[Order Date]])</f>
        <v>2026</v>
      </c>
      <c r="D2335" s="12" t="str">
        <f>"Q"&amp;ROUNDUP(MONTH(SalesDataTable[[#This Row],[Order Date]])/3,0)</f>
        <v>Q4</v>
      </c>
      <c r="E2335" s="4">
        <f>MONTH(SalesDataTable[[#This Row],[Order Date]])</f>
        <v>11</v>
      </c>
      <c r="F2335" s="4" t="str">
        <f>TEXT(SalesDataTable[[#This Row],[Order Date]],"MMM")</f>
        <v>Nov</v>
      </c>
      <c r="G2335" s="4" t="s">
        <v>11</v>
      </c>
      <c r="H2335" s="4" t="s">
        <v>25</v>
      </c>
      <c r="I2335" s="4" t="s">
        <v>2</v>
      </c>
      <c r="J2335" s="4" t="s">
        <v>16</v>
      </c>
      <c r="K2335" s="4" t="s">
        <v>23</v>
      </c>
      <c r="L2335" s="4" t="s">
        <v>51</v>
      </c>
      <c r="M2335" s="9">
        <v>3</v>
      </c>
      <c r="N2335" s="6">
        <v>124.55</v>
      </c>
      <c r="O2335" s="7">
        <v>0.15</v>
      </c>
      <c r="P2335" s="6">
        <v>60.68</v>
      </c>
      <c r="Q2335" s="6">
        <f t="shared" si="144"/>
        <v>317.60249999999996</v>
      </c>
      <c r="R2335" s="6">
        <f t="shared" si="145"/>
        <v>182.04</v>
      </c>
      <c r="S2335" s="6">
        <f t="shared" si="146"/>
        <v>135.56249999999997</v>
      </c>
      <c r="T2335" s="8">
        <f t="shared" si="147"/>
        <v>0.42683070819656643</v>
      </c>
      <c r="U2335" s="5">
        <f>YEAR(SalesDataTable[[#This Row],[Order Date]])</f>
        <v>2026</v>
      </c>
      <c r="V2335" s="8" t="str">
        <f>"Q"&amp;ROUNDUP(MONTH(SalesDataTable[[#This Row],[Order Date]])/3,0)</f>
        <v>Q4</v>
      </c>
      <c r="W2335" s="9">
        <f>MONTH(SalesDataTable[[#This Row],[Order Date]])</f>
        <v>11</v>
      </c>
      <c r="X2335" s="8" t="str">
        <f>TEXT(SalesDataTable[[#This Row],[Order Date]],"mmm")</f>
        <v>Nov</v>
      </c>
    </row>
    <row r="2336" spans="1:24" ht="15.75">
      <c r="A2336" s="2">
        <v>2485</v>
      </c>
      <c r="B2336" s="3">
        <v>46337</v>
      </c>
      <c r="C2336" s="4">
        <f>YEAR(SalesDataTable[[#This Row],[Order Date]])</f>
        <v>2026</v>
      </c>
      <c r="D2336" s="12" t="str">
        <f>"Q"&amp;ROUNDUP(MONTH(SalesDataTable[[#This Row],[Order Date]])/3,0)</f>
        <v>Q4</v>
      </c>
      <c r="E2336" s="4">
        <f>MONTH(SalesDataTable[[#This Row],[Order Date]])</f>
        <v>11</v>
      </c>
      <c r="F2336" s="4" t="str">
        <f>TEXT(SalesDataTable[[#This Row],[Order Date]],"MMM")</f>
        <v>Nov</v>
      </c>
      <c r="G2336" s="4" t="s">
        <v>11</v>
      </c>
      <c r="H2336" s="4" t="s">
        <v>39</v>
      </c>
      <c r="I2336" s="4" t="s">
        <v>19</v>
      </c>
      <c r="J2336" s="4" t="s">
        <v>3</v>
      </c>
      <c r="K2336" s="4" t="s">
        <v>9</v>
      </c>
      <c r="L2336" s="4" t="s">
        <v>17</v>
      </c>
      <c r="M2336" s="9">
        <v>1</v>
      </c>
      <c r="N2336" s="6">
        <v>143.77000000000001</v>
      </c>
      <c r="O2336" s="7">
        <v>0.1</v>
      </c>
      <c r="P2336" s="6">
        <v>81.02</v>
      </c>
      <c r="Q2336" s="6">
        <f t="shared" si="144"/>
        <v>129.393</v>
      </c>
      <c r="R2336" s="6">
        <f t="shared" si="145"/>
        <v>81.02</v>
      </c>
      <c r="S2336" s="6">
        <f t="shared" si="146"/>
        <v>48.373000000000005</v>
      </c>
      <c r="T2336" s="8">
        <f t="shared" si="147"/>
        <v>0.3738455712441941</v>
      </c>
      <c r="U2336" s="5">
        <f>YEAR(SalesDataTable[[#This Row],[Order Date]])</f>
        <v>2026</v>
      </c>
      <c r="V2336" s="8" t="str">
        <f>"Q"&amp;ROUNDUP(MONTH(SalesDataTable[[#This Row],[Order Date]])/3,0)</f>
        <v>Q4</v>
      </c>
      <c r="W2336" s="9">
        <f>MONTH(SalesDataTable[[#This Row],[Order Date]])</f>
        <v>11</v>
      </c>
      <c r="X2336" s="8" t="str">
        <f>TEXT(SalesDataTable[[#This Row],[Order Date]],"mmm")</f>
        <v>Nov</v>
      </c>
    </row>
    <row r="2337" spans="1:24" ht="15.75">
      <c r="A2337" s="2">
        <v>3101</v>
      </c>
      <c r="B2337" s="3">
        <v>46337</v>
      </c>
      <c r="C2337" s="4">
        <f>YEAR(SalesDataTable[[#This Row],[Order Date]])</f>
        <v>2026</v>
      </c>
      <c r="D2337" s="12" t="str">
        <f>"Q"&amp;ROUNDUP(MONTH(SalesDataTable[[#This Row],[Order Date]])/3,0)</f>
        <v>Q4</v>
      </c>
      <c r="E2337" s="4">
        <f>MONTH(SalesDataTable[[#This Row],[Order Date]])</f>
        <v>11</v>
      </c>
      <c r="F2337" s="4" t="str">
        <f>TEXT(SalesDataTable[[#This Row],[Order Date]],"MMM")</f>
        <v>Nov</v>
      </c>
      <c r="G2337" s="4" t="s">
        <v>20</v>
      </c>
      <c r="H2337" s="4" t="s">
        <v>33</v>
      </c>
      <c r="I2337" s="4" t="s">
        <v>2</v>
      </c>
      <c r="J2337" s="4" t="s">
        <v>13</v>
      </c>
      <c r="K2337" s="4" t="s">
        <v>23</v>
      </c>
      <c r="L2337" s="4" t="s">
        <v>51</v>
      </c>
      <c r="M2337" s="9">
        <v>3</v>
      </c>
      <c r="N2337" s="6">
        <v>124.72</v>
      </c>
      <c r="O2337" s="7">
        <v>0.15</v>
      </c>
      <c r="P2337" s="6">
        <v>60.35</v>
      </c>
      <c r="Q2337" s="6">
        <f t="shared" si="144"/>
        <v>318.03599999999994</v>
      </c>
      <c r="R2337" s="6">
        <f t="shared" si="145"/>
        <v>181.05</v>
      </c>
      <c r="S2337" s="6">
        <f t="shared" si="146"/>
        <v>136.98599999999993</v>
      </c>
      <c r="T2337" s="8">
        <f t="shared" si="147"/>
        <v>0.4307248236048748</v>
      </c>
      <c r="U2337" s="5">
        <f>YEAR(SalesDataTable[[#This Row],[Order Date]])</f>
        <v>2026</v>
      </c>
      <c r="V2337" s="8" t="str">
        <f>"Q"&amp;ROUNDUP(MONTH(SalesDataTable[[#This Row],[Order Date]])/3,0)</f>
        <v>Q4</v>
      </c>
      <c r="W2337" s="9">
        <f>MONTH(SalesDataTable[[#This Row],[Order Date]])</f>
        <v>11</v>
      </c>
      <c r="X2337" s="8" t="str">
        <f>TEXT(SalesDataTable[[#This Row],[Order Date]],"mmm")</f>
        <v>Nov</v>
      </c>
    </row>
    <row r="2338" spans="1:24" ht="15.75">
      <c r="A2338" s="2">
        <v>3165</v>
      </c>
      <c r="B2338" s="3">
        <v>46337</v>
      </c>
      <c r="C2338" s="4">
        <f>YEAR(SalesDataTable[[#This Row],[Order Date]])</f>
        <v>2026</v>
      </c>
      <c r="D2338" s="12" t="str">
        <f>"Q"&amp;ROUNDUP(MONTH(SalesDataTable[[#This Row],[Order Date]])/3,0)</f>
        <v>Q4</v>
      </c>
      <c r="E2338" s="4">
        <f>MONTH(SalesDataTable[[#This Row],[Order Date]])</f>
        <v>11</v>
      </c>
      <c r="F2338" s="4" t="str">
        <f>TEXT(SalesDataTable[[#This Row],[Order Date]],"MMM")</f>
        <v>Nov</v>
      </c>
      <c r="G2338" s="4" t="s">
        <v>11</v>
      </c>
      <c r="H2338" s="4" t="s">
        <v>12</v>
      </c>
      <c r="I2338" s="4" t="s">
        <v>19</v>
      </c>
      <c r="J2338" s="4" t="s">
        <v>3</v>
      </c>
      <c r="K2338" s="4" t="s">
        <v>34</v>
      </c>
      <c r="L2338" s="4" t="s">
        <v>42</v>
      </c>
      <c r="M2338" s="9">
        <v>1</v>
      </c>
      <c r="N2338" s="6">
        <v>35.729999999999997</v>
      </c>
      <c r="O2338" s="7">
        <v>0.1</v>
      </c>
      <c r="P2338" s="6">
        <v>14.15</v>
      </c>
      <c r="Q2338" s="6">
        <f t="shared" si="144"/>
        <v>32.156999999999996</v>
      </c>
      <c r="R2338" s="6">
        <f t="shared" si="145"/>
        <v>14.15</v>
      </c>
      <c r="S2338" s="6">
        <f t="shared" si="146"/>
        <v>18.006999999999998</v>
      </c>
      <c r="T2338" s="8">
        <f t="shared" si="147"/>
        <v>0.55997139036601673</v>
      </c>
      <c r="U2338" s="5">
        <f>YEAR(SalesDataTable[[#This Row],[Order Date]])</f>
        <v>2026</v>
      </c>
      <c r="V2338" s="8" t="str">
        <f>"Q"&amp;ROUNDUP(MONTH(SalesDataTable[[#This Row],[Order Date]])/3,0)</f>
        <v>Q4</v>
      </c>
      <c r="W2338" s="9">
        <f>MONTH(SalesDataTable[[#This Row],[Order Date]])</f>
        <v>11</v>
      </c>
      <c r="X2338" s="8" t="str">
        <f>TEXT(SalesDataTable[[#This Row],[Order Date]],"mmm")</f>
        <v>Nov</v>
      </c>
    </row>
    <row r="2339" spans="1:24" ht="15.75">
      <c r="A2339" s="2">
        <v>4179</v>
      </c>
      <c r="B2339" s="3">
        <v>46337</v>
      </c>
      <c r="C2339" s="4">
        <f>YEAR(SalesDataTable[[#This Row],[Order Date]])</f>
        <v>2026</v>
      </c>
      <c r="D2339" s="12" t="str">
        <f>"Q"&amp;ROUNDUP(MONTH(SalesDataTable[[#This Row],[Order Date]])/3,0)</f>
        <v>Q4</v>
      </c>
      <c r="E2339" s="4">
        <f>MONTH(SalesDataTable[[#This Row],[Order Date]])</f>
        <v>11</v>
      </c>
      <c r="F2339" s="4" t="str">
        <f>TEXT(SalesDataTable[[#This Row],[Order Date]],"MMM")</f>
        <v>Nov</v>
      </c>
      <c r="G2339" s="4" t="s">
        <v>11</v>
      </c>
      <c r="H2339" s="4" t="s">
        <v>18</v>
      </c>
      <c r="I2339" s="4" t="s">
        <v>19</v>
      </c>
      <c r="J2339" s="4" t="s">
        <v>16</v>
      </c>
      <c r="K2339" s="4" t="s">
        <v>14</v>
      </c>
      <c r="L2339" s="4" t="s">
        <v>48</v>
      </c>
      <c r="M2339" s="9">
        <v>2</v>
      </c>
      <c r="N2339" s="6">
        <v>166.1</v>
      </c>
      <c r="O2339" s="7">
        <v>0.05</v>
      </c>
      <c r="P2339" s="6">
        <v>88.2</v>
      </c>
      <c r="Q2339" s="6">
        <f t="shared" si="144"/>
        <v>315.58999999999997</v>
      </c>
      <c r="R2339" s="6">
        <f t="shared" si="145"/>
        <v>176.4</v>
      </c>
      <c r="S2339" s="6">
        <f t="shared" si="146"/>
        <v>139.18999999999997</v>
      </c>
      <c r="T2339" s="8">
        <f t="shared" si="147"/>
        <v>0.44104692797617157</v>
      </c>
      <c r="U2339" s="5">
        <f>YEAR(SalesDataTable[[#This Row],[Order Date]])</f>
        <v>2026</v>
      </c>
      <c r="V2339" s="8" t="str">
        <f>"Q"&amp;ROUNDUP(MONTH(SalesDataTable[[#This Row],[Order Date]])/3,0)</f>
        <v>Q4</v>
      </c>
      <c r="W2339" s="9">
        <f>MONTH(SalesDataTable[[#This Row],[Order Date]])</f>
        <v>11</v>
      </c>
      <c r="X2339" s="8" t="str">
        <f>TEXT(SalesDataTable[[#This Row],[Order Date]],"mmm")</f>
        <v>Nov</v>
      </c>
    </row>
    <row r="2340" spans="1:24" ht="15.75">
      <c r="A2340" s="2">
        <v>4829</v>
      </c>
      <c r="B2340" s="3">
        <v>46337</v>
      </c>
      <c r="C2340" s="4">
        <f>YEAR(SalesDataTable[[#This Row],[Order Date]])</f>
        <v>2026</v>
      </c>
      <c r="D2340" s="12" t="str">
        <f>"Q"&amp;ROUNDUP(MONTH(SalesDataTable[[#This Row],[Order Date]])/3,0)</f>
        <v>Q4</v>
      </c>
      <c r="E2340" s="4">
        <f>MONTH(SalesDataTable[[#This Row],[Order Date]])</f>
        <v>11</v>
      </c>
      <c r="F2340" s="4" t="str">
        <f>TEXT(SalesDataTable[[#This Row],[Order Date]],"MMM")</f>
        <v>Nov</v>
      </c>
      <c r="G2340" s="4" t="s">
        <v>11</v>
      </c>
      <c r="H2340" s="4" t="s">
        <v>52</v>
      </c>
      <c r="I2340" s="4" t="s">
        <v>28</v>
      </c>
      <c r="J2340" s="4" t="s">
        <v>13</v>
      </c>
      <c r="K2340" s="4" t="s">
        <v>4</v>
      </c>
      <c r="L2340" s="4" t="s">
        <v>5</v>
      </c>
      <c r="M2340" s="9">
        <v>2</v>
      </c>
      <c r="N2340" s="6">
        <v>81.27</v>
      </c>
      <c r="O2340" s="7">
        <v>0.05</v>
      </c>
      <c r="P2340" s="6">
        <v>43.04</v>
      </c>
      <c r="Q2340" s="6">
        <f t="shared" si="144"/>
        <v>154.41299999999998</v>
      </c>
      <c r="R2340" s="6">
        <f t="shared" si="145"/>
        <v>86.08</v>
      </c>
      <c r="S2340" s="6">
        <f t="shared" si="146"/>
        <v>68.332999999999984</v>
      </c>
      <c r="T2340" s="8">
        <f t="shared" si="147"/>
        <v>0.44253398353765544</v>
      </c>
      <c r="U2340" s="5">
        <f>YEAR(SalesDataTable[[#This Row],[Order Date]])</f>
        <v>2026</v>
      </c>
      <c r="V2340" s="8" t="str">
        <f>"Q"&amp;ROUNDUP(MONTH(SalesDataTable[[#This Row],[Order Date]])/3,0)</f>
        <v>Q4</v>
      </c>
      <c r="W2340" s="9">
        <f>MONTH(SalesDataTable[[#This Row],[Order Date]])</f>
        <v>11</v>
      </c>
      <c r="X2340" s="8" t="str">
        <f>TEXT(SalesDataTable[[#This Row],[Order Date]],"mmm")</f>
        <v>Nov</v>
      </c>
    </row>
    <row r="2341" spans="1:24" ht="15.75">
      <c r="A2341" s="2">
        <v>4943</v>
      </c>
      <c r="B2341" s="3">
        <v>46337</v>
      </c>
      <c r="C2341" s="4">
        <f>YEAR(SalesDataTable[[#This Row],[Order Date]])</f>
        <v>2026</v>
      </c>
      <c r="D2341" s="12" t="str">
        <f>"Q"&amp;ROUNDUP(MONTH(SalesDataTable[[#This Row],[Order Date]])/3,0)</f>
        <v>Q4</v>
      </c>
      <c r="E2341" s="4">
        <f>MONTH(SalesDataTable[[#This Row],[Order Date]])</f>
        <v>11</v>
      </c>
      <c r="F2341" s="4" t="str">
        <f>TEXT(SalesDataTable[[#This Row],[Order Date]],"MMM")</f>
        <v>Nov</v>
      </c>
      <c r="G2341" s="4" t="s">
        <v>0</v>
      </c>
      <c r="H2341" s="4" t="s">
        <v>36</v>
      </c>
      <c r="I2341" s="4" t="s">
        <v>8</v>
      </c>
      <c r="J2341" s="4" t="s">
        <v>3</v>
      </c>
      <c r="K2341" s="4" t="s">
        <v>23</v>
      </c>
      <c r="L2341" s="4" t="s">
        <v>29</v>
      </c>
      <c r="M2341" s="9">
        <v>10</v>
      </c>
      <c r="N2341" s="6">
        <v>191.98</v>
      </c>
      <c r="O2341" s="7">
        <v>0.1</v>
      </c>
      <c r="P2341" s="6">
        <v>102.73</v>
      </c>
      <c r="Q2341" s="6">
        <f t="shared" si="144"/>
        <v>1727.82</v>
      </c>
      <c r="R2341" s="6">
        <f t="shared" si="145"/>
        <v>1027.3</v>
      </c>
      <c r="S2341" s="6">
        <f t="shared" si="146"/>
        <v>700.52</v>
      </c>
      <c r="T2341" s="8">
        <f t="shared" si="147"/>
        <v>0.40543575140929033</v>
      </c>
      <c r="U2341" s="5">
        <f>YEAR(SalesDataTable[[#This Row],[Order Date]])</f>
        <v>2026</v>
      </c>
      <c r="V2341" s="8" t="str">
        <f>"Q"&amp;ROUNDUP(MONTH(SalesDataTable[[#This Row],[Order Date]])/3,0)</f>
        <v>Q4</v>
      </c>
      <c r="W2341" s="9">
        <f>MONTH(SalesDataTable[[#This Row],[Order Date]])</f>
        <v>11</v>
      </c>
      <c r="X2341" s="8" t="str">
        <f>TEXT(SalesDataTable[[#This Row],[Order Date]],"mmm")</f>
        <v>Nov</v>
      </c>
    </row>
    <row r="2342" spans="1:24" ht="15.75">
      <c r="A2342" s="2">
        <v>887</v>
      </c>
      <c r="B2342" s="3">
        <v>46338</v>
      </c>
      <c r="C2342" s="4">
        <f>YEAR(SalesDataTable[[#This Row],[Order Date]])</f>
        <v>2026</v>
      </c>
      <c r="D2342" s="12" t="str">
        <f>"Q"&amp;ROUNDUP(MONTH(SalesDataTable[[#This Row],[Order Date]])/3,0)</f>
        <v>Q4</v>
      </c>
      <c r="E2342" s="4">
        <f>MONTH(SalesDataTable[[#This Row],[Order Date]])</f>
        <v>11</v>
      </c>
      <c r="F2342" s="4" t="str">
        <f>TEXT(SalesDataTable[[#This Row],[Order Date]],"MMM")</f>
        <v>Nov</v>
      </c>
      <c r="G2342" s="4" t="s">
        <v>20</v>
      </c>
      <c r="H2342" s="4" t="s">
        <v>33</v>
      </c>
      <c r="I2342" s="4" t="s">
        <v>19</v>
      </c>
      <c r="J2342" s="4" t="s">
        <v>3</v>
      </c>
      <c r="K2342" s="4" t="s">
        <v>9</v>
      </c>
      <c r="L2342" s="4" t="s">
        <v>10</v>
      </c>
      <c r="M2342" s="9">
        <v>6</v>
      </c>
      <c r="N2342" s="6">
        <v>89.87</v>
      </c>
      <c r="O2342" s="7">
        <v>0.2</v>
      </c>
      <c r="P2342" s="6">
        <v>44.47</v>
      </c>
      <c r="Q2342" s="6">
        <f t="shared" si="144"/>
        <v>431.37600000000003</v>
      </c>
      <c r="R2342" s="6">
        <f t="shared" si="145"/>
        <v>266.82</v>
      </c>
      <c r="S2342" s="6">
        <f t="shared" si="146"/>
        <v>164.55600000000004</v>
      </c>
      <c r="T2342" s="8">
        <f t="shared" si="147"/>
        <v>0.3814676755313231</v>
      </c>
      <c r="U2342" s="5">
        <f>YEAR(SalesDataTable[[#This Row],[Order Date]])</f>
        <v>2026</v>
      </c>
      <c r="V2342" s="8" t="str">
        <f>"Q"&amp;ROUNDUP(MONTH(SalesDataTable[[#This Row],[Order Date]])/3,0)</f>
        <v>Q4</v>
      </c>
      <c r="W2342" s="9">
        <f>MONTH(SalesDataTable[[#This Row],[Order Date]])</f>
        <v>11</v>
      </c>
      <c r="X2342" s="8" t="str">
        <f>TEXT(SalesDataTable[[#This Row],[Order Date]],"mmm")</f>
        <v>Nov</v>
      </c>
    </row>
    <row r="2343" spans="1:24" ht="15.75">
      <c r="A2343" s="2">
        <v>1090</v>
      </c>
      <c r="B2343" s="3">
        <v>46338</v>
      </c>
      <c r="C2343" s="4">
        <f>YEAR(SalesDataTable[[#This Row],[Order Date]])</f>
        <v>2026</v>
      </c>
      <c r="D2343" s="12" t="str">
        <f>"Q"&amp;ROUNDUP(MONTH(SalesDataTable[[#This Row],[Order Date]])/3,0)</f>
        <v>Q4</v>
      </c>
      <c r="E2343" s="4">
        <f>MONTH(SalesDataTable[[#This Row],[Order Date]])</f>
        <v>11</v>
      </c>
      <c r="F2343" s="4" t="str">
        <f>TEXT(SalesDataTable[[#This Row],[Order Date]],"MMM")</f>
        <v>Nov</v>
      </c>
      <c r="G2343" s="4" t="s">
        <v>6</v>
      </c>
      <c r="H2343" s="4" t="s">
        <v>49</v>
      </c>
      <c r="I2343" s="4" t="s">
        <v>28</v>
      </c>
      <c r="J2343" s="4" t="s">
        <v>13</v>
      </c>
      <c r="K2343" s="4" t="s">
        <v>4</v>
      </c>
      <c r="L2343" s="4" t="s">
        <v>22</v>
      </c>
      <c r="M2343" s="9">
        <v>3</v>
      </c>
      <c r="N2343" s="6">
        <v>51.44</v>
      </c>
      <c r="O2343" s="7">
        <v>0.1</v>
      </c>
      <c r="P2343" s="6">
        <v>23.11</v>
      </c>
      <c r="Q2343" s="6">
        <f t="shared" si="144"/>
        <v>138.88800000000001</v>
      </c>
      <c r="R2343" s="6">
        <f t="shared" si="145"/>
        <v>69.33</v>
      </c>
      <c r="S2343" s="6">
        <f t="shared" si="146"/>
        <v>69.558000000000007</v>
      </c>
      <c r="T2343" s="8">
        <f t="shared" si="147"/>
        <v>0.50082080525315364</v>
      </c>
      <c r="U2343" s="5">
        <f>YEAR(SalesDataTable[[#This Row],[Order Date]])</f>
        <v>2026</v>
      </c>
      <c r="V2343" s="8" t="str">
        <f>"Q"&amp;ROUNDUP(MONTH(SalesDataTable[[#This Row],[Order Date]])/3,0)</f>
        <v>Q4</v>
      </c>
      <c r="W2343" s="9">
        <f>MONTH(SalesDataTable[[#This Row],[Order Date]])</f>
        <v>11</v>
      </c>
      <c r="X2343" s="8" t="str">
        <f>TEXT(SalesDataTable[[#This Row],[Order Date]],"mmm")</f>
        <v>Nov</v>
      </c>
    </row>
    <row r="2344" spans="1:24" ht="15.75">
      <c r="A2344" s="2">
        <v>2090</v>
      </c>
      <c r="B2344" s="3">
        <v>46338</v>
      </c>
      <c r="C2344" s="4">
        <f>YEAR(SalesDataTable[[#This Row],[Order Date]])</f>
        <v>2026</v>
      </c>
      <c r="D2344" s="12" t="str">
        <f>"Q"&amp;ROUNDUP(MONTH(SalesDataTable[[#This Row],[Order Date]])/3,0)</f>
        <v>Q4</v>
      </c>
      <c r="E2344" s="4">
        <f>MONTH(SalesDataTable[[#This Row],[Order Date]])</f>
        <v>11</v>
      </c>
      <c r="F2344" s="4" t="str">
        <f>TEXT(SalesDataTable[[#This Row],[Order Date]],"MMM")</f>
        <v>Nov</v>
      </c>
      <c r="G2344" s="4" t="s">
        <v>20</v>
      </c>
      <c r="H2344" s="4" t="s">
        <v>21</v>
      </c>
      <c r="I2344" s="4" t="s">
        <v>28</v>
      </c>
      <c r="J2344" s="4" t="s">
        <v>13</v>
      </c>
      <c r="K2344" s="4" t="s">
        <v>14</v>
      </c>
      <c r="L2344" s="4" t="s">
        <v>32</v>
      </c>
      <c r="M2344" s="9">
        <v>4</v>
      </c>
      <c r="N2344" s="6">
        <v>46.68</v>
      </c>
      <c r="O2344" s="7">
        <v>0.05</v>
      </c>
      <c r="P2344" s="6">
        <v>17.96</v>
      </c>
      <c r="Q2344" s="6">
        <f t="shared" si="144"/>
        <v>177.38399999999999</v>
      </c>
      <c r="R2344" s="6">
        <f t="shared" si="145"/>
        <v>71.84</v>
      </c>
      <c r="S2344" s="6">
        <f t="shared" si="146"/>
        <v>105.54399999999998</v>
      </c>
      <c r="T2344" s="8">
        <f t="shared" si="147"/>
        <v>0.59500293149325756</v>
      </c>
      <c r="U2344" s="5">
        <f>YEAR(SalesDataTable[[#This Row],[Order Date]])</f>
        <v>2026</v>
      </c>
      <c r="V2344" s="8" t="str">
        <f>"Q"&amp;ROUNDUP(MONTH(SalesDataTable[[#This Row],[Order Date]])/3,0)</f>
        <v>Q4</v>
      </c>
      <c r="W2344" s="9">
        <f>MONTH(SalesDataTable[[#This Row],[Order Date]])</f>
        <v>11</v>
      </c>
      <c r="X2344" s="8" t="str">
        <f>TEXT(SalesDataTable[[#This Row],[Order Date]],"mmm")</f>
        <v>Nov</v>
      </c>
    </row>
    <row r="2345" spans="1:24" ht="15.75">
      <c r="A2345" s="2">
        <v>2561</v>
      </c>
      <c r="B2345" s="3">
        <v>46338</v>
      </c>
      <c r="C2345" s="4">
        <f>YEAR(SalesDataTable[[#This Row],[Order Date]])</f>
        <v>2026</v>
      </c>
      <c r="D2345" s="12" t="str">
        <f>"Q"&amp;ROUNDUP(MONTH(SalesDataTable[[#This Row],[Order Date]])/3,0)</f>
        <v>Q4</v>
      </c>
      <c r="E2345" s="4">
        <f>MONTH(SalesDataTable[[#This Row],[Order Date]])</f>
        <v>11</v>
      </c>
      <c r="F2345" s="4" t="str">
        <f>TEXT(SalesDataTable[[#This Row],[Order Date]],"MMM")</f>
        <v>Nov</v>
      </c>
      <c r="G2345" s="4" t="s">
        <v>6</v>
      </c>
      <c r="H2345" s="4" t="s">
        <v>43</v>
      </c>
      <c r="I2345" s="4" t="s">
        <v>19</v>
      </c>
      <c r="J2345" s="4" t="s">
        <v>13</v>
      </c>
      <c r="K2345" s="4" t="s">
        <v>9</v>
      </c>
      <c r="L2345" s="4" t="s">
        <v>46</v>
      </c>
      <c r="M2345" s="9">
        <v>4</v>
      </c>
      <c r="N2345" s="6">
        <v>73.05</v>
      </c>
      <c r="O2345" s="7">
        <v>0.2</v>
      </c>
      <c r="P2345" s="6">
        <v>32.82</v>
      </c>
      <c r="Q2345" s="6">
        <f t="shared" si="144"/>
        <v>233.76</v>
      </c>
      <c r="R2345" s="6">
        <f t="shared" si="145"/>
        <v>131.28</v>
      </c>
      <c r="S2345" s="6">
        <f t="shared" si="146"/>
        <v>102.47999999999999</v>
      </c>
      <c r="T2345" s="8">
        <f t="shared" si="147"/>
        <v>0.4383983572895277</v>
      </c>
      <c r="U2345" s="5">
        <f>YEAR(SalesDataTable[[#This Row],[Order Date]])</f>
        <v>2026</v>
      </c>
      <c r="V2345" s="8" t="str">
        <f>"Q"&amp;ROUNDUP(MONTH(SalesDataTable[[#This Row],[Order Date]])/3,0)</f>
        <v>Q4</v>
      </c>
      <c r="W2345" s="9">
        <f>MONTH(SalesDataTable[[#This Row],[Order Date]])</f>
        <v>11</v>
      </c>
      <c r="X2345" s="8" t="str">
        <f>TEXT(SalesDataTable[[#This Row],[Order Date]],"mmm")</f>
        <v>Nov</v>
      </c>
    </row>
    <row r="2346" spans="1:24" ht="15.75">
      <c r="A2346" s="2">
        <v>2855</v>
      </c>
      <c r="B2346" s="3">
        <v>46338</v>
      </c>
      <c r="C2346" s="4">
        <f>YEAR(SalesDataTable[[#This Row],[Order Date]])</f>
        <v>2026</v>
      </c>
      <c r="D2346" s="12" t="str">
        <f>"Q"&amp;ROUNDUP(MONTH(SalesDataTable[[#This Row],[Order Date]])/3,0)</f>
        <v>Q4</v>
      </c>
      <c r="E2346" s="4">
        <f>MONTH(SalesDataTable[[#This Row],[Order Date]])</f>
        <v>11</v>
      </c>
      <c r="F2346" s="4" t="str">
        <f>TEXT(SalesDataTable[[#This Row],[Order Date]],"MMM")</f>
        <v>Nov</v>
      </c>
      <c r="G2346" s="4" t="s">
        <v>11</v>
      </c>
      <c r="H2346" s="4" t="s">
        <v>39</v>
      </c>
      <c r="I2346" s="4" t="s">
        <v>28</v>
      </c>
      <c r="J2346" s="4" t="s">
        <v>13</v>
      </c>
      <c r="K2346" s="4" t="s">
        <v>23</v>
      </c>
      <c r="L2346" s="4" t="s">
        <v>51</v>
      </c>
      <c r="M2346" s="9">
        <v>1</v>
      </c>
      <c r="N2346" s="6">
        <v>125.32</v>
      </c>
      <c r="O2346" s="7">
        <v>0.15</v>
      </c>
      <c r="P2346" s="6">
        <v>59.49</v>
      </c>
      <c r="Q2346" s="6">
        <f t="shared" si="144"/>
        <v>106.52199999999999</v>
      </c>
      <c r="R2346" s="6">
        <f t="shared" si="145"/>
        <v>59.49</v>
      </c>
      <c r="S2346" s="6">
        <f t="shared" si="146"/>
        <v>47.031999999999989</v>
      </c>
      <c r="T2346" s="8">
        <f t="shared" si="147"/>
        <v>0.44152381667636725</v>
      </c>
      <c r="U2346" s="5">
        <f>YEAR(SalesDataTable[[#This Row],[Order Date]])</f>
        <v>2026</v>
      </c>
      <c r="V2346" s="8" t="str">
        <f>"Q"&amp;ROUNDUP(MONTH(SalesDataTable[[#This Row],[Order Date]])/3,0)</f>
        <v>Q4</v>
      </c>
      <c r="W2346" s="9">
        <f>MONTH(SalesDataTable[[#This Row],[Order Date]])</f>
        <v>11</v>
      </c>
      <c r="X2346" s="8" t="str">
        <f>TEXT(SalesDataTable[[#This Row],[Order Date]],"mmm")</f>
        <v>Nov</v>
      </c>
    </row>
    <row r="2347" spans="1:24" ht="15.75">
      <c r="A2347" s="2">
        <v>4421</v>
      </c>
      <c r="B2347" s="3">
        <v>46338</v>
      </c>
      <c r="C2347" s="4">
        <f>YEAR(SalesDataTable[[#This Row],[Order Date]])</f>
        <v>2026</v>
      </c>
      <c r="D2347" s="12" t="str">
        <f>"Q"&amp;ROUNDUP(MONTH(SalesDataTable[[#This Row],[Order Date]])/3,0)</f>
        <v>Q4</v>
      </c>
      <c r="E2347" s="4">
        <f>MONTH(SalesDataTable[[#This Row],[Order Date]])</f>
        <v>11</v>
      </c>
      <c r="F2347" s="4" t="str">
        <f>TEXT(SalesDataTable[[#This Row],[Order Date]],"MMM")</f>
        <v>Nov</v>
      </c>
      <c r="G2347" s="4" t="s">
        <v>6</v>
      </c>
      <c r="H2347" s="4" t="s">
        <v>41</v>
      </c>
      <c r="I2347" s="4" t="s">
        <v>28</v>
      </c>
      <c r="J2347" s="4" t="s">
        <v>16</v>
      </c>
      <c r="K2347" s="4" t="s">
        <v>34</v>
      </c>
      <c r="L2347" s="4" t="s">
        <v>38</v>
      </c>
      <c r="M2347" s="9">
        <v>2</v>
      </c>
      <c r="N2347" s="6">
        <v>123.49</v>
      </c>
      <c r="O2347" s="7">
        <v>0.15</v>
      </c>
      <c r="P2347" s="6">
        <v>68.08</v>
      </c>
      <c r="Q2347" s="6">
        <f t="shared" si="144"/>
        <v>209.93299999999999</v>
      </c>
      <c r="R2347" s="6">
        <f t="shared" si="145"/>
        <v>136.16</v>
      </c>
      <c r="S2347" s="6">
        <f t="shared" si="146"/>
        <v>73.772999999999996</v>
      </c>
      <c r="T2347" s="8">
        <f t="shared" si="147"/>
        <v>0.35141211719929694</v>
      </c>
      <c r="U2347" s="5">
        <f>YEAR(SalesDataTable[[#This Row],[Order Date]])</f>
        <v>2026</v>
      </c>
      <c r="V2347" s="8" t="str">
        <f>"Q"&amp;ROUNDUP(MONTH(SalesDataTable[[#This Row],[Order Date]])/3,0)</f>
        <v>Q4</v>
      </c>
      <c r="W2347" s="9">
        <f>MONTH(SalesDataTable[[#This Row],[Order Date]])</f>
        <v>11</v>
      </c>
      <c r="X2347" s="8" t="str">
        <f>TEXT(SalesDataTable[[#This Row],[Order Date]],"mmm")</f>
        <v>Nov</v>
      </c>
    </row>
    <row r="2348" spans="1:24" ht="15.75">
      <c r="A2348" s="2">
        <v>195</v>
      </c>
      <c r="B2348" s="3">
        <v>46339</v>
      </c>
      <c r="C2348" s="4">
        <f>YEAR(SalesDataTable[[#This Row],[Order Date]])</f>
        <v>2026</v>
      </c>
      <c r="D2348" s="12" t="str">
        <f>"Q"&amp;ROUNDUP(MONTH(SalesDataTable[[#This Row],[Order Date]])/3,0)</f>
        <v>Q4</v>
      </c>
      <c r="E2348" s="4">
        <f>MONTH(SalesDataTable[[#This Row],[Order Date]])</f>
        <v>11</v>
      </c>
      <c r="F2348" s="4" t="str">
        <f>TEXT(SalesDataTable[[#This Row],[Order Date]],"MMM")</f>
        <v>Nov</v>
      </c>
      <c r="G2348" s="4" t="s">
        <v>6</v>
      </c>
      <c r="H2348" s="4" t="s">
        <v>43</v>
      </c>
      <c r="I2348" s="4" t="s">
        <v>19</v>
      </c>
      <c r="J2348" s="4" t="s">
        <v>3</v>
      </c>
      <c r="K2348" s="4" t="s">
        <v>14</v>
      </c>
      <c r="L2348" s="4" t="s">
        <v>32</v>
      </c>
      <c r="M2348" s="9">
        <v>1</v>
      </c>
      <c r="N2348" s="6">
        <v>47.37</v>
      </c>
      <c r="O2348" s="7">
        <v>0.2</v>
      </c>
      <c r="P2348" s="6">
        <v>18.739999999999998</v>
      </c>
      <c r="Q2348" s="6">
        <f t="shared" si="144"/>
        <v>37.896000000000001</v>
      </c>
      <c r="R2348" s="6">
        <f t="shared" si="145"/>
        <v>18.739999999999998</v>
      </c>
      <c r="S2348" s="6">
        <f t="shared" si="146"/>
        <v>19.156000000000002</v>
      </c>
      <c r="T2348" s="8">
        <f t="shared" si="147"/>
        <v>0.50548870593202455</v>
      </c>
      <c r="U2348" s="5">
        <f>YEAR(SalesDataTable[[#This Row],[Order Date]])</f>
        <v>2026</v>
      </c>
      <c r="V2348" s="8" t="str">
        <f>"Q"&amp;ROUNDUP(MONTH(SalesDataTable[[#This Row],[Order Date]])/3,0)</f>
        <v>Q4</v>
      </c>
      <c r="W2348" s="9">
        <f>MONTH(SalesDataTable[[#This Row],[Order Date]])</f>
        <v>11</v>
      </c>
      <c r="X2348" s="8" t="str">
        <f>TEXT(SalesDataTable[[#This Row],[Order Date]],"mmm")</f>
        <v>Nov</v>
      </c>
    </row>
    <row r="2349" spans="1:24" ht="15.75">
      <c r="A2349" s="2">
        <v>520</v>
      </c>
      <c r="B2349" s="3">
        <v>46339</v>
      </c>
      <c r="C2349" s="4">
        <f>YEAR(SalesDataTable[[#This Row],[Order Date]])</f>
        <v>2026</v>
      </c>
      <c r="D2349" s="12" t="str">
        <f>"Q"&amp;ROUNDUP(MONTH(SalesDataTable[[#This Row],[Order Date]])/3,0)</f>
        <v>Q4</v>
      </c>
      <c r="E2349" s="4">
        <f>MONTH(SalesDataTable[[#This Row],[Order Date]])</f>
        <v>11</v>
      </c>
      <c r="F2349" s="4" t="str">
        <f>TEXT(SalesDataTable[[#This Row],[Order Date]],"MMM")</f>
        <v>Nov</v>
      </c>
      <c r="G2349" s="4" t="s">
        <v>6</v>
      </c>
      <c r="H2349" s="4" t="s">
        <v>43</v>
      </c>
      <c r="I2349" s="4" t="s">
        <v>8</v>
      </c>
      <c r="J2349" s="4" t="s">
        <v>16</v>
      </c>
      <c r="K2349" s="4" t="s">
        <v>9</v>
      </c>
      <c r="L2349" s="4" t="s">
        <v>10</v>
      </c>
      <c r="M2349" s="9">
        <v>6</v>
      </c>
      <c r="N2349" s="6">
        <v>92.31</v>
      </c>
      <c r="O2349" s="7">
        <v>0.05</v>
      </c>
      <c r="P2349" s="6">
        <v>46.12</v>
      </c>
      <c r="Q2349" s="6">
        <f t="shared" si="144"/>
        <v>526.16700000000003</v>
      </c>
      <c r="R2349" s="6">
        <f t="shared" si="145"/>
        <v>276.71999999999997</v>
      </c>
      <c r="S2349" s="6">
        <f t="shared" si="146"/>
        <v>249.44700000000006</v>
      </c>
      <c r="T2349" s="8">
        <f t="shared" si="147"/>
        <v>0.47408332335551268</v>
      </c>
      <c r="U2349" s="5">
        <f>YEAR(SalesDataTable[[#This Row],[Order Date]])</f>
        <v>2026</v>
      </c>
      <c r="V2349" s="8" t="str">
        <f>"Q"&amp;ROUNDUP(MONTH(SalesDataTable[[#This Row],[Order Date]])/3,0)</f>
        <v>Q4</v>
      </c>
      <c r="W2349" s="9">
        <f>MONTH(SalesDataTable[[#This Row],[Order Date]])</f>
        <v>11</v>
      </c>
      <c r="X2349" s="8" t="str">
        <f>TEXT(SalesDataTable[[#This Row],[Order Date]],"mmm")</f>
        <v>Nov</v>
      </c>
    </row>
    <row r="2350" spans="1:24" ht="15.75">
      <c r="A2350" s="2">
        <v>646</v>
      </c>
      <c r="B2350" s="3">
        <v>46339</v>
      </c>
      <c r="C2350" s="4">
        <f>YEAR(SalesDataTable[[#This Row],[Order Date]])</f>
        <v>2026</v>
      </c>
      <c r="D2350" s="12" t="str">
        <f>"Q"&amp;ROUNDUP(MONTH(SalesDataTable[[#This Row],[Order Date]])/3,0)</f>
        <v>Q4</v>
      </c>
      <c r="E2350" s="4">
        <f>MONTH(SalesDataTable[[#This Row],[Order Date]])</f>
        <v>11</v>
      </c>
      <c r="F2350" s="4" t="str">
        <f>TEXT(SalesDataTable[[#This Row],[Order Date]],"MMM")</f>
        <v>Nov</v>
      </c>
      <c r="G2350" s="4" t="s">
        <v>11</v>
      </c>
      <c r="H2350" s="4" t="s">
        <v>52</v>
      </c>
      <c r="I2350" s="4" t="s">
        <v>19</v>
      </c>
      <c r="J2350" s="4" t="s">
        <v>3</v>
      </c>
      <c r="K2350" s="4" t="s">
        <v>4</v>
      </c>
      <c r="L2350" s="4" t="s">
        <v>22</v>
      </c>
      <c r="M2350" s="9">
        <v>1</v>
      </c>
      <c r="N2350" s="6">
        <v>49.53</v>
      </c>
      <c r="O2350" s="7">
        <v>0.1</v>
      </c>
      <c r="P2350" s="6">
        <v>22.18</v>
      </c>
      <c r="Q2350" s="6">
        <f t="shared" si="144"/>
        <v>44.577000000000005</v>
      </c>
      <c r="R2350" s="6">
        <f t="shared" si="145"/>
        <v>22.18</v>
      </c>
      <c r="S2350" s="6">
        <f t="shared" si="146"/>
        <v>22.397000000000006</v>
      </c>
      <c r="T2350" s="8">
        <f t="shared" si="147"/>
        <v>0.50243399062296712</v>
      </c>
      <c r="U2350" s="5">
        <f>YEAR(SalesDataTable[[#This Row],[Order Date]])</f>
        <v>2026</v>
      </c>
      <c r="V2350" s="8" t="str">
        <f>"Q"&amp;ROUNDUP(MONTH(SalesDataTable[[#This Row],[Order Date]])/3,0)</f>
        <v>Q4</v>
      </c>
      <c r="W2350" s="9">
        <f>MONTH(SalesDataTable[[#This Row],[Order Date]])</f>
        <v>11</v>
      </c>
      <c r="X2350" s="8" t="str">
        <f>TEXT(SalesDataTable[[#This Row],[Order Date]],"mmm")</f>
        <v>Nov</v>
      </c>
    </row>
    <row r="2351" spans="1:24" ht="15.75">
      <c r="A2351" s="2">
        <v>893</v>
      </c>
      <c r="B2351" s="3">
        <v>46339</v>
      </c>
      <c r="C2351" s="4">
        <f>YEAR(SalesDataTable[[#This Row],[Order Date]])</f>
        <v>2026</v>
      </c>
      <c r="D2351" s="12" t="str">
        <f>"Q"&amp;ROUNDUP(MONTH(SalesDataTable[[#This Row],[Order Date]])/3,0)</f>
        <v>Q4</v>
      </c>
      <c r="E2351" s="4">
        <f>MONTH(SalesDataTable[[#This Row],[Order Date]])</f>
        <v>11</v>
      </c>
      <c r="F2351" s="4" t="str">
        <f>TEXT(SalesDataTable[[#This Row],[Order Date]],"MMM")</f>
        <v>Nov</v>
      </c>
      <c r="G2351" s="4" t="s">
        <v>20</v>
      </c>
      <c r="H2351" s="4" t="s">
        <v>33</v>
      </c>
      <c r="I2351" s="4" t="s">
        <v>2</v>
      </c>
      <c r="J2351" s="4" t="s">
        <v>13</v>
      </c>
      <c r="K2351" s="4" t="s">
        <v>14</v>
      </c>
      <c r="L2351" s="4" t="s">
        <v>32</v>
      </c>
      <c r="M2351" s="9">
        <v>4</v>
      </c>
      <c r="N2351" s="6">
        <v>47.62</v>
      </c>
      <c r="O2351" s="7">
        <v>0.2</v>
      </c>
      <c r="P2351" s="6">
        <v>18.100000000000001</v>
      </c>
      <c r="Q2351" s="6">
        <f t="shared" si="144"/>
        <v>152.38399999999999</v>
      </c>
      <c r="R2351" s="6">
        <f t="shared" si="145"/>
        <v>72.400000000000006</v>
      </c>
      <c r="S2351" s="6">
        <f t="shared" si="146"/>
        <v>79.98399999999998</v>
      </c>
      <c r="T2351" s="8">
        <f t="shared" si="147"/>
        <v>0.52488450230995376</v>
      </c>
      <c r="U2351" s="5">
        <f>YEAR(SalesDataTable[[#This Row],[Order Date]])</f>
        <v>2026</v>
      </c>
      <c r="V2351" s="8" t="str">
        <f>"Q"&amp;ROUNDUP(MONTH(SalesDataTable[[#This Row],[Order Date]])/3,0)</f>
        <v>Q4</v>
      </c>
      <c r="W2351" s="9">
        <f>MONTH(SalesDataTable[[#This Row],[Order Date]])</f>
        <v>11</v>
      </c>
      <c r="X2351" s="8" t="str">
        <f>TEXT(SalesDataTable[[#This Row],[Order Date]],"mmm")</f>
        <v>Nov</v>
      </c>
    </row>
    <row r="2352" spans="1:24" ht="15.75">
      <c r="A2352" s="2">
        <v>916</v>
      </c>
      <c r="B2352" s="3">
        <v>46339</v>
      </c>
      <c r="C2352" s="4">
        <f>YEAR(SalesDataTable[[#This Row],[Order Date]])</f>
        <v>2026</v>
      </c>
      <c r="D2352" s="12" t="str">
        <f>"Q"&amp;ROUNDUP(MONTH(SalesDataTable[[#This Row],[Order Date]])/3,0)</f>
        <v>Q4</v>
      </c>
      <c r="E2352" s="4">
        <f>MONTH(SalesDataTable[[#This Row],[Order Date]])</f>
        <v>11</v>
      </c>
      <c r="F2352" s="4" t="str">
        <f>TEXT(SalesDataTable[[#This Row],[Order Date]],"MMM")</f>
        <v>Nov</v>
      </c>
      <c r="G2352" s="4" t="s">
        <v>6</v>
      </c>
      <c r="H2352" s="4" t="s">
        <v>27</v>
      </c>
      <c r="I2352" s="4" t="s">
        <v>2</v>
      </c>
      <c r="J2352" s="4" t="s">
        <v>13</v>
      </c>
      <c r="K2352" s="4" t="s">
        <v>4</v>
      </c>
      <c r="L2352" s="4" t="s">
        <v>22</v>
      </c>
      <c r="M2352" s="9">
        <v>4</v>
      </c>
      <c r="N2352" s="6">
        <v>51.93</v>
      </c>
      <c r="O2352" s="7">
        <v>0.05</v>
      </c>
      <c r="P2352" s="6">
        <v>22.62</v>
      </c>
      <c r="Q2352" s="6">
        <f t="shared" si="144"/>
        <v>197.334</v>
      </c>
      <c r="R2352" s="6">
        <f t="shared" si="145"/>
        <v>90.48</v>
      </c>
      <c r="S2352" s="6">
        <f t="shared" si="146"/>
        <v>106.854</v>
      </c>
      <c r="T2352" s="8">
        <f t="shared" si="147"/>
        <v>0.54148803551339353</v>
      </c>
      <c r="U2352" s="5">
        <f>YEAR(SalesDataTable[[#This Row],[Order Date]])</f>
        <v>2026</v>
      </c>
      <c r="V2352" s="8" t="str">
        <f>"Q"&amp;ROUNDUP(MONTH(SalesDataTable[[#This Row],[Order Date]])/3,0)</f>
        <v>Q4</v>
      </c>
      <c r="W2352" s="9">
        <f>MONTH(SalesDataTable[[#This Row],[Order Date]])</f>
        <v>11</v>
      </c>
      <c r="X2352" s="8" t="str">
        <f>TEXT(SalesDataTable[[#This Row],[Order Date]],"mmm")</f>
        <v>Nov</v>
      </c>
    </row>
    <row r="2353" spans="1:24" ht="15.75">
      <c r="A2353" s="2">
        <v>1295</v>
      </c>
      <c r="B2353" s="3">
        <v>46339</v>
      </c>
      <c r="C2353" s="4">
        <f>YEAR(SalesDataTable[[#This Row],[Order Date]])</f>
        <v>2026</v>
      </c>
      <c r="D2353" s="12" t="str">
        <f>"Q"&amp;ROUNDUP(MONTH(SalesDataTable[[#This Row],[Order Date]])/3,0)</f>
        <v>Q4</v>
      </c>
      <c r="E2353" s="4">
        <f>MONTH(SalesDataTable[[#This Row],[Order Date]])</f>
        <v>11</v>
      </c>
      <c r="F2353" s="4" t="str">
        <f>TEXT(SalesDataTable[[#This Row],[Order Date]],"MMM")</f>
        <v>Nov</v>
      </c>
      <c r="G2353" s="4" t="s">
        <v>6</v>
      </c>
      <c r="H2353" s="4" t="s">
        <v>41</v>
      </c>
      <c r="I2353" s="4" t="s">
        <v>28</v>
      </c>
      <c r="J2353" s="4" t="s">
        <v>13</v>
      </c>
      <c r="K2353" s="4" t="s">
        <v>9</v>
      </c>
      <c r="L2353" s="4" t="s">
        <v>37</v>
      </c>
      <c r="M2353" s="9">
        <v>1</v>
      </c>
      <c r="N2353" s="6">
        <v>155.44999999999999</v>
      </c>
      <c r="O2353" s="7">
        <v>0.05</v>
      </c>
      <c r="P2353" s="6">
        <v>77.25</v>
      </c>
      <c r="Q2353" s="6">
        <f t="shared" si="144"/>
        <v>147.67749999999998</v>
      </c>
      <c r="R2353" s="6">
        <f t="shared" si="145"/>
        <v>77.25</v>
      </c>
      <c r="S2353" s="6">
        <f t="shared" si="146"/>
        <v>70.427499999999981</v>
      </c>
      <c r="T2353" s="8">
        <f t="shared" si="147"/>
        <v>0.47690067884410281</v>
      </c>
      <c r="U2353" s="5">
        <f>YEAR(SalesDataTable[[#This Row],[Order Date]])</f>
        <v>2026</v>
      </c>
      <c r="V2353" s="8" t="str">
        <f>"Q"&amp;ROUNDUP(MONTH(SalesDataTable[[#This Row],[Order Date]])/3,0)</f>
        <v>Q4</v>
      </c>
      <c r="W2353" s="9">
        <f>MONTH(SalesDataTable[[#This Row],[Order Date]])</f>
        <v>11</v>
      </c>
      <c r="X2353" s="8" t="str">
        <f>TEXT(SalesDataTable[[#This Row],[Order Date]],"mmm")</f>
        <v>Nov</v>
      </c>
    </row>
    <row r="2354" spans="1:24" ht="15.75">
      <c r="A2354" s="2">
        <v>3438</v>
      </c>
      <c r="B2354" s="3">
        <v>46339</v>
      </c>
      <c r="C2354" s="4">
        <f>YEAR(SalesDataTable[[#This Row],[Order Date]])</f>
        <v>2026</v>
      </c>
      <c r="D2354" s="12" t="str">
        <f>"Q"&amp;ROUNDUP(MONTH(SalesDataTable[[#This Row],[Order Date]])/3,0)</f>
        <v>Q4</v>
      </c>
      <c r="E2354" s="4">
        <f>MONTH(SalesDataTable[[#This Row],[Order Date]])</f>
        <v>11</v>
      </c>
      <c r="F2354" s="4" t="str">
        <f>TEXT(SalesDataTable[[#This Row],[Order Date]],"MMM")</f>
        <v>Nov</v>
      </c>
      <c r="G2354" s="4" t="s">
        <v>0</v>
      </c>
      <c r="H2354" s="4" t="s">
        <v>1</v>
      </c>
      <c r="I2354" s="4" t="s">
        <v>2</v>
      </c>
      <c r="J2354" s="4" t="s">
        <v>3</v>
      </c>
      <c r="K2354" s="4" t="s">
        <v>4</v>
      </c>
      <c r="L2354" s="4" t="s">
        <v>26</v>
      </c>
      <c r="M2354" s="9">
        <v>4</v>
      </c>
      <c r="N2354" s="6">
        <v>40.03</v>
      </c>
      <c r="O2354" s="7">
        <v>0.05</v>
      </c>
      <c r="P2354" s="6">
        <v>16.78</v>
      </c>
      <c r="Q2354" s="6">
        <f t="shared" si="144"/>
        <v>152.114</v>
      </c>
      <c r="R2354" s="6">
        <f t="shared" si="145"/>
        <v>67.12</v>
      </c>
      <c r="S2354" s="6">
        <f t="shared" si="146"/>
        <v>84.994</v>
      </c>
      <c r="T2354" s="8">
        <f t="shared" si="147"/>
        <v>0.5587519886400989</v>
      </c>
      <c r="U2354" s="5">
        <f>YEAR(SalesDataTable[[#This Row],[Order Date]])</f>
        <v>2026</v>
      </c>
      <c r="V2354" s="8" t="str">
        <f>"Q"&amp;ROUNDUP(MONTH(SalesDataTable[[#This Row],[Order Date]])/3,0)</f>
        <v>Q4</v>
      </c>
      <c r="W2354" s="9">
        <f>MONTH(SalesDataTable[[#This Row],[Order Date]])</f>
        <v>11</v>
      </c>
      <c r="X2354" s="8" t="str">
        <f>TEXT(SalesDataTable[[#This Row],[Order Date]],"mmm")</f>
        <v>Nov</v>
      </c>
    </row>
    <row r="2355" spans="1:24" ht="15.75">
      <c r="A2355" s="2">
        <v>3573</v>
      </c>
      <c r="B2355" s="3">
        <v>46339</v>
      </c>
      <c r="C2355" s="4">
        <f>YEAR(SalesDataTable[[#This Row],[Order Date]])</f>
        <v>2026</v>
      </c>
      <c r="D2355" s="12" t="str">
        <f>"Q"&amp;ROUNDUP(MONTH(SalesDataTable[[#This Row],[Order Date]])/3,0)</f>
        <v>Q4</v>
      </c>
      <c r="E2355" s="4">
        <f>MONTH(SalesDataTable[[#This Row],[Order Date]])</f>
        <v>11</v>
      </c>
      <c r="F2355" s="4" t="str">
        <f>TEXT(SalesDataTable[[#This Row],[Order Date]],"MMM")</f>
        <v>Nov</v>
      </c>
      <c r="G2355" s="4" t="s">
        <v>0</v>
      </c>
      <c r="H2355" s="4" t="s">
        <v>36</v>
      </c>
      <c r="I2355" s="4" t="s">
        <v>2</v>
      </c>
      <c r="J2355" s="4" t="s">
        <v>3</v>
      </c>
      <c r="K2355" s="4" t="s">
        <v>9</v>
      </c>
      <c r="L2355" s="4" t="s">
        <v>37</v>
      </c>
      <c r="M2355" s="9">
        <v>2</v>
      </c>
      <c r="N2355" s="6">
        <v>152.96</v>
      </c>
      <c r="O2355" s="7">
        <v>0.1</v>
      </c>
      <c r="P2355" s="6">
        <v>79.12</v>
      </c>
      <c r="Q2355" s="6">
        <f t="shared" si="144"/>
        <v>275.32800000000003</v>
      </c>
      <c r="R2355" s="6">
        <f t="shared" si="145"/>
        <v>158.24</v>
      </c>
      <c r="S2355" s="6">
        <f t="shared" si="146"/>
        <v>117.08800000000002</v>
      </c>
      <c r="T2355" s="8">
        <f t="shared" si="147"/>
        <v>0.4252673175267318</v>
      </c>
      <c r="U2355" s="5">
        <f>YEAR(SalesDataTable[[#This Row],[Order Date]])</f>
        <v>2026</v>
      </c>
      <c r="V2355" s="8" t="str">
        <f>"Q"&amp;ROUNDUP(MONTH(SalesDataTable[[#This Row],[Order Date]])/3,0)</f>
        <v>Q4</v>
      </c>
      <c r="W2355" s="9">
        <f>MONTH(SalesDataTable[[#This Row],[Order Date]])</f>
        <v>11</v>
      </c>
      <c r="X2355" s="8" t="str">
        <f>TEXT(SalesDataTable[[#This Row],[Order Date]],"mmm")</f>
        <v>Nov</v>
      </c>
    </row>
    <row r="2356" spans="1:24" ht="15.75">
      <c r="A2356" s="2">
        <v>4257</v>
      </c>
      <c r="B2356" s="3">
        <v>46339</v>
      </c>
      <c r="C2356" s="4">
        <f>YEAR(SalesDataTable[[#This Row],[Order Date]])</f>
        <v>2026</v>
      </c>
      <c r="D2356" s="12" t="str">
        <f>"Q"&amp;ROUNDUP(MONTH(SalesDataTable[[#This Row],[Order Date]])/3,0)</f>
        <v>Q4</v>
      </c>
      <c r="E2356" s="4">
        <f>MONTH(SalesDataTable[[#This Row],[Order Date]])</f>
        <v>11</v>
      </c>
      <c r="F2356" s="4" t="str">
        <f>TEXT(SalesDataTable[[#This Row],[Order Date]],"MMM")</f>
        <v>Nov</v>
      </c>
      <c r="G2356" s="4" t="s">
        <v>20</v>
      </c>
      <c r="H2356" s="4" t="s">
        <v>47</v>
      </c>
      <c r="I2356" s="4" t="s">
        <v>19</v>
      </c>
      <c r="J2356" s="4" t="s">
        <v>13</v>
      </c>
      <c r="K2356" s="4" t="s">
        <v>34</v>
      </c>
      <c r="L2356" s="4" t="s">
        <v>38</v>
      </c>
      <c r="M2356" s="9">
        <v>2</v>
      </c>
      <c r="N2356" s="6">
        <v>124.06</v>
      </c>
      <c r="O2356" s="7">
        <v>0.05</v>
      </c>
      <c r="P2356" s="6">
        <v>69.98</v>
      </c>
      <c r="Q2356" s="6">
        <f t="shared" si="144"/>
        <v>235.714</v>
      </c>
      <c r="R2356" s="6">
        <f t="shared" si="145"/>
        <v>139.96</v>
      </c>
      <c r="S2356" s="6">
        <f t="shared" si="146"/>
        <v>95.753999999999991</v>
      </c>
      <c r="T2356" s="8">
        <f t="shared" si="147"/>
        <v>0.40622958330858577</v>
      </c>
      <c r="U2356" s="5">
        <f>YEAR(SalesDataTable[[#This Row],[Order Date]])</f>
        <v>2026</v>
      </c>
      <c r="V2356" s="8" t="str">
        <f>"Q"&amp;ROUNDUP(MONTH(SalesDataTable[[#This Row],[Order Date]])/3,0)</f>
        <v>Q4</v>
      </c>
      <c r="W2356" s="9">
        <f>MONTH(SalesDataTable[[#This Row],[Order Date]])</f>
        <v>11</v>
      </c>
      <c r="X2356" s="8" t="str">
        <f>TEXT(SalesDataTable[[#This Row],[Order Date]],"mmm")</f>
        <v>Nov</v>
      </c>
    </row>
    <row r="2357" spans="1:24" ht="15.75">
      <c r="A2357" s="2">
        <v>4389</v>
      </c>
      <c r="B2357" s="3">
        <v>46339</v>
      </c>
      <c r="C2357" s="4">
        <f>YEAR(SalesDataTable[[#This Row],[Order Date]])</f>
        <v>2026</v>
      </c>
      <c r="D2357" s="12" t="str">
        <f>"Q"&amp;ROUNDUP(MONTH(SalesDataTable[[#This Row],[Order Date]])/3,0)</f>
        <v>Q4</v>
      </c>
      <c r="E2357" s="4">
        <f>MONTH(SalesDataTable[[#This Row],[Order Date]])</f>
        <v>11</v>
      </c>
      <c r="F2357" s="4" t="str">
        <f>TEXT(SalesDataTable[[#This Row],[Order Date]],"MMM")</f>
        <v>Nov</v>
      </c>
      <c r="G2357" s="4" t="s">
        <v>11</v>
      </c>
      <c r="H2357" s="4" t="s">
        <v>39</v>
      </c>
      <c r="I2357" s="4" t="s">
        <v>28</v>
      </c>
      <c r="J2357" s="4" t="s">
        <v>13</v>
      </c>
      <c r="K2357" s="4" t="s">
        <v>9</v>
      </c>
      <c r="L2357" s="4" t="s">
        <v>37</v>
      </c>
      <c r="M2357" s="9">
        <v>1</v>
      </c>
      <c r="N2357" s="6">
        <v>151.66</v>
      </c>
      <c r="O2357" s="7">
        <v>0.1</v>
      </c>
      <c r="P2357" s="6">
        <v>80.209999999999994</v>
      </c>
      <c r="Q2357" s="6">
        <f t="shared" si="144"/>
        <v>136.494</v>
      </c>
      <c r="R2357" s="6">
        <f t="shared" si="145"/>
        <v>80.209999999999994</v>
      </c>
      <c r="S2357" s="6">
        <f t="shared" si="146"/>
        <v>56.284000000000006</v>
      </c>
      <c r="T2357" s="8">
        <f t="shared" si="147"/>
        <v>0.41235512183685735</v>
      </c>
      <c r="U2357" s="5">
        <f>YEAR(SalesDataTable[[#This Row],[Order Date]])</f>
        <v>2026</v>
      </c>
      <c r="V2357" s="8" t="str">
        <f>"Q"&amp;ROUNDUP(MONTH(SalesDataTable[[#This Row],[Order Date]])/3,0)</f>
        <v>Q4</v>
      </c>
      <c r="W2357" s="9">
        <f>MONTH(SalesDataTable[[#This Row],[Order Date]])</f>
        <v>11</v>
      </c>
      <c r="X2357" s="8" t="str">
        <f>TEXT(SalesDataTable[[#This Row],[Order Date]],"mmm")</f>
        <v>Nov</v>
      </c>
    </row>
    <row r="2358" spans="1:24" ht="15.75">
      <c r="A2358" s="2">
        <v>4887</v>
      </c>
      <c r="B2358" s="3">
        <v>46339</v>
      </c>
      <c r="C2358" s="4">
        <f>YEAR(SalesDataTable[[#This Row],[Order Date]])</f>
        <v>2026</v>
      </c>
      <c r="D2358" s="12" t="str">
        <f>"Q"&amp;ROUNDUP(MONTH(SalesDataTable[[#This Row],[Order Date]])/3,0)</f>
        <v>Q4</v>
      </c>
      <c r="E2358" s="4">
        <f>MONTH(SalesDataTable[[#This Row],[Order Date]])</f>
        <v>11</v>
      </c>
      <c r="F2358" s="4" t="str">
        <f>TEXT(SalesDataTable[[#This Row],[Order Date]],"MMM")</f>
        <v>Nov</v>
      </c>
      <c r="G2358" s="4" t="s">
        <v>20</v>
      </c>
      <c r="H2358" s="4" t="s">
        <v>33</v>
      </c>
      <c r="I2358" s="4" t="s">
        <v>2</v>
      </c>
      <c r="J2358" s="4" t="s">
        <v>13</v>
      </c>
      <c r="K2358" s="4" t="s">
        <v>9</v>
      </c>
      <c r="L2358" s="4" t="s">
        <v>17</v>
      </c>
      <c r="M2358" s="9">
        <v>2</v>
      </c>
      <c r="N2358" s="6">
        <v>142.30000000000001</v>
      </c>
      <c r="O2358" s="7">
        <v>0.15</v>
      </c>
      <c r="P2358" s="6">
        <v>77.760000000000005</v>
      </c>
      <c r="Q2358" s="6">
        <f t="shared" si="144"/>
        <v>241.91000000000003</v>
      </c>
      <c r="R2358" s="6">
        <f t="shared" si="145"/>
        <v>155.52000000000001</v>
      </c>
      <c r="S2358" s="6">
        <f t="shared" si="146"/>
        <v>86.390000000000015</v>
      </c>
      <c r="T2358" s="8">
        <f t="shared" si="147"/>
        <v>0.35711628291513375</v>
      </c>
      <c r="U2358" s="5">
        <f>YEAR(SalesDataTable[[#This Row],[Order Date]])</f>
        <v>2026</v>
      </c>
      <c r="V2358" s="8" t="str">
        <f>"Q"&amp;ROUNDUP(MONTH(SalesDataTable[[#This Row],[Order Date]])/3,0)</f>
        <v>Q4</v>
      </c>
      <c r="W2358" s="9">
        <f>MONTH(SalesDataTable[[#This Row],[Order Date]])</f>
        <v>11</v>
      </c>
      <c r="X2358" s="8" t="str">
        <f>TEXT(SalesDataTable[[#This Row],[Order Date]],"mmm")</f>
        <v>Nov</v>
      </c>
    </row>
    <row r="2359" spans="1:24" ht="15.75">
      <c r="A2359" s="2">
        <v>5007</v>
      </c>
      <c r="B2359" s="3">
        <v>46339</v>
      </c>
      <c r="C2359" s="4">
        <f>YEAR(SalesDataTable[[#This Row],[Order Date]])</f>
        <v>2026</v>
      </c>
      <c r="D2359" s="12" t="str">
        <f>"Q"&amp;ROUNDUP(MONTH(SalesDataTable[[#This Row],[Order Date]])/3,0)</f>
        <v>Q4</v>
      </c>
      <c r="E2359" s="4">
        <f>MONTH(SalesDataTable[[#This Row],[Order Date]])</f>
        <v>11</v>
      </c>
      <c r="F2359" s="4" t="str">
        <f>TEXT(SalesDataTable[[#This Row],[Order Date]],"MMM")</f>
        <v>Nov</v>
      </c>
      <c r="G2359" s="4" t="s">
        <v>6</v>
      </c>
      <c r="H2359" s="4" t="s">
        <v>49</v>
      </c>
      <c r="I2359" s="4" t="s">
        <v>2</v>
      </c>
      <c r="J2359" s="4" t="s">
        <v>16</v>
      </c>
      <c r="K2359" s="4" t="s">
        <v>14</v>
      </c>
      <c r="L2359" s="4" t="s">
        <v>48</v>
      </c>
      <c r="M2359" s="9">
        <v>4</v>
      </c>
      <c r="N2359" s="6">
        <v>161.97</v>
      </c>
      <c r="O2359" s="7">
        <v>0.05</v>
      </c>
      <c r="P2359" s="6">
        <v>87.2</v>
      </c>
      <c r="Q2359" s="6">
        <f t="shared" si="144"/>
        <v>615.48599999999999</v>
      </c>
      <c r="R2359" s="6">
        <f t="shared" si="145"/>
        <v>348.8</v>
      </c>
      <c r="S2359" s="6">
        <f t="shared" si="146"/>
        <v>266.68599999999998</v>
      </c>
      <c r="T2359" s="8">
        <f t="shared" si="147"/>
        <v>0.4332933649181297</v>
      </c>
      <c r="U2359" s="5">
        <f>YEAR(SalesDataTable[[#This Row],[Order Date]])</f>
        <v>2026</v>
      </c>
      <c r="V2359" s="8" t="str">
        <f>"Q"&amp;ROUNDUP(MONTH(SalesDataTable[[#This Row],[Order Date]])/3,0)</f>
        <v>Q4</v>
      </c>
      <c r="W2359" s="9">
        <f>MONTH(SalesDataTable[[#This Row],[Order Date]])</f>
        <v>11</v>
      </c>
      <c r="X2359" s="8" t="str">
        <f>TEXT(SalesDataTable[[#This Row],[Order Date]],"mmm")</f>
        <v>Nov</v>
      </c>
    </row>
    <row r="2360" spans="1:24" ht="15.75">
      <c r="A2360" s="2">
        <v>5111</v>
      </c>
      <c r="B2360" s="3">
        <v>46339</v>
      </c>
      <c r="C2360" s="4">
        <f>YEAR(SalesDataTable[[#This Row],[Order Date]])</f>
        <v>2026</v>
      </c>
      <c r="D2360" s="12" t="str">
        <f>"Q"&amp;ROUNDUP(MONTH(SalesDataTable[[#This Row],[Order Date]])/3,0)</f>
        <v>Q4</v>
      </c>
      <c r="E2360" s="4">
        <f>MONTH(SalesDataTable[[#This Row],[Order Date]])</f>
        <v>11</v>
      </c>
      <c r="F2360" s="4" t="str">
        <f>TEXT(SalesDataTable[[#This Row],[Order Date]],"MMM")</f>
        <v>Nov</v>
      </c>
      <c r="G2360" s="4" t="s">
        <v>6</v>
      </c>
      <c r="H2360" s="4" t="s">
        <v>49</v>
      </c>
      <c r="I2360" s="4" t="s">
        <v>8</v>
      </c>
      <c r="J2360" s="4" t="s">
        <v>16</v>
      </c>
      <c r="K2360" s="4" t="s">
        <v>14</v>
      </c>
      <c r="L2360" s="4" t="s">
        <v>44</v>
      </c>
      <c r="M2360" s="9">
        <v>5</v>
      </c>
      <c r="N2360" s="6">
        <v>133.99</v>
      </c>
      <c r="O2360" s="7">
        <v>0.15</v>
      </c>
      <c r="P2360" s="6">
        <v>65.55</v>
      </c>
      <c r="Q2360" s="6">
        <f t="shared" si="144"/>
        <v>569.45749999999998</v>
      </c>
      <c r="R2360" s="6">
        <f t="shared" si="145"/>
        <v>327.75</v>
      </c>
      <c r="S2360" s="6">
        <f t="shared" si="146"/>
        <v>241.70749999999998</v>
      </c>
      <c r="T2360" s="8">
        <f t="shared" si="147"/>
        <v>0.42445221987593451</v>
      </c>
      <c r="U2360" s="5">
        <f>YEAR(SalesDataTable[[#This Row],[Order Date]])</f>
        <v>2026</v>
      </c>
      <c r="V2360" s="8" t="str">
        <f>"Q"&amp;ROUNDUP(MONTH(SalesDataTable[[#This Row],[Order Date]])/3,0)</f>
        <v>Q4</v>
      </c>
      <c r="W2360" s="9">
        <f>MONTH(SalesDataTable[[#This Row],[Order Date]])</f>
        <v>11</v>
      </c>
      <c r="X2360" s="8" t="str">
        <f>TEXT(SalesDataTable[[#This Row],[Order Date]],"mmm")</f>
        <v>Nov</v>
      </c>
    </row>
    <row r="2361" spans="1:24" ht="15.75">
      <c r="A2361" s="2">
        <v>5177</v>
      </c>
      <c r="B2361" s="3">
        <v>46339</v>
      </c>
      <c r="C2361" s="4">
        <f>YEAR(SalesDataTable[[#This Row],[Order Date]])</f>
        <v>2026</v>
      </c>
      <c r="D2361" s="12" t="str">
        <f>"Q"&amp;ROUNDUP(MONTH(SalesDataTable[[#This Row],[Order Date]])/3,0)</f>
        <v>Q4</v>
      </c>
      <c r="E2361" s="4">
        <f>MONTH(SalesDataTable[[#This Row],[Order Date]])</f>
        <v>11</v>
      </c>
      <c r="F2361" s="4" t="str">
        <f>TEXT(SalesDataTable[[#This Row],[Order Date]],"MMM")</f>
        <v>Nov</v>
      </c>
      <c r="G2361" s="4" t="s">
        <v>6</v>
      </c>
      <c r="H2361" s="4" t="s">
        <v>27</v>
      </c>
      <c r="I2361" s="4" t="s">
        <v>19</v>
      </c>
      <c r="J2361" s="4" t="s">
        <v>3</v>
      </c>
      <c r="K2361" s="4" t="s">
        <v>23</v>
      </c>
      <c r="L2361" s="4" t="s">
        <v>40</v>
      </c>
      <c r="M2361" s="9">
        <v>2</v>
      </c>
      <c r="N2361" s="6">
        <v>83.18</v>
      </c>
      <c r="O2361" s="7">
        <v>0.1</v>
      </c>
      <c r="P2361" s="6">
        <v>40.479999999999997</v>
      </c>
      <c r="Q2361" s="6">
        <f t="shared" si="144"/>
        <v>149.72400000000002</v>
      </c>
      <c r="R2361" s="6">
        <f t="shared" si="145"/>
        <v>80.959999999999994</v>
      </c>
      <c r="S2361" s="6">
        <f t="shared" si="146"/>
        <v>68.764000000000024</v>
      </c>
      <c r="T2361" s="8">
        <f t="shared" si="147"/>
        <v>0.45927172664369115</v>
      </c>
      <c r="U2361" s="5">
        <f>YEAR(SalesDataTable[[#This Row],[Order Date]])</f>
        <v>2026</v>
      </c>
      <c r="V2361" s="8" t="str">
        <f>"Q"&amp;ROUNDUP(MONTH(SalesDataTable[[#This Row],[Order Date]])/3,0)</f>
        <v>Q4</v>
      </c>
      <c r="W2361" s="9">
        <f>MONTH(SalesDataTable[[#This Row],[Order Date]])</f>
        <v>11</v>
      </c>
      <c r="X2361" s="8" t="str">
        <f>TEXT(SalesDataTable[[#This Row],[Order Date]],"mmm")</f>
        <v>Nov</v>
      </c>
    </row>
    <row r="2362" spans="1:24" ht="15.75">
      <c r="A2362" s="2">
        <v>584</v>
      </c>
      <c r="B2362" s="3">
        <v>46340</v>
      </c>
      <c r="C2362" s="4">
        <f>YEAR(SalesDataTable[[#This Row],[Order Date]])</f>
        <v>2026</v>
      </c>
      <c r="D2362" s="12" t="str">
        <f>"Q"&amp;ROUNDUP(MONTH(SalesDataTable[[#This Row],[Order Date]])/3,0)</f>
        <v>Q4</v>
      </c>
      <c r="E2362" s="4">
        <f>MONTH(SalesDataTable[[#This Row],[Order Date]])</f>
        <v>11</v>
      </c>
      <c r="F2362" s="4" t="str">
        <f>TEXT(SalesDataTable[[#This Row],[Order Date]],"MMM")</f>
        <v>Nov</v>
      </c>
      <c r="G2362" s="4" t="s">
        <v>6</v>
      </c>
      <c r="H2362" s="4" t="s">
        <v>43</v>
      </c>
      <c r="I2362" s="4" t="s">
        <v>2</v>
      </c>
      <c r="J2362" s="4" t="s">
        <v>13</v>
      </c>
      <c r="K2362" s="4" t="s">
        <v>9</v>
      </c>
      <c r="L2362" s="4" t="s">
        <v>10</v>
      </c>
      <c r="M2362" s="9">
        <v>1</v>
      </c>
      <c r="N2362" s="6">
        <v>91.95</v>
      </c>
      <c r="O2362" s="7">
        <v>0</v>
      </c>
      <c r="P2362" s="6">
        <v>46.64</v>
      </c>
      <c r="Q2362" s="6">
        <f t="shared" si="144"/>
        <v>91.95</v>
      </c>
      <c r="R2362" s="6">
        <f t="shared" si="145"/>
        <v>46.64</v>
      </c>
      <c r="S2362" s="6">
        <f t="shared" si="146"/>
        <v>45.31</v>
      </c>
      <c r="T2362" s="8">
        <f t="shared" si="147"/>
        <v>0.49276780859162589</v>
      </c>
      <c r="U2362" s="5">
        <f>YEAR(SalesDataTable[[#This Row],[Order Date]])</f>
        <v>2026</v>
      </c>
      <c r="V2362" s="8" t="str">
        <f>"Q"&amp;ROUNDUP(MONTH(SalesDataTable[[#This Row],[Order Date]])/3,0)</f>
        <v>Q4</v>
      </c>
      <c r="W2362" s="9">
        <f>MONTH(SalesDataTable[[#This Row],[Order Date]])</f>
        <v>11</v>
      </c>
      <c r="X2362" s="8" t="str">
        <f>TEXT(SalesDataTable[[#This Row],[Order Date]],"mmm")</f>
        <v>Nov</v>
      </c>
    </row>
    <row r="2363" spans="1:24" ht="15.75">
      <c r="A2363" s="2">
        <v>621</v>
      </c>
      <c r="B2363" s="3">
        <v>46340</v>
      </c>
      <c r="C2363" s="4">
        <f>YEAR(SalesDataTable[[#This Row],[Order Date]])</f>
        <v>2026</v>
      </c>
      <c r="D2363" s="12" t="str">
        <f>"Q"&amp;ROUNDUP(MONTH(SalesDataTable[[#This Row],[Order Date]])/3,0)</f>
        <v>Q4</v>
      </c>
      <c r="E2363" s="4">
        <f>MONTH(SalesDataTable[[#This Row],[Order Date]])</f>
        <v>11</v>
      </c>
      <c r="F2363" s="4" t="str">
        <f>TEXT(SalesDataTable[[#This Row],[Order Date]],"MMM")</f>
        <v>Nov</v>
      </c>
      <c r="G2363" s="4" t="s">
        <v>20</v>
      </c>
      <c r="H2363" s="4" t="s">
        <v>47</v>
      </c>
      <c r="I2363" s="4" t="s">
        <v>8</v>
      </c>
      <c r="J2363" s="4" t="s">
        <v>16</v>
      </c>
      <c r="K2363" s="4" t="s">
        <v>14</v>
      </c>
      <c r="L2363" s="4" t="s">
        <v>15</v>
      </c>
      <c r="M2363" s="9">
        <v>5</v>
      </c>
      <c r="N2363" s="6">
        <v>35.68</v>
      </c>
      <c r="O2363" s="7">
        <v>0.15</v>
      </c>
      <c r="P2363" s="6">
        <v>13.48</v>
      </c>
      <c r="Q2363" s="6">
        <f t="shared" si="144"/>
        <v>151.64000000000001</v>
      </c>
      <c r="R2363" s="6">
        <f t="shared" si="145"/>
        <v>67.400000000000006</v>
      </c>
      <c r="S2363" s="6">
        <f t="shared" si="146"/>
        <v>84.240000000000009</v>
      </c>
      <c r="T2363" s="8">
        <f t="shared" si="147"/>
        <v>0.55552624637298864</v>
      </c>
      <c r="U2363" s="5">
        <f>YEAR(SalesDataTable[[#This Row],[Order Date]])</f>
        <v>2026</v>
      </c>
      <c r="V2363" s="8" t="str">
        <f>"Q"&amp;ROUNDUP(MONTH(SalesDataTable[[#This Row],[Order Date]])/3,0)</f>
        <v>Q4</v>
      </c>
      <c r="W2363" s="9">
        <f>MONTH(SalesDataTable[[#This Row],[Order Date]])</f>
        <v>11</v>
      </c>
      <c r="X2363" s="8" t="str">
        <f>TEXT(SalesDataTable[[#This Row],[Order Date]],"mmm")</f>
        <v>Nov</v>
      </c>
    </row>
    <row r="2364" spans="1:24" ht="15.75">
      <c r="A2364" s="2">
        <v>623</v>
      </c>
      <c r="B2364" s="3">
        <v>46340</v>
      </c>
      <c r="C2364" s="4">
        <f>YEAR(SalesDataTable[[#This Row],[Order Date]])</f>
        <v>2026</v>
      </c>
      <c r="D2364" s="12" t="str">
        <f>"Q"&amp;ROUNDUP(MONTH(SalesDataTable[[#This Row],[Order Date]])/3,0)</f>
        <v>Q4</v>
      </c>
      <c r="E2364" s="4">
        <f>MONTH(SalesDataTable[[#This Row],[Order Date]])</f>
        <v>11</v>
      </c>
      <c r="F2364" s="4" t="str">
        <f>TEXT(SalesDataTable[[#This Row],[Order Date]],"MMM")</f>
        <v>Nov</v>
      </c>
      <c r="G2364" s="4" t="s">
        <v>11</v>
      </c>
      <c r="H2364" s="4" t="s">
        <v>52</v>
      </c>
      <c r="I2364" s="4" t="s">
        <v>2</v>
      </c>
      <c r="J2364" s="4" t="s">
        <v>3</v>
      </c>
      <c r="K2364" s="4" t="s">
        <v>23</v>
      </c>
      <c r="L2364" s="4" t="s">
        <v>24</v>
      </c>
      <c r="M2364" s="9">
        <v>3</v>
      </c>
      <c r="N2364" s="6">
        <v>336.58</v>
      </c>
      <c r="O2364" s="7">
        <v>0.15</v>
      </c>
      <c r="P2364" s="6">
        <v>198.99</v>
      </c>
      <c r="Q2364" s="6">
        <f t="shared" si="144"/>
        <v>858.279</v>
      </c>
      <c r="R2364" s="6">
        <f t="shared" si="145"/>
        <v>596.97</v>
      </c>
      <c r="S2364" s="6">
        <f t="shared" si="146"/>
        <v>261.30899999999997</v>
      </c>
      <c r="T2364" s="8">
        <f t="shared" si="147"/>
        <v>0.3044569423229509</v>
      </c>
      <c r="U2364" s="5">
        <f>YEAR(SalesDataTable[[#This Row],[Order Date]])</f>
        <v>2026</v>
      </c>
      <c r="V2364" s="8" t="str">
        <f>"Q"&amp;ROUNDUP(MONTH(SalesDataTable[[#This Row],[Order Date]])/3,0)</f>
        <v>Q4</v>
      </c>
      <c r="W2364" s="9">
        <f>MONTH(SalesDataTable[[#This Row],[Order Date]])</f>
        <v>11</v>
      </c>
      <c r="X2364" s="8" t="str">
        <f>TEXT(SalesDataTable[[#This Row],[Order Date]],"mmm")</f>
        <v>Nov</v>
      </c>
    </row>
    <row r="2365" spans="1:24" ht="15.75">
      <c r="A2365" s="2">
        <v>1431</v>
      </c>
      <c r="B2365" s="3">
        <v>46340</v>
      </c>
      <c r="C2365" s="4">
        <f>YEAR(SalesDataTable[[#This Row],[Order Date]])</f>
        <v>2026</v>
      </c>
      <c r="D2365" s="12" t="str">
        <f>"Q"&amp;ROUNDUP(MONTH(SalesDataTable[[#This Row],[Order Date]])/3,0)</f>
        <v>Q4</v>
      </c>
      <c r="E2365" s="4">
        <f>MONTH(SalesDataTable[[#This Row],[Order Date]])</f>
        <v>11</v>
      </c>
      <c r="F2365" s="4" t="str">
        <f>TEXT(SalesDataTable[[#This Row],[Order Date]],"MMM")</f>
        <v>Nov</v>
      </c>
      <c r="G2365" s="4" t="s">
        <v>11</v>
      </c>
      <c r="H2365" s="4" t="s">
        <v>12</v>
      </c>
      <c r="I2365" s="4" t="s">
        <v>2</v>
      </c>
      <c r="J2365" s="4" t="s">
        <v>13</v>
      </c>
      <c r="K2365" s="4" t="s">
        <v>34</v>
      </c>
      <c r="L2365" s="4" t="s">
        <v>42</v>
      </c>
      <c r="M2365" s="9">
        <v>2</v>
      </c>
      <c r="N2365" s="6">
        <v>36.979999999999997</v>
      </c>
      <c r="O2365" s="7">
        <v>0.15</v>
      </c>
      <c r="P2365" s="6">
        <v>14.13</v>
      </c>
      <c r="Q2365" s="6">
        <f t="shared" si="144"/>
        <v>62.865999999999993</v>
      </c>
      <c r="R2365" s="6">
        <f t="shared" si="145"/>
        <v>28.26</v>
      </c>
      <c r="S2365" s="6">
        <f t="shared" si="146"/>
        <v>34.605999999999995</v>
      </c>
      <c r="T2365" s="8">
        <f t="shared" si="147"/>
        <v>0.55047243342983487</v>
      </c>
      <c r="U2365" s="5">
        <f>YEAR(SalesDataTable[[#This Row],[Order Date]])</f>
        <v>2026</v>
      </c>
      <c r="V2365" s="8" t="str">
        <f>"Q"&amp;ROUNDUP(MONTH(SalesDataTable[[#This Row],[Order Date]])/3,0)</f>
        <v>Q4</v>
      </c>
      <c r="W2365" s="9">
        <f>MONTH(SalesDataTable[[#This Row],[Order Date]])</f>
        <v>11</v>
      </c>
      <c r="X2365" s="8" t="str">
        <f>TEXT(SalesDataTable[[#This Row],[Order Date]],"mmm")</f>
        <v>Nov</v>
      </c>
    </row>
    <row r="2366" spans="1:24" ht="15.75">
      <c r="A2366" s="2">
        <v>1520</v>
      </c>
      <c r="B2366" s="3">
        <v>46340</v>
      </c>
      <c r="C2366" s="4">
        <f>YEAR(SalesDataTable[[#This Row],[Order Date]])</f>
        <v>2026</v>
      </c>
      <c r="D2366" s="12" t="str">
        <f>"Q"&amp;ROUNDUP(MONTH(SalesDataTable[[#This Row],[Order Date]])/3,0)</f>
        <v>Q4</v>
      </c>
      <c r="E2366" s="4">
        <f>MONTH(SalesDataTable[[#This Row],[Order Date]])</f>
        <v>11</v>
      </c>
      <c r="F2366" s="4" t="str">
        <f>TEXT(SalesDataTable[[#This Row],[Order Date]],"MMM")</f>
        <v>Nov</v>
      </c>
      <c r="G2366" s="4" t="s">
        <v>20</v>
      </c>
      <c r="H2366" s="4" t="s">
        <v>47</v>
      </c>
      <c r="I2366" s="4" t="s">
        <v>28</v>
      </c>
      <c r="J2366" s="4" t="s">
        <v>13</v>
      </c>
      <c r="K2366" s="4" t="s">
        <v>34</v>
      </c>
      <c r="L2366" s="4" t="s">
        <v>42</v>
      </c>
      <c r="M2366" s="9">
        <v>2</v>
      </c>
      <c r="N2366" s="6">
        <v>36.15</v>
      </c>
      <c r="O2366" s="7">
        <v>0</v>
      </c>
      <c r="P2366" s="6">
        <v>13.51</v>
      </c>
      <c r="Q2366" s="6">
        <f t="shared" si="144"/>
        <v>72.3</v>
      </c>
      <c r="R2366" s="6">
        <f t="shared" si="145"/>
        <v>27.02</v>
      </c>
      <c r="S2366" s="6">
        <f t="shared" si="146"/>
        <v>45.28</v>
      </c>
      <c r="T2366" s="8">
        <f t="shared" si="147"/>
        <v>0.62627939142461964</v>
      </c>
      <c r="U2366" s="5">
        <f>YEAR(SalesDataTable[[#This Row],[Order Date]])</f>
        <v>2026</v>
      </c>
      <c r="V2366" s="8" t="str">
        <f>"Q"&amp;ROUNDUP(MONTH(SalesDataTable[[#This Row],[Order Date]])/3,0)</f>
        <v>Q4</v>
      </c>
      <c r="W2366" s="9">
        <f>MONTH(SalesDataTable[[#This Row],[Order Date]])</f>
        <v>11</v>
      </c>
      <c r="X2366" s="8" t="str">
        <f>TEXT(SalesDataTable[[#This Row],[Order Date]],"mmm")</f>
        <v>Nov</v>
      </c>
    </row>
    <row r="2367" spans="1:24" ht="15.75">
      <c r="A2367" s="2">
        <v>1791</v>
      </c>
      <c r="B2367" s="3">
        <v>46340</v>
      </c>
      <c r="C2367" s="4">
        <f>YEAR(SalesDataTable[[#This Row],[Order Date]])</f>
        <v>2026</v>
      </c>
      <c r="D2367" s="12" t="str">
        <f>"Q"&amp;ROUNDUP(MONTH(SalesDataTable[[#This Row],[Order Date]])/3,0)</f>
        <v>Q4</v>
      </c>
      <c r="E2367" s="4">
        <f>MONTH(SalesDataTable[[#This Row],[Order Date]])</f>
        <v>11</v>
      </c>
      <c r="F2367" s="4" t="str">
        <f>TEXT(SalesDataTable[[#This Row],[Order Date]],"MMM")</f>
        <v>Nov</v>
      </c>
      <c r="G2367" s="4" t="s">
        <v>11</v>
      </c>
      <c r="H2367" s="4" t="s">
        <v>12</v>
      </c>
      <c r="I2367" s="4" t="s">
        <v>2</v>
      </c>
      <c r="J2367" s="4" t="s">
        <v>16</v>
      </c>
      <c r="K2367" s="4" t="s">
        <v>34</v>
      </c>
      <c r="L2367" s="4" t="s">
        <v>38</v>
      </c>
      <c r="M2367" s="9">
        <v>1</v>
      </c>
      <c r="N2367" s="6">
        <v>121.86</v>
      </c>
      <c r="O2367" s="7">
        <v>0.05</v>
      </c>
      <c r="P2367" s="6">
        <v>69.900000000000006</v>
      </c>
      <c r="Q2367" s="6">
        <f t="shared" si="144"/>
        <v>115.767</v>
      </c>
      <c r="R2367" s="6">
        <f t="shared" si="145"/>
        <v>69.900000000000006</v>
      </c>
      <c r="S2367" s="6">
        <f t="shared" si="146"/>
        <v>45.86699999999999</v>
      </c>
      <c r="T2367" s="8">
        <f t="shared" si="147"/>
        <v>0.396200989919407</v>
      </c>
      <c r="U2367" s="5">
        <f>YEAR(SalesDataTable[[#This Row],[Order Date]])</f>
        <v>2026</v>
      </c>
      <c r="V2367" s="8" t="str">
        <f>"Q"&amp;ROUNDUP(MONTH(SalesDataTable[[#This Row],[Order Date]])/3,0)</f>
        <v>Q4</v>
      </c>
      <c r="W2367" s="9">
        <f>MONTH(SalesDataTable[[#This Row],[Order Date]])</f>
        <v>11</v>
      </c>
      <c r="X2367" s="8" t="str">
        <f>TEXT(SalesDataTable[[#This Row],[Order Date]],"mmm")</f>
        <v>Nov</v>
      </c>
    </row>
    <row r="2368" spans="1:24" ht="15.75">
      <c r="A2368" s="2">
        <v>2191</v>
      </c>
      <c r="B2368" s="3">
        <v>46340</v>
      </c>
      <c r="C2368" s="4">
        <f>YEAR(SalesDataTable[[#This Row],[Order Date]])</f>
        <v>2026</v>
      </c>
      <c r="D2368" s="12" t="str">
        <f>"Q"&amp;ROUNDUP(MONTH(SalesDataTable[[#This Row],[Order Date]])/3,0)</f>
        <v>Q4</v>
      </c>
      <c r="E2368" s="4">
        <f>MONTH(SalesDataTable[[#This Row],[Order Date]])</f>
        <v>11</v>
      </c>
      <c r="F2368" s="4" t="str">
        <f>TEXT(SalesDataTable[[#This Row],[Order Date]],"MMM")</f>
        <v>Nov</v>
      </c>
      <c r="G2368" s="4" t="s">
        <v>11</v>
      </c>
      <c r="H2368" s="4" t="s">
        <v>25</v>
      </c>
      <c r="I2368" s="4" t="s">
        <v>19</v>
      </c>
      <c r="J2368" s="4" t="s">
        <v>3</v>
      </c>
      <c r="K2368" s="4" t="s">
        <v>4</v>
      </c>
      <c r="L2368" s="4" t="s">
        <v>22</v>
      </c>
      <c r="M2368" s="9">
        <v>6</v>
      </c>
      <c r="N2368" s="6">
        <v>49.85</v>
      </c>
      <c r="O2368" s="7">
        <v>0.05</v>
      </c>
      <c r="P2368" s="6">
        <v>22.68</v>
      </c>
      <c r="Q2368" s="6">
        <f t="shared" si="144"/>
        <v>284.14499999999998</v>
      </c>
      <c r="R2368" s="6">
        <f t="shared" si="145"/>
        <v>136.07999999999998</v>
      </c>
      <c r="S2368" s="6">
        <f t="shared" si="146"/>
        <v>148.065</v>
      </c>
      <c r="T2368" s="8">
        <f t="shared" si="147"/>
        <v>0.52108958454310306</v>
      </c>
      <c r="U2368" s="5">
        <f>YEAR(SalesDataTable[[#This Row],[Order Date]])</f>
        <v>2026</v>
      </c>
      <c r="V2368" s="8" t="str">
        <f>"Q"&amp;ROUNDUP(MONTH(SalesDataTable[[#This Row],[Order Date]])/3,0)</f>
        <v>Q4</v>
      </c>
      <c r="W2368" s="9">
        <f>MONTH(SalesDataTable[[#This Row],[Order Date]])</f>
        <v>11</v>
      </c>
      <c r="X2368" s="8" t="str">
        <f>TEXT(SalesDataTable[[#This Row],[Order Date]],"mmm")</f>
        <v>Nov</v>
      </c>
    </row>
    <row r="2369" spans="1:24" ht="15.75">
      <c r="A2369" s="2">
        <v>2365</v>
      </c>
      <c r="B2369" s="3">
        <v>46340</v>
      </c>
      <c r="C2369" s="4">
        <f>YEAR(SalesDataTable[[#This Row],[Order Date]])</f>
        <v>2026</v>
      </c>
      <c r="D2369" s="12" t="str">
        <f>"Q"&amp;ROUNDUP(MONTH(SalesDataTable[[#This Row],[Order Date]])/3,0)</f>
        <v>Q4</v>
      </c>
      <c r="E2369" s="4">
        <f>MONTH(SalesDataTable[[#This Row],[Order Date]])</f>
        <v>11</v>
      </c>
      <c r="F2369" s="4" t="str">
        <f>TEXT(SalesDataTable[[#This Row],[Order Date]],"MMM")</f>
        <v>Nov</v>
      </c>
      <c r="G2369" s="4" t="s">
        <v>11</v>
      </c>
      <c r="H2369" s="4" t="s">
        <v>25</v>
      </c>
      <c r="I2369" s="4" t="s">
        <v>19</v>
      </c>
      <c r="J2369" s="4" t="s">
        <v>16</v>
      </c>
      <c r="K2369" s="4" t="s">
        <v>9</v>
      </c>
      <c r="L2369" s="4" t="s">
        <v>10</v>
      </c>
      <c r="M2369" s="9">
        <v>2</v>
      </c>
      <c r="N2369" s="6">
        <v>91.95</v>
      </c>
      <c r="O2369" s="7">
        <v>0.05</v>
      </c>
      <c r="P2369" s="6">
        <v>46.45</v>
      </c>
      <c r="Q2369" s="6">
        <f t="shared" si="144"/>
        <v>174.70499999999998</v>
      </c>
      <c r="R2369" s="6">
        <f t="shared" si="145"/>
        <v>92.9</v>
      </c>
      <c r="S2369" s="6">
        <f t="shared" si="146"/>
        <v>81.804999999999978</v>
      </c>
      <c r="T2369" s="8">
        <f t="shared" si="147"/>
        <v>0.46824647262528252</v>
      </c>
      <c r="U2369" s="5">
        <f>YEAR(SalesDataTable[[#This Row],[Order Date]])</f>
        <v>2026</v>
      </c>
      <c r="V2369" s="8" t="str">
        <f>"Q"&amp;ROUNDUP(MONTH(SalesDataTable[[#This Row],[Order Date]])/3,0)</f>
        <v>Q4</v>
      </c>
      <c r="W2369" s="9">
        <f>MONTH(SalesDataTable[[#This Row],[Order Date]])</f>
        <v>11</v>
      </c>
      <c r="X2369" s="8" t="str">
        <f>TEXT(SalesDataTable[[#This Row],[Order Date]],"mmm")</f>
        <v>Nov</v>
      </c>
    </row>
    <row r="2370" spans="1:24" ht="15.75">
      <c r="A2370" s="2">
        <v>2603</v>
      </c>
      <c r="B2370" s="3">
        <v>46340</v>
      </c>
      <c r="C2370" s="4">
        <f>YEAR(SalesDataTable[[#This Row],[Order Date]])</f>
        <v>2026</v>
      </c>
      <c r="D2370" s="12" t="str">
        <f>"Q"&amp;ROUNDUP(MONTH(SalesDataTable[[#This Row],[Order Date]])/3,0)</f>
        <v>Q4</v>
      </c>
      <c r="E2370" s="4">
        <f>MONTH(SalesDataTable[[#This Row],[Order Date]])</f>
        <v>11</v>
      </c>
      <c r="F2370" s="4" t="str">
        <f>TEXT(SalesDataTable[[#This Row],[Order Date]],"MMM")</f>
        <v>Nov</v>
      </c>
      <c r="G2370" s="4" t="s">
        <v>20</v>
      </c>
      <c r="H2370" s="4" t="s">
        <v>33</v>
      </c>
      <c r="I2370" s="4" t="s">
        <v>28</v>
      </c>
      <c r="J2370" s="4" t="s">
        <v>3</v>
      </c>
      <c r="K2370" s="4" t="s">
        <v>4</v>
      </c>
      <c r="L2370" s="4" t="s">
        <v>22</v>
      </c>
      <c r="M2370" s="9">
        <v>2</v>
      </c>
      <c r="N2370" s="6">
        <v>51.71</v>
      </c>
      <c r="O2370" s="7">
        <v>0.15</v>
      </c>
      <c r="P2370" s="6">
        <v>22.93</v>
      </c>
      <c r="Q2370" s="6">
        <f t="shared" ref="Q2370:Q2433" si="148">M2370*N2370*(1-O2370)</f>
        <v>87.906999999999996</v>
      </c>
      <c r="R2370" s="6">
        <f t="shared" ref="R2370:R2433" si="149">M2370*P2370</f>
        <v>45.86</v>
      </c>
      <c r="S2370" s="6">
        <f t="shared" ref="S2370:S2433" si="150">Q2370-R2370</f>
        <v>42.046999999999997</v>
      </c>
      <c r="T2370" s="8">
        <f t="shared" ref="T2370:T2433" si="151">IFERROR(S2370/Q2370,0)</f>
        <v>0.47831230732478641</v>
      </c>
      <c r="U2370" s="5">
        <f>YEAR(SalesDataTable[[#This Row],[Order Date]])</f>
        <v>2026</v>
      </c>
      <c r="V2370" s="8" t="str">
        <f>"Q"&amp;ROUNDUP(MONTH(SalesDataTable[[#This Row],[Order Date]])/3,0)</f>
        <v>Q4</v>
      </c>
      <c r="W2370" s="9">
        <f>MONTH(SalesDataTable[[#This Row],[Order Date]])</f>
        <v>11</v>
      </c>
      <c r="X2370" s="8" t="str">
        <f>TEXT(SalesDataTable[[#This Row],[Order Date]],"mmm")</f>
        <v>Nov</v>
      </c>
    </row>
    <row r="2371" spans="1:24" ht="15.75">
      <c r="A2371" s="2">
        <v>4098</v>
      </c>
      <c r="B2371" s="3">
        <v>46340</v>
      </c>
      <c r="C2371" s="4">
        <f>YEAR(SalesDataTable[[#This Row],[Order Date]])</f>
        <v>2026</v>
      </c>
      <c r="D2371" s="12" t="str">
        <f>"Q"&amp;ROUNDUP(MONTH(SalesDataTable[[#This Row],[Order Date]])/3,0)</f>
        <v>Q4</v>
      </c>
      <c r="E2371" s="4">
        <f>MONTH(SalesDataTable[[#This Row],[Order Date]])</f>
        <v>11</v>
      </c>
      <c r="F2371" s="4" t="str">
        <f>TEXT(SalesDataTable[[#This Row],[Order Date]],"MMM")</f>
        <v>Nov</v>
      </c>
      <c r="G2371" s="4" t="s">
        <v>6</v>
      </c>
      <c r="H2371" s="4" t="s">
        <v>7</v>
      </c>
      <c r="I2371" s="4" t="s">
        <v>19</v>
      </c>
      <c r="J2371" s="4" t="s">
        <v>3</v>
      </c>
      <c r="K2371" s="4" t="s">
        <v>34</v>
      </c>
      <c r="L2371" s="4" t="s">
        <v>35</v>
      </c>
      <c r="M2371" s="9">
        <v>1</v>
      </c>
      <c r="N2371" s="6">
        <v>41.05</v>
      </c>
      <c r="O2371" s="7">
        <v>0.05</v>
      </c>
      <c r="P2371" s="6">
        <v>14.6</v>
      </c>
      <c r="Q2371" s="6">
        <f t="shared" si="148"/>
        <v>38.997499999999995</v>
      </c>
      <c r="R2371" s="6">
        <f t="shared" si="149"/>
        <v>14.6</v>
      </c>
      <c r="S2371" s="6">
        <f t="shared" si="150"/>
        <v>24.397499999999994</v>
      </c>
      <c r="T2371" s="8">
        <f t="shared" si="151"/>
        <v>0.62561702673248276</v>
      </c>
      <c r="U2371" s="5">
        <f>YEAR(SalesDataTable[[#This Row],[Order Date]])</f>
        <v>2026</v>
      </c>
      <c r="V2371" s="8" t="str">
        <f>"Q"&amp;ROUNDUP(MONTH(SalesDataTable[[#This Row],[Order Date]])/3,0)</f>
        <v>Q4</v>
      </c>
      <c r="W2371" s="9">
        <f>MONTH(SalesDataTable[[#This Row],[Order Date]])</f>
        <v>11</v>
      </c>
      <c r="X2371" s="8" t="str">
        <f>TEXT(SalesDataTable[[#This Row],[Order Date]],"mmm")</f>
        <v>Nov</v>
      </c>
    </row>
    <row r="2372" spans="1:24" ht="15.75">
      <c r="A2372" s="2">
        <v>1176</v>
      </c>
      <c r="B2372" s="3">
        <v>46341</v>
      </c>
      <c r="C2372" s="4">
        <f>YEAR(SalesDataTable[[#This Row],[Order Date]])</f>
        <v>2026</v>
      </c>
      <c r="D2372" s="12" t="str">
        <f>"Q"&amp;ROUNDUP(MONTH(SalesDataTable[[#This Row],[Order Date]])/3,0)</f>
        <v>Q4</v>
      </c>
      <c r="E2372" s="4">
        <f>MONTH(SalesDataTable[[#This Row],[Order Date]])</f>
        <v>11</v>
      </c>
      <c r="F2372" s="4" t="str">
        <f>TEXT(SalesDataTable[[#This Row],[Order Date]],"MMM")</f>
        <v>Nov</v>
      </c>
      <c r="G2372" s="4" t="s">
        <v>6</v>
      </c>
      <c r="H2372" s="4" t="s">
        <v>27</v>
      </c>
      <c r="I2372" s="4" t="s">
        <v>8</v>
      </c>
      <c r="J2372" s="4" t="s">
        <v>16</v>
      </c>
      <c r="K2372" s="4" t="s">
        <v>23</v>
      </c>
      <c r="L2372" s="4" t="s">
        <v>24</v>
      </c>
      <c r="M2372" s="9">
        <v>10</v>
      </c>
      <c r="N2372" s="6">
        <v>333.09</v>
      </c>
      <c r="O2372" s="7">
        <v>0.15</v>
      </c>
      <c r="P2372" s="6">
        <v>197.95</v>
      </c>
      <c r="Q2372" s="6">
        <f t="shared" si="148"/>
        <v>2831.2649999999994</v>
      </c>
      <c r="R2372" s="6">
        <f t="shared" si="149"/>
        <v>1979.5</v>
      </c>
      <c r="S2372" s="6">
        <f t="shared" si="150"/>
        <v>851.76499999999942</v>
      </c>
      <c r="T2372" s="8">
        <f t="shared" si="151"/>
        <v>0.30084255624252748</v>
      </c>
      <c r="U2372" s="5">
        <f>YEAR(SalesDataTable[[#This Row],[Order Date]])</f>
        <v>2026</v>
      </c>
      <c r="V2372" s="8" t="str">
        <f>"Q"&amp;ROUNDUP(MONTH(SalesDataTable[[#This Row],[Order Date]])/3,0)</f>
        <v>Q4</v>
      </c>
      <c r="W2372" s="9">
        <f>MONTH(SalesDataTable[[#This Row],[Order Date]])</f>
        <v>11</v>
      </c>
      <c r="X2372" s="8" t="str">
        <f>TEXT(SalesDataTable[[#This Row],[Order Date]],"mmm")</f>
        <v>Nov</v>
      </c>
    </row>
    <row r="2373" spans="1:24" ht="15.75">
      <c r="A2373" s="2">
        <v>1895</v>
      </c>
      <c r="B2373" s="3">
        <v>46341</v>
      </c>
      <c r="C2373" s="4">
        <f>YEAR(SalesDataTable[[#This Row],[Order Date]])</f>
        <v>2026</v>
      </c>
      <c r="D2373" s="12" t="str">
        <f>"Q"&amp;ROUNDUP(MONTH(SalesDataTable[[#This Row],[Order Date]])/3,0)</f>
        <v>Q4</v>
      </c>
      <c r="E2373" s="4">
        <f>MONTH(SalesDataTable[[#This Row],[Order Date]])</f>
        <v>11</v>
      </c>
      <c r="F2373" s="4" t="str">
        <f>TEXT(SalesDataTable[[#This Row],[Order Date]],"MMM")</f>
        <v>Nov</v>
      </c>
      <c r="G2373" s="4" t="s">
        <v>20</v>
      </c>
      <c r="H2373" s="4" t="s">
        <v>21</v>
      </c>
      <c r="I2373" s="4" t="s">
        <v>2</v>
      </c>
      <c r="J2373" s="4" t="s">
        <v>16</v>
      </c>
      <c r="K2373" s="4" t="s">
        <v>4</v>
      </c>
      <c r="L2373" s="4" t="s">
        <v>22</v>
      </c>
      <c r="M2373" s="9">
        <v>3</v>
      </c>
      <c r="N2373" s="6">
        <v>51.79</v>
      </c>
      <c r="O2373" s="7">
        <v>0.2</v>
      </c>
      <c r="P2373" s="6">
        <v>22.23</v>
      </c>
      <c r="Q2373" s="6">
        <f t="shared" si="148"/>
        <v>124.29600000000001</v>
      </c>
      <c r="R2373" s="6">
        <f t="shared" si="149"/>
        <v>66.69</v>
      </c>
      <c r="S2373" s="6">
        <f t="shared" si="150"/>
        <v>57.606000000000009</v>
      </c>
      <c r="T2373" s="8">
        <f t="shared" si="151"/>
        <v>0.4634581965630431</v>
      </c>
      <c r="U2373" s="5">
        <f>YEAR(SalesDataTable[[#This Row],[Order Date]])</f>
        <v>2026</v>
      </c>
      <c r="V2373" s="8" t="str">
        <f>"Q"&amp;ROUNDUP(MONTH(SalesDataTable[[#This Row],[Order Date]])/3,0)</f>
        <v>Q4</v>
      </c>
      <c r="W2373" s="9">
        <f>MONTH(SalesDataTable[[#This Row],[Order Date]])</f>
        <v>11</v>
      </c>
      <c r="X2373" s="8" t="str">
        <f>TEXT(SalesDataTable[[#This Row],[Order Date]],"mmm")</f>
        <v>Nov</v>
      </c>
    </row>
    <row r="2374" spans="1:24" ht="15.75">
      <c r="A2374" s="2">
        <v>3385</v>
      </c>
      <c r="B2374" s="3">
        <v>46341</v>
      </c>
      <c r="C2374" s="4">
        <f>YEAR(SalesDataTable[[#This Row],[Order Date]])</f>
        <v>2026</v>
      </c>
      <c r="D2374" s="12" t="str">
        <f>"Q"&amp;ROUNDUP(MONTH(SalesDataTable[[#This Row],[Order Date]])/3,0)</f>
        <v>Q4</v>
      </c>
      <c r="E2374" s="4">
        <f>MONTH(SalesDataTable[[#This Row],[Order Date]])</f>
        <v>11</v>
      </c>
      <c r="F2374" s="4" t="str">
        <f>TEXT(SalesDataTable[[#This Row],[Order Date]],"MMM")</f>
        <v>Nov</v>
      </c>
      <c r="G2374" s="4" t="s">
        <v>6</v>
      </c>
      <c r="H2374" s="4" t="s">
        <v>41</v>
      </c>
      <c r="I2374" s="4" t="s">
        <v>28</v>
      </c>
      <c r="J2374" s="4" t="s">
        <v>13</v>
      </c>
      <c r="K2374" s="4" t="s">
        <v>9</v>
      </c>
      <c r="L2374" s="4" t="s">
        <v>46</v>
      </c>
      <c r="M2374" s="9">
        <v>1</v>
      </c>
      <c r="N2374" s="6">
        <v>71.040000000000006</v>
      </c>
      <c r="O2374" s="7">
        <v>0.1</v>
      </c>
      <c r="P2374" s="6">
        <v>31.59</v>
      </c>
      <c r="Q2374" s="6">
        <f t="shared" si="148"/>
        <v>63.936000000000007</v>
      </c>
      <c r="R2374" s="6">
        <f t="shared" si="149"/>
        <v>31.59</v>
      </c>
      <c r="S2374" s="6">
        <f t="shared" si="150"/>
        <v>32.346000000000004</v>
      </c>
      <c r="T2374" s="8">
        <f t="shared" si="151"/>
        <v>0.50591216216216217</v>
      </c>
      <c r="U2374" s="5">
        <f>YEAR(SalesDataTable[[#This Row],[Order Date]])</f>
        <v>2026</v>
      </c>
      <c r="V2374" s="8" t="str">
        <f>"Q"&amp;ROUNDUP(MONTH(SalesDataTable[[#This Row],[Order Date]])/3,0)</f>
        <v>Q4</v>
      </c>
      <c r="W2374" s="9">
        <f>MONTH(SalesDataTable[[#This Row],[Order Date]])</f>
        <v>11</v>
      </c>
      <c r="X2374" s="8" t="str">
        <f>TEXT(SalesDataTable[[#This Row],[Order Date]],"mmm")</f>
        <v>Nov</v>
      </c>
    </row>
    <row r="2375" spans="1:24" ht="15.75">
      <c r="A2375" s="2">
        <v>3581</v>
      </c>
      <c r="B2375" s="3">
        <v>46341</v>
      </c>
      <c r="C2375" s="4">
        <f>YEAR(SalesDataTable[[#This Row],[Order Date]])</f>
        <v>2026</v>
      </c>
      <c r="D2375" s="12" t="str">
        <f>"Q"&amp;ROUNDUP(MONTH(SalesDataTable[[#This Row],[Order Date]])/3,0)</f>
        <v>Q4</v>
      </c>
      <c r="E2375" s="4">
        <f>MONTH(SalesDataTable[[#This Row],[Order Date]])</f>
        <v>11</v>
      </c>
      <c r="F2375" s="4" t="str">
        <f>TEXT(SalesDataTable[[#This Row],[Order Date]],"MMM")</f>
        <v>Nov</v>
      </c>
      <c r="G2375" s="4" t="s">
        <v>20</v>
      </c>
      <c r="H2375" s="4" t="s">
        <v>21</v>
      </c>
      <c r="I2375" s="4" t="s">
        <v>28</v>
      </c>
      <c r="J2375" s="4" t="s">
        <v>16</v>
      </c>
      <c r="K2375" s="4" t="s">
        <v>9</v>
      </c>
      <c r="L2375" s="4" t="s">
        <v>17</v>
      </c>
      <c r="M2375" s="9">
        <v>2</v>
      </c>
      <c r="N2375" s="6">
        <v>141.21</v>
      </c>
      <c r="O2375" s="7">
        <v>0.1</v>
      </c>
      <c r="P2375" s="6">
        <v>78.31</v>
      </c>
      <c r="Q2375" s="6">
        <f t="shared" si="148"/>
        <v>254.17800000000003</v>
      </c>
      <c r="R2375" s="6">
        <f t="shared" si="149"/>
        <v>156.62</v>
      </c>
      <c r="S2375" s="6">
        <f t="shared" si="150"/>
        <v>97.558000000000021</v>
      </c>
      <c r="T2375" s="8">
        <f t="shared" si="151"/>
        <v>0.38381763960688969</v>
      </c>
      <c r="U2375" s="5">
        <f>YEAR(SalesDataTable[[#This Row],[Order Date]])</f>
        <v>2026</v>
      </c>
      <c r="V2375" s="8" t="str">
        <f>"Q"&amp;ROUNDUP(MONTH(SalesDataTable[[#This Row],[Order Date]])/3,0)</f>
        <v>Q4</v>
      </c>
      <c r="W2375" s="9">
        <f>MONTH(SalesDataTable[[#This Row],[Order Date]])</f>
        <v>11</v>
      </c>
      <c r="X2375" s="8" t="str">
        <f>TEXT(SalesDataTable[[#This Row],[Order Date]],"mmm")</f>
        <v>Nov</v>
      </c>
    </row>
    <row r="2376" spans="1:24" ht="15.75">
      <c r="A2376" s="2">
        <v>4528</v>
      </c>
      <c r="B2376" s="3">
        <v>46341</v>
      </c>
      <c r="C2376" s="4">
        <f>YEAR(SalesDataTable[[#This Row],[Order Date]])</f>
        <v>2026</v>
      </c>
      <c r="D2376" s="12" t="str">
        <f>"Q"&amp;ROUNDUP(MONTH(SalesDataTable[[#This Row],[Order Date]])/3,0)</f>
        <v>Q4</v>
      </c>
      <c r="E2376" s="4">
        <f>MONTH(SalesDataTable[[#This Row],[Order Date]])</f>
        <v>11</v>
      </c>
      <c r="F2376" s="4" t="str">
        <f>TEXT(SalesDataTable[[#This Row],[Order Date]],"MMM")</f>
        <v>Nov</v>
      </c>
      <c r="G2376" s="4" t="s">
        <v>0</v>
      </c>
      <c r="H2376" s="4" t="s">
        <v>50</v>
      </c>
      <c r="I2376" s="4" t="s">
        <v>28</v>
      </c>
      <c r="J2376" s="4" t="s">
        <v>13</v>
      </c>
      <c r="K2376" s="4" t="s">
        <v>9</v>
      </c>
      <c r="L2376" s="4" t="s">
        <v>17</v>
      </c>
      <c r="M2376" s="9">
        <v>2</v>
      </c>
      <c r="N2376" s="6">
        <v>141.63999999999999</v>
      </c>
      <c r="O2376" s="7">
        <v>0.15</v>
      </c>
      <c r="P2376" s="6">
        <v>80.349999999999994</v>
      </c>
      <c r="Q2376" s="6">
        <f t="shared" si="148"/>
        <v>240.78799999999998</v>
      </c>
      <c r="R2376" s="6">
        <f t="shared" si="149"/>
        <v>160.69999999999999</v>
      </c>
      <c r="S2376" s="6">
        <f t="shared" si="150"/>
        <v>80.087999999999994</v>
      </c>
      <c r="T2376" s="8">
        <f t="shared" si="151"/>
        <v>0.33260793727262156</v>
      </c>
      <c r="U2376" s="5">
        <f>YEAR(SalesDataTable[[#This Row],[Order Date]])</f>
        <v>2026</v>
      </c>
      <c r="V2376" s="8" t="str">
        <f>"Q"&amp;ROUNDUP(MONTH(SalesDataTable[[#This Row],[Order Date]])/3,0)</f>
        <v>Q4</v>
      </c>
      <c r="W2376" s="9">
        <f>MONTH(SalesDataTable[[#This Row],[Order Date]])</f>
        <v>11</v>
      </c>
      <c r="X2376" s="8" t="str">
        <f>TEXT(SalesDataTable[[#This Row],[Order Date]],"mmm")</f>
        <v>Nov</v>
      </c>
    </row>
    <row r="2377" spans="1:24" ht="15.75">
      <c r="A2377" s="2">
        <v>4633</v>
      </c>
      <c r="B2377" s="3">
        <v>46341</v>
      </c>
      <c r="C2377" s="4">
        <f>YEAR(SalesDataTable[[#This Row],[Order Date]])</f>
        <v>2026</v>
      </c>
      <c r="D2377" s="12" t="str">
        <f>"Q"&amp;ROUNDUP(MONTH(SalesDataTable[[#This Row],[Order Date]])/3,0)</f>
        <v>Q4</v>
      </c>
      <c r="E2377" s="4">
        <f>MONTH(SalesDataTable[[#This Row],[Order Date]])</f>
        <v>11</v>
      </c>
      <c r="F2377" s="4" t="str">
        <f>TEXT(SalesDataTable[[#This Row],[Order Date]],"MMM")</f>
        <v>Nov</v>
      </c>
      <c r="G2377" s="4" t="s">
        <v>11</v>
      </c>
      <c r="H2377" s="4" t="s">
        <v>39</v>
      </c>
      <c r="I2377" s="4" t="s">
        <v>2</v>
      </c>
      <c r="J2377" s="4" t="s">
        <v>3</v>
      </c>
      <c r="K2377" s="4" t="s">
        <v>9</v>
      </c>
      <c r="L2377" s="4" t="s">
        <v>46</v>
      </c>
      <c r="M2377" s="9">
        <v>1</v>
      </c>
      <c r="N2377" s="6">
        <v>71.78</v>
      </c>
      <c r="O2377" s="7">
        <v>0.15</v>
      </c>
      <c r="P2377" s="6">
        <v>32.869999999999997</v>
      </c>
      <c r="Q2377" s="6">
        <f t="shared" si="148"/>
        <v>61.012999999999998</v>
      </c>
      <c r="R2377" s="6">
        <f t="shared" si="149"/>
        <v>32.869999999999997</v>
      </c>
      <c r="S2377" s="6">
        <f t="shared" si="150"/>
        <v>28.143000000000001</v>
      </c>
      <c r="T2377" s="8">
        <f t="shared" si="151"/>
        <v>0.46126235392457349</v>
      </c>
      <c r="U2377" s="5">
        <f>YEAR(SalesDataTable[[#This Row],[Order Date]])</f>
        <v>2026</v>
      </c>
      <c r="V2377" s="8" t="str">
        <f>"Q"&amp;ROUNDUP(MONTH(SalesDataTable[[#This Row],[Order Date]])/3,0)</f>
        <v>Q4</v>
      </c>
      <c r="W2377" s="9">
        <f>MONTH(SalesDataTable[[#This Row],[Order Date]])</f>
        <v>11</v>
      </c>
      <c r="X2377" s="8" t="str">
        <f>TEXT(SalesDataTable[[#This Row],[Order Date]],"mmm")</f>
        <v>Nov</v>
      </c>
    </row>
    <row r="2378" spans="1:24" ht="15.75">
      <c r="A2378" s="2">
        <v>5195</v>
      </c>
      <c r="B2378" s="3">
        <v>46341</v>
      </c>
      <c r="C2378" s="4">
        <f>YEAR(SalesDataTable[[#This Row],[Order Date]])</f>
        <v>2026</v>
      </c>
      <c r="D2378" s="12" t="str">
        <f>"Q"&amp;ROUNDUP(MONTH(SalesDataTable[[#This Row],[Order Date]])/3,0)</f>
        <v>Q4</v>
      </c>
      <c r="E2378" s="4">
        <f>MONTH(SalesDataTable[[#This Row],[Order Date]])</f>
        <v>11</v>
      </c>
      <c r="F2378" s="4" t="str">
        <f>TEXT(SalesDataTable[[#This Row],[Order Date]],"MMM")</f>
        <v>Nov</v>
      </c>
      <c r="G2378" s="4" t="s">
        <v>11</v>
      </c>
      <c r="H2378" s="4" t="s">
        <v>52</v>
      </c>
      <c r="I2378" s="4" t="s">
        <v>2</v>
      </c>
      <c r="J2378" s="4" t="s">
        <v>16</v>
      </c>
      <c r="K2378" s="4" t="s">
        <v>9</v>
      </c>
      <c r="L2378" s="4" t="s">
        <v>37</v>
      </c>
      <c r="M2378" s="9">
        <v>3</v>
      </c>
      <c r="N2378" s="6">
        <v>153.88999999999999</v>
      </c>
      <c r="O2378" s="7">
        <v>0.1</v>
      </c>
      <c r="P2378" s="6">
        <v>80.36</v>
      </c>
      <c r="Q2378" s="6">
        <f t="shared" si="148"/>
        <v>415.50299999999999</v>
      </c>
      <c r="R2378" s="6">
        <f t="shared" si="149"/>
        <v>241.07999999999998</v>
      </c>
      <c r="S2378" s="6">
        <f t="shared" si="150"/>
        <v>174.423</v>
      </c>
      <c r="T2378" s="8">
        <f t="shared" si="151"/>
        <v>0.41978758276113531</v>
      </c>
      <c r="U2378" s="5">
        <f>YEAR(SalesDataTable[[#This Row],[Order Date]])</f>
        <v>2026</v>
      </c>
      <c r="V2378" s="8" t="str">
        <f>"Q"&amp;ROUNDUP(MONTH(SalesDataTable[[#This Row],[Order Date]])/3,0)</f>
        <v>Q4</v>
      </c>
      <c r="W2378" s="9">
        <f>MONTH(SalesDataTable[[#This Row],[Order Date]])</f>
        <v>11</v>
      </c>
      <c r="X2378" s="8" t="str">
        <f>TEXT(SalesDataTable[[#This Row],[Order Date]],"mmm")</f>
        <v>Nov</v>
      </c>
    </row>
    <row r="2379" spans="1:24" ht="15.75">
      <c r="A2379" s="2">
        <v>2778</v>
      </c>
      <c r="B2379" s="3">
        <v>46342</v>
      </c>
      <c r="C2379" s="4">
        <f>YEAR(SalesDataTable[[#This Row],[Order Date]])</f>
        <v>2026</v>
      </c>
      <c r="D2379" s="12" t="str">
        <f>"Q"&amp;ROUNDUP(MONTH(SalesDataTable[[#This Row],[Order Date]])/3,0)</f>
        <v>Q4</v>
      </c>
      <c r="E2379" s="4">
        <f>MONTH(SalesDataTable[[#This Row],[Order Date]])</f>
        <v>11</v>
      </c>
      <c r="F2379" s="4" t="str">
        <f>TEXT(SalesDataTable[[#This Row],[Order Date]],"MMM")</f>
        <v>Nov</v>
      </c>
      <c r="G2379" s="4" t="s">
        <v>20</v>
      </c>
      <c r="H2379" s="4" t="s">
        <v>21</v>
      </c>
      <c r="I2379" s="4" t="s">
        <v>28</v>
      </c>
      <c r="J2379" s="4" t="s">
        <v>3</v>
      </c>
      <c r="K2379" s="4" t="s">
        <v>9</v>
      </c>
      <c r="L2379" s="4" t="s">
        <v>17</v>
      </c>
      <c r="M2379" s="9">
        <v>1</v>
      </c>
      <c r="N2379" s="6">
        <v>145.4</v>
      </c>
      <c r="O2379" s="7">
        <v>0.1</v>
      </c>
      <c r="P2379" s="6">
        <v>77.66</v>
      </c>
      <c r="Q2379" s="6">
        <f t="shared" si="148"/>
        <v>130.86000000000001</v>
      </c>
      <c r="R2379" s="6">
        <f t="shared" si="149"/>
        <v>77.66</v>
      </c>
      <c r="S2379" s="6">
        <f t="shared" si="150"/>
        <v>53.200000000000017</v>
      </c>
      <c r="T2379" s="8">
        <f t="shared" si="151"/>
        <v>0.40654134189209851</v>
      </c>
      <c r="U2379" s="5">
        <f>YEAR(SalesDataTable[[#This Row],[Order Date]])</f>
        <v>2026</v>
      </c>
      <c r="V2379" s="8" t="str">
        <f>"Q"&amp;ROUNDUP(MONTH(SalesDataTable[[#This Row],[Order Date]])/3,0)</f>
        <v>Q4</v>
      </c>
      <c r="W2379" s="9">
        <f>MONTH(SalesDataTable[[#This Row],[Order Date]])</f>
        <v>11</v>
      </c>
      <c r="X2379" s="8" t="str">
        <f>TEXT(SalesDataTable[[#This Row],[Order Date]],"mmm")</f>
        <v>Nov</v>
      </c>
    </row>
    <row r="2380" spans="1:24" ht="15.75">
      <c r="A2380" s="2">
        <v>341</v>
      </c>
      <c r="B2380" s="3">
        <v>46343</v>
      </c>
      <c r="C2380" s="4">
        <f>YEAR(SalesDataTable[[#This Row],[Order Date]])</f>
        <v>2026</v>
      </c>
      <c r="D2380" s="12" t="str">
        <f>"Q"&amp;ROUNDUP(MONTH(SalesDataTable[[#This Row],[Order Date]])/3,0)</f>
        <v>Q4</v>
      </c>
      <c r="E2380" s="4">
        <f>MONTH(SalesDataTable[[#This Row],[Order Date]])</f>
        <v>11</v>
      </c>
      <c r="F2380" s="4" t="str">
        <f>TEXT(SalesDataTable[[#This Row],[Order Date]],"MMM")</f>
        <v>Nov</v>
      </c>
      <c r="G2380" s="4" t="s">
        <v>20</v>
      </c>
      <c r="H2380" s="4" t="s">
        <v>33</v>
      </c>
      <c r="I2380" s="4" t="s">
        <v>2</v>
      </c>
      <c r="J2380" s="4" t="s">
        <v>3</v>
      </c>
      <c r="K2380" s="4" t="s">
        <v>14</v>
      </c>
      <c r="L2380" s="4" t="s">
        <v>44</v>
      </c>
      <c r="M2380" s="9">
        <v>1</v>
      </c>
      <c r="N2380" s="6">
        <v>132.94999999999999</v>
      </c>
      <c r="O2380" s="7">
        <v>0.05</v>
      </c>
      <c r="P2380" s="6">
        <v>65.36</v>
      </c>
      <c r="Q2380" s="6">
        <f t="shared" si="148"/>
        <v>126.30249999999998</v>
      </c>
      <c r="R2380" s="6">
        <f t="shared" si="149"/>
        <v>65.36</v>
      </c>
      <c r="S2380" s="6">
        <f t="shared" si="150"/>
        <v>60.942499999999981</v>
      </c>
      <c r="T2380" s="8">
        <f t="shared" si="151"/>
        <v>0.48251222264009019</v>
      </c>
      <c r="U2380" s="5">
        <f>YEAR(SalesDataTable[[#This Row],[Order Date]])</f>
        <v>2026</v>
      </c>
      <c r="V2380" s="8" t="str">
        <f>"Q"&amp;ROUNDUP(MONTH(SalesDataTable[[#This Row],[Order Date]])/3,0)</f>
        <v>Q4</v>
      </c>
      <c r="W2380" s="9">
        <f>MONTH(SalesDataTable[[#This Row],[Order Date]])</f>
        <v>11</v>
      </c>
      <c r="X2380" s="8" t="str">
        <f>TEXT(SalesDataTable[[#This Row],[Order Date]],"mmm")</f>
        <v>Nov</v>
      </c>
    </row>
    <row r="2381" spans="1:24" ht="15.75">
      <c r="A2381" s="2">
        <v>374</v>
      </c>
      <c r="B2381" s="3">
        <v>46343</v>
      </c>
      <c r="C2381" s="4">
        <f>YEAR(SalesDataTable[[#This Row],[Order Date]])</f>
        <v>2026</v>
      </c>
      <c r="D2381" s="12" t="str">
        <f>"Q"&amp;ROUNDUP(MONTH(SalesDataTable[[#This Row],[Order Date]])/3,0)</f>
        <v>Q4</v>
      </c>
      <c r="E2381" s="4">
        <f>MONTH(SalesDataTable[[#This Row],[Order Date]])</f>
        <v>11</v>
      </c>
      <c r="F2381" s="4" t="str">
        <f>TEXT(SalesDataTable[[#This Row],[Order Date]],"MMM")</f>
        <v>Nov</v>
      </c>
      <c r="G2381" s="4" t="s">
        <v>20</v>
      </c>
      <c r="H2381" s="4" t="s">
        <v>31</v>
      </c>
      <c r="I2381" s="4" t="s">
        <v>19</v>
      </c>
      <c r="J2381" s="4" t="s">
        <v>3</v>
      </c>
      <c r="K2381" s="4" t="s">
        <v>34</v>
      </c>
      <c r="L2381" s="4" t="s">
        <v>45</v>
      </c>
      <c r="M2381" s="9">
        <v>1</v>
      </c>
      <c r="N2381" s="6">
        <v>51.34</v>
      </c>
      <c r="O2381" s="7">
        <v>0.15</v>
      </c>
      <c r="P2381" s="6">
        <v>21.37</v>
      </c>
      <c r="Q2381" s="6">
        <f t="shared" si="148"/>
        <v>43.639000000000003</v>
      </c>
      <c r="R2381" s="6">
        <f t="shared" si="149"/>
        <v>21.37</v>
      </c>
      <c r="S2381" s="6">
        <f t="shared" si="150"/>
        <v>22.269000000000002</v>
      </c>
      <c r="T2381" s="8">
        <f t="shared" si="151"/>
        <v>0.5103004193496643</v>
      </c>
      <c r="U2381" s="5">
        <f>YEAR(SalesDataTable[[#This Row],[Order Date]])</f>
        <v>2026</v>
      </c>
      <c r="V2381" s="8" t="str">
        <f>"Q"&amp;ROUNDUP(MONTH(SalesDataTable[[#This Row],[Order Date]])/3,0)</f>
        <v>Q4</v>
      </c>
      <c r="W2381" s="9">
        <f>MONTH(SalesDataTable[[#This Row],[Order Date]])</f>
        <v>11</v>
      </c>
      <c r="X2381" s="8" t="str">
        <f>TEXT(SalesDataTable[[#This Row],[Order Date]],"mmm")</f>
        <v>Nov</v>
      </c>
    </row>
    <row r="2382" spans="1:24" ht="15.75">
      <c r="A2382" s="2">
        <v>598</v>
      </c>
      <c r="B2382" s="3">
        <v>46343</v>
      </c>
      <c r="C2382" s="4">
        <f>YEAR(SalesDataTable[[#This Row],[Order Date]])</f>
        <v>2026</v>
      </c>
      <c r="D2382" s="12" t="str">
        <f>"Q"&amp;ROUNDUP(MONTH(SalesDataTable[[#This Row],[Order Date]])/3,0)</f>
        <v>Q4</v>
      </c>
      <c r="E2382" s="4">
        <f>MONTH(SalesDataTable[[#This Row],[Order Date]])</f>
        <v>11</v>
      </c>
      <c r="F2382" s="4" t="str">
        <f>TEXT(SalesDataTable[[#This Row],[Order Date]],"MMM")</f>
        <v>Nov</v>
      </c>
      <c r="G2382" s="4" t="s">
        <v>0</v>
      </c>
      <c r="H2382" s="4" t="s">
        <v>1</v>
      </c>
      <c r="I2382" s="4" t="s">
        <v>2</v>
      </c>
      <c r="J2382" s="4" t="s">
        <v>13</v>
      </c>
      <c r="K2382" s="4" t="s">
        <v>4</v>
      </c>
      <c r="L2382" s="4" t="s">
        <v>22</v>
      </c>
      <c r="M2382" s="9">
        <v>1</v>
      </c>
      <c r="N2382" s="6">
        <v>49.98</v>
      </c>
      <c r="O2382" s="7">
        <v>0.1</v>
      </c>
      <c r="P2382" s="6">
        <v>22.25</v>
      </c>
      <c r="Q2382" s="6">
        <f t="shared" si="148"/>
        <v>44.981999999999999</v>
      </c>
      <c r="R2382" s="6">
        <f t="shared" si="149"/>
        <v>22.25</v>
      </c>
      <c r="S2382" s="6">
        <f t="shared" si="150"/>
        <v>22.731999999999999</v>
      </c>
      <c r="T2382" s="8">
        <f t="shared" si="151"/>
        <v>0.50535769863500957</v>
      </c>
      <c r="U2382" s="5">
        <f>YEAR(SalesDataTable[[#This Row],[Order Date]])</f>
        <v>2026</v>
      </c>
      <c r="V2382" s="8" t="str">
        <f>"Q"&amp;ROUNDUP(MONTH(SalesDataTable[[#This Row],[Order Date]])/3,0)</f>
        <v>Q4</v>
      </c>
      <c r="W2382" s="9">
        <f>MONTH(SalesDataTable[[#This Row],[Order Date]])</f>
        <v>11</v>
      </c>
      <c r="X2382" s="8" t="str">
        <f>TEXT(SalesDataTable[[#This Row],[Order Date]],"mmm")</f>
        <v>Nov</v>
      </c>
    </row>
    <row r="2383" spans="1:24" ht="15.75">
      <c r="A2383" s="2">
        <v>690</v>
      </c>
      <c r="B2383" s="3">
        <v>46343</v>
      </c>
      <c r="C2383" s="4">
        <f>YEAR(SalesDataTable[[#This Row],[Order Date]])</f>
        <v>2026</v>
      </c>
      <c r="D2383" s="12" t="str">
        <f>"Q"&amp;ROUNDUP(MONTH(SalesDataTable[[#This Row],[Order Date]])/3,0)</f>
        <v>Q4</v>
      </c>
      <c r="E2383" s="4">
        <f>MONTH(SalesDataTable[[#This Row],[Order Date]])</f>
        <v>11</v>
      </c>
      <c r="F2383" s="4" t="str">
        <f>TEXT(SalesDataTable[[#This Row],[Order Date]],"MMM")</f>
        <v>Nov</v>
      </c>
      <c r="G2383" s="4" t="s">
        <v>20</v>
      </c>
      <c r="H2383" s="4" t="s">
        <v>33</v>
      </c>
      <c r="I2383" s="4" t="s">
        <v>2</v>
      </c>
      <c r="J2383" s="4" t="s">
        <v>3</v>
      </c>
      <c r="K2383" s="4" t="s">
        <v>14</v>
      </c>
      <c r="L2383" s="4" t="s">
        <v>48</v>
      </c>
      <c r="M2383" s="9">
        <v>2</v>
      </c>
      <c r="N2383" s="6">
        <v>168.08</v>
      </c>
      <c r="O2383" s="7">
        <v>0.1</v>
      </c>
      <c r="P2383" s="6">
        <v>87.63</v>
      </c>
      <c r="Q2383" s="6">
        <f t="shared" si="148"/>
        <v>302.54400000000004</v>
      </c>
      <c r="R2383" s="6">
        <f t="shared" si="149"/>
        <v>175.26</v>
      </c>
      <c r="S2383" s="6">
        <f t="shared" si="150"/>
        <v>127.28400000000005</v>
      </c>
      <c r="T2383" s="8">
        <f t="shared" si="151"/>
        <v>0.42071235919403471</v>
      </c>
      <c r="U2383" s="5">
        <f>YEAR(SalesDataTable[[#This Row],[Order Date]])</f>
        <v>2026</v>
      </c>
      <c r="V2383" s="8" t="str">
        <f>"Q"&amp;ROUNDUP(MONTH(SalesDataTable[[#This Row],[Order Date]])/3,0)</f>
        <v>Q4</v>
      </c>
      <c r="W2383" s="9">
        <f>MONTH(SalesDataTable[[#This Row],[Order Date]])</f>
        <v>11</v>
      </c>
      <c r="X2383" s="8" t="str">
        <f>TEXT(SalesDataTable[[#This Row],[Order Date]],"mmm")</f>
        <v>Nov</v>
      </c>
    </row>
    <row r="2384" spans="1:24" ht="15.75">
      <c r="A2384" s="2">
        <v>1296</v>
      </c>
      <c r="B2384" s="3">
        <v>46343</v>
      </c>
      <c r="C2384" s="4">
        <f>YEAR(SalesDataTable[[#This Row],[Order Date]])</f>
        <v>2026</v>
      </c>
      <c r="D2384" s="12" t="str">
        <f>"Q"&amp;ROUNDUP(MONTH(SalesDataTable[[#This Row],[Order Date]])/3,0)</f>
        <v>Q4</v>
      </c>
      <c r="E2384" s="4">
        <f>MONTH(SalesDataTable[[#This Row],[Order Date]])</f>
        <v>11</v>
      </c>
      <c r="F2384" s="4" t="str">
        <f>TEXT(SalesDataTable[[#This Row],[Order Date]],"MMM")</f>
        <v>Nov</v>
      </c>
      <c r="G2384" s="4" t="s">
        <v>20</v>
      </c>
      <c r="H2384" s="4" t="s">
        <v>47</v>
      </c>
      <c r="I2384" s="4" t="s">
        <v>2</v>
      </c>
      <c r="J2384" s="4" t="s">
        <v>13</v>
      </c>
      <c r="K2384" s="4" t="s">
        <v>23</v>
      </c>
      <c r="L2384" s="4" t="s">
        <v>29</v>
      </c>
      <c r="M2384" s="9">
        <v>1</v>
      </c>
      <c r="N2384" s="6">
        <v>191.85</v>
      </c>
      <c r="O2384" s="7">
        <v>0.15</v>
      </c>
      <c r="P2384" s="6">
        <v>104.41</v>
      </c>
      <c r="Q2384" s="6">
        <f t="shared" si="148"/>
        <v>163.07249999999999</v>
      </c>
      <c r="R2384" s="6">
        <f t="shared" si="149"/>
        <v>104.41</v>
      </c>
      <c r="S2384" s="6">
        <f t="shared" si="150"/>
        <v>58.662499999999994</v>
      </c>
      <c r="T2384" s="8">
        <f t="shared" si="151"/>
        <v>0.35973263425776875</v>
      </c>
      <c r="U2384" s="5">
        <f>YEAR(SalesDataTable[[#This Row],[Order Date]])</f>
        <v>2026</v>
      </c>
      <c r="V2384" s="8" t="str">
        <f>"Q"&amp;ROUNDUP(MONTH(SalesDataTable[[#This Row],[Order Date]])/3,0)</f>
        <v>Q4</v>
      </c>
      <c r="W2384" s="9">
        <f>MONTH(SalesDataTable[[#This Row],[Order Date]])</f>
        <v>11</v>
      </c>
      <c r="X2384" s="8" t="str">
        <f>TEXT(SalesDataTable[[#This Row],[Order Date]],"mmm")</f>
        <v>Nov</v>
      </c>
    </row>
    <row r="2385" spans="1:24" ht="15.75">
      <c r="A2385" s="2">
        <v>1585</v>
      </c>
      <c r="B2385" s="3">
        <v>46343</v>
      </c>
      <c r="C2385" s="4">
        <f>YEAR(SalesDataTable[[#This Row],[Order Date]])</f>
        <v>2026</v>
      </c>
      <c r="D2385" s="12" t="str">
        <f>"Q"&amp;ROUNDUP(MONTH(SalesDataTable[[#This Row],[Order Date]])/3,0)</f>
        <v>Q4</v>
      </c>
      <c r="E2385" s="4">
        <f>MONTH(SalesDataTable[[#This Row],[Order Date]])</f>
        <v>11</v>
      </c>
      <c r="F2385" s="4" t="str">
        <f>TEXT(SalesDataTable[[#This Row],[Order Date]],"MMM")</f>
        <v>Nov</v>
      </c>
      <c r="G2385" s="4" t="s">
        <v>6</v>
      </c>
      <c r="H2385" s="4" t="s">
        <v>49</v>
      </c>
      <c r="I2385" s="4" t="s">
        <v>19</v>
      </c>
      <c r="J2385" s="4" t="s">
        <v>3</v>
      </c>
      <c r="K2385" s="4" t="s">
        <v>9</v>
      </c>
      <c r="L2385" s="4" t="s">
        <v>10</v>
      </c>
      <c r="M2385" s="9">
        <v>4</v>
      </c>
      <c r="N2385" s="6">
        <v>93.99</v>
      </c>
      <c r="O2385" s="7">
        <v>0.1</v>
      </c>
      <c r="P2385" s="6">
        <v>44.07</v>
      </c>
      <c r="Q2385" s="6">
        <f t="shared" si="148"/>
        <v>338.36399999999998</v>
      </c>
      <c r="R2385" s="6">
        <f t="shared" si="149"/>
        <v>176.28</v>
      </c>
      <c r="S2385" s="6">
        <f t="shared" si="150"/>
        <v>162.08399999999997</v>
      </c>
      <c r="T2385" s="8">
        <f t="shared" si="151"/>
        <v>0.47902259105578604</v>
      </c>
      <c r="U2385" s="5">
        <f>YEAR(SalesDataTable[[#This Row],[Order Date]])</f>
        <v>2026</v>
      </c>
      <c r="V2385" s="8" t="str">
        <f>"Q"&amp;ROUNDUP(MONTH(SalesDataTable[[#This Row],[Order Date]])/3,0)</f>
        <v>Q4</v>
      </c>
      <c r="W2385" s="9">
        <f>MONTH(SalesDataTable[[#This Row],[Order Date]])</f>
        <v>11</v>
      </c>
      <c r="X2385" s="8" t="str">
        <f>TEXT(SalesDataTable[[#This Row],[Order Date]],"mmm")</f>
        <v>Nov</v>
      </c>
    </row>
    <row r="2386" spans="1:24" ht="15.75">
      <c r="A2386" s="2">
        <v>2194</v>
      </c>
      <c r="B2386" s="3">
        <v>46343</v>
      </c>
      <c r="C2386" s="4">
        <f>YEAR(SalesDataTable[[#This Row],[Order Date]])</f>
        <v>2026</v>
      </c>
      <c r="D2386" s="12" t="str">
        <f>"Q"&amp;ROUNDUP(MONTH(SalesDataTable[[#This Row],[Order Date]])/3,0)</f>
        <v>Q4</v>
      </c>
      <c r="E2386" s="4">
        <f>MONTH(SalesDataTable[[#This Row],[Order Date]])</f>
        <v>11</v>
      </c>
      <c r="F2386" s="4" t="str">
        <f>TEXT(SalesDataTable[[#This Row],[Order Date]],"MMM")</f>
        <v>Nov</v>
      </c>
      <c r="G2386" s="4" t="s">
        <v>20</v>
      </c>
      <c r="H2386" s="4" t="s">
        <v>47</v>
      </c>
      <c r="I2386" s="4" t="s">
        <v>2</v>
      </c>
      <c r="J2386" s="4" t="s">
        <v>3</v>
      </c>
      <c r="K2386" s="4" t="s">
        <v>14</v>
      </c>
      <c r="L2386" s="4" t="s">
        <v>15</v>
      </c>
      <c r="M2386" s="9">
        <v>4</v>
      </c>
      <c r="N2386" s="6">
        <v>36.57</v>
      </c>
      <c r="O2386" s="7">
        <v>0.05</v>
      </c>
      <c r="P2386" s="6">
        <v>13.35</v>
      </c>
      <c r="Q2386" s="6">
        <f t="shared" si="148"/>
        <v>138.96600000000001</v>
      </c>
      <c r="R2386" s="6">
        <f t="shared" si="149"/>
        <v>53.4</v>
      </c>
      <c r="S2386" s="6">
        <f t="shared" si="150"/>
        <v>85.566000000000003</v>
      </c>
      <c r="T2386" s="8">
        <f t="shared" si="151"/>
        <v>0.61573334484694098</v>
      </c>
      <c r="U2386" s="5">
        <f>YEAR(SalesDataTable[[#This Row],[Order Date]])</f>
        <v>2026</v>
      </c>
      <c r="V2386" s="8" t="str">
        <f>"Q"&amp;ROUNDUP(MONTH(SalesDataTable[[#This Row],[Order Date]])/3,0)</f>
        <v>Q4</v>
      </c>
      <c r="W2386" s="9">
        <f>MONTH(SalesDataTable[[#This Row],[Order Date]])</f>
        <v>11</v>
      </c>
      <c r="X2386" s="8" t="str">
        <f>TEXT(SalesDataTable[[#This Row],[Order Date]],"mmm")</f>
        <v>Nov</v>
      </c>
    </row>
    <row r="2387" spans="1:24" ht="15.75">
      <c r="A2387" s="2">
        <v>2221</v>
      </c>
      <c r="B2387" s="3">
        <v>46343</v>
      </c>
      <c r="C2387" s="4">
        <f>YEAR(SalesDataTable[[#This Row],[Order Date]])</f>
        <v>2026</v>
      </c>
      <c r="D2387" s="12" t="str">
        <f>"Q"&amp;ROUNDUP(MONTH(SalesDataTable[[#This Row],[Order Date]])/3,0)</f>
        <v>Q4</v>
      </c>
      <c r="E2387" s="4">
        <f>MONTH(SalesDataTable[[#This Row],[Order Date]])</f>
        <v>11</v>
      </c>
      <c r="F2387" s="4" t="str">
        <f>TEXT(SalesDataTable[[#This Row],[Order Date]],"MMM")</f>
        <v>Nov</v>
      </c>
      <c r="G2387" s="4" t="s">
        <v>6</v>
      </c>
      <c r="H2387" s="4" t="s">
        <v>43</v>
      </c>
      <c r="I2387" s="4" t="s">
        <v>28</v>
      </c>
      <c r="J2387" s="4" t="s">
        <v>3</v>
      </c>
      <c r="K2387" s="4" t="s">
        <v>4</v>
      </c>
      <c r="L2387" s="4" t="s">
        <v>26</v>
      </c>
      <c r="M2387" s="9">
        <v>1</v>
      </c>
      <c r="N2387" s="6">
        <v>39.81</v>
      </c>
      <c r="O2387" s="7">
        <v>0.05</v>
      </c>
      <c r="P2387" s="6">
        <v>16.25</v>
      </c>
      <c r="Q2387" s="6">
        <f t="shared" si="148"/>
        <v>37.819499999999998</v>
      </c>
      <c r="R2387" s="6">
        <f t="shared" si="149"/>
        <v>16.25</v>
      </c>
      <c r="S2387" s="6">
        <f t="shared" si="150"/>
        <v>21.569499999999998</v>
      </c>
      <c r="T2387" s="8">
        <f t="shared" si="151"/>
        <v>0.57032747656632155</v>
      </c>
      <c r="U2387" s="5">
        <f>YEAR(SalesDataTable[[#This Row],[Order Date]])</f>
        <v>2026</v>
      </c>
      <c r="V2387" s="8" t="str">
        <f>"Q"&amp;ROUNDUP(MONTH(SalesDataTable[[#This Row],[Order Date]])/3,0)</f>
        <v>Q4</v>
      </c>
      <c r="W2387" s="9">
        <f>MONTH(SalesDataTable[[#This Row],[Order Date]])</f>
        <v>11</v>
      </c>
      <c r="X2387" s="8" t="str">
        <f>TEXT(SalesDataTable[[#This Row],[Order Date]],"mmm")</f>
        <v>Nov</v>
      </c>
    </row>
    <row r="2388" spans="1:24" ht="15.75">
      <c r="A2388" s="2">
        <v>3836</v>
      </c>
      <c r="B2388" s="3">
        <v>46343</v>
      </c>
      <c r="C2388" s="4">
        <f>YEAR(SalesDataTable[[#This Row],[Order Date]])</f>
        <v>2026</v>
      </c>
      <c r="D2388" s="12" t="str">
        <f>"Q"&amp;ROUNDUP(MONTH(SalesDataTable[[#This Row],[Order Date]])/3,0)</f>
        <v>Q4</v>
      </c>
      <c r="E2388" s="4">
        <f>MONTH(SalesDataTable[[#This Row],[Order Date]])</f>
        <v>11</v>
      </c>
      <c r="F2388" s="4" t="str">
        <f>TEXT(SalesDataTable[[#This Row],[Order Date]],"MMM")</f>
        <v>Nov</v>
      </c>
      <c r="G2388" s="4" t="s">
        <v>20</v>
      </c>
      <c r="H2388" s="4" t="s">
        <v>21</v>
      </c>
      <c r="I2388" s="4" t="s">
        <v>19</v>
      </c>
      <c r="J2388" s="4" t="s">
        <v>3</v>
      </c>
      <c r="K2388" s="4" t="s">
        <v>9</v>
      </c>
      <c r="L2388" s="4" t="s">
        <v>10</v>
      </c>
      <c r="M2388" s="9">
        <v>1</v>
      </c>
      <c r="N2388" s="6">
        <v>91.43</v>
      </c>
      <c r="O2388" s="7">
        <v>0.1</v>
      </c>
      <c r="P2388" s="6">
        <v>45.06</v>
      </c>
      <c r="Q2388" s="6">
        <f t="shared" si="148"/>
        <v>82.287000000000006</v>
      </c>
      <c r="R2388" s="6">
        <f t="shared" si="149"/>
        <v>45.06</v>
      </c>
      <c r="S2388" s="6">
        <f t="shared" si="150"/>
        <v>37.227000000000004</v>
      </c>
      <c r="T2388" s="8">
        <f t="shared" si="151"/>
        <v>0.45240438951474715</v>
      </c>
      <c r="U2388" s="5">
        <f>YEAR(SalesDataTable[[#This Row],[Order Date]])</f>
        <v>2026</v>
      </c>
      <c r="V2388" s="8" t="str">
        <f>"Q"&amp;ROUNDUP(MONTH(SalesDataTable[[#This Row],[Order Date]])/3,0)</f>
        <v>Q4</v>
      </c>
      <c r="W2388" s="9">
        <f>MONTH(SalesDataTable[[#This Row],[Order Date]])</f>
        <v>11</v>
      </c>
      <c r="X2388" s="8" t="str">
        <f>TEXT(SalesDataTable[[#This Row],[Order Date]],"mmm")</f>
        <v>Nov</v>
      </c>
    </row>
    <row r="2389" spans="1:24" ht="15.75">
      <c r="A2389" s="2">
        <v>4437</v>
      </c>
      <c r="B2389" s="3">
        <v>46343</v>
      </c>
      <c r="C2389" s="4">
        <f>YEAR(SalesDataTable[[#This Row],[Order Date]])</f>
        <v>2026</v>
      </c>
      <c r="D2389" s="12" t="str">
        <f>"Q"&amp;ROUNDUP(MONTH(SalesDataTable[[#This Row],[Order Date]])/3,0)</f>
        <v>Q4</v>
      </c>
      <c r="E2389" s="4">
        <f>MONTH(SalesDataTable[[#This Row],[Order Date]])</f>
        <v>11</v>
      </c>
      <c r="F2389" s="4" t="str">
        <f>TEXT(SalesDataTable[[#This Row],[Order Date]],"MMM")</f>
        <v>Nov</v>
      </c>
      <c r="G2389" s="4" t="s">
        <v>11</v>
      </c>
      <c r="H2389" s="4" t="s">
        <v>12</v>
      </c>
      <c r="I2389" s="4" t="s">
        <v>2</v>
      </c>
      <c r="J2389" s="4" t="s">
        <v>3</v>
      </c>
      <c r="K2389" s="4" t="s">
        <v>34</v>
      </c>
      <c r="L2389" s="4" t="s">
        <v>38</v>
      </c>
      <c r="M2389" s="9">
        <v>1</v>
      </c>
      <c r="N2389" s="6">
        <v>122.64</v>
      </c>
      <c r="O2389" s="7">
        <v>0</v>
      </c>
      <c r="P2389" s="6">
        <v>68.58</v>
      </c>
      <c r="Q2389" s="6">
        <f t="shared" si="148"/>
        <v>122.64</v>
      </c>
      <c r="R2389" s="6">
        <f t="shared" si="149"/>
        <v>68.58</v>
      </c>
      <c r="S2389" s="6">
        <f t="shared" si="150"/>
        <v>54.06</v>
      </c>
      <c r="T2389" s="8">
        <f t="shared" si="151"/>
        <v>0.44080234833659493</v>
      </c>
      <c r="U2389" s="5">
        <f>YEAR(SalesDataTable[[#This Row],[Order Date]])</f>
        <v>2026</v>
      </c>
      <c r="V2389" s="8" t="str">
        <f>"Q"&amp;ROUNDUP(MONTH(SalesDataTable[[#This Row],[Order Date]])/3,0)</f>
        <v>Q4</v>
      </c>
      <c r="W2389" s="9">
        <f>MONTH(SalesDataTable[[#This Row],[Order Date]])</f>
        <v>11</v>
      </c>
      <c r="X2389" s="8" t="str">
        <f>TEXT(SalesDataTable[[#This Row],[Order Date]],"mmm")</f>
        <v>Nov</v>
      </c>
    </row>
    <row r="2390" spans="1:24" ht="15.75">
      <c r="A2390" s="2">
        <v>4735</v>
      </c>
      <c r="B2390" s="3">
        <v>46343</v>
      </c>
      <c r="C2390" s="4">
        <f>YEAR(SalesDataTable[[#This Row],[Order Date]])</f>
        <v>2026</v>
      </c>
      <c r="D2390" s="12" t="str">
        <f>"Q"&amp;ROUNDUP(MONTH(SalesDataTable[[#This Row],[Order Date]])/3,0)</f>
        <v>Q4</v>
      </c>
      <c r="E2390" s="4">
        <f>MONTH(SalesDataTable[[#This Row],[Order Date]])</f>
        <v>11</v>
      </c>
      <c r="F2390" s="4" t="str">
        <f>TEXT(SalesDataTable[[#This Row],[Order Date]],"MMM")</f>
        <v>Nov</v>
      </c>
      <c r="G2390" s="4" t="s">
        <v>6</v>
      </c>
      <c r="H2390" s="4" t="s">
        <v>43</v>
      </c>
      <c r="I2390" s="4" t="s">
        <v>2</v>
      </c>
      <c r="J2390" s="4" t="s">
        <v>16</v>
      </c>
      <c r="K2390" s="4" t="s">
        <v>4</v>
      </c>
      <c r="L2390" s="4" t="s">
        <v>5</v>
      </c>
      <c r="M2390" s="9">
        <v>1</v>
      </c>
      <c r="N2390" s="6">
        <v>80.959999999999994</v>
      </c>
      <c r="O2390" s="7">
        <v>0.1</v>
      </c>
      <c r="P2390" s="6">
        <v>43.86</v>
      </c>
      <c r="Q2390" s="6">
        <f t="shared" si="148"/>
        <v>72.86399999999999</v>
      </c>
      <c r="R2390" s="6">
        <f t="shared" si="149"/>
        <v>43.86</v>
      </c>
      <c r="S2390" s="6">
        <f t="shared" si="150"/>
        <v>29.003999999999991</v>
      </c>
      <c r="T2390" s="8">
        <f t="shared" si="151"/>
        <v>0.39805665349143604</v>
      </c>
      <c r="U2390" s="5">
        <f>YEAR(SalesDataTable[[#This Row],[Order Date]])</f>
        <v>2026</v>
      </c>
      <c r="V2390" s="8" t="str">
        <f>"Q"&amp;ROUNDUP(MONTH(SalesDataTable[[#This Row],[Order Date]])/3,0)</f>
        <v>Q4</v>
      </c>
      <c r="W2390" s="9">
        <f>MONTH(SalesDataTable[[#This Row],[Order Date]])</f>
        <v>11</v>
      </c>
      <c r="X2390" s="8" t="str">
        <f>TEXT(SalesDataTable[[#This Row],[Order Date]],"mmm")</f>
        <v>Nov</v>
      </c>
    </row>
    <row r="2391" spans="1:24" ht="15.75">
      <c r="A2391" s="2">
        <v>554</v>
      </c>
      <c r="B2391" s="3">
        <v>46344</v>
      </c>
      <c r="C2391" s="4">
        <f>YEAR(SalesDataTable[[#This Row],[Order Date]])</f>
        <v>2026</v>
      </c>
      <c r="D2391" s="12" t="str">
        <f>"Q"&amp;ROUNDUP(MONTH(SalesDataTable[[#This Row],[Order Date]])/3,0)</f>
        <v>Q4</v>
      </c>
      <c r="E2391" s="4">
        <f>MONTH(SalesDataTable[[#This Row],[Order Date]])</f>
        <v>11</v>
      </c>
      <c r="F2391" s="4" t="str">
        <f>TEXT(SalesDataTable[[#This Row],[Order Date]],"MMM")</f>
        <v>Nov</v>
      </c>
      <c r="G2391" s="4" t="s">
        <v>11</v>
      </c>
      <c r="H2391" s="4" t="s">
        <v>25</v>
      </c>
      <c r="I2391" s="4" t="s">
        <v>28</v>
      </c>
      <c r="J2391" s="4" t="s">
        <v>16</v>
      </c>
      <c r="K2391" s="4" t="s">
        <v>34</v>
      </c>
      <c r="L2391" s="4" t="s">
        <v>42</v>
      </c>
      <c r="M2391" s="9">
        <v>1</v>
      </c>
      <c r="N2391" s="6">
        <v>36.380000000000003</v>
      </c>
      <c r="O2391" s="7">
        <v>0.05</v>
      </c>
      <c r="P2391" s="6">
        <v>14.06</v>
      </c>
      <c r="Q2391" s="6">
        <f t="shared" si="148"/>
        <v>34.561</v>
      </c>
      <c r="R2391" s="6">
        <f t="shared" si="149"/>
        <v>14.06</v>
      </c>
      <c r="S2391" s="6">
        <f t="shared" si="150"/>
        <v>20.500999999999998</v>
      </c>
      <c r="T2391" s="8">
        <f t="shared" si="151"/>
        <v>0.59318306761957118</v>
      </c>
      <c r="U2391" s="5">
        <f>YEAR(SalesDataTable[[#This Row],[Order Date]])</f>
        <v>2026</v>
      </c>
      <c r="V2391" s="8" t="str">
        <f>"Q"&amp;ROUNDUP(MONTH(SalesDataTable[[#This Row],[Order Date]])/3,0)</f>
        <v>Q4</v>
      </c>
      <c r="W2391" s="9">
        <f>MONTH(SalesDataTable[[#This Row],[Order Date]])</f>
        <v>11</v>
      </c>
      <c r="X2391" s="8" t="str">
        <f>TEXT(SalesDataTable[[#This Row],[Order Date]],"mmm")</f>
        <v>Nov</v>
      </c>
    </row>
    <row r="2392" spans="1:24" ht="15.75">
      <c r="A2392" s="2">
        <v>1205</v>
      </c>
      <c r="B2392" s="3">
        <v>46344</v>
      </c>
      <c r="C2392" s="4">
        <f>YEAR(SalesDataTable[[#This Row],[Order Date]])</f>
        <v>2026</v>
      </c>
      <c r="D2392" s="12" t="str">
        <f>"Q"&amp;ROUNDUP(MONTH(SalesDataTable[[#This Row],[Order Date]])/3,0)</f>
        <v>Q4</v>
      </c>
      <c r="E2392" s="4">
        <f>MONTH(SalesDataTable[[#This Row],[Order Date]])</f>
        <v>11</v>
      </c>
      <c r="F2392" s="4" t="str">
        <f>TEXT(SalesDataTable[[#This Row],[Order Date]],"MMM")</f>
        <v>Nov</v>
      </c>
      <c r="G2392" s="4" t="s">
        <v>20</v>
      </c>
      <c r="H2392" s="4" t="s">
        <v>47</v>
      </c>
      <c r="I2392" s="4" t="s">
        <v>2</v>
      </c>
      <c r="J2392" s="4" t="s">
        <v>3</v>
      </c>
      <c r="K2392" s="4" t="s">
        <v>4</v>
      </c>
      <c r="L2392" s="4" t="s">
        <v>30</v>
      </c>
      <c r="M2392" s="9">
        <v>2</v>
      </c>
      <c r="N2392" s="6">
        <v>100.72</v>
      </c>
      <c r="O2392" s="7">
        <v>0.1</v>
      </c>
      <c r="P2392" s="6">
        <v>51.68</v>
      </c>
      <c r="Q2392" s="6">
        <f t="shared" si="148"/>
        <v>181.29599999999999</v>
      </c>
      <c r="R2392" s="6">
        <f t="shared" si="149"/>
        <v>103.36</v>
      </c>
      <c r="S2392" s="6">
        <f t="shared" si="150"/>
        <v>77.935999999999993</v>
      </c>
      <c r="T2392" s="8">
        <f t="shared" si="151"/>
        <v>0.42988262289294854</v>
      </c>
      <c r="U2392" s="5">
        <f>YEAR(SalesDataTable[[#This Row],[Order Date]])</f>
        <v>2026</v>
      </c>
      <c r="V2392" s="8" t="str">
        <f>"Q"&amp;ROUNDUP(MONTH(SalesDataTable[[#This Row],[Order Date]])/3,0)</f>
        <v>Q4</v>
      </c>
      <c r="W2392" s="9">
        <f>MONTH(SalesDataTable[[#This Row],[Order Date]])</f>
        <v>11</v>
      </c>
      <c r="X2392" s="8" t="str">
        <f>TEXT(SalesDataTable[[#This Row],[Order Date]],"mmm")</f>
        <v>Nov</v>
      </c>
    </row>
    <row r="2393" spans="1:24" ht="15.75">
      <c r="A2393" s="2">
        <v>1979</v>
      </c>
      <c r="B2393" s="3">
        <v>46344</v>
      </c>
      <c r="C2393" s="4">
        <f>YEAR(SalesDataTable[[#This Row],[Order Date]])</f>
        <v>2026</v>
      </c>
      <c r="D2393" s="12" t="str">
        <f>"Q"&amp;ROUNDUP(MONTH(SalesDataTable[[#This Row],[Order Date]])/3,0)</f>
        <v>Q4</v>
      </c>
      <c r="E2393" s="4">
        <f>MONTH(SalesDataTable[[#This Row],[Order Date]])</f>
        <v>11</v>
      </c>
      <c r="F2393" s="4" t="str">
        <f>TEXT(SalesDataTable[[#This Row],[Order Date]],"MMM")</f>
        <v>Nov</v>
      </c>
      <c r="G2393" s="4" t="s">
        <v>6</v>
      </c>
      <c r="H2393" s="4" t="s">
        <v>41</v>
      </c>
      <c r="I2393" s="4" t="s">
        <v>19</v>
      </c>
      <c r="J2393" s="4" t="s">
        <v>3</v>
      </c>
      <c r="K2393" s="4" t="s">
        <v>23</v>
      </c>
      <c r="L2393" s="4" t="s">
        <v>51</v>
      </c>
      <c r="M2393" s="9">
        <v>3</v>
      </c>
      <c r="N2393" s="6">
        <v>120.29</v>
      </c>
      <c r="O2393" s="7">
        <v>0</v>
      </c>
      <c r="P2393" s="6">
        <v>62.04</v>
      </c>
      <c r="Q2393" s="6">
        <f t="shared" si="148"/>
        <v>360.87</v>
      </c>
      <c r="R2393" s="6">
        <f t="shared" si="149"/>
        <v>186.12</v>
      </c>
      <c r="S2393" s="6">
        <f t="shared" si="150"/>
        <v>174.75</v>
      </c>
      <c r="T2393" s="8">
        <f t="shared" si="151"/>
        <v>0.48424640452240419</v>
      </c>
      <c r="U2393" s="5">
        <f>YEAR(SalesDataTable[[#This Row],[Order Date]])</f>
        <v>2026</v>
      </c>
      <c r="V2393" s="8" t="str">
        <f>"Q"&amp;ROUNDUP(MONTH(SalesDataTable[[#This Row],[Order Date]])/3,0)</f>
        <v>Q4</v>
      </c>
      <c r="W2393" s="9">
        <f>MONTH(SalesDataTable[[#This Row],[Order Date]])</f>
        <v>11</v>
      </c>
      <c r="X2393" s="8" t="str">
        <f>TEXT(SalesDataTable[[#This Row],[Order Date]],"mmm")</f>
        <v>Nov</v>
      </c>
    </row>
    <row r="2394" spans="1:24" ht="15.75">
      <c r="A2394" s="2">
        <v>2151</v>
      </c>
      <c r="B2394" s="3">
        <v>46344</v>
      </c>
      <c r="C2394" s="4">
        <f>YEAR(SalesDataTable[[#This Row],[Order Date]])</f>
        <v>2026</v>
      </c>
      <c r="D2394" s="12" t="str">
        <f>"Q"&amp;ROUNDUP(MONTH(SalesDataTable[[#This Row],[Order Date]])/3,0)</f>
        <v>Q4</v>
      </c>
      <c r="E2394" s="4">
        <f>MONTH(SalesDataTable[[#This Row],[Order Date]])</f>
        <v>11</v>
      </c>
      <c r="F2394" s="4" t="str">
        <f>TEXT(SalesDataTable[[#This Row],[Order Date]],"MMM")</f>
        <v>Nov</v>
      </c>
      <c r="G2394" s="4" t="s">
        <v>6</v>
      </c>
      <c r="H2394" s="4" t="s">
        <v>7</v>
      </c>
      <c r="I2394" s="4" t="s">
        <v>2</v>
      </c>
      <c r="J2394" s="4" t="s">
        <v>13</v>
      </c>
      <c r="K2394" s="4" t="s">
        <v>23</v>
      </c>
      <c r="L2394" s="4" t="s">
        <v>51</v>
      </c>
      <c r="M2394" s="9">
        <v>2</v>
      </c>
      <c r="N2394" s="6">
        <v>124.18</v>
      </c>
      <c r="O2394" s="7">
        <v>0.15</v>
      </c>
      <c r="P2394" s="6">
        <v>60.72</v>
      </c>
      <c r="Q2394" s="6">
        <f t="shared" si="148"/>
        <v>211.10599999999999</v>
      </c>
      <c r="R2394" s="6">
        <f t="shared" si="149"/>
        <v>121.44</v>
      </c>
      <c r="S2394" s="6">
        <f t="shared" si="150"/>
        <v>89.665999999999997</v>
      </c>
      <c r="T2394" s="8">
        <f t="shared" si="151"/>
        <v>0.42474396748552862</v>
      </c>
      <c r="U2394" s="5">
        <f>YEAR(SalesDataTable[[#This Row],[Order Date]])</f>
        <v>2026</v>
      </c>
      <c r="V2394" s="8" t="str">
        <f>"Q"&amp;ROUNDUP(MONTH(SalesDataTable[[#This Row],[Order Date]])/3,0)</f>
        <v>Q4</v>
      </c>
      <c r="W2394" s="9">
        <f>MONTH(SalesDataTable[[#This Row],[Order Date]])</f>
        <v>11</v>
      </c>
      <c r="X2394" s="8" t="str">
        <f>TEXT(SalesDataTable[[#This Row],[Order Date]],"mmm")</f>
        <v>Nov</v>
      </c>
    </row>
    <row r="2395" spans="1:24" ht="15.75">
      <c r="A2395" s="2">
        <v>2730</v>
      </c>
      <c r="B2395" s="3">
        <v>46344</v>
      </c>
      <c r="C2395" s="4">
        <f>YEAR(SalesDataTable[[#This Row],[Order Date]])</f>
        <v>2026</v>
      </c>
      <c r="D2395" s="12" t="str">
        <f>"Q"&amp;ROUNDUP(MONTH(SalesDataTable[[#This Row],[Order Date]])/3,0)</f>
        <v>Q4</v>
      </c>
      <c r="E2395" s="4">
        <f>MONTH(SalesDataTable[[#This Row],[Order Date]])</f>
        <v>11</v>
      </c>
      <c r="F2395" s="4" t="str">
        <f>TEXT(SalesDataTable[[#This Row],[Order Date]],"MMM")</f>
        <v>Nov</v>
      </c>
      <c r="G2395" s="4" t="s">
        <v>0</v>
      </c>
      <c r="H2395" s="4" t="s">
        <v>1</v>
      </c>
      <c r="I2395" s="4" t="s">
        <v>2</v>
      </c>
      <c r="J2395" s="4" t="s">
        <v>3</v>
      </c>
      <c r="K2395" s="4" t="s">
        <v>9</v>
      </c>
      <c r="L2395" s="4" t="s">
        <v>37</v>
      </c>
      <c r="M2395" s="9">
        <v>3</v>
      </c>
      <c r="N2395" s="6">
        <v>154.07</v>
      </c>
      <c r="O2395" s="7">
        <v>0.05</v>
      </c>
      <c r="P2395" s="6">
        <v>77.73</v>
      </c>
      <c r="Q2395" s="6">
        <f t="shared" si="148"/>
        <v>439.09949999999998</v>
      </c>
      <c r="R2395" s="6">
        <f t="shared" si="149"/>
        <v>233.19</v>
      </c>
      <c r="S2395" s="6">
        <f t="shared" si="150"/>
        <v>205.90949999999998</v>
      </c>
      <c r="T2395" s="8">
        <f t="shared" si="151"/>
        <v>0.46893585622393102</v>
      </c>
      <c r="U2395" s="5">
        <f>YEAR(SalesDataTable[[#This Row],[Order Date]])</f>
        <v>2026</v>
      </c>
      <c r="V2395" s="8" t="str">
        <f>"Q"&amp;ROUNDUP(MONTH(SalesDataTable[[#This Row],[Order Date]])/3,0)</f>
        <v>Q4</v>
      </c>
      <c r="W2395" s="9">
        <f>MONTH(SalesDataTable[[#This Row],[Order Date]])</f>
        <v>11</v>
      </c>
      <c r="X2395" s="8" t="str">
        <f>TEXT(SalesDataTable[[#This Row],[Order Date]],"mmm")</f>
        <v>Nov</v>
      </c>
    </row>
    <row r="2396" spans="1:24" ht="15.75">
      <c r="A2396" s="2">
        <v>2779</v>
      </c>
      <c r="B2396" s="3">
        <v>46344</v>
      </c>
      <c r="C2396" s="4">
        <f>YEAR(SalesDataTable[[#This Row],[Order Date]])</f>
        <v>2026</v>
      </c>
      <c r="D2396" s="12" t="str">
        <f>"Q"&amp;ROUNDUP(MONTH(SalesDataTable[[#This Row],[Order Date]])/3,0)</f>
        <v>Q4</v>
      </c>
      <c r="E2396" s="4">
        <f>MONTH(SalesDataTable[[#This Row],[Order Date]])</f>
        <v>11</v>
      </c>
      <c r="F2396" s="4" t="str">
        <f>TEXT(SalesDataTable[[#This Row],[Order Date]],"MMM")</f>
        <v>Nov</v>
      </c>
      <c r="G2396" s="4" t="s">
        <v>0</v>
      </c>
      <c r="H2396" s="4" t="s">
        <v>50</v>
      </c>
      <c r="I2396" s="4" t="s">
        <v>8</v>
      </c>
      <c r="J2396" s="4" t="s">
        <v>16</v>
      </c>
      <c r="K2396" s="4" t="s">
        <v>34</v>
      </c>
      <c r="L2396" s="4" t="s">
        <v>38</v>
      </c>
      <c r="M2396" s="9">
        <v>4</v>
      </c>
      <c r="N2396" s="6">
        <v>123.4</v>
      </c>
      <c r="O2396" s="7">
        <v>0.05</v>
      </c>
      <c r="P2396" s="6">
        <v>70.930000000000007</v>
      </c>
      <c r="Q2396" s="6">
        <f t="shared" si="148"/>
        <v>468.92</v>
      </c>
      <c r="R2396" s="6">
        <f t="shared" si="149"/>
        <v>283.72000000000003</v>
      </c>
      <c r="S2396" s="6">
        <f t="shared" si="150"/>
        <v>185.2</v>
      </c>
      <c r="T2396" s="8">
        <f t="shared" si="151"/>
        <v>0.3949500980977565</v>
      </c>
      <c r="U2396" s="5">
        <f>YEAR(SalesDataTable[[#This Row],[Order Date]])</f>
        <v>2026</v>
      </c>
      <c r="V2396" s="8" t="str">
        <f>"Q"&amp;ROUNDUP(MONTH(SalesDataTable[[#This Row],[Order Date]])/3,0)</f>
        <v>Q4</v>
      </c>
      <c r="W2396" s="9">
        <f>MONTH(SalesDataTable[[#This Row],[Order Date]])</f>
        <v>11</v>
      </c>
      <c r="X2396" s="8" t="str">
        <f>TEXT(SalesDataTable[[#This Row],[Order Date]],"mmm")</f>
        <v>Nov</v>
      </c>
    </row>
    <row r="2397" spans="1:24" ht="15.75">
      <c r="A2397" s="2">
        <v>2853</v>
      </c>
      <c r="B2397" s="3">
        <v>46344</v>
      </c>
      <c r="C2397" s="4">
        <f>YEAR(SalesDataTable[[#This Row],[Order Date]])</f>
        <v>2026</v>
      </c>
      <c r="D2397" s="12" t="str">
        <f>"Q"&amp;ROUNDUP(MONTH(SalesDataTable[[#This Row],[Order Date]])/3,0)</f>
        <v>Q4</v>
      </c>
      <c r="E2397" s="4">
        <f>MONTH(SalesDataTable[[#This Row],[Order Date]])</f>
        <v>11</v>
      </c>
      <c r="F2397" s="4" t="str">
        <f>TEXT(SalesDataTable[[#This Row],[Order Date]],"MMM")</f>
        <v>Nov</v>
      </c>
      <c r="G2397" s="4" t="s">
        <v>11</v>
      </c>
      <c r="H2397" s="4" t="s">
        <v>18</v>
      </c>
      <c r="I2397" s="4" t="s">
        <v>2</v>
      </c>
      <c r="J2397" s="4" t="s">
        <v>13</v>
      </c>
      <c r="K2397" s="4" t="s">
        <v>4</v>
      </c>
      <c r="L2397" s="4" t="s">
        <v>30</v>
      </c>
      <c r="M2397" s="9">
        <v>1</v>
      </c>
      <c r="N2397" s="6">
        <v>104.64</v>
      </c>
      <c r="O2397" s="7">
        <v>0</v>
      </c>
      <c r="P2397" s="6">
        <v>50.79</v>
      </c>
      <c r="Q2397" s="6">
        <f t="shared" si="148"/>
        <v>104.64</v>
      </c>
      <c r="R2397" s="6">
        <f t="shared" si="149"/>
        <v>50.79</v>
      </c>
      <c r="S2397" s="6">
        <f t="shared" si="150"/>
        <v>53.85</v>
      </c>
      <c r="T2397" s="8">
        <f t="shared" si="151"/>
        <v>0.51462155963302758</v>
      </c>
      <c r="U2397" s="5">
        <f>YEAR(SalesDataTable[[#This Row],[Order Date]])</f>
        <v>2026</v>
      </c>
      <c r="V2397" s="8" t="str">
        <f>"Q"&amp;ROUNDUP(MONTH(SalesDataTable[[#This Row],[Order Date]])/3,0)</f>
        <v>Q4</v>
      </c>
      <c r="W2397" s="9">
        <f>MONTH(SalesDataTable[[#This Row],[Order Date]])</f>
        <v>11</v>
      </c>
      <c r="X2397" s="8" t="str">
        <f>TEXT(SalesDataTable[[#This Row],[Order Date]],"mmm")</f>
        <v>Nov</v>
      </c>
    </row>
    <row r="2398" spans="1:24" ht="15.75">
      <c r="A2398" s="2">
        <v>3825</v>
      </c>
      <c r="B2398" s="3">
        <v>46344</v>
      </c>
      <c r="C2398" s="4">
        <f>YEAR(SalesDataTable[[#This Row],[Order Date]])</f>
        <v>2026</v>
      </c>
      <c r="D2398" s="12" t="str">
        <f>"Q"&amp;ROUNDUP(MONTH(SalesDataTable[[#This Row],[Order Date]])/3,0)</f>
        <v>Q4</v>
      </c>
      <c r="E2398" s="4">
        <f>MONTH(SalesDataTable[[#This Row],[Order Date]])</f>
        <v>11</v>
      </c>
      <c r="F2398" s="4" t="str">
        <f>TEXT(SalesDataTable[[#This Row],[Order Date]],"MMM")</f>
        <v>Nov</v>
      </c>
      <c r="G2398" s="4" t="s">
        <v>20</v>
      </c>
      <c r="H2398" s="4" t="s">
        <v>33</v>
      </c>
      <c r="I2398" s="4" t="s">
        <v>2</v>
      </c>
      <c r="J2398" s="4" t="s">
        <v>13</v>
      </c>
      <c r="K2398" s="4" t="s">
        <v>14</v>
      </c>
      <c r="L2398" s="4" t="s">
        <v>32</v>
      </c>
      <c r="M2398" s="9">
        <v>2</v>
      </c>
      <c r="N2398" s="6">
        <v>46.44</v>
      </c>
      <c r="O2398" s="7">
        <v>0.1</v>
      </c>
      <c r="P2398" s="6">
        <v>18.190000000000001</v>
      </c>
      <c r="Q2398" s="6">
        <f t="shared" si="148"/>
        <v>83.591999999999999</v>
      </c>
      <c r="R2398" s="6">
        <f t="shared" si="149"/>
        <v>36.380000000000003</v>
      </c>
      <c r="S2398" s="6">
        <f t="shared" si="150"/>
        <v>47.211999999999996</v>
      </c>
      <c r="T2398" s="8">
        <f t="shared" si="151"/>
        <v>0.56479088908029473</v>
      </c>
      <c r="U2398" s="5">
        <f>YEAR(SalesDataTable[[#This Row],[Order Date]])</f>
        <v>2026</v>
      </c>
      <c r="V2398" s="8" t="str">
        <f>"Q"&amp;ROUNDUP(MONTH(SalesDataTable[[#This Row],[Order Date]])/3,0)</f>
        <v>Q4</v>
      </c>
      <c r="W2398" s="9">
        <f>MONTH(SalesDataTable[[#This Row],[Order Date]])</f>
        <v>11</v>
      </c>
      <c r="X2398" s="8" t="str">
        <f>TEXT(SalesDataTable[[#This Row],[Order Date]],"mmm")</f>
        <v>Nov</v>
      </c>
    </row>
    <row r="2399" spans="1:24" ht="15.75">
      <c r="A2399" s="2">
        <v>4808</v>
      </c>
      <c r="B2399" s="3">
        <v>46344</v>
      </c>
      <c r="C2399" s="4">
        <f>YEAR(SalesDataTable[[#This Row],[Order Date]])</f>
        <v>2026</v>
      </c>
      <c r="D2399" s="12" t="str">
        <f>"Q"&amp;ROUNDUP(MONTH(SalesDataTable[[#This Row],[Order Date]])/3,0)</f>
        <v>Q4</v>
      </c>
      <c r="E2399" s="4">
        <f>MONTH(SalesDataTable[[#This Row],[Order Date]])</f>
        <v>11</v>
      </c>
      <c r="F2399" s="4" t="str">
        <f>TEXT(SalesDataTable[[#This Row],[Order Date]],"MMM")</f>
        <v>Nov</v>
      </c>
      <c r="G2399" s="4" t="s">
        <v>11</v>
      </c>
      <c r="H2399" s="4" t="s">
        <v>52</v>
      </c>
      <c r="I2399" s="4" t="s">
        <v>2</v>
      </c>
      <c r="J2399" s="4" t="s">
        <v>13</v>
      </c>
      <c r="K2399" s="4" t="s">
        <v>23</v>
      </c>
      <c r="L2399" s="4" t="s">
        <v>40</v>
      </c>
      <c r="M2399" s="9">
        <v>2</v>
      </c>
      <c r="N2399" s="6">
        <v>81.67</v>
      </c>
      <c r="O2399" s="7">
        <v>0.05</v>
      </c>
      <c r="P2399" s="6">
        <v>40.43</v>
      </c>
      <c r="Q2399" s="6">
        <f t="shared" si="148"/>
        <v>155.173</v>
      </c>
      <c r="R2399" s="6">
        <f t="shared" si="149"/>
        <v>80.86</v>
      </c>
      <c r="S2399" s="6">
        <f t="shared" si="150"/>
        <v>74.313000000000002</v>
      </c>
      <c r="T2399" s="8">
        <f t="shared" si="151"/>
        <v>0.4789041908063903</v>
      </c>
      <c r="U2399" s="5">
        <f>YEAR(SalesDataTable[[#This Row],[Order Date]])</f>
        <v>2026</v>
      </c>
      <c r="V2399" s="8" t="str">
        <f>"Q"&amp;ROUNDUP(MONTH(SalesDataTable[[#This Row],[Order Date]])/3,0)</f>
        <v>Q4</v>
      </c>
      <c r="W2399" s="9">
        <f>MONTH(SalesDataTable[[#This Row],[Order Date]])</f>
        <v>11</v>
      </c>
      <c r="X2399" s="8" t="str">
        <f>TEXT(SalesDataTable[[#This Row],[Order Date]],"mmm")</f>
        <v>Nov</v>
      </c>
    </row>
    <row r="2400" spans="1:24" ht="15.75">
      <c r="A2400" s="2">
        <v>5131</v>
      </c>
      <c r="B2400" s="3">
        <v>46344</v>
      </c>
      <c r="C2400" s="4">
        <f>YEAR(SalesDataTable[[#This Row],[Order Date]])</f>
        <v>2026</v>
      </c>
      <c r="D2400" s="12" t="str">
        <f>"Q"&amp;ROUNDUP(MONTH(SalesDataTable[[#This Row],[Order Date]])/3,0)</f>
        <v>Q4</v>
      </c>
      <c r="E2400" s="4">
        <f>MONTH(SalesDataTable[[#This Row],[Order Date]])</f>
        <v>11</v>
      </c>
      <c r="F2400" s="4" t="str">
        <f>TEXT(SalesDataTable[[#This Row],[Order Date]],"MMM")</f>
        <v>Nov</v>
      </c>
      <c r="G2400" s="4" t="s">
        <v>20</v>
      </c>
      <c r="H2400" s="4" t="s">
        <v>33</v>
      </c>
      <c r="I2400" s="4" t="s">
        <v>19</v>
      </c>
      <c r="J2400" s="4" t="s">
        <v>13</v>
      </c>
      <c r="K2400" s="4" t="s">
        <v>9</v>
      </c>
      <c r="L2400" s="4" t="s">
        <v>46</v>
      </c>
      <c r="M2400" s="9">
        <v>3</v>
      </c>
      <c r="N2400" s="6">
        <v>70.599999999999994</v>
      </c>
      <c r="O2400" s="7">
        <v>0.05</v>
      </c>
      <c r="P2400" s="6">
        <v>32.68</v>
      </c>
      <c r="Q2400" s="6">
        <f t="shared" si="148"/>
        <v>201.20999999999998</v>
      </c>
      <c r="R2400" s="6">
        <f t="shared" si="149"/>
        <v>98.039999999999992</v>
      </c>
      <c r="S2400" s="6">
        <f t="shared" si="150"/>
        <v>103.16999999999999</v>
      </c>
      <c r="T2400" s="8">
        <f t="shared" si="151"/>
        <v>0.5127478753541076</v>
      </c>
      <c r="U2400" s="5">
        <f>YEAR(SalesDataTable[[#This Row],[Order Date]])</f>
        <v>2026</v>
      </c>
      <c r="V2400" s="8" t="str">
        <f>"Q"&amp;ROUNDUP(MONTH(SalesDataTable[[#This Row],[Order Date]])/3,0)</f>
        <v>Q4</v>
      </c>
      <c r="W2400" s="9">
        <f>MONTH(SalesDataTable[[#This Row],[Order Date]])</f>
        <v>11</v>
      </c>
      <c r="X2400" s="8" t="str">
        <f>TEXT(SalesDataTable[[#This Row],[Order Date]],"mmm")</f>
        <v>Nov</v>
      </c>
    </row>
    <row r="2401" spans="1:24" ht="15.75">
      <c r="A2401" s="2">
        <v>1502</v>
      </c>
      <c r="B2401" s="3">
        <v>46345</v>
      </c>
      <c r="C2401" s="4">
        <f>YEAR(SalesDataTable[[#This Row],[Order Date]])</f>
        <v>2026</v>
      </c>
      <c r="D2401" s="12" t="str">
        <f>"Q"&amp;ROUNDUP(MONTH(SalesDataTable[[#This Row],[Order Date]])/3,0)</f>
        <v>Q4</v>
      </c>
      <c r="E2401" s="4">
        <f>MONTH(SalesDataTable[[#This Row],[Order Date]])</f>
        <v>11</v>
      </c>
      <c r="F2401" s="4" t="str">
        <f>TEXT(SalesDataTable[[#This Row],[Order Date]],"MMM")</f>
        <v>Nov</v>
      </c>
      <c r="G2401" s="4" t="s">
        <v>20</v>
      </c>
      <c r="H2401" s="4" t="s">
        <v>31</v>
      </c>
      <c r="I2401" s="4" t="s">
        <v>28</v>
      </c>
      <c r="J2401" s="4" t="s">
        <v>13</v>
      </c>
      <c r="K2401" s="4" t="s">
        <v>34</v>
      </c>
      <c r="L2401" s="4" t="s">
        <v>42</v>
      </c>
      <c r="M2401" s="9">
        <v>1</v>
      </c>
      <c r="N2401" s="6">
        <v>35.770000000000003</v>
      </c>
      <c r="O2401" s="7">
        <v>0.15</v>
      </c>
      <c r="P2401" s="6">
        <v>13.69</v>
      </c>
      <c r="Q2401" s="6">
        <f t="shared" si="148"/>
        <v>30.404500000000002</v>
      </c>
      <c r="R2401" s="6">
        <f t="shared" si="149"/>
        <v>13.69</v>
      </c>
      <c r="S2401" s="6">
        <f t="shared" si="150"/>
        <v>16.714500000000001</v>
      </c>
      <c r="T2401" s="8">
        <f t="shared" si="151"/>
        <v>0.54973770330049831</v>
      </c>
      <c r="U2401" s="5">
        <f>YEAR(SalesDataTable[[#This Row],[Order Date]])</f>
        <v>2026</v>
      </c>
      <c r="V2401" s="8" t="str">
        <f>"Q"&amp;ROUNDUP(MONTH(SalesDataTable[[#This Row],[Order Date]])/3,0)</f>
        <v>Q4</v>
      </c>
      <c r="W2401" s="9">
        <f>MONTH(SalesDataTable[[#This Row],[Order Date]])</f>
        <v>11</v>
      </c>
      <c r="X2401" s="8" t="str">
        <f>TEXT(SalesDataTable[[#This Row],[Order Date]],"mmm")</f>
        <v>Nov</v>
      </c>
    </row>
    <row r="2402" spans="1:24" ht="15.75">
      <c r="A2402" s="2">
        <v>2470</v>
      </c>
      <c r="B2402" s="3">
        <v>46345</v>
      </c>
      <c r="C2402" s="4">
        <f>YEAR(SalesDataTable[[#This Row],[Order Date]])</f>
        <v>2026</v>
      </c>
      <c r="D2402" s="12" t="str">
        <f>"Q"&amp;ROUNDUP(MONTH(SalesDataTable[[#This Row],[Order Date]])/3,0)</f>
        <v>Q4</v>
      </c>
      <c r="E2402" s="4">
        <f>MONTH(SalesDataTable[[#This Row],[Order Date]])</f>
        <v>11</v>
      </c>
      <c r="F2402" s="4" t="str">
        <f>TEXT(SalesDataTable[[#This Row],[Order Date]],"MMM")</f>
        <v>Nov</v>
      </c>
      <c r="G2402" s="4" t="s">
        <v>6</v>
      </c>
      <c r="H2402" s="4" t="s">
        <v>27</v>
      </c>
      <c r="I2402" s="4" t="s">
        <v>19</v>
      </c>
      <c r="J2402" s="4" t="s">
        <v>16</v>
      </c>
      <c r="K2402" s="4" t="s">
        <v>9</v>
      </c>
      <c r="L2402" s="4" t="s">
        <v>10</v>
      </c>
      <c r="M2402" s="9">
        <v>1</v>
      </c>
      <c r="N2402" s="6">
        <v>92.13</v>
      </c>
      <c r="O2402" s="7">
        <v>0.15</v>
      </c>
      <c r="P2402" s="6">
        <v>45.85</v>
      </c>
      <c r="Q2402" s="6">
        <f t="shared" si="148"/>
        <v>78.31049999999999</v>
      </c>
      <c r="R2402" s="6">
        <f t="shared" si="149"/>
        <v>45.85</v>
      </c>
      <c r="S2402" s="6">
        <f t="shared" si="150"/>
        <v>32.460499999999989</v>
      </c>
      <c r="T2402" s="8">
        <f t="shared" si="151"/>
        <v>0.41451018701195874</v>
      </c>
      <c r="U2402" s="5">
        <f>YEAR(SalesDataTable[[#This Row],[Order Date]])</f>
        <v>2026</v>
      </c>
      <c r="V2402" s="8" t="str">
        <f>"Q"&amp;ROUNDUP(MONTH(SalesDataTable[[#This Row],[Order Date]])/3,0)</f>
        <v>Q4</v>
      </c>
      <c r="W2402" s="9">
        <f>MONTH(SalesDataTable[[#This Row],[Order Date]])</f>
        <v>11</v>
      </c>
      <c r="X2402" s="8" t="str">
        <f>TEXT(SalesDataTable[[#This Row],[Order Date]],"mmm")</f>
        <v>Nov</v>
      </c>
    </row>
    <row r="2403" spans="1:24" ht="15.75">
      <c r="A2403" s="2">
        <v>3452</v>
      </c>
      <c r="B2403" s="3">
        <v>46345</v>
      </c>
      <c r="C2403" s="4">
        <f>YEAR(SalesDataTable[[#This Row],[Order Date]])</f>
        <v>2026</v>
      </c>
      <c r="D2403" s="12" t="str">
        <f>"Q"&amp;ROUNDUP(MONTH(SalesDataTable[[#This Row],[Order Date]])/3,0)</f>
        <v>Q4</v>
      </c>
      <c r="E2403" s="4">
        <f>MONTH(SalesDataTable[[#This Row],[Order Date]])</f>
        <v>11</v>
      </c>
      <c r="F2403" s="4" t="str">
        <f>TEXT(SalesDataTable[[#This Row],[Order Date]],"MMM")</f>
        <v>Nov</v>
      </c>
      <c r="G2403" s="4" t="s">
        <v>6</v>
      </c>
      <c r="H2403" s="4" t="s">
        <v>43</v>
      </c>
      <c r="I2403" s="4" t="s">
        <v>2</v>
      </c>
      <c r="J2403" s="4" t="s">
        <v>3</v>
      </c>
      <c r="K2403" s="4" t="s">
        <v>9</v>
      </c>
      <c r="L2403" s="4" t="s">
        <v>37</v>
      </c>
      <c r="M2403" s="9">
        <v>5</v>
      </c>
      <c r="N2403" s="6">
        <v>151.09</v>
      </c>
      <c r="O2403" s="7">
        <v>0.05</v>
      </c>
      <c r="P2403" s="6">
        <v>79.33</v>
      </c>
      <c r="Q2403" s="6">
        <f t="shared" si="148"/>
        <v>717.67750000000001</v>
      </c>
      <c r="R2403" s="6">
        <f t="shared" si="149"/>
        <v>396.65</v>
      </c>
      <c r="S2403" s="6">
        <f t="shared" si="150"/>
        <v>321.02750000000003</v>
      </c>
      <c r="T2403" s="8">
        <f t="shared" si="151"/>
        <v>0.44731442744129507</v>
      </c>
      <c r="U2403" s="5">
        <f>YEAR(SalesDataTable[[#This Row],[Order Date]])</f>
        <v>2026</v>
      </c>
      <c r="V2403" s="8" t="str">
        <f>"Q"&amp;ROUNDUP(MONTH(SalesDataTable[[#This Row],[Order Date]])/3,0)</f>
        <v>Q4</v>
      </c>
      <c r="W2403" s="9">
        <f>MONTH(SalesDataTable[[#This Row],[Order Date]])</f>
        <v>11</v>
      </c>
      <c r="X2403" s="8" t="str">
        <f>TEXT(SalesDataTable[[#This Row],[Order Date]],"mmm")</f>
        <v>Nov</v>
      </c>
    </row>
    <row r="2404" spans="1:24" ht="15.75">
      <c r="A2404" s="2">
        <v>4207</v>
      </c>
      <c r="B2404" s="3">
        <v>46345</v>
      </c>
      <c r="C2404" s="4">
        <f>YEAR(SalesDataTable[[#This Row],[Order Date]])</f>
        <v>2026</v>
      </c>
      <c r="D2404" s="12" t="str">
        <f>"Q"&amp;ROUNDUP(MONTH(SalesDataTable[[#This Row],[Order Date]])/3,0)</f>
        <v>Q4</v>
      </c>
      <c r="E2404" s="4">
        <f>MONTH(SalesDataTable[[#This Row],[Order Date]])</f>
        <v>11</v>
      </c>
      <c r="F2404" s="4" t="str">
        <f>TEXT(SalesDataTable[[#This Row],[Order Date]],"MMM")</f>
        <v>Nov</v>
      </c>
      <c r="G2404" s="4" t="s">
        <v>6</v>
      </c>
      <c r="H2404" s="4" t="s">
        <v>43</v>
      </c>
      <c r="I2404" s="4" t="s">
        <v>2</v>
      </c>
      <c r="J2404" s="4" t="s">
        <v>13</v>
      </c>
      <c r="K2404" s="4" t="s">
        <v>4</v>
      </c>
      <c r="L2404" s="4" t="s">
        <v>30</v>
      </c>
      <c r="M2404" s="9">
        <v>2</v>
      </c>
      <c r="N2404" s="6">
        <v>103.99</v>
      </c>
      <c r="O2404" s="7">
        <v>0</v>
      </c>
      <c r="P2404" s="6">
        <v>50.36</v>
      </c>
      <c r="Q2404" s="6">
        <f t="shared" si="148"/>
        <v>207.98</v>
      </c>
      <c r="R2404" s="6">
        <f t="shared" si="149"/>
        <v>100.72</v>
      </c>
      <c r="S2404" s="6">
        <f t="shared" si="150"/>
        <v>107.25999999999999</v>
      </c>
      <c r="T2404" s="8">
        <f t="shared" si="151"/>
        <v>0.51572266564092695</v>
      </c>
      <c r="U2404" s="5">
        <f>YEAR(SalesDataTable[[#This Row],[Order Date]])</f>
        <v>2026</v>
      </c>
      <c r="V2404" s="8" t="str">
        <f>"Q"&amp;ROUNDUP(MONTH(SalesDataTable[[#This Row],[Order Date]])/3,0)</f>
        <v>Q4</v>
      </c>
      <c r="W2404" s="9">
        <f>MONTH(SalesDataTable[[#This Row],[Order Date]])</f>
        <v>11</v>
      </c>
      <c r="X2404" s="8" t="str">
        <f>TEXT(SalesDataTable[[#This Row],[Order Date]],"mmm")</f>
        <v>Nov</v>
      </c>
    </row>
    <row r="2405" spans="1:24" ht="15.75">
      <c r="A2405" s="2">
        <v>695</v>
      </c>
      <c r="B2405" s="3">
        <v>46346</v>
      </c>
      <c r="C2405" s="4">
        <f>YEAR(SalesDataTable[[#This Row],[Order Date]])</f>
        <v>2026</v>
      </c>
      <c r="D2405" s="12" t="str">
        <f>"Q"&amp;ROUNDUP(MONTH(SalesDataTable[[#This Row],[Order Date]])/3,0)</f>
        <v>Q4</v>
      </c>
      <c r="E2405" s="4">
        <f>MONTH(SalesDataTable[[#This Row],[Order Date]])</f>
        <v>11</v>
      </c>
      <c r="F2405" s="4" t="str">
        <f>TEXT(SalesDataTable[[#This Row],[Order Date]],"MMM")</f>
        <v>Nov</v>
      </c>
      <c r="G2405" s="4" t="s">
        <v>11</v>
      </c>
      <c r="H2405" s="4" t="s">
        <v>18</v>
      </c>
      <c r="I2405" s="4" t="s">
        <v>2</v>
      </c>
      <c r="J2405" s="4" t="s">
        <v>3</v>
      </c>
      <c r="K2405" s="4" t="s">
        <v>14</v>
      </c>
      <c r="L2405" s="4" t="s">
        <v>15</v>
      </c>
      <c r="M2405" s="9">
        <v>1</v>
      </c>
      <c r="N2405" s="6">
        <v>36.909999999999997</v>
      </c>
      <c r="O2405" s="7">
        <v>0.1</v>
      </c>
      <c r="P2405" s="6">
        <v>13.43</v>
      </c>
      <c r="Q2405" s="6">
        <f t="shared" si="148"/>
        <v>33.219000000000001</v>
      </c>
      <c r="R2405" s="6">
        <f t="shared" si="149"/>
        <v>13.43</v>
      </c>
      <c r="S2405" s="6">
        <f t="shared" si="150"/>
        <v>19.789000000000001</v>
      </c>
      <c r="T2405" s="8">
        <f t="shared" si="151"/>
        <v>0.59571329660736327</v>
      </c>
      <c r="U2405" s="5">
        <f>YEAR(SalesDataTable[[#This Row],[Order Date]])</f>
        <v>2026</v>
      </c>
      <c r="V2405" s="8" t="str">
        <f>"Q"&amp;ROUNDUP(MONTH(SalesDataTable[[#This Row],[Order Date]])/3,0)</f>
        <v>Q4</v>
      </c>
      <c r="W2405" s="9">
        <f>MONTH(SalesDataTable[[#This Row],[Order Date]])</f>
        <v>11</v>
      </c>
      <c r="X2405" s="8" t="str">
        <f>TEXT(SalesDataTable[[#This Row],[Order Date]],"mmm")</f>
        <v>Nov</v>
      </c>
    </row>
    <row r="2406" spans="1:24" ht="15.75">
      <c r="A2406" s="2">
        <v>1127</v>
      </c>
      <c r="B2406" s="3">
        <v>46346</v>
      </c>
      <c r="C2406" s="4">
        <f>YEAR(SalesDataTable[[#This Row],[Order Date]])</f>
        <v>2026</v>
      </c>
      <c r="D2406" s="12" t="str">
        <f>"Q"&amp;ROUNDUP(MONTH(SalesDataTable[[#This Row],[Order Date]])/3,0)</f>
        <v>Q4</v>
      </c>
      <c r="E2406" s="4">
        <f>MONTH(SalesDataTable[[#This Row],[Order Date]])</f>
        <v>11</v>
      </c>
      <c r="F2406" s="4" t="str">
        <f>TEXT(SalesDataTable[[#This Row],[Order Date]],"MMM")</f>
        <v>Nov</v>
      </c>
      <c r="G2406" s="4" t="s">
        <v>0</v>
      </c>
      <c r="H2406" s="4" t="s">
        <v>1</v>
      </c>
      <c r="I2406" s="4" t="s">
        <v>28</v>
      </c>
      <c r="J2406" s="4" t="s">
        <v>13</v>
      </c>
      <c r="K2406" s="4" t="s">
        <v>4</v>
      </c>
      <c r="L2406" s="4" t="s">
        <v>5</v>
      </c>
      <c r="M2406" s="9">
        <v>2</v>
      </c>
      <c r="N2406" s="6">
        <v>81.02</v>
      </c>
      <c r="O2406" s="7">
        <v>0</v>
      </c>
      <c r="P2406" s="6">
        <v>43.22</v>
      </c>
      <c r="Q2406" s="6">
        <f t="shared" si="148"/>
        <v>162.04</v>
      </c>
      <c r="R2406" s="6">
        <f t="shared" si="149"/>
        <v>86.44</v>
      </c>
      <c r="S2406" s="6">
        <f t="shared" si="150"/>
        <v>75.599999999999994</v>
      </c>
      <c r="T2406" s="8">
        <f t="shared" si="151"/>
        <v>0.46655146877314241</v>
      </c>
      <c r="U2406" s="5">
        <f>YEAR(SalesDataTable[[#This Row],[Order Date]])</f>
        <v>2026</v>
      </c>
      <c r="V2406" s="8" t="str">
        <f>"Q"&amp;ROUNDUP(MONTH(SalesDataTable[[#This Row],[Order Date]])/3,0)</f>
        <v>Q4</v>
      </c>
      <c r="W2406" s="9">
        <f>MONTH(SalesDataTable[[#This Row],[Order Date]])</f>
        <v>11</v>
      </c>
      <c r="X2406" s="8" t="str">
        <f>TEXT(SalesDataTable[[#This Row],[Order Date]],"mmm")</f>
        <v>Nov</v>
      </c>
    </row>
    <row r="2407" spans="1:24" ht="15.75">
      <c r="A2407" s="2">
        <v>1174</v>
      </c>
      <c r="B2407" s="3">
        <v>46346</v>
      </c>
      <c r="C2407" s="4">
        <f>YEAR(SalesDataTable[[#This Row],[Order Date]])</f>
        <v>2026</v>
      </c>
      <c r="D2407" s="12" t="str">
        <f>"Q"&amp;ROUNDUP(MONTH(SalesDataTable[[#This Row],[Order Date]])/3,0)</f>
        <v>Q4</v>
      </c>
      <c r="E2407" s="4">
        <f>MONTH(SalesDataTable[[#This Row],[Order Date]])</f>
        <v>11</v>
      </c>
      <c r="F2407" s="4" t="str">
        <f>TEXT(SalesDataTable[[#This Row],[Order Date]],"MMM")</f>
        <v>Nov</v>
      </c>
      <c r="G2407" s="4" t="s">
        <v>0</v>
      </c>
      <c r="H2407" s="4" t="s">
        <v>1</v>
      </c>
      <c r="I2407" s="4" t="s">
        <v>28</v>
      </c>
      <c r="J2407" s="4" t="s">
        <v>13</v>
      </c>
      <c r="K2407" s="4" t="s">
        <v>14</v>
      </c>
      <c r="L2407" s="4" t="s">
        <v>48</v>
      </c>
      <c r="M2407" s="9">
        <v>3</v>
      </c>
      <c r="N2407" s="6">
        <v>164.36</v>
      </c>
      <c r="O2407" s="7">
        <v>0.05</v>
      </c>
      <c r="P2407" s="6">
        <v>88.7</v>
      </c>
      <c r="Q2407" s="6">
        <f t="shared" si="148"/>
        <v>468.42600000000004</v>
      </c>
      <c r="R2407" s="6">
        <f t="shared" si="149"/>
        <v>266.10000000000002</v>
      </c>
      <c r="S2407" s="6">
        <f t="shared" si="150"/>
        <v>202.32600000000002</v>
      </c>
      <c r="T2407" s="8">
        <f t="shared" si="151"/>
        <v>0.43192734818306416</v>
      </c>
      <c r="U2407" s="5">
        <f>YEAR(SalesDataTable[[#This Row],[Order Date]])</f>
        <v>2026</v>
      </c>
      <c r="V2407" s="8" t="str">
        <f>"Q"&amp;ROUNDUP(MONTH(SalesDataTable[[#This Row],[Order Date]])/3,0)</f>
        <v>Q4</v>
      </c>
      <c r="W2407" s="9">
        <f>MONTH(SalesDataTable[[#This Row],[Order Date]])</f>
        <v>11</v>
      </c>
      <c r="X2407" s="8" t="str">
        <f>TEXT(SalesDataTable[[#This Row],[Order Date]],"mmm")</f>
        <v>Nov</v>
      </c>
    </row>
    <row r="2408" spans="1:24" ht="15.75">
      <c r="A2408" s="2">
        <v>3968</v>
      </c>
      <c r="B2408" s="3">
        <v>46346</v>
      </c>
      <c r="C2408" s="4">
        <f>YEAR(SalesDataTable[[#This Row],[Order Date]])</f>
        <v>2026</v>
      </c>
      <c r="D2408" s="12" t="str">
        <f>"Q"&amp;ROUNDUP(MONTH(SalesDataTable[[#This Row],[Order Date]])/3,0)</f>
        <v>Q4</v>
      </c>
      <c r="E2408" s="4">
        <f>MONTH(SalesDataTable[[#This Row],[Order Date]])</f>
        <v>11</v>
      </c>
      <c r="F2408" s="4" t="str">
        <f>TEXT(SalesDataTable[[#This Row],[Order Date]],"MMM")</f>
        <v>Nov</v>
      </c>
      <c r="G2408" s="4" t="s">
        <v>6</v>
      </c>
      <c r="H2408" s="4" t="s">
        <v>41</v>
      </c>
      <c r="I2408" s="4" t="s">
        <v>8</v>
      </c>
      <c r="J2408" s="4" t="s">
        <v>16</v>
      </c>
      <c r="K2408" s="4" t="s">
        <v>34</v>
      </c>
      <c r="L2408" s="4" t="s">
        <v>45</v>
      </c>
      <c r="M2408" s="9">
        <v>5</v>
      </c>
      <c r="N2408" s="6">
        <v>51.36</v>
      </c>
      <c r="O2408" s="7">
        <v>0.1</v>
      </c>
      <c r="P2408" s="6">
        <v>22.45</v>
      </c>
      <c r="Q2408" s="6">
        <f t="shared" si="148"/>
        <v>231.12</v>
      </c>
      <c r="R2408" s="6">
        <f t="shared" si="149"/>
        <v>112.25</v>
      </c>
      <c r="S2408" s="6">
        <f t="shared" si="150"/>
        <v>118.87</v>
      </c>
      <c r="T2408" s="8">
        <f t="shared" si="151"/>
        <v>0.51432156455520939</v>
      </c>
      <c r="U2408" s="5">
        <f>YEAR(SalesDataTable[[#This Row],[Order Date]])</f>
        <v>2026</v>
      </c>
      <c r="V2408" s="8" t="str">
        <f>"Q"&amp;ROUNDUP(MONTH(SalesDataTable[[#This Row],[Order Date]])/3,0)</f>
        <v>Q4</v>
      </c>
      <c r="W2408" s="9">
        <f>MONTH(SalesDataTable[[#This Row],[Order Date]])</f>
        <v>11</v>
      </c>
      <c r="X2408" s="8" t="str">
        <f>TEXT(SalesDataTable[[#This Row],[Order Date]],"mmm")</f>
        <v>Nov</v>
      </c>
    </row>
    <row r="2409" spans="1:24" ht="15.75">
      <c r="A2409" s="2">
        <v>4049</v>
      </c>
      <c r="B2409" s="3">
        <v>46346</v>
      </c>
      <c r="C2409" s="4">
        <f>YEAR(SalesDataTable[[#This Row],[Order Date]])</f>
        <v>2026</v>
      </c>
      <c r="D2409" s="12" t="str">
        <f>"Q"&amp;ROUNDUP(MONTH(SalesDataTable[[#This Row],[Order Date]])/3,0)</f>
        <v>Q4</v>
      </c>
      <c r="E2409" s="4">
        <f>MONTH(SalesDataTable[[#This Row],[Order Date]])</f>
        <v>11</v>
      </c>
      <c r="F2409" s="4" t="str">
        <f>TEXT(SalesDataTable[[#This Row],[Order Date]],"MMM")</f>
        <v>Nov</v>
      </c>
      <c r="G2409" s="4" t="s">
        <v>11</v>
      </c>
      <c r="H2409" s="4" t="s">
        <v>52</v>
      </c>
      <c r="I2409" s="4" t="s">
        <v>28</v>
      </c>
      <c r="J2409" s="4" t="s">
        <v>3</v>
      </c>
      <c r="K2409" s="4" t="s">
        <v>14</v>
      </c>
      <c r="L2409" s="4" t="s">
        <v>15</v>
      </c>
      <c r="M2409" s="9">
        <v>1</v>
      </c>
      <c r="N2409" s="6">
        <v>36.590000000000003</v>
      </c>
      <c r="O2409" s="7">
        <v>0</v>
      </c>
      <c r="P2409" s="6">
        <v>13.73</v>
      </c>
      <c r="Q2409" s="6">
        <f t="shared" si="148"/>
        <v>36.590000000000003</v>
      </c>
      <c r="R2409" s="6">
        <f t="shared" si="149"/>
        <v>13.73</v>
      </c>
      <c r="S2409" s="6">
        <f t="shared" si="150"/>
        <v>22.860000000000003</v>
      </c>
      <c r="T2409" s="8">
        <f t="shared" si="151"/>
        <v>0.62476086362394101</v>
      </c>
      <c r="U2409" s="5">
        <f>YEAR(SalesDataTable[[#This Row],[Order Date]])</f>
        <v>2026</v>
      </c>
      <c r="V2409" s="8" t="str">
        <f>"Q"&amp;ROUNDUP(MONTH(SalesDataTable[[#This Row],[Order Date]])/3,0)</f>
        <v>Q4</v>
      </c>
      <c r="W2409" s="9">
        <f>MONTH(SalesDataTable[[#This Row],[Order Date]])</f>
        <v>11</v>
      </c>
      <c r="X2409" s="8" t="str">
        <f>TEXT(SalesDataTable[[#This Row],[Order Date]],"mmm")</f>
        <v>Nov</v>
      </c>
    </row>
    <row r="2410" spans="1:24" ht="15.75">
      <c r="A2410" s="2">
        <v>3</v>
      </c>
      <c r="B2410" s="3">
        <v>46347</v>
      </c>
      <c r="C2410" s="4">
        <f>YEAR(SalesDataTable[[#This Row],[Order Date]])</f>
        <v>2026</v>
      </c>
      <c r="D2410" s="12" t="str">
        <f>"Q"&amp;ROUNDUP(MONTH(SalesDataTable[[#This Row],[Order Date]])/3,0)</f>
        <v>Q4</v>
      </c>
      <c r="E2410" s="4">
        <f>MONTH(SalesDataTable[[#This Row],[Order Date]])</f>
        <v>11</v>
      </c>
      <c r="F2410" s="4" t="str">
        <f>TEXT(SalesDataTable[[#This Row],[Order Date]],"MMM")</f>
        <v>Nov</v>
      </c>
      <c r="G2410" s="4" t="s">
        <v>20</v>
      </c>
      <c r="H2410" s="4" t="s">
        <v>31</v>
      </c>
      <c r="I2410" s="4" t="s">
        <v>19</v>
      </c>
      <c r="J2410" s="4" t="s">
        <v>3</v>
      </c>
      <c r="K2410" s="4" t="s">
        <v>23</v>
      </c>
      <c r="L2410" s="4" t="s">
        <v>51</v>
      </c>
      <c r="M2410" s="9">
        <v>5</v>
      </c>
      <c r="N2410" s="6">
        <v>122.33</v>
      </c>
      <c r="O2410" s="7">
        <v>0.15</v>
      </c>
      <c r="P2410" s="6">
        <v>58.98</v>
      </c>
      <c r="Q2410" s="6">
        <f t="shared" si="148"/>
        <v>519.90249999999992</v>
      </c>
      <c r="R2410" s="6">
        <f t="shared" si="149"/>
        <v>294.89999999999998</v>
      </c>
      <c r="S2410" s="6">
        <f t="shared" si="150"/>
        <v>225.00249999999994</v>
      </c>
      <c r="T2410" s="8">
        <f t="shared" si="151"/>
        <v>0.43277826130861069</v>
      </c>
      <c r="U2410" s="5">
        <f>YEAR(SalesDataTable[[#This Row],[Order Date]])</f>
        <v>2026</v>
      </c>
      <c r="V2410" s="8" t="str">
        <f>"Q"&amp;ROUNDUP(MONTH(SalesDataTable[[#This Row],[Order Date]])/3,0)</f>
        <v>Q4</v>
      </c>
      <c r="W2410" s="9">
        <f>MONTH(SalesDataTable[[#This Row],[Order Date]])</f>
        <v>11</v>
      </c>
      <c r="X2410" s="8" t="str">
        <f>TEXT(SalesDataTable[[#This Row],[Order Date]],"mmm")</f>
        <v>Nov</v>
      </c>
    </row>
    <row r="2411" spans="1:24" ht="15.75">
      <c r="A2411" s="2">
        <v>1603</v>
      </c>
      <c r="B2411" s="3">
        <v>46347</v>
      </c>
      <c r="C2411" s="4">
        <f>YEAR(SalesDataTable[[#This Row],[Order Date]])</f>
        <v>2026</v>
      </c>
      <c r="D2411" s="12" t="str">
        <f>"Q"&amp;ROUNDUP(MONTH(SalesDataTable[[#This Row],[Order Date]])/3,0)</f>
        <v>Q4</v>
      </c>
      <c r="E2411" s="4">
        <f>MONTH(SalesDataTable[[#This Row],[Order Date]])</f>
        <v>11</v>
      </c>
      <c r="F2411" s="4" t="str">
        <f>TEXT(SalesDataTable[[#This Row],[Order Date]],"MMM")</f>
        <v>Nov</v>
      </c>
      <c r="G2411" s="4" t="s">
        <v>20</v>
      </c>
      <c r="H2411" s="4" t="s">
        <v>33</v>
      </c>
      <c r="I2411" s="4" t="s">
        <v>2</v>
      </c>
      <c r="J2411" s="4" t="s">
        <v>3</v>
      </c>
      <c r="K2411" s="4" t="s">
        <v>23</v>
      </c>
      <c r="L2411" s="4" t="s">
        <v>40</v>
      </c>
      <c r="M2411" s="9">
        <v>1</v>
      </c>
      <c r="N2411" s="6">
        <v>83.49</v>
      </c>
      <c r="O2411" s="7">
        <v>0.05</v>
      </c>
      <c r="P2411" s="6">
        <v>39.659999999999997</v>
      </c>
      <c r="Q2411" s="6">
        <f t="shared" si="148"/>
        <v>79.315499999999986</v>
      </c>
      <c r="R2411" s="6">
        <f t="shared" si="149"/>
        <v>39.659999999999997</v>
      </c>
      <c r="S2411" s="6">
        <f t="shared" si="150"/>
        <v>39.655499999999989</v>
      </c>
      <c r="T2411" s="8">
        <f t="shared" si="151"/>
        <v>0.49997163227868446</v>
      </c>
      <c r="U2411" s="5">
        <f>YEAR(SalesDataTable[[#This Row],[Order Date]])</f>
        <v>2026</v>
      </c>
      <c r="V2411" s="8" t="str">
        <f>"Q"&amp;ROUNDUP(MONTH(SalesDataTable[[#This Row],[Order Date]])/3,0)</f>
        <v>Q4</v>
      </c>
      <c r="W2411" s="9">
        <f>MONTH(SalesDataTable[[#This Row],[Order Date]])</f>
        <v>11</v>
      </c>
      <c r="X2411" s="8" t="str">
        <f>TEXT(SalesDataTable[[#This Row],[Order Date]],"mmm")</f>
        <v>Nov</v>
      </c>
    </row>
    <row r="2412" spans="1:24" ht="15.75">
      <c r="A2412" s="2">
        <v>2073</v>
      </c>
      <c r="B2412" s="3">
        <v>46347</v>
      </c>
      <c r="C2412" s="4">
        <f>YEAR(SalesDataTable[[#This Row],[Order Date]])</f>
        <v>2026</v>
      </c>
      <c r="D2412" s="12" t="str">
        <f>"Q"&amp;ROUNDUP(MONTH(SalesDataTable[[#This Row],[Order Date]])/3,0)</f>
        <v>Q4</v>
      </c>
      <c r="E2412" s="4">
        <f>MONTH(SalesDataTable[[#This Row],[Order Date]])</f>
        <v>11</v>
      </c>
      <c r="F2412" s="4" t="str">
        <f>TEXT(SalesDataTable[[#This Row],[Order Date]],"MMM")</f>
        <v>Nov</v>
      </c>
      <c r="G2412" s="4" t="s">
        <v>6</v>
      </c>
      <c r="H2412" s="4" t="s">
        <v>43</v>
      </c>
      <c r="I2412" s="4" t="s">
        <v>2</v>
      </c>
      <c r="J2412" s="4" t="s">
        <v>13</v>
      </c>
      <c r="K2412" s="4" t="s">
        <v>4</v>
      </c>
      <c r="L2412" s="4" t="s">
        <v>22</v>
      </c>
      <c r="M2412" s="9">
        <v>2</v>
      </c>
      <c r="N2412" s="6">
        <v>51.48</v>
      </c>
      <c r="O2412" s="7">
        <v>0.1</v>
      </c>
      <c r="P2412" s="6">
        <v>22.51</v>
      </c>
      <c r="Q2412" s="6">
        <f t="shared" si="148"/>
        <v>92.664000000000001</v>
      </c>
      <c r="R2412" s="6">
        <f t="shared" si="149"/>
        <v>45.02</v>
      </c>
      <c r="S2412" s="6">
        <f t="shared" si="150"/>
        <v>47.643999999999998</v>
      </c>
      <c r="T2412" s="8">
        <f t="shared" si="151"/>
        <v>0.51415868082534744</v>
      </c>
      <c r="U2412" s="5">
        <f>YEAR(SalesDataTable[[#This Row],[Order Date]])</f>
        <v>2026</v>
      </c>
      <c r="V2412" s="8" t="str">
        <f>"Q"&amp;ROUNDUP(MONTH(SalesDataTable[[#This Row],[Order Date]])/3,0)</f>
        <v>Q4</v>
      </c>
      <c r="W2412" s="9">
        <f>MONTH(SalesDataTable[[#This Row],[Order Date]])</f>
        <v>11</v>
      </c>
      <c r="X2412" s="8" t="str">
        <f>TEXT(SalesDataTable[[#This Row],[Order Date]],"mmm")</f>
        <v>Nov</v>
      </c>
    </row>
    <row r="2413" spans="1:24" ht="15.75">
      <c r="A2413" s="2">
        <v>2487</v>
      </c>
      <c r="B2413" s="3">
        <v>46347</v>
      </c>
      <c r="C2413" s="4">
        <f>YEAR(SalesDataTable[[#This Row],[Order Date]])</f>
        <v>2026</v>
      </c>
      <c r="D2413" s="12" t="str">
        <f>"Q"&amp;ROUNDUP(MONTH(SalesDataTable[[#This Row],[Order Date]])/3,0)</f>
        <v>Q4</v>
      </c>
      <c r="E2413" s="4">
        <f>MONTH(SalesDataTable[[#This Row],[Order Date]])</f>
        <v>11</v>
      </c>
      <c r="F2413" s="4" t="str">
        <f>TEXT(SalesDataTable[[#This Row],[Order Date]],"MMM")</f>
        <v>Nov</v>
      </c>
      <c r="G2413" s="4" t="s">
        <v>11</v>
      </c>
      <c r="H2413" s="4" t="s">
        <v>12</v>
      </c>
      <c r="I2413" s="4" t="s">
        <v>28</v>
      </c>
      <c r="J2413" s="4" t="s">
        <v>13</v>
      </c>
      <c r="K2413" s="4" t="s">
        <v>23</v>
      </c>
      <c r="L2413" s="4" t="s">
        <v>51</v>
      </c>
      <c r="M2413" s="9">
        <v>1</v>
      </c>
      <c r="N2413" s="6">
        <v>123.43</v>
      </c>
      <c r="O2413" s="7">
        <v>0.15</v>
      </c>
      <c r="P2413" s="6">
        <v>60.8</v>
      </c>
      <c r="Q2413" s="6">
        <f t="shared" si="148"/>
        <v>104.91550000000001</v>
      </c>
      <c r="R2413" s="6">
        <f t="shared" si="149"/>
        <v>60.8</v>
      </c>
      <c r="S2413" s="6">
        <f t="shared" si="150"/>
        <v>44.115500000000011</v>
      </c>
      <c r="T2413" s="8">
        <f t="shared" si="151"/>
        <v>0.42048601017008935</v>
      </c>
      <c r="U2413" s="5">
        <f>YEAR(SalesDataTable[[#This Row],[Order Date]])</f>
        <v>2026</v>
      </c>
      <c r="V2413" s="8" t="str">
        <f>"Q"&amp;ROUNDUP(MONTH(SalesDataTable[[#This Row],[Order Date]])/3,0)</f>
        <v>Q4</v>
      </c>
      <c r="W2413" s="9">
        <f>MONTH(SalesDataTable[[#This Row],[Order Date]])</f>
        <v>11</v>
      </c>
      <c r="X2413" s="8" t="str">
        <f>TEXT(SalesDataTable[[#This Row],[Order Date]],"mmm")</f>
        <v>Nov</v>
      </c>
    </row>
    <row r="2414" spans="1:24" ht="15.75">
      <c r="A2414" s="2">
        <v>3407</v>
      </c>
      <c r="B2414" s="3">
        <v>46347</v>
      </c>
      <c r="C2414" s="4">
        <f>YEAR(SalesDataTable[[#This Row],[Order Date]])</f>
        <v>2026</v>
      </c>
      <c r="D2414" s="12" t="str">
        <f>"Q"&amp;ROUNDUP(MONTH(SalesDataTable[[#This Row],[Order Date]])/3,0)</f>
        <v>Q4</v>
      </c>
      <c r="E2414" s="4">
        <f>MONTH(SalesDataTable[[#This Row],[Order Date]])</f>
        <v>11</v>
      </c>
      <c r="F2414" s="4" t="str">
        <f>TEXT(SalesDataTable[[#This Row],[Order Date]],"MMM")</f>
        <v>Nov</v>
      </c>
      <c r="G2414" s="4" t="s">
        <v>20</v>
      </c>
      <c r="H2414" s="4" t="s">
        <v>31</v>
      </c>
      <c r="I2414" s="4" t="s">
        <v>2</v>
      </c>
      <c r="J2414" s="4" t="s">
        <v>13</v>
      </c>
      <c r="K2414" s="4" t="s">
        <v>14</v>
      </c>
      <c r="L2414" s="4" t="s">
        <v>48</v>
      </c>
      <c r="M2414" s="9">
        <v>1</v>
      </c>
      <c r="N2414" s="6">
        <v>164.85</v>
      </c>
      <c r="O2414" s="7">
        <v>0.1</v>
      </c>
      <c r="P2414" s="6">
        <v>89.4</v>
      </c>
      <c r="Q2414" s="6">
        <f t="shared" si="148"/>
        <v>148.36500000000001</v>
      </c>
      <c r="R2414" s="6">
        <f t="shared" si="149"/>
        <v>89.4</v>
      </c>
      <c r="S2414" s="6">
        <f t="shared" si="150"/>
        <v>58.965000000000003</v>
      </c>
      <c r="T2414" s="8">
        <f t="shared" si="151"/>
        <v>0.39743200889697705</v>
      </c>
      <c r="U2414" s="5">
        <f>YEAR(SalesDataTable[[#This Row],[Order Date]])</f>
        <v>2026</v>
      </c>
      <c r="V2414" s="8" t="str">
        <f>"Q"&amp;ROUNDUP(MONTH(SalesDataTable[[#This Row],[Order Date]])/3,0)</f>
        <v>Q4</v>
      </c>
      <c r="W2414" s="9">
        <f>MONTH(SalesDataTable[[#This Row],[Order Date]])</f>
        <v>11</v>
      </c>
      <c r="X2414" s="8" t="str">
        <f>TEXT(SalesDataTable[[#This Row],[Order Date]],"mmm")</f>
        <v>Nov</v>
      </c>
    </row>
    <row r="2415" spans="1:24" ht="15.75">
      <c r="A2415" s="2">
        <v>4052</v>
      </c>
      <c r="B2415" s="3">
        <v>46347</v>
      </c>
      <c r="C2415" s="4">
        <f>YEAR(SalesDataTable[[#This Row],[Order Date]])</f>
        <v>2026</v>
      </c>
      <c r="D2415" s="12" t="str">
        <f>"Q"&amp;ROUNDUP(MONTH(SalesDataTable[[#This Row],[Order Date]])/3,0)</f>
        <v>Q4</v>
      </c>
      <c r="E2415" s="4">
        <f>MONTH(SalesDataTable[[#This Row],[Order Date]])</f>
        <v>11</v>
      </c>
      <c r="F2415" s="4" t="str">
        <f>TEXT(SalesDataTable[[#This Row],[Order Date]],"MMM")</f>
        <v>Nov</v>
      </c>
      <c r="G2415" s="4" t="s">
        <v>0</v>
      </c>
      <c r="H2415" s="4" t="s">
        <v>1</v>
      </c>
      <c r="I2415" s="4" t="s">
        <v>2</v>
      </c>
      <c r="J2415" s="4" t="s">
        <v>13</v>
      </c>
      <c r="K2415" s="4" t="s">
        <v>14</v>
      </c>
      <c r="L2415" s="4" t="s">
        <v>32</v>
      </c>
      <c r="M2415" s="9">
        <v>1</v>
      </c>
      <c r="N2415" s="6">
        <v>46.82</v>
      </c>
      <c r="O2415" s="7">
        <v>0.2</v>
      </c>
      <c r="P2415" s="6">
        <v>18.27</v>
      </c>
      <c r="Q2415" s="6">
        <f t="shared" si="148"/>
        <v>37.456000000000003</v>
      </c>
      <c r="R2415" s="6">
        <f t="shared" si="149"/>
        <v>18.27</v>
      </c>
      <c r="S2415" s="6">
        <f t="shared" si="150"/>
        <v>19.186000000000003</v>
      </c>
      <c r="T2415" s="8">
        <f t="shared" si="151"/>
        <v>0.51222768047842804</v>
      </c>
      <c r="U2415" s="5">
        <f>YEAR(SalesDataTable[[#This Row],[Order Date]])</f>
        <v>2026</v>
      </c>
      <c r="V2415" s="8" t="str">
        <f>"Q"&amp;ROUNDUP(MONTH(SalesDataTable[[#This Row],[Order Date]])/3,0)</f>
        <v>Q4</v>
      </c>
      <c r="W2415" s="9">
        <f>MONTH(SalesDataTable[[#This Row],[Order Date]])</f>
        <v>11</v>
      </c>
      <c r="X2415" s="8" t="str">
        <f>TEXT(SalesDataTable[[#This Row],[Order Date]],"mmm")</f>
        <v>Nov</v>
      </c>
    </row>
    <row r="2416" spans="1:24" ht="15.75">
      <c r="A2416" s="2">
        <v>119</v>
      </c>
      <c r="B2416" s="3">
        <v>46348</v>
      </c>
      <c r="C2416" s="4">
        <f>YEAR(SalesDataTable[[#This Row],[Order Date]])</f>
        <v>2026</v>
      </c>
      <c r="D2416" s="12" t="str">
        <f>"Q"&amp;ROUNDUP(MONTH(SalesDataTable[[#This Row],[Order Date]])/3,0)</f>
        <v>Q4</v>
      </c>
      <c r="E2416" s="4">
        <f>MONTH(SalesDataTable[[#This Row],[Order Date]])</f>
        <v>11</v>
      </c>
      <c r="F2416" s="4" t="str">
        <f>TEXT(SalesDataTable[[#This Row],[Order Date]],"MMM")</f>
        <v>Nov</v>
      </c>
      <c r="G2416" s="4" t="s">
        <v>0</v>
      </c>
      <c r="H2416" s="4" t="s">
        <v>36</v>
      </c>
      <c r="I2416" s="4" t="s">
        <v>2</v>
      </c>
      <c r="J2416" s="4" t="s">
        <v>13</v>
      </c>
      <c r="K2416" s="4" t="s">
        <v>34</v>
      </c>
      <c r="L2416" s="4" t="s">
        <v>35</v>
      </c>
      <c r="M2416" s="9">
        <v>1</v>
      </c>
      <c r="N2416" s="6">
        <v>41.16</v>
      </c>
      <c r="O2416" s="7">
        <v>0.1</v>
      </c>
      <c r="P2416" s="6">
        <v>14.82</v>
      </c>
      <c r="Q2416" s="6">
        <f t="shared" si="148"/>
        <v>37.043999999999997</v>
      </c>
      <c r="R2416" s="6">
        <f t="shared" si="149"/>
        <v>14.82</v>
      </c>
      <c r="S2416" s="6">
        <f t="shared" si="150"/>
        <v>22.223999999999997</v>
      </c>
      <c r="T2416" s="8">
        <f t="shared" si="151"/>
        <v>0.59993521218011014</v>
      </c>
      <c r="U2416" s="5">
        <f>YEAR(SalesDataTable[[#This Row],[Order Date]])</f>
        <v>2026</v>
      </c>
      <c r="V2416" s="8" t="str">
        <f>"Q"&amp;ROUNDUP(MONTH(SalesDataTable[[#This Row],[Order Date]])/3,0)</f>
        <v>Q4</v>
      </c>
      <c r="W2416" s="9">
        <f>MONTH(SalesDataTable[[#This Row],[Order Date]])</f>
        <v>11</v>
      </c>
      <c r="X2416" s="8" t="str">
        <f>TEXT(SalesDataTable[[#This Row],[Order Date]],"mmm")</f>
        <v>Nov</v>
      </c>
    </row>
    <row r="2417" spans="1:24" ht="15.75">
      <c r="A2417" s="2">
        <v>298</v>
      </c>
      <c r="B2417" s="3">
        <v>46348</v>
      </c>
      <c r="C2417" s="4">
        <f>YEAR(SalesDataTable[[#This Row],[Order Date]])</f>
        <v>2026</v>
      </c>
      <c r="D2417" s="12" t="str">
        <f>"Q"&amp;ROUNDUP(MONTH(SalesDataTable[[#This Row],[Order Date]])/3,0)</f>
        <v>Q4</v>
      </c>
      <c r="E2417" s="4">
        <f>MONTH(SalesDataTable[[#This Row],[Order Date]])</f>
        <v>11</v>
      </c>
      <c r="F2417" s="4" t="str">
        <f>TEXT(SalesDataTable[[#This Row],[Order Date]],"MMM")</f>
        <v>Nov</v>
      </c>
      <c r="G2417" s="4" t="s">
        <v>6</v>
      </c>
      <c r="H2417" s="4" t="s">
        <v>43</v>
      </c>
      <c r="I2417" s="4" t="s">
        <v>28</v>
      </c>
      <c r="J2417" s="4" t="s">
        <v>13</v>
      </c>
      <c r="K2417" s="4" t="s">
        <v>23</v>
      </c>
      <c r="L2417" s="4" t="s">
        <v>29</v>
      </c>
      <c r="M2417" s="9">
        <v>1</v>
      </c>
      <c r="N2417" s="6">
        <v>196.08</v>
      </c>
      <c r="O2417" s="7">
        <v>0.1</v>
      </c>
      <c r="P2417" s="6">
        <v>104.19</v>
      </c>
      <c r="Q2417" s="6">
        <f t="shared" si="148"/>
        <v>176.47200000000001</v>
      </c>
      <c r="R2417" s="6">
        <f t="shared" si="149"/>
        <v>104.19</v>
      </c>
      <c r="S2417" s="6">
        <f t="shared" si="150"/>
        <v>72.282000000000011</v>
      </c>
      <c r="T2417" s="8">
        <f t="shared" si="151"/>
        <v>0.40959472324221408</v>
      </c>
      <c r="U2417" s="5">
        <f>YEAR(SalesDataTable[[#This Row],[Order Date]])</f>
        <v>2026</v>
      </c>
      <c r="V2417" s="8" t="str">
        <f>"Q"&amp;ROUNDUP(MONTH(SalesDataTable[[#This Row],[Order Date]])/3,0)</f>
        <v>Q4</v>
      </c>
      <c r="W2417" s="9">
        <f>MONTH(SalesDataTable[[#This Row],[Order Date]])</f>
        <v>11</v>
      </c>
      <c r="X2417" s="8" t="str">
        <f>TEXT(SalesDataTable[[#This Row],[Order Date]],"mmm")</f>
        <v>Nov</v>
      </c>
    </row>
    <row r="2418" spans="1:24" ht="15.75">
      <c r="A2418" s="2">
        <v>419</v>
      </c>
      <c r="B2418" s="3">
        <v>46348</v>
      </c>
      <c r="C2418" s="4">
        <f>YEAR(SalesDataTable[[#This Row],[Order Date]])</f>
        <v>2026</v>
      </c>
      <c r="D2418" s="12" t="str">
        <f>"Q"&amp;ROUNDUP(MONTH(SalesDataTable[[#This Row],[Order Date]])/3,0)</f>
        <v>Q4</v>
      </c>
      <c r="E2418" s="4">
        <f>MONTH(SalesDataTable[[#This Row],[Order Date]])</f>
        <v>11</v>
      </c>
      <c r="F2418" s="4" t="str">
        <f>TEXT(SalesDataTable[[#This Row],[Order Date]],"MMM")</f>
        <v>Nov</v>
      </c>
      <c r="G2418" s="4" t="s">
        <v>20</v>
      </c>
      <c r="H2418" s="4" t="s">
        <v>33</v>
      </c>
      <c r="I2418" s="4" t="s">
        <v>19</v>
      </c>
      <c r="J2418" s="4" t="s">
        <v>13</v>
      </c>
      <c r="K2418" s="4" t="s">
        <v>23</v>
      </c>
      <c r="L2418" s="4" t="s">
        <v>29</v>
      </c>
      <c r="M2418" s="9">
        <v>1</v>
      </c>
      <c r="N2418" s="6">
        <v>192.62</v>
      </c>
      <c r="O2418" s="7">
        <v>0.1</v>
      </c>
      <c r="P2418" s="6">
        <v>105.97</v>
      </c>
      <c r="Q2418" s="6">
        <f t="shared" si="148"/>
        <v>173.358</v>
      </c>
      <c r="R2418" s="6">
        <f t="shared" si="149"/>
        <v>105.97</v>
      </c>
      <c r="S2418" s="6">
        <f t="shared" si="150"/>
        <v>67.388000000000005</v>
      </c>
      <c r="T2418" s="8">
        <f t="shared" si="151"/>
        <v>0.38872160500236508</v>
      </c>
      <c r="U2418" s="5">
        <f>YEAR(SalesDataTable[[#This Row],[Order Date]])</f>
        <v>2026</v>
      </c>
      <c r="V2418" s="8" t="str">
        <f>"Q"&amp;ROUNDUP(MONTH(SalesDataTable[[#This Row],[Order Date]])/3,0)</f>
        <v>Q4</v>
      </c>
      <c r="W2418" s="9">
        <f>MONTH(SalesDataTable[[#This Row],[Order Date]])</f>
        <v>11</v>
      </c>
      <c r="X2418" s="8" t="str">
        <f>TEXT(SalesDataTable[[#This Row],[Order Date]],"mmm")</f>
        <v>Nov</v>
      </c>
    </row>
    <row r="2419" spans="1:24" ht="15.75">
      <c r="A2419" s="2">
        <v>1181</v>
      </c>
      <c r="B2419" s="3">
        <v>46348</v>
      </c>
      <c r="C2419" s="4">
        <f>YEAR(SalesDataTable[[#This Row],[Order Date]])</f>
        <v>2026</v>
      </c>
      <c r="D2419" s="12" t="str">
        <f>"Q"&amp;ROUNDUP(MONTH(SalesDataTable[[#This Row],[Order Date]])/3,0)</f>
        <v>Q4</v>
      </c>
      <c r="E2419" s="4">
        <f>MONTH(SalesDataTable[[#This Row],[Order Date]])</f>
        <v>11</v>
      </c>
      <c r="F2419" s="4" t="str">
        <f>TEXT(SalesDataTable[[#This Row],[Order Date]],"MMM")</f>
        <v>Nov</v>
      </c>
      <c r="G2419" s="4" t="s">
        <v>6</v>
      </c>
      <c r="H2419" s="4" t="s">
        <v>43</v>
      </c>
      <c r="I2419" s="4" t="s">
        <v>28</v>
      </c>
      <c r="J2419" s="4" t="s">
        <v>13</v>
      </c>
      <c r="K2419" s="4" t="s">
        <v>4</v>
      </c>
      <c r="L2419" s="4" t="s">
        <v>30</v>
      </c>
      <c r="M2419" s="9">
        <v>2</v>
      </c>
      <c r="N2419" s="6">
        <v>102.87</v>
      </c>
      <c r="O2419" s="7">
        <v>0.05</v>
      </c>
      <c r="P2419" s="6">
        <v>51.69</v>
      </c>
      <c r="Q2419" s="6">
        <f t="shared" si="148"/>
        <v>195.453</v>
      </c>
      <c r="R2419" s="6">
        <f t="shared" si="149"/>
        <v>103.38</v>
      </c>
      <c r="S2419" s="6">
        <f t="shared" si="150"/>
        <v>92.073000000000008</v>
      </c>
      <c r="T2419" s="8">
        <f t="shared" si="151"/>
        <v>0.4710748875688785</v>
      </c>
      <c r="U2419" s="5">
        <f>YEAR(SalesDataTable[[#This Row],[Order Date]])</f>
        <v>2026</v>
      </c>
      <c r="V2419" s="8" t="str">
        <f>"Q"&amp;ROUNDUP(MONTH(SalesDataTable[[#This Row],[Order Date]])/3,0)</f>
        <v>Q4</v>
      </c>
      <c r="W2419" s="9">
        <f>MONTH(SalesDataTable[[#This Row],[Order Date]])</f>
        <v>11</v>
      </c>
      <c r="X2419" s="8" t="str">
        <f>TEXT(SalesDataTable[[#This Row],[Order Date]],"mmm")</f>
        <v>Nov</v>
      </c>
    </row>
    <row r="2420" spans="1:24" ht="15.75">
      <c r="A2420" s="2">
        <v>1924</v>
      </c>
      <c r="B2420" s="3">
        <v>46348</v>
      </c>
      <c r="C2420" s="4">
        <f>YEAR(SalesDataTable[[#This Row],[Order Date]])</f>
        <v>2026</v>
      </c>
      <c r="D2420" s="12" t="str">
        <f>"Q"&amp;ROUNDUP(MONTH(SalesDataTable[[#This Row],[Order Date]])/3,0)</f>
        <v>Q4</v>
      </c>
      <c r="E2420" s="4">
        <f>MONTH(SalesDataTable[[#This Row],[Order Date]])</f>
        <v>11</v>
      </c>
      <c r="F2420" s="4" t="str">
        <f>TEXT(SalesDataTable[[#This Row],[Order Date]],"MMM")</f>
        <v>Nov</v>
      </c>
      <c r="G2420" s="4" t="s">
        <v>0</v>
      </c>
      <c r="H2420" s="4" t="s">
        <v>50</v>
      </c>
      <c r="I2420" s="4" t="s">
        <v>2</v>
      </c>
      <c r="J2420" s="4" t="s">
        <v>13</v>
      </c>
      <c r="K2420" s="4" t="s">
        <v>4</v>
      </c>
      <c r="L2420" s="4" t="s">
        <v>22</v>
      </c>
      <c r="M2420" s="9">
        <v>3</v>
      </c>
      <c r="N2420" s="6">
        <v>50.99</v>
      </c>
      <c r="O2420" s="7">
        <v>0.2</v>
      </c>
      <c r="P2420" s="6">
        <v>22.53</v>
      </c>
      <c r="Q2420" s="6">
        <f t="shared" si="148"/>
        <v>122.376</v>
      </c>
      <c r="R2420" s="6">
        <f t="shared" si="149"/>
        <v>67.59</v>
      </c>
      <c r="S2420" s="6">
        <f t="shared" si="150"/>
        <v>54.786000000000001</v>
      </c>
      <c r="T2420" s="8">
        <f t="shared" si="151"/>
        <v>0.44768582074916652</v>
      </c>
      <c r="U2420" s="5">
        <f>YEAR(SalesDataTable[[#This Row],[Order Date]])</f>
        <v>2026</v>
      </c>
      <c r="V2420" s="8" t="str">
        <f>"Q"&amp;ROUNDUP(MONTH(SalesDataTable[[#This Row],[Order Date]])/3,0)</f>
        <v>Q4</v>
      </c>
      <c r="W2420" s="9">
        <f>MONTH(SalesDataTable[[#This Row],[Order Date]])</f>
        <v>11</v>
      </c>
      <c r="X2420" s="8" t="str">
        <f>TEXT(SalesDataTable[[#This Row],[Order Date]],"mmm")</f>
        <v>Nov</v>
      </c>
    </row>
    <row r="2421" spans="1:24" ht="15.75">
      <c r="A2421" s="2">
        <v>3829</v>
      </c>
      <c r="B2421" s="3">
        <v>46348</v>
      </c>
      <c r="C2421" s="4">
        <f>YEAR(SalesDataTable[[#This Row],[Order Date]])</f>
        <v>2026</v>
      </c>
      <c r="D2421" s="12" t="str">
        <f>"Q"&amp;ROUNDUP(MONTH(SalesDataTable[[#This Row],[Order Date]])/3,0)</f>
        <v>Q4</v>
      </c>
      <c r="E2421" s="4">
        <f>MONTH(SalesDataTable[[#This Row],[Order Date]])</f>
        <v>11</v>
      </c>
      <c r="F2421" s="4" t="str">
        <f>TEXT(SalesDataTable[[#This Row],[Order Date]],"MMM")</f>
        <v>Nov</v>
      </c>
      <c r="G2421" s="4" t="s">
        <v>6</v>
      </c>
      <c r="H2421" s="4" t="s">
        <v>43</v>
      </c>
      <c r="I2421" s="4" t="s">
        <v>19</v>
      </c>
      <c r="J2421" s="4" t="s">
        <v>13</v>
      </c>
      <c r="K2421" s="4" t="s">
        <v>4</v>
      </c>
      <c r="L2421" s="4" t="s">
        <v>26</v>
      </c>
      <c r="M2421" s="9">
        <v>1</v>
      </c>
      <c r="N2421" s="6">
        <v>39.94</v>
      </c>
      <c r="O2421" s="7">
        <v>0.1</v>
      </c>
      <c r="P2421" s="6">
        <v>16.89</v>
      </c>
      <c r="Q2421" s="6">
        <f t="shared" si="148"/>
        <v>35.945999999999998</v>
      </c>
      <c r="R2421" s="6">
        <f t="shared" si="149"/>
        <v>16.89</v>
      </c>
      <c r="S2421" s="6">
        <f t="shared" si="150"/>
        <v>19.055999999999997</v>
      </c>
      <c r="T2421" s="8">
        <f t="shared" si="151"/>
        <v>0.53012852612251704</v>
      </c>
      <c r="U2421" s="5">
        <f>YEAR(SalesDataTable[[#This Row],[Order Date]])</f>
        <v>2026</v>
      </c>
      <c r="V2421" s="8" t="str">
        <f>"Q"&amp;ROUNDUP(MONTH(SalesDataTable[[#This Row],[Order Date]])/3,0)</f>
        <v>Q4</v>
      </c>
      <c r="W2421" s="9">
        <f>MONTH(SalesDataTable[[#This Row],[Order Date]])</f>
        <v>11</v>
      </c>
      <c r="X2421" s="8" t="str">
        <f>TEXT(SalesDataTable[[#This Row],[Order Date]],"mmm")</f>
        <v>Nov</v>
      </c>
    </row>
    <row r="2422" spans="1:24" ht="15.75">
      <c r="A2422" s="2">
        <v>5065</v>
      </c>
      <c r="B2422" s="3">
        <v>46348</v>
      </c>
      <c r="C2422" s="4">
        <f>YEAR(SalesDataTable[[#This Row],[Order Date]])</f>
        <v>2026</v>
      </c>
      <c r="D2422" s="12" t="str">
        <f>"Q"&amp;ROUNDUP(MONTH(SalesDataTable[[#This Row],[Order Date]])/3,0)</f>
        <v>Q4</v>
      </c>
      <c r="E2422" s="4">
        <f>MONTH(SalesDataTable[[#This Row],[Order Date]])</f>
        <v>11</v>
      </c>
      <c r="F2422" s="4" t="str">
        <f>TEXT(SalesDataTable[[#This Row],[Order Date]],"MMM")</f>
        <v>Nov</v>
      </c>
      <c r="G2422" s="4" t="s">
        <v>20</v>
      </c>
      <c r="H2422" s="4" t="s">
        <v>33</v>
      </c>
      <c r="I2422" s="4" t="s">
        <v>2</v>
      </c>
      <c r="J2422" s="4" t="s">
        <v>13</v>
      </c>
      <c r="K2422" s="4" t="s">
        <v>14</v>
      </c>
      <c r="L2422" s="4" t="s">
        <v>48</v>
      </c>
      <c r="M2422" s="9">
        <v>2</v>
      </c>
      <c r="N2422" s="6">
        <v>166.15</v>
      </c>
      <c r="O2422" s="7">
        <v>0</v>
      </c>
      <c r="P2422" s="6">
        <v>86.42</v>
      </c>
      <c r="Q2422" s="6">
        <f t="shared" si="148"/>
        <v>332.3</v>
      </c>
      <c r="R2422" s="6">
        <f t="shared" si="149"/>
        <v>172.84</v>
      </c>
      <c r="S2422" s="6">
        <f t="shared" si="150"/>
        <v>159.46</v>
      </c>
      <c r="T2422" s="8">
        <f t="shared" si="151"/>
        <v>0.47986758952753539</v>
      </c>
      <c r="U2422" s="5">
        <f>YEAR(SalesDataTable[[#This Row],[Order Date]])</f>
        <v>2026</v>
      </c>
      <c r="V2422" s="8" t="str">
        <f>"Q"&amp;ROUNDUP(MONTH(SalesDataTable[[#This Row],[Order Date]])/3,0)</f>
        <v>Q4</v>
      </c>
      <c r="W2422" s="9">
        <f>MONTH(SalesDataTable[[#This Row],[Order Date]])</f>
        <v>11</v>
      </c>
      <c r="X2422" s="8" t="str">
        <f>TEXT(SalesDataTable[[#This Row],[Order Date]],"mmm")</f>
        <v>Nov</v>
      </c>
    </row>
    <row r="2423" spans="1:24" ht="15.75">
      <c r="A2423" s="2">
        <v>5146</v>
      </c>
      <c r="B2423" s="3">
        <v>46348</v>
      </c>
      <c r="C2423" s="4">
        <f>YEAR(SalesDataTable[[#This Row],[Order Date]])</f>
        <v>2026</v>
      </c>
      <c r="D2423" s="12" t="str">
        <f>"Q"&amp;ROUNDUP(MONTH(SalesDataTable[[#This Row],[Order Date]])/3,0)</f>
        <v>Q4</v>
      </c>
      <c r="E2423" s="4">
        <f>MONTH(SalesDataTable[[#This Row],[Order Date]])</f>
        <v>11</v>
      </c>
      <c r="F2423" s="4" t="str">
        <f>TEXT(SalesDataTable[[#This Row],[Order Date]],"MMM")</f>
        <v>Nov</v>
      </c>
      <c r="G2423" s="4" t="s">
        <v>6</v>
      </c>
      <c r="H2423" s="4" t="s">
        <v>27</v>
      </c>
      <c r="I2423" s="4" t="s">
        <v>2</v>
      </c>
      <c r="J2423" s="4" t="s">
        <v>13</v>
      </c>
      <c r="K2423" s="4" t="s">
        <v>34</v>
      </c>
      <c r="L2423" s="4" t="s">
        <v>42</v>
      </c>
      <c r="M2423" s="9">
        <v>1</v>
      </c>
      <c r="N2423" s="6">
        <v>35.79</v>
      </c>
      <c r="O2423" s="7">
        <v>0.1</v>
      </c>
      <c r="P2423" s="6">
        <v>14.17</v>
      </c>
      <c r="Q2423" s="6">
        <f t="shared" si="148"/>
        <v>32.210999999999999</v>
      </c>
      <c r="R2423" s="6">
        <f t="shared" si="149"/>
        <v>14.17</v>
      </c>
      <c r="S2423" s="6">
        <f t="shared" si="150"/>
        <v>18.040999999999997</v>
      </c>
      <c r="T2423" s="8">
        <f t="shared" si="151"/>
        <v>0.56008816863804278</v>
      </c>
      <c r="U2423" s="5">
        <f>YEAR(SalesDataTable[[#This Row],[Order Date]])</f>
        <v>2026</v>
      </c>
      <c r="V2423" s="8" t="str">
        <f>"Q"&amp;ROUNDUP(MONTH(SalesDataTable[[#This Row],[Order Date]])/3,0)</f>
        <v>Q4</v>
      </c>
      <c r="W2423" s="9">
        <f>MONTH(SalesDataTable[[#This Row],[Order Date]])</f>
        <v>11</v>
      </c>
      <c r="X2423" s="8" t="str">
        <f>TEXT(SalesDataTable[[#This Row],[Order Date]],"mmm")</f>
        <v>Nov</v>
      </c>
    </row>
    <row r="2424" spans="1:24" ht="15.75">
      <c r="A2424" s="2">
        <v>320</v>
      </c>
      <c r="B2424" s="3">
        <v>46349</v>
      </c>
      <c r="C2424" s="4">
        <f>YEAR(SalesDataTable[[#This Row],[Order Date]])</f>
        <v>2026</v>
      </c>
      <c r="D2424" s="12" t="str">
        <f>"Q"&amp;ROUNDUP(MONTH(SalesDataTable[[#This Row],[Order Date]])/3,0)</f>
        <v>Q4</v>
      </c>
      <c r="E2424" s="4">
        <f>MONTH(SalesDataTable[[#This Row],[Order Date]])</f>
        <v>11</v>
      </c>
      <c r="F2424" s="4" t="str">
        <f>TEXT(SalesDataTable[[#This Row],[Order Date]],"MMM")</f>
        <v>Nov</v>
      </c>
      <c r="G2424" s="4" t="s">
        <v>11</v>
      </c>
      <c r="H2424" s="4" t="s">
        <v>12</v>
      </c>
      <c r="I2424" s="4" t="s">
        <v>2</v>
      </c>
      <c r="J2424" s="4" t="s">
        <v>13</v>
      </c>
      <c r="K2424" s="4" t="s">
        <v>23</v>
      </c>
      <c r="L2424" s="4" t="s">
        <v>29</v>
      </c>
      <c r="M2424" s="9">
        <v>5</v>
      </c>
      <c r="N2424" s="6">
        <v>196.53</v>
      </c>
      <c r="O2424" s="7">
        <v>0.15</v>
      </c>
      <c r="P2424" s="6">
        <v>105.01</v>
      </c>
      <c r="Q2424" s="6">
        <f t="shared" si="148"/>
        <v>835.25249999999994</v>
      </c>
      <c r="R2424" s="6">
        <f t="shared" si="149"/>
        <v>525.05000000000007</v>
      </c>
      <c r="S2424" s="6">
        <f t="shared" si="150"/>
        <v>310.20249999999987</v>
      </c>
      <c r="T2424" s="8">
        <f t="shared" si="151"/>
        <v>0.37138769414039452</v>
      </c>
      <c r="U2424" s="5">
        <f>YEAR(SalesDataTable[[#This Row],[Order Date]])</f>
        <v>2026</v>
      </c>
      <c r="V2424" s="8" t="str">
        <f>"Q"&amp;ROUNDUP(MONTH(SalesDataTable[[#This Row],[Order Date]])/3,0)</f>
        <v>Q4</v>
      </c>
      <c r="W2424" s="9">
        <f>MONTH(SalesDataTable[[#This Row],[Order Date]])</f>
        <v>11</v>
      </c>
      <c r="X2424" s="8" t="str">
        <f>TEXT(SalesDataTable[[#This Row],[Order Date]],"mmm")</f>
        <v>Nov</v>
      </c>
    </row>
    <row r="2425" spans="1:24" ht="15.75">
      <c r="A2425" s="2">
        <v>1250</v>
      </c>
      <c r="B2425" s="3">
        <v>46349</v>
      </c>
      <c r="C2425" s="4">
        <f>YEAR(SalesDataTable[[#This Row],[Order Date]])</f>
        <v>2026</v>
      </c>
      <c r="D2425" s="12" t="str">
        <f>"Q"&amp;ROUNDUP(MONTH(SalesDataTable[[#This Row],[Order Date]])/3,0)</f>
        <v>Q4</v>
      </c>
      <c r="E2425" s="4">
        <f>MONTH(SalesDataTable[[#This Row],[Order Date]])</f>
        <v>11</v>
      </c>
      <c r="F2425" s="4" t="str">
        <f>TEXT(SalesDataTable[[#This Row],[Order Date]],"MMM")</f>
        <v>Nov</v>
      </c>
      <c r="G2425" s="4" t="s">
        <v>6</v>
      </c>
      <c r="H2425" s="4" t="s">
        <v>43</v>
      </c>
      <c r="I2425" s="4" t="s">
        <v>2</v>
      </c>
      <c r="J2425" s="4" t="s">
        <v>13</v>
      </c>
      <c r="K2425" s="4" t="s">
        <v>14</v>
      </c>
      <c r="L2425" s="4" t="s">
        <v>15</v>
      </c>
      <c r="M2425" s="9">
        <v>6</v>
      </c>
      <c r="N2425" s="6">
        <v>36.35</v>
      </c>
      <c r="O2425" s="7">
        <v>0</v>
      </c>
      <c r="P2425" s="6">
        <v>13.24</v>
      </c>
      <c r="Q2425" s="6">
        <f t="shared" si="148"/>
        <v>218.10000000000002</v>
      </c>
      <c r="R2425" s="6">
        <f t="shared" si="149"/>
        <v>79.44</v>
      </c>
      <c r="S2425" s="6">
        <f t="shared" si="150"/>
        <v>138.66000000000003</v>
      </c>
      <c r="T2425" s="8">
        <f t="shared" si="151"/>
        <v>0.63576341127922975</v>
      </c>
      <c r="U2425" s="5">
        <f>YEAR(SalesDataTable[[#This Row],[Order Date]])</f>
        <v>2026</v>
      </c>
      <c r="V2425" s="8" t="str">
        <f>"Q"&amp;ROUNDUP(MONTH(SalesDataTable[[#This Row],[Order Date]])/3,0)</f>
        <v>Q4</v>
      </c>
      <c r="W2425" s="9">
        <f>MONTH(SalesDataTable[[#This Row],[Order Date]])</f>
        <v>11</v>
      </c>
      <c r="X2425" s="8" t="str">
        <f>TEXT(SalesDataTable[[#This Row],[Order Date]],"mmm")</f>
        <v>Nov</v>
      </c>
    </row>
    <row r="2426" spans="1:24" ht="15.75">
      <c r="A2426" s="2">
        <v>2584</v>
      </c>
      <c r="B2426" s="3">
        <v>46349</v>
      </c>
      <c r="C2426" s="4">
        <f>YEAR(SalesDataTable[[#This Row],[Order Date]])</f>
        <v>2026</v>
      </c>
      <c r="D2426" s="12" t="str">
        <f>"Q"&amp;ROUNDUP(MONTH(SalesDataTable[[#This Row],[Order Date]])/3,0)</f>
        <v>Q4</v>
      </c>
      <c r="E2426" s="4">
        <f>MONTH(SalesDataTable[[#This Row],[Order Date]])</f>
        <v>11</v>
      </c>
      <c r="F2426" s="4" t="str">
        <f>TEXT(SalesDataTable[[#This Row],[Order Date]],"MMM")</f>
        <v>Nov</v>
      </c>
      <c r="G2426" s="4" t="s">
        <v>6</v>
      </c>
      <c r="H2426" s="4" t="s">
        <v>27</v>
      </c>
      <c r="I2426" s="4" t="s">
        <v>8</v>
      </c>
      <c r="J2426" s="4" t="s">
        <v>3</v>
      </c>
      <c r="K2426" s="4" t="s">
        <v>23</v>
      </c>
      <c r="L2426" s="4" t="s">
        <v>29</v>
      </c>
      <c r="M2426" s="9">
        <v>15</v>
      </c>
      <c r="N2426" s="6">
        <v>192.23</v>
      </c>
      <c r="O2426" s="7">
        <v>0.15</v>
      </c>
      <c r="P2426" s="6">
        <v>106.34</v>
      </c>
      <c r="Q2426" s="6">
        <f t="shared" si="148"/>
        <v>2450.9324999999999</v>
      </c>
      <c r="R2426" s="6">
        <f t="shared" si="149"/>
        <v>1595.1000000000001</v>
      </c>
      <c r="S2426" s="6">
        <f t="shared" si="150"/>
        <v>855.83249999999975</v>
      </c>
      <c r="T2426" s="8">
        <f t="shared" si="151"/>
        <v>0.34918648310387979</v>
      </c>
      <c r="U2426" s="5">
        <f>YEAR(SalesDataTable[[#This Row],[Order Date]])</f>
        <v>2026</v>
      </c>
      <c r="V2426" s="8" t="str">
        <f>"Q"&amp;ROUNDUP(MONTH(SalesDataTable[[#This Row],[Order Date]])/3,0)</f>
        <v>Q4</v>
      </c>
      <c r="W2426" s="9">
        <f>MONTH(SalesDataTable[[#This Row],[Order Date]])</f>
        <v>11</v>
      </c>
      <c r="X2426" s="8" t="str">
        <f>TEXT(SalesDataTable[[#This Row],[Order Date]],"mmm")</f>
        <v>Nov</v>
      </c>
    </row>
    <row r="2427" spans="1:24" ht="15.75">
      <c r="A2427" s="2">
        <v>2717</v>
      </c>
      <c r="B2427" s="3">
        <v>46349</v>
      </c>
      <c r="C2427" s="4">
        <f>YEAR(SalesDataTable[[#This Row],[Order Date]])</f>
        <v>2026</v>
      </c>
      <c r="D2427" s="12" t="str">
        <f>"Q"&amp;ROUNDUP(MONTH(SalesDataTable[[#This Row],[Order Date]])/3,0)</f>
        <v>Q4</v>
      </c>
      <c r="E2427" s="4">
        <f>MONTH(SalesDataTable[[#This Row],[Order Date]])</f>
        <v>11</v>
      </c>
      <c r="F2427" s="4" t="str">
        <f>TEXT(SalesDataTable[[#This Row],[Order Date]],"MMM")</f>
        <v>Nov</v>
      </c>
      <c r="G2427" s="4" t="s">
        <v>6</v>
      </c>
      <c r="H2427" s="4" t="s">
        <v>43</v>
      </c>
      <c r="I2427" s="4" t="s">
        <v>2</v>
      </c>
      <c r="J2427" s="4" t="s">
        <v>13</v>
      </c>
      <c r="K2427" s="4" t="s">
        <v>14</v>
      </c>
      <c r="L2427" s="4" t="s">
        <v>48</v>
      </c>
      <c r="M2427" s="9">
        <v>2</v>
      </c>
      <c r="N2427" s="6">
        <v>167.9</v>
      </c>
      <c r="O2427" s="7">
        <v>0.15</v>
      </c>
      <c r="P2427" s="6">
        <v>89.55</v>
      </c>
      <c r="Q2427" s="6">
        <f t="shared" si="148"/>
        <v>285.43</v>
      </c>
      <c r="R2427" s="6">
        <f t="shared" si="149"/>
        <v>179.1</v>
      </c>
      <c r="S2427" s="6">
        <f t="shared" si="150"/>
        <v>106.33000000000001</v>
      </c>
      <c r="T2427" s="8">
        <f t="shared" si="151"/>
        <v>0.37252566303471957</v>
      </c>
      <c r="U2427" s="5">
        <f>YEAR(SalesDataTable[[#This Row],[Order Date]])</f>
        <v>2026</v>
      </c>
      <c r="V2427" s="8" t="str">
        <f>"Q"&amp;ROUNDUP(MONTH(SalesDataTable[[#This Row],[Order Date]])/3,0)</f>
        <v>Q4</v>
      </c>
      <c r="W2427" s="9">
        <f>MONTH(SalesDataTable[[#This Row],[Order Date]])</f>
        <v>11</v>
      </c>
      <c r="X2427" s="8" t="str">
        <f>TEXT(SalesDataTable[[#This Row],[Order Date]],"mmm")</f>
        <v>Nov</v>
      </c>
    </row>
    <row r="2428" spans="1:24" ht="15.75">
      <c r="A2428" s="2">
        <v>2737</v>
      </c>
      <c r="B2428" s="3">
        <v>46349</v>
      </c>
      <c r="C2428" s="4">
        <f>YEAR(SalesDataTable[[#This Row],[Order Date]])</f>
        <v>2026</v>
      </c>
      <c r="D2428" s="12" t="str">
        <f>"Q"&amp;ROUNDUP(MONTH(SalesDataTable[[#This Row],[Order Date]])/3,0)</f>
        <v>Q4</v>
      </c>
      <c r="E2428" s="4">
        <f>MONTH(SalesDataTable[[#This Row],[Order Date]])</f>
        <v>11</v>
      </c>
      <c r="F2428" s="4" t="str">
        <f>TEXT(SalesDataTable[[#This Row],[Order Date]],"MMM")</f>
        <v>Nov</v>
      </c>
      <c r="G2428" s="4" t="s">
        <v>6</v>
      </c>
      <c r="H2428" s="4" t="s">
        <v>27</v>
      </c>
      <c r="I2428" s="4" t="s">
        <v>2</v>
      </c>
      <c r="J2428" s="4" t="s">
        <v>16</v>
      </c>
      <c r="K2428" s="4" t="s">
        <v>23</v>
      </c>
      <c r="L2428" s="4" t="s">
        <v>40</v>
      </c>
      <c r="M2428" s="9">
        <v>2</v>
      </c>
      <c r="N2428" s="6">
        <v>80.709999999999994</v>
      </c>
      <c r="O2428" s="7">
        <v>0.1</v>
      </c>
      <c r="P2428" s="6">
        <v>39.33</v>
      </c>
      <c r="Q2428" s="6">
        <f t="shared" si="148"/>
        <v>145.27799999999999</v>
      </c>
      <c r="R2428" s="6">
        <f t="shared" si="149"/>
        <v>78.66</v>
      </c>
      <c r="S2428" s="6">
        <f t="shared" si="150"/>
        <v>66.617999999999995</v>
      </c>
      <c r="T2428" s="8">
        <f t="shared" si="151"/>
        <v>0.45855532152149669</v>
      </c>
      <c r="U2428" s="5">
        <f>YEAR(SalesDataTable[[#This Row],[Order Date]])</f>
        <v>2026</v>
      </c>
      <c r="V2428" s="8" t="str">
        <f>"Q"&amp;ROUNDUP(MONTH(SalesDataTable[[#This Row],[Order Date]])/3,0)</f>
        <v>Q4</v>
      </c>
      <c r="W2428" s="9">
        <f>MONTH(SalesDataTable[[#This Row],[Order Date]])</f>
        <v>11</v>
      </c>
      <c r="X2428" s="8" t="str">
        <f>TEXT(SalesDataTable[[#This Row],[Order Date]],"mmm")</f>
        <v>Nov</v>
      </c>
    </row>
    <row r="2429" spans="1:24" ht="15.75">
      <c r="A2429" s="2">
        <v>3021</v>
      </c>
      <c r="B2429" s="3">
        <v>46349</v>
      </c>
      <c r="C2429" s="4">
        <f>YEAR(SalesDataTable[[#This Row],[Order Date]])</f>
        <v>2026</v>
      </c>
      <c r="D2429" s="12" t="str">
        <f>"Q"&amp;ROUNDUP(MONTH(SalesDataTable[[#This Row],[Order Date]])/3,0)</f>
        <v>Q4</v>
      </c>
      <c r="E2429" s="4">
        <f>MONTH(SalesDataTable[[#This Row],[Order Date]])</f>
        <v>11</v>
      </c>
      <c r="F2429" s="4" t="str">
        <f>TEXT(SalesDataTable[[#This Row],[Order Date]],"MMM")</f>
        <v>Nov</v>
      </c>
      <c r="G2429" s="4" t="s">
        <v>0</v>
      </c>
      <c r="H2429" s="4" t="s">
        <v>50</v>
      </c>
      <c r="I2429" s="4" t="s">
        <v>2</v>
      </c>
      <c r="J2429" s="4" t="s">
        <v>16</v>
      </c>
      <c r="K2429" s="4" t="s">
        <v>9</v>
      </c>
      <c r="L2429" s="4" t="s">
        <v>46</v>
      </c>
      <c r="M2429" s="9">
        <v>1</v>
      </c>
      <c r="N2429" s="6">
        <v>71.66</v>
      </c>
      <c r="O2429" s="7">
        <v>0.2</v>
      </c>
      <c r="P2429" s="6">
        <v>31.83</v>
      </c>
      <c r="Q2429" s="6">
        <f t="shared" si="148"/>
        <v>57.328000000000003</v>
      </c>
      <c r="R2429" s="6">
        <f t="shared" si="149"/>
        <v>31.83</v>
      </c>
      <c r="S2429" s="6">
        <f t="shared" si="150"/>
        <v>25.498000000000005</v>
      </c>
      <c r="T2429" s="8">
        <f t="shared" si="151"/>
        <v>0.44477393245883345</v>
      </c>
      <c r="U2429" s="5">
        <f>YEAR(SalesDataTable[[#This Row],[Order Date]])</f>
        <v>2026</v>
      </c>
      <c r="V2429" s="8" t="str">
        <f>"Q"&amp;ROUNDUP(MONTH(SalesDataTable[[#This Row],[Order Date]])/3,0)</f>
        <v>Q4</v>
      </c>
      <c r="W2429" s="9">
        <f>MONTH(SalesDataTable[[#This Row],[Order Date]])</f>
        <v>11</v>
      </c>
      <c r="X2429" s="8" t="str">
        <f>TEXT(SalesDataTable[[#This Row],[Order Date]],"mmm")</f>
        <v>Nov</v>
      </c>
    </row>
    <row r="2430" spans="1:24" ht="15.75">
      <c r="A2430" s="2">
        <v>5199</v>
      </c>
      <c r="B2430" s="3">
        <v>46349</v>
      </c>
      <c r="C2430" s="4">
        <f>YEAR(SalesDataTable[[#This Row],[Order Date]])</f>
        <v>2026</v>
      </c>
      <c r="D2430" s="12" t="str">
        <f>"Q"&amp;ROUNDUP(MONTH(SalesDataTable[[#This Row],[Order Date]])/3,0)</f>
        <v>Q4</v>
      </c>
      <c r="E2430" s="4">
        <f>MONTH(SalesDataTable[[#This Row],[Order Date]])</f>
        <v>11</v>
      </c>
      <c r="F2430" s="4" t="str">
        <f>TEXT(SalesDataTable[[#This Row],[Order Date]],"MMM")</f>
        <v>Nov</v>
      </c>
      <c r="G2430" s="4" t="s">
        <v>11</v>
      </c>
      <c r="H2430" s="4" t="s">
        <v>18</v>
      </c>
      <c r="I2430" s="4" t="s">
        <v>2</v>
      </c>
      <c r="J2430" s="4" t="s">
        <v>3</v>
      </c>
      <c r="K2430" s="4" t="s">
        <v>23</v>
      </c>
      <c r="L2430" s="4" t="s">
        <v>51</v>
      </c>
      <c r="M2430" s="9">
        <v>5</v>
      </c>
      <c r="N2430" s="6">
        <v>125.23</v>
      </c>
      <c r="O2430" s="7">
        <v>0.05</v>
      </c>
      <c r="P2430" s="6">
        <v>59.84</v>
      </c>
      <c r="Q2430" s="6">
        <f t="shared" si="148"/>
        <v>594.84249999999997</v>
      </c>
      <c r="R2430" s="6">
        <f t="shared" si="149"/>
        <v>299.20000000000005</v>
      </c>
      <c r="S2430" s="6">
        <f t="shared" si="150"/>
        <v>295.64249999999993</v>
      </c>
      <c r="T2430" s="8">
        <f t="shared" si="151"/>
        <v>0.49700971265503041</v>
      </c>
      <c r="U2430" s="5">
        <f>YEAR(SalesDataTable[[#This Row],[Order Date]])</f>
        <v>2026</v>
      </c>
      <c r="V2430" s="8" t="str">
        <f>"Q"&amp;ROUNDUP(MONTH(SalesDataTable[[#This Row],[Order Date]])/3,0)</f>
        <v>Q4</v>
      </c>
      <c r="W2430" s="9">
        <f>MONTH(SalesDataTable[[#This Row],[Order Date]])</f>
        <v>11</v>
      </c>
      <c r="X2430" s="8" t="str">
        <f>TEXT(SalesDataTable[[#This Row],[Order Date]],"mmm")</f>
        <v>Nov</v>
      </c>
    </row>
    <row r="2431" spans="1:24" ht="15.75">
      <c r="A2431" s="2">
        <v>1202</v>
      </c>
      <c r="B2431" s="3">
        <v>46350</v>
      </c>
      <c r="C2431" s="4">
        <f>YEAR(SalesDataTable[[#This Row],[Order Date]])</f>
        <v>2026</v>
      </c>
      <c r="D2431" s="12" t="str">
        <f>"Q"&amp;ROUNDUP(MONTH(SalesDataTable[[#This Row],[Order Date]])/3,0)</f>
        <v>Q4</v>
      </c>
      <c r="E2431" s="4">
        <f>MONTH(SalesDataTable[[#This Row],[Order Date]])</f>
        <v>11</v>
      </c>
      <c r="F2431" s="4" t="str">
        <f>TEXT(SalesDataTable[[#This Row],[Order Date]],"MMM")</f>
        <v>Nov</v>
      </c>
      <c r="G2431" s="4" t="s">
        <v>0</v>
      </c>
      <c r="H2431" s="4" t="s">
        <v>50</v>
      </c>
      <c r="I2431" s="4" t="s">
        <v>28</v>
      </c>
      <c r="J2431" s="4" t="s">
        <v>3</v>
      </c>
      <c r="K2431" s="4" t="s">
        <v>9</v>
      </c>
      <c r="L2431" s="4" t="s">
        <v>10</v>
      </c>
      <c r="M2431" s="9">
        <v>2</v>
      </c>
      <c r="N2431" s="6">
        <v>91.33</v>
      </c>
      <c r="O2431" s="7">
        <v>0.15</v>
      </c>
      <c r="P2431" s="6">
        <v>45.45</v>
      </c>
      <c r="Q2431" s="6">
        <f t="shared" si="148"/>
        <v>155.261</v>
      </c>
      <c r="R2431" s="6">
        <f t="shared" si="149"/>
        <v>90.9</v>
      </c>
      <c r="S2431" s="6">
        <f t="shared" si="150"/>
        <v>64.36099999999999</v>
      </c>
      <c r="T2431" s="8">
        <f t="shared" si="151"/>
        <v>0.41453423589954974</v>
      </c>
      <c r="U2431" s="5">
        <f>YEAR(SalesDataTable[[#This Row],[Order Date]])</f>
        <v>2026</v>
      </c>
      <c r="V2431" s="8" t="str">
        <f>"Q"&amp;ROUNDUP(MONTH(SalesDataTable[[#This Row],[Order Date]])/3,0)</f>
        <v>Q4</v>
      </c>
      <c r="W2431" s="9">
        <f>MONTH(SalesDataTable[[#This Row],[Order Date]])</f>
        <v>11</v>
      </c>
      <c r="X2431" s="8" t="str">
        <f>TEXT(SalesDataTable[[#This Row],[Order Date]],"mmm")</f>
        <v>Nov</v>
      </c>
    </row>
    <row r="2432" spans="1:24" ht="15.75">
      <c r="A2432" s="2">
        <v>1365</v>
      </c>
      <c r="B2432" s="3">
        <v>46350</v>
      </c>
      <c r="C2432" s="4">
        <f>YEAR(SalesDataTable[[#This Row],[Order Date]])</f>
        <v>2026</v>
      </c>
      <c r="D2432" s="12" t="str">
        <f>"Q"&amp;ROUNDUP(MONTH(SalesDataTable[[#This Row],[Order Date]])/3,0)</f>
        <v>Q4</v>
      </c>
      <c r="E2432" s="4">
        <f>MONTH(SalesDataTable[[#This Row],[Order Date]])</f>
        <v>11</v>
      </c>
      <c r="F2432" s="4" t="str">
        <f>TEXT(SalesDataTable[[#This Row],[Order Date]],"MMM")</f>
        <v>Nov</v>
      </c>
      <c r="G2432" s="4" t="s">
        <v>0</v>
      </c>
      <c r="H2432" s="4" t="s">
        <v>1</v>
      </c>
      <c r="I2432" s="4" t="s">
        <v>28</v>
      </c>
      <c r="J2432" s="4" t="s">
        <v>13</v>
      </c>
      <c r="K2432" s="4" t="s">
        <v>9</v>
      </c>
      <c r="L2432" s="4" t="s">
        <v>37</v>
      </c>
      <c r="M2432" s="9">
        <v>4</v>
      </c>
      <c r="N2432" s="6">
        <v>155.91</v>
      </c>
      <c r="O2432" s="7">
        <v>0</v>
      </c>
      <c r="P2432" s="6">
        <v>79.91</v>
      </c>
      <c r="Q2432" s="6">
        <f t="shared" si="148"/>
        <v>623.64</v>
      </c>
      <c r="R2432" s="6">
        <f t="shared" si="149"/>
        <v>319.64</v>
      </c>
      <c r="S2432" s="6">
        <f t="shared" si="150"/>
        <v>304</v>
      </c>
      <c r="T2432" s="8">
        <f t="shared" si="151"/>
        <v>0.48746071451478418</v>
      </c>
      <c r="U2432" s="5">
        <f>YEAR(SalesDataTable[[#This Row],[Order Date]])</f>
        <v>2026</v>
      </c>
      <c r="V2432" s="8" t="str">
        <f>"Q"&amp;ROUNDUP(MONTH(SalesDataTable[[#This Row],[Order Date]])/3,0)</f>
        <v>Q4</v>
      </c>
      <c r="W2432" s="9">
        <f>MONTH(SalesDataTable[[#This Row],[Order Date]])</f>
        <v>11</v>
      </c>
      <c r="X2432" s="8" t="str">
        <f>TEXT(SalesDataTable[[#This Row],[Order Date]],"mmm")</f>
        <v>Nov</v>
      </c>
    </row>
    <row r="2433" spans="1:24" ht="15.75">
      <c r="A2433" s="2">
        <v>2575</v>
      </c>
      <c r="B2433" s="3">
        <v>46350</v>
      </c>
      <c r="C2433" s="4">
        <f>YEAR(SalesDataTable[[#This Row],[Order Date]])</f>
        <v>2026</v>
      </c>
      <c r="D2433" s="12" t="str">
        <f>"Q"&amp;ROUNDUP(MONTH(SalesDataTable[[#This Row],[Order Date]])/3,0)</f>
        <v>Q4</v>
      </c>
      <c r="E2433" s="4">
        <f>MONTH(SalesDataTable[[#This Row],[Order Date]])</f>
        <v>11</v>
      </c>
      <c r="F2433" s="4" t="str">
        <f>TEXT(SalesDataTable[[#This Row],[Order Date]],"MMM")</f>
        <v>Nov</v>
      </c>
      <c r="G2433" s="4" t="s">
        <v>11</v>
      </c>
      <c r="H2433" s="4" t="s">
        <v>39</v>
      </c>
      <c r="I2433" s="4" t="s">
        <v>19</v>
      </c>
      <c r="J2433" s="4" t="s">
        <v>3</v>
      </c>
      <c r="K2433" s="4" t="s">
        <v>34</v>
      </c>
      <c r="L2433" s="4" t="s">
        <v>35</v>
      </c>
      <c r="M2433" s="9">
        <v>1</v>
      </c>
      <c r="N2433" s="6">
        <v>39.42</v>
      </c>
      <c r="O2433" s="7">
        <v>0</v>
      </c>
      <c r="P2433" s="6">
        <v>14.63</v>
      </c>
      <c r="Q2433" s="6">
        <f t="shared" si="148"/>
        <v>39.42</v>
      </c>
      <c r="R2433" s="6">
        <f t="shared" si="149"/>
        <v>14.63</v>
      </c>
      <c r="S2433" s="6">
        <f t="shared" si="150"/>
        <v>24.79</v>
      </c>
      <c r="T2433" s="8">
        <f t="shared" si="151"/>
        <v>0.62886859462201927</v>
      </c>
      <c r="U2433" s="5">
        <f>YEAR(SalesDataTable[[#This Row],[Order Date]])</f>
        <v>2026</v>
      </c>
      <c r="V2433" s="8" t="str">
        <f>"Q"&amp;ROUNDUP(MONTH(SalesDataTable[[#This Row],[Order Date]])/3,0)</f>
        <v>Q4</v>
      </c>
      <c r="W2433" s="9">
        <f>MONTH(SalesDataTable[[#This Row],[Order Date]])</f>
        <v>11</v>
      </c>
      <c r="X2433" s="8" t="str">
        <f>TEXT(SalesDataTable[[#This Row],[Order Date]],"mmm")</f>
        <v>Nov</v>
      </c>
    </row>
    <row r="2434" spans="1:24" ht="15.75">
      <c r="A2434" s="2">
        <v>2673</v>
      </c>
      <c r="B2434" s="3">
        <v>46350</v>
      </c>
      <c r="C2434" s="4">
        <f>YEAR(SalesDataTable[[#This Row],[Order Date]])</f>
        <v>2026</v>
      </c>
      <c r="D2434" s="12" t="str">
        <f>"Q"&amp;ROUNDUP(MONTH(SalesDataTable[[#This Row],[Order Date]])/3,0)</f>
        <v>Q4</v>
      </c>
      <c r="E2434" s="4">
        <f>MONTH(SalesDataTable[[#This Row],[Order Date]])</f>
        <v>11</v>
      </c>
      <c r="F2434" s="4" t="str">
        <f>TEXT(SalesDataTable[[#This Row],[Order Date]],"MMM")</f>
        <v>Nov</v>
      </c>
      <c r="G2434" s="4" t="s">
        <v>11</v>
      </c>
      <c r="H2434" s="4" t="s">
        <v>12</v>
      </c>
      <c r="I2434" s="4" t="s">
        <v>2</v>
      </c>
      <c r="J2434" s="4" t="s">
        <v>3</v>
      </c>
      <c r="K2434" s="4" t="s">
        <v>4</v>
      </c>
      <c r="L2434" s="4" t="s">
        <v>22</v>
      </c>
      <c r="M2434" s="9">
        <v>2</v>
      </c>
      <c r="N2434" s="6">
        <v>51.56</v>
      </c>
      <c r="O2434" s="7">
        <v>0.05</v>
      </c>
      <c r="P2434" s="6">
        <v>22.7</v>
      </c>
      <c r="Q2434" s="6">
        <f t="shared" ref="Q2434:Q2497" si="152">M2434*N2434*(1-O2434)</f>
        <v>97.963999999999999</v>
      </c>
      <c r="R2434" s="6">
        <f t="shared" ref="R2434:R2497" si="153">M2434*P2434</f>
        <v>45.4</v>
      </c>
      <c r="S2434" s="6">
        <f t="shared" ref="S2434:S2497" si="154">Q2434-R2434</f>
        <v>52.564</v>
      </c>
      <c r="T2434" s="8">
        <f t="shared" ref="T2434:T2497" si="155">IFERROR(S2434/Q2434,0)</f>
        <v>0.5365644522477645</v>
      </c>
      <c r="U2434" s="5">
        <f>YEAR(SalesDataTable[[#This Row],[Order Date]])</f>
        <v>2026</v>
      </c>
      <c r="V2434" s="8" t="str">
        <f>"Q"&amp;ROUNDUP(MONTH(SalesDataTable[[#This Row],[Order Date]])/3,0)</f>
        <v>Q4</v>
      </c>
      <c r="W2434" s="9">
        <f>MONTH(SalesDataTable[[#This Row],[Order Date]])</f>
        <v>11</v>
      </c>
      <c r="X2434" s="8" t="str">
        <f>TEXT(SalesDataTable[[#This Row],[Order Date]],"mmm")</f>
        <v>Nov</v>
      </c>
    </row>
    <row r="2435" spans="1:24" ht="15.75">
      <c r="A2435" s="2">
        <v>4145</v>
      </c>
      <c r="B2435" s="3">
        <v>46350</v>
      </c>
      <c r="C2435" s="4">
        <f>YEAR(SalesDataTable[[#This Row],[Order Date]])</f>
        <v>2026</v>
      </c>
      <c r="D2435" s="12" t="str">
        <f>"Q"&amp;ROUNDUP(MONTH(SalesDataTable[[#This Row],[Order Date]])/3,0)</f>
        <v>Q4</v>
      </c>
      <c r="E2435" s="4">
        <f>MONTH(SalesDataTable[[#This Row],[Order Date]])</f>
        <v>11</v>
      </c>
      <c r="F2435" s="4" t="str">
        <f>TEXT(SalesDataTable[[#This Row],[Order Date]],"MMM")</f>
        <v>Nov</v>
      </c>
      <c r="G2435" s="4" t="s">
        <v>0</v>
      </c>
      <c r="H2435" s="4" t="s">
        <v>1</v>
      </c>
      <c r="I2435" s="4" t="s">
        <v>2</v>
      </c>
      <c r="J2435" s="4" t="s">
        <v>3</v>
      </c>
      <c r="K2435" s="4" t="s">
        <v>23</v>
      </c>
      <c r="L2435" s="4" t="s">
        <v>51</v>
      </c>
      <c r="M2435" s="9">
        <v>1</v>
      </c>
      <c r="N2435" s="6">
        <v>120.49</v>
      </c>
      <c r="O2435" s="7">
        <v>0.15</v>
      </c>
      <c r="P2435" s="6">
        <v>61.22</v>
      </c>
      <c r="Q2435" s="6">
        <f t="shared" si="152"/>
        <v>102.4165</v>
      </c>
      <c r="R2435" s="6">
        <f t="shared" si="153"/>
        <v>61.22</v>
      </c>
      <c r="S2435" s="6">
        <f t="shared" si="154"/>
        <v>41.1965</v>
      </c>
      <c r="T2435" s="8">
        <f t="shared" si="155"/>
        <v>0.40224475548373556</v>
      </c>
      <c r="U2435" s="5">
        <f>YEAR(SalesDataTable[[#This Row],[Order Date]])</f>
        <v>2026</v>
      </c>
      <c r="V2435" s="8" t="str">
        <f>"Q"&amp;ROUNDUP(MONTH(SalesDataTable[[#This Row],[Order Date]])/3,0)</f>
        <v>Q4</v>
      </c>
      <c r="W2435" s="9">
        <f>MONTH(SalesDataTable[[#This Row],[Order Date]])</f>
        <v>11</v>
      </c>
      <c r="X2435" s="8" t="str">
        <f>TEXT(SalesDataTable[[#This Row],[Order Date]],"mmm")</f>
        <v>Nov</v>
      </c>
    </row>
    <row r="2436" spans="1:24" ht="15.75">
      <c r="A2436" s="2">
        <v>4610</v>
      </c>
      <c r="B2436" s="3">
        <v>46350</v>
      </c>
      <c r="C2436" s="4">
        <f>YEAR(SalesDataTable[[#This Row],[Order Date]])</f>
        <v>2026</v>
      </c>
      <c r="D2436" s="12" t="str">
        <f>"Q"&amp;ROUNDUP(MONTH(SalesDataTable[[#This Row],[Order Date]])/3,0)</f>
        <v>Q4</v>
      </c>
      <c r="E2436" s="4">
        <f>MONTH(SalesDataTable[[#This Row],[Order Date]])</f>
        <v>11</v>
      </c>
      <c r="F2436" s="4" t="str">
        <f>TEXT(SalesDataTable[[#This Row],[Order Date]],"MMM")</f>
        <v>Nov</v>
      </c>
      <c r="G2436" s="4" t="s">
        <v>11</v>
      </c>
      <c r="H2436" s="4" t="s">
        <v>52</v>
      </c>
      <c r="I2436" s="4" t="s">
        <v>19</v>
      </c>
      <c r="J2436" s="4" t="s">
        <v>3</v>
      </c>
      <c r="K2436" s="4" t="s">
        <v>9</v>
      </c>
      <c r="L2436" s="4" t="s">
        <v>37</v>
      </c>
      <c r="M2436" s="9">
        <v>2</v>
      </c>
      <c r="N2436" s="6">
        <v>153.96</v>
      </c>
      <c r="O2436" s="7">
        <v>0</v>
      </c>
      <c r="P2436" s="6">
        <v>79.33</v>
      </c>
      <c r="Q2436" s="6">
        <f t="shared" si="152"/>
        <v>307.92</v>
      </c>
      <c r="R2436" s="6">
        <f t="shared" si="153"/>
        <v>158.66</v>
      </c>
      <c r="S2436" s="6">
        <f t="shared" si="154"/>
        <v>149.26000000000002</v>
      </c>
      <c r="T2436" s="8">
        <f t="shared" si="155"/>
        <v>0.48473629514159527</v>
      </c>
      <c r="U2436" s="5">
        <f>YEAR(SalesDataTable[[#This Row],[Order Date]])</f>
        <v>2026</v>
      </c>
      <c r="V2436" s="8" t="str">
        <f>"Q"&amp;ROUNDUP(MONTH(SalesDataTable[[#This Row],[Order Date]])/3,0)</f>
        <v>Q4</v>
      </c>
      <c r="W2436" s="9">
        <f>MONTH(SalesDataTable[[#This Row],[Order Date]])</f>
        <v>11</v>
      </c>
      <c r="X2436" s="8" t="str">
        <f>TEXT(SalesDataTable[[#This Row],[Order Date]],"mmm")</f>
        <v>Nov</v>
      </c>
    </row>
    <row r="2437" spans="1:24" ht="15.75">
      <c r="A2437" s="2">
        <v>4721</v>
      </c>
      <c r="B2437" s="3">
        <v>46350</v>
      </c>
      <c r="C2437" s="4">
        <f>YEAR(SalesDataTable[[#This Row],[Order Date]])</f>
        <v>2026</v>
      </c>
      <c r="D2437" s="12" t="str">
        <f>"Q"&amp;ROUNDUP(MONTH(SalesDataTable[[#This Row],[Order Date]])/3,0)</f>
        <v>Q4</v>
      </c>
      <c r="E2437" s="4">
        <f>MONTH(SalesDataTable[[#This Row],[Order Date]])</f>
        <v>11</v>
      </c>
      <c r="F2437" s="4" t="str">
        <f>TEXT(SalesDataTable[[#This Row],[Order Date]],"MMM")</f>
        <v>Nov</v>
      </c>
      <c r="G2437" s="4" t="s">
        <v>11</v>
      </c>
      <c r="H2437" s="4" t="s">
        <v>52</v>
      </c>
      <c r="I2437" s="4" t="s">
        <v>19</v>
      </c>
      <c r="J2437" s="4" t="s">
        <v>13</v>
      </c>
      <c r="K2437" s="4" t="s">
        <v>4</v>
      </c>
      <c r="L2437" s="4" t="s">
        <v>26</v>
      </c>
      <c r="M2437" s="9">
        <v>1</v>
      </c>
      <c r="N2437" s="6">
        <v>39.85</v>
      </c>
      <c r="O2437" s="7">
        <v>0</v>
      </c>
      <c r="P2437" s="6">
        <v>16.3</v>
      </c>
      <c r="Q2437" s="6">
        <f t="shared" si="152"/>
        <v>39.85</v>
      </c>
      <c r="R2437" s="6">
        <f t="shared" si="153"/>
        <v>16.3</v>
      </c>
      <c r="S2437" s="6">
        <f t="shared" si="154"/>
        <v>23.55</v>
      </c>
      <c r="T2437" s="8">
        <f t="shared" si="155"/>
        <v>0.59096612296110418</v>
      </c>
      <c r="U2437" s="5">
        <f>YEAR(SalesDataTable[[#This Row],[Order Date]])</f>
        <v>2026</v>
      </c>
      <c r="V2437" s="8" t="str">
        <f>"Q"&amp;ROUNDUP(MONTH(SalesDataTable[[#This Row],[Order Date]])/3,0)</f>
        <v>Q4</v>
      </c>
      <c r="W2437" s="9">
        <f>MONTH(SalesDataTable[[#This Row],[Order Date]])</f>
        <v>11</v>
      </c>
      <c r="X2437" s="8" t="str">
        <f>TEXT(SalesDataTable[[#This Row],[Order Date]],"mmm")</f>
        <v>Nov</v>
      </c>
    </row>
    <row r="2438" spans="1:24" ht="15.75">
      <c r="A2438" s="2">
        <v>324</v>
      </c>
      <c r="B2438" s="3">
        <v>46351</v>
      </c>
      <c r="C2438" s="4">
        <f>YEAR(SalesDataTable[[#This Row],[Order Date]])</f>
        <v>2026</v>
      </c>
      <c r="D2438" s="12" t="str">
        <f>"Q"&amp;ROUNDUP(MONTH(SalesDataTable[[#This Row],[Order Date]])/3,0)</f>
        <v>Q4</v>
      </c>
      <c r="E2438" s="4">
        <f>MONTH(SalesDataTable[[#This Row],[Order Date]])</f>
        <v>11</v>
      </c>
      <c r="F2438" s="4" t="str">
        <f>TEXT(SalesDataTable[[#This Row],[Order Date]],"MMM")</f>
        <v>Nov</v>
      </c>
      <c r="G2438" s="4" t="s">
        <v>20</v>
      </c>
      <c r="H2438" s="4" t="s">
        <v>47</v>
      </c>
      <c r="I2438" s="4" t="s">
        <v>28</v>
      </c>
      <c r="J2438" s="4" t="s">
        <v>3</v>
      </c>
      <c r="K2438" s="4" t="s">
        <v>4</v>
      </c>
      <c r="L2438" s="4" t="s">
        <v>30</v>
      </c>
      <c r="M2438" s="9">
        <v>2</v>
      </c>
      <c r="N2438" s="6">
        <v>103.88</v>
      </c>
      <c r="O2438" s="7">
        <v>0.15</v>
      </c>
      <c r="P2438" s="6">
        <v>49.26</v>
      </c>
      <c r="Q2438" s="6">
        <f t="shared" si="152"/>
        <v>176.59599999999998</v>
      </c>
      <c r="R2438" s="6">
        <f t="shared" si="153"/>
        <v>98.52</v>
      </c>
      <c r="S2438" s="6">
        <f t="shared" si="154"/>
        <v>78.075999999999979</v>
      </c>
      <c r="T2438" s="8">
        <f t="shared" si="155"/>
        <v>0.44211646922920106</v>
      </c>
      <c r="U2438" s="5">
        <f>YEAR(SalesDataTable[[#This Row],[Order Date]])</f>
        <v>2026</v>
      </c>
      <c r="V2438" s="8" t="str">
        <f>"Q"&amp;ROUNDUP(MONTH(SalesDataTable[[#This Row],[Order Date]])/3,0)</f>
        <v>Q4</v>
      </c>
      <c r="W2438" s="9">
        <f>MONTH(SalesDataTable[[#This Row],[Order Date]])</f>
        <v>11</v>
      </c>
      <c r="X2438" s="8" t="str">
        <f>TEXT(SalesDataTable[[#This Row],[Order Date]],"mmm")</f>
        <v>Nov</v>
      </c>
    </row>
    <row r="2439" spans="1:24" ht="15.75">
      <c r="A2439" s="2">
        <v>559</v>
      </c>
      <c r="B2439" s="3">
        <v>46351</v>
      </c>
      <c r="C2439" s="4">
        <f>YEAR(SalesDataTable[[#This Row],[Order Date]])</f>
        <v>2026</v>
      </c>
      <c r="D2439" s="12" t="str">
        <f>"Q"&amp;ROUNDUP(MONTH(SalesDataTable[[#This Row],[Order Date]])/3,0)</f>
        <v>Q4</v>
      </c>
      <c r="E2439" s="4">
        <f>MONTH(SalesDataTable[[#This Row],[Order Date]])</f>
        <v>11</v>
      </c>
      <c r="F2439" s="4" t="str">
        <f>TEXT(SalesDataTable[[#This Row],[Order Date]],"MMM")</f>
        <v>Nov</v>
      </c>
      <c r="G2439" s="4" t="s">
        <v>20</v>
      </c>
      <c r="H2439" s="4" t="s">
        <v>31</v>
      </c>
      <c r="I2439" s="4" t="s">
        <v>2</v>
      </c>
      <c r="J2439" s="4" t="s">
        <v>3</v>
      </c>
      <c r="K2439" s="4" t="s">
        <v>14</v>
      </c>
      <c r="L2439" s="4" t="s">
        <v>44</v>
      </c>
      <c r="M2439" s="9">
        <v>2</v>
      </c>
      <c r="N2439" s="6">
        <v>134.19</v>
      </c>
      <c r="O2439" s="7">
        <v>0.1</v>
      </c>
      <c r="P2439" s="6">
        <v>65.39</v>
      </c>
      <c r="Q2439" s="6">
        <f t="shared" si="152"/>
        <v>241.542</v>
      </c>
      <c r="R2439" s="6">
        <f t="shared" si="153"/>
        <v>130.78</v>
      </c>
      <c r="S2439" s="6">
        <f t="shared" si="154"/>
        <v>110.762</v>
      </c>
      <c r="T2439" s="8">
        <f t="shared" si="155"/>
        <v>0.45856207202060095</v>
      </c>
      <c r="U2439" s="5">
        <f>YEAR(SalesDataTable[[#This Row],[Order Date]])</f>
        <v>2026</v>
      </c>
      <c r="V2439" s="8" t="str">
        <f>"Q"&amp;ROUNDUP(MONTH(SalesDataTable[[#This Row],[Order Date]])/3,0)</f>
        <v>Q4</v>
      </c>
      <c r="W2439" s="9">
        <f>MONTH(SalesDataTable[[#This Row],[Order Date]])</f>
        <v>11</v>
      </c>
      <c r="X2439" s="8" t="str">
        <f>TEXT(SalesDataTable[[#This Row],[Order Date]],"mmm")</f>
        <v>Nov</v>
      </c>
    </row>
    <row r="2440" spans="1:24" ht="15.75">
      <c r="A2440" s="2">
        <v>1108</v>
      </c>
      <c r="B2440" s="3">
        <v>46351</v>
      </c>
      <c r="C2440" s="4">
        <f>YEAR(SalesDataTable[[#This Row],[Order Date]])</f>
        <v>2026</v>
      </c>
      <c r="D2440" s="12" t="str">
        <f>"Q"&amp;ROUNDUP(MONTH(SalesDataTable[[#This Row],[Order Date]])/3,0)</f>
        <v>Q4</v>
      </c>
      <c r="E2440" s="4">
        <f>MONTH(SalesDataTable[[#This Row],[Order Date]])</f>
        <v>11</v>
      </c>
      <c r="F2440" s="4" t="str">
        <f>TEXT(SalesDataTable[[#This Row],[Order Date]],"MMM")</f>
        <v>Nov</v>
      </c>
      <c r="G2440" s="4" t="s">
        <v>6</v>
      </c>
      <c r="H2440" s="4" t="s">
        <v>7</v>
      </c>
      <c r="I2440" s="4" t="s">
        <v>28</v>
      </c>
      <c r="J2440" s="4" t="s">
        <v>13</v>
      </c>
      <c r="K2440" s="4" t="s">
        <v>14</v>
      </c>
      <c r="L2440" s="4" t="s">
        <v>15</v>
      </c>
      <c r="M2440" s="9">
        <v>1</v>
      </c>
      <c r="N2440" s="6">
        <v>37.06</v>
      </c>
      <c r="O2440" s="7">
        <v>0.1</v>
      </c>
      <c r="P2440" s="6">
        <v>13.18</v>
      </c>
      <c r="Q2440" s="6">
        <f t="shared" si="152"/>
        <v>33.354000000000006</v>
      </c>
      <c r="R2440" s="6">
        <f t="shared" si="153"/>
        <v>13.18</v>
      </c>
      <c r="S2440" s="6">
        <f t="shared" si="154"/>
        <v>20.174000000000007</v>
      </c>
      <c r="T2440" s="8">
        <f t="shared" si="155"/>
        <v>0.6048449961024166</v>
      </c>
      <c r="U2440" s="5">
        <f>YEAR(SalesDataTable[[#This Row],[Order Date]])</f>
        <v>2026</v>
      </c>
      <c r="V2440" s="8" t="str">
        <f>"Q"&amp;ROUNDUP(MONTH(SalesDataTable[[#This Row],[Order Date]])/3,0)</f>
        <v>Q4</v>
      </c>
      <c r="W2440" s="9">
        <f>MONTH(SalesDataTable[[#This Row],[Order Date]])</f>
        <v>11</v>
      </c>
      <c r="X2440" s="8" t="str">
        <f>TEXT(SalesDataTable[[#This Row],[Order Date]],"mmm")</f>
        <v>Nov</v>
      </c>
    </row>
    <row r="2441" spans="1:24" ht="15.75">
      <c r="A2441" s="2">
        <v>1344</v>
      </c>
      <c r="B2441" s="3">
        <v>46351</v>
      </c>
      <c r="C2441" s="4">
        <f>YEAR(SalesDataTable[[#This Row],[Order Date]])</f>
        <v>2026</v>
      </c>
      <c r="D2441" s="12" t="str">
        <f>"Q"&amp;ROUNDUP(MONTH(SalesDataTable[[#This Row],[Order Date]])/3,0)</f>
        <v>Q4</v>
      </c>
      <c r="E2441" s="4">
        <f>MONTH(SalesDataTable[[#This Row],[Order Date]])</f>
        <v>11</v>
      </c>
      <c r="F2441" s="4" t="str">
        <f>TEXT(SalesDataTable[[#This Row],[Order Date]],"MMM")</f>
        <v>Nov</v>
      </c>
      <c r="G2441" s="4" t="s">
        <v>11</v>
      </c>
      <c r="H2441" s="4" t="s">
        <v>39</v>
      </c>
      <c r="I2441" s="4" t="s">
        <v>2</v>
      </c>
      <c r="J2441" s="4" t="s">
        <v>13</v>
      </c>
      <c r="K2441" s="4" t="s">
        <v>14</v>
      </c>
      <c r="L2441" s="4" t="s">
        <v>44</v>
      </c>
      <c r="M2441" s="9">
        <v>4</v>
      </c>
      <c r="N2441" s="6">
        <v>135.21</v>
      </c>
      <c r="O2441" s="7">
        <v>0.05</v>
      </c>
      <c r="P2441" s="6">
        <v>68.64</v>
      </c>
      <c r="Q2441" s="6">
        <f t="shared" si="152"/>
        <v>513.798</v>
      </c>
      <c r="R2441" s="6">
        <f t="shared" si="153"/>
        <v>274.56</v>
      </c>
      <c r="S2441" s="6">
        <f t="shared" si="154"/>
        <v>239.238</v>
      </c>
      <c r="T2441" s="8">
        <f t="shared" si="155"/>
        <v>0.46562656919645462</v>
      </c>
      <c r="U2441" s="5">
        <f>YEAR(SalesDataTable[[#This Row],[Order Date]])</f>
        <v>2026</v>
      </c>
      <c r="V2441" s="8" t="str">
        <f>"Q"&amp;ROUNDUP(MONTH(SalesDataTable[[#This Row],[Order Date]])/3,0)</f>
        <v>Q4</v>
      </c>
      <c r="W2441" s="9">
        <f>MONTH(SalesDataTable[[#This Row],[Order Date]])</f>
        <v>11</v>
      </c>
      <c r="X2441" s="8" t="str">
        <f>TEXT(SalesDataTable[[#This Row],[Order Date]],"mmm")</f>
        <v>Nov</v>
      </c>
    </row>
    <row r="2442" spans="1:24" ht="15.75">
      <c r="A2442" s="2">
        <v>1922</v>
      </c>
      <c r="B2442" s="3">
        <v>46351</v>
      </c>
      <c r="C2442" s="4">
        <f>YEAR(SalesDataTable[[#This Row],[Order Date]])</f>
        <v>2026</v>
      </c>
      <c r="D2442" s="12" t="str">
        <f>"Q"&amp;ROUNDUP(MONTH(SalesDataTable[[#This Row],[Order Date]])/3,0)</f>
        <v>Q4</v>
      </c>
      <c r="E2442" s="4">
        <f>MONTH(SalesDataTable[[#This Row],[Order Date]])</f>
        <v>11</v>
      </c>
      <c r="F2442" s="4" t="str">
        <f>TEXT(SalesDataTable[[#This Row],[Order Date]],"MMM")</f>
        <v>Nov</v>
      </c>
      <c r="G2442" s="4" t="s">
        <v>0</v>
      </c>
      <c r="H2442" s="4" t="s">
        <v>36</v>
      </c>
      <c r="I2442" s="4" t="s">
        <v>28</v>
      </c>
      <c r="J2442" s="4" t="s">
        <v>3</v>
      </c>
      <c r="K2442" s="4" t="s">
        <v>9</v>
      </c>
      <c r="L2442" s="4" t="s">
        <v>17</v>
      </c>
      <c r="M2442" s="9">
        <v>2</v>
      </c>
      <c r="N2442" s="6">
        <v>145.77000000000001</v>
      </c>
      <c r="O2442" s="7">
        <v>0.1</v>
      </c>
      <c r="P2442" s="6">
        <v>78.14</v>
      </c>
      <c r="Q2442" s="6">
        <f t="shared" si="152"/>
        <v>262.38600000000002</v>
      </c>
      <c r="R2442" s="6">
        <f t="shared" si="153"/>
        <v>156.28</v>
      </c>
      <c r="S2442" s="6">
        <f t="shared" si="154"/>
        <v>106.10600000000002</v>
      </c>
      <c r="T2442" s="8">
        <f t="shared" si="155"/>
        <v>0.40438895367893107</v>
      </c>
      <c r="U2442" s="5">
        <f>YEAR(SalesDataTable[[#This Row],[Order Date]])</f>
        <v>2026</v>
      </c>
      <c r="V2442" s="8" t="str">
        <f>"Q"&amp;ROUNDUP(MONTH(SalesDataTable[[#This Row],[Order Date]])/3,0)</f>
        <v>Q4</v>
      </c>
      <c r="W2442" s="9">
        <f>MONTH(SalesDataTable[[#This Row],[Order Date]])</f>
        <v>11</v>
      </c>
      <c r="X2442" s="8" t="str">
        <f>TEXT(SalesDataTable[[#This Row],[Order Date]],"mmm")</f>
        <v>Nov</v>
      </c>
    </row>
    <row r="2443" spans="1:24" ht="15.75">
      <c r="A2443" s="2">
        <v>2343</v>
      </c>
      <c r="B2443" s="3">
        <v>46351</v>
      </c>
      <c r="C2443" s="4">
        <f>YEAR(SalesDataTable[[#This Row],[Order Date]])</f>
        <v>2026</v>
      </c>
      <c r="D2443" s="12" t="str">
        <f>"Q"&amp;ROUNDUP(MONTH(SalesDataTable[[#This Row],[Order Date]])/3,0)</f>
        <v>Q4</v>
      </c>
      <c r="E2443" s="4">
        <f>MONTH(SalesDataTable[[#This Row],[Order Date]])</f>
        <v>11</v>
      </c>
      <c r="F2443" s="4" t="str">
        <f>TEXT(SalesDataTable[[#This Row],[Order Date]],"MMM")</f>
        <v>Nov</v>
      </c>
      <c r="G2443" s="4" t="s">
        <v>0</v>
      </c>
      <c r="H2443" s="4" t="s">
        <v>50</v>
      </c>
      <c r="I2443" s="4" t="s">
        <v>19</v>
      </c>
      <c r="J2443" s="4" t="s">
        <v>13</v>
      </c>
      <c r="K2443" s="4" t="s">
        <v>23</v>
      </c>
      <c r="L2443" s="4" t="s">
        <v>51</v>
      </c>
      <c r="M2443" s="9">
        <v>1</v>
      </c>
      <c r="N2443" s="6">
        <v>121.53</v>
      </c>
      <c r="O2443" s="7">
        <v>0.15</v>
      </c>
      <c r="P2443" s="6">
        <v>62.14</v>
      </c>
      <c r="Q2443" s="6">
        <f t="shared" si="152"/>
        <v>103.3005</v>
      </c>
      <c r="R2443" s="6">
        <f t="shared" si="153"/>
        <v>62.14</v>
      </c>
      <c r="S2443" s="6">
        <f t="shared" si="154"/>
        <v>41.160499999999999</v>
      </c>
      <c r="T2443" s="8">
        <f t="shared" si="155"/>
        <v>0.39845402490791426</v>
      </c>
      <c r="U2443" s="5">
        <f>YEAR(SalesDataTable[[#This Row],[Order Date]])</f>
        <v>2026</v>
      </c>
      <c r="V2443" s="8" t="str">
        <f>"Q"&amp;ROUNDUP(MONTH(SalesDataTable[[#This Row],[Order Date]])/3,0)</f>
        <v>Q4</v>
      </c>
      <c r="W2443" s="9">
        <f>MONTH(SalesDataTable[[#This Row],[Order Date]])</f>
        <v>11</v>
      </c>
      <c r="X2443" s="8" t="str">
        <f>TEXT(SalesDataTable[[#This Row],[Order Date]],"mmm")</f>
        <v>Nov</v>
      </c>
    </row>
    <row r="2444" spans="1:24" ht="15.75">
      <c r="A2444" s="2">
        <v>2466</v>
      </c>
      <c r="B2444" s="3">
        <v>46351</v>
      </c>
      <c r="C2444" s="4">
        <f>YEAR(SalesDataTable[[#This Row],[Order Date]])</f>
        <v>2026</v>
      </c>
      <c r="D2444" s="12" t="str">
        <f>"Q"&amp;ROUNDUP(MONTH(SalesDataTable[[#This Row],[Order Date]])/3,0)</f>
        <v>Q4</v>
      </c>
      <c r="E2444" s="4">
        <f>MONTH(SalesDataTable[[#This Row],[Order Date]])</f>
        <v>11</v>
      </c>
      <c r="F2444" s="4" t="str">
        <f>TEXT(SalesDataTable[[#This Row],[Order Date]],"MMM")</f>
        <v>Nov</v>
      </c>
      <c r="G2444" s="4" t="s">
        <v>11</v>
      </c>
      <c r="H2444" s="4" t="s">
        <v>12</v>
      </c>
      <c r="I2444" s="4" t="s">
        <v>2</v>
      </c>
      <c r="J2444" s="4" t="s">
        <v>16</v>
      </c>
      <c r="K2444" s="4" t="s">
        <v>4</v>
      </c>
      <c r="L2444" s="4" t="s">
        <v>26</v>
      </c>
      <c r="M2444" s="9">
        <v>2</v>
      </c>
      <c r="N2444" s="6">
        <v>40.51</v>
      </c>
      <c r="O2444" s="7">
        <v>0.05</v>
      </c>
      <c r="P2444" s="6">
        <v>16.45</v>
      </c>
      <c r="Q2444" s="6">
        <f t="shared" si="152"/>
        <v>76.968999999999994</v>
      </c>
      <c r="R2444" s="6">
        <f t="shared" si="153"/>
        <v>32.9</v>
      </c>
      <c r="S2444" s="6">
        <f t="shared" si="154"/>
        <v>44.068999999999996</v>
      </c>
      <c r="T2444" s="8">
        <f t="shared" si="155"/>
        <v>0.5725551845548208</v>
      </c>
      <c r="U2444" s="5">
        <f>YEAR(SalesDataTable[[#This Row],[Order Date]])</f>
        <v>2026</v>
      </c>
      <c r="V2444" s="8" t="str">
        <f>"Q"&amp;ROUNDUP(MONTH(SalesDataTable[[#This Row],[Order Date]])/3,0)</f>
        <v>Q4</v>
      </c>
      <c r="W2444" s="9">
        <f>MONTH(SalesDataTable[[#This Row],[Order Date]])</f>
        <v>11</v>
      </c>
      <c r="X2444" s="8" t="str">
        <f>TEXT(SalesDataTable[[#This Row],[Order Date]],"mmm")</f>
        <v>Nov</v>
      </c>
    </row>
    <row r="2445" spans="1:24" ht="15.75">
      <c r="A2445" s="2">
        <v>2647</v>
      </c>
      <c r="B2445" s="3">
        <v>46351</v>
      </c>
      <c r="C2445" s="4">
        <f>YEAR(SalesDataTable[[#This Row],[Order Date]])</f>
        <v>2026</v>
      </c>
      <c r="D2445" s="12" t="str">
        <f>"Q"&amp;ROUNDUP(MONTH(SalesDataTable[[#This Row],[Order Date]])/3,0)</f>
        <v>Q4</v>
      </c>
      <c r="E2445" s="4">
        <f>MONTH(SalesDataTable[[#This Row],[Order Date]])</f>
        <v>11</v>
      </c>
      <c r="F2445" s="4" t="str">
        <f>TEXT(SalesDataTable[[#This Row],[Order Date]],"MMM")</f>
        <v>Nov</v>
      </c>
      <c r="G2445" s="4" t="s">
        <v>11</v>
      </c>
      <c r="H2445" s="4" t="s">
        <v>25</v>
      </c>
      <c r="I2445" s="4" t="s">
        <v>2</v>
      </c>
      <c r="J2445" s="4" t="s">
        <v>13</v>
      </c>
      <c r="K2445" s="4" t="s">
        <v>9</v>
      </c>
      <c r="L2445" s="4" t="s">
        <v>46</v>
      </c>
      <c r="M2445" s="9">
        <v>1</v>
      </c>
      <c r="N2445" s="6">
        <v>70.099999999999994</v>
      </c>
      <c r="O2445" s="7">
        <v>0.15</v>
      </c>
      <c r="P2445" s="6">
        <v>32.28</v>
      </c>
      <c r="Q2445" s="6">
        <f t="shared" si="152"/>
        <v>59.584999999999994</v>
      </c>
      <c r="R2445" s="6">
        <f t="shared" si="153"/>
        <v>32.28</v>
      </c>
      <c r="S2445" s="6">
        <f t="shared" si="154"/>
        <v>27.304999999999993</v>
      </c>
      <c r="T2445" s="8">
        <f t="shared" si="155"/>
        <v>0.45825291600234952</v>
      </c>
      <c r="U2445" s="5">
        <f>YEAR(SalesDataTable[[#This Row],[Order Date]])</f>
        <v>2026</v>
      </c>
      <c r="V2445" s="8" t="str">
        <f>"Q"&amp;ROUNDUP(MONTH(SalesDataTable[[#This Row],[Order Date]])/3,0)</f>
        <v>Q4</v>
      </c>
      <c r="W2445" s="9">
        <f>MONTH(SalesDataTable[[#This Row],[Order Date]])</f>
        <v>11</v>
      </c>
      <c r="X2445" s="8" t="str">
        <f>TEXT(SalesDataTable[[#This Row],[Order Date]],"mmm")</f>
        <v>Nov</v>
      </c>
    </row>
    <row r="2446" spans="1:24" ht="15.75">
      <c r="A2446" s="2">
        <v>2958</v>
      </c>
      <c r="B2446" s="3">
        <v>46351</v>
      </c>
      <c r="C2446" s="4">
        <f>YEAR(SalesDataTable[[#This Row],[Order Date]])</f>
        <v>2026</v>
      </c>
      <c r="D2446" s="12" t="str">
        <f>"Q"&amp;ROUNDUP(MONTH(SalesDataTable[[#This Row],[Order Date]])/3,0)</f>
        <v>Q4</v>
      </c>
      <c r="E2446" s="4">
        <f>MONTH(SalesDataTable[[#This Row],[Order Date]])</f>
        <v>11</v>
      </c>
      <c r="F2446" s="4" t="str">
        <f>TEXT(SalesDataTable[[#This Row],[Order Date]],"MMM")</f>
        <v>Nov</v>
      </c>
      <c r="G2446" s="4" t="s">
        <v>6</v>
      </c>
      <c r="H2446" s="4" t="s">
        <v>43</v>
      </c>
      <c r="I2446" s="4" t="s">
        <v>28</v>
      </c>
      <c r="J2446" s="4" t="s">
        <v>13</v>
      </c>
      <c r="K2446" s="4" t="s">
        <v>9</v>
      </c>
      <c r="L2446" s="4" t="s">
        <v>17</v>
      </c>
      <c r="M2446" s="9">
        <v>1</v>
      </c>
      <c r="N2446" s="6">
        <v>144.25</v>
      </c>
      <c r="O2446" s="7">
        <v>0.1</v>
      </c>
      <c r="P2446" s="6">
        <v>79.55</v>
      </c>
      <c r="Q2446" s="6">
        <f t="shared" si="152"/>
        <v>129.82500000000002</v>
      </c>
      <c r="R2446" s="6">
        <f t="shared" si="153"/>
        <v>79.55</v>
      </c>
      <c r="S2446" s="6">
        <f t="shared" si="154"/>
        <v>50.27500000000002</v>
      </c>
      <c r="T2446" s="8">
        <f t="shared" si="155"/>
        <v>0.38725207009435791</v>
      </c>
      <c r="U2446" s="5">
        <f>YEAR(SalesDataTable[[#This Row],[Order Date]])</f>
        <v>2026</v>
      </c>
      <c r="V2446" s="8" t="str">
        <f>"Q"&amp;ROUNDUP(MONTH(SalesDataTable[[#This Row],[Order Date]])/3,0)</f>
        <v>Q4</v>
      </c>
      <c r="W2446" s="9">
        <f>MONTH(SalesDataTable[[#This Row],[Order Date]])</f>
        <v>11</v>
      </c>
      <c r="X2446" s="8" t="str">
        <f>TEXT(SalesDataTable[[#This Row],[Order Date]],"mmm")</f>
        <v>Nov</v>
      </c>
    </row>
    <row r="2447" spans="1:24" ht="15.75">
      <c r="A2447" s="2">
        <v>3527</v>
      </c>
      <c r="B2447" s="3">
        <v>46351</v>
      </c>
      <c r="C2447" s="4">
        <f>YEAR(SalesDataTable[[#This Row],[Order Date]])</f>
        <v>2026</v>
      </c>
      <c r="D2447" s="12" t="str">
        <f>"Q"&amp;ROUNDUP(MONTH(SalesDataTable[[#This Row],[Order Date]])/3,0)</f>
        <v>Q4</v>
      </c>
      <c r="E2447" s="4">
        <f>MONTH(SalesDataTable[[#This Row],[Order Date]])</f>
        <v>11</v>
      </c>
      <c r="F2447" s="4" t="str">
        <f>TEXT(SalesDataTable[[#This Row],[Order Date]],"MMM")</f>
        <v>Nov</v>
      </c>
      <c r="G2447" s="4" t="s">
        <v>6</v>
      </c>
      <c r="H2447" s="4" t="s">
        <v>27</v>
      </c>
      <c r="I2447" s="4" t="s">
        <v>28</v>
      </c>
      <c r="J2447" s="4" t="s">
        <v>3</v>
      </c>
      <c r="K2447" s="4" t="s">
        <v>9</v>
      </c>
      <c r="L2447" s="4" t="s">
        <v>17</v>
      </c>
      <c r="M2447" s="9">
        <v>4</v>
      </c>
      <c r="N2447" s="6">
        <v>146.19</v>
      </c>
      <c r="O2447" s="7">
        <v>0.1</v>
      </c>
      <c r="P2447" s="6">
        <v>79.569999999999993</v>
      </c>
      <c r="Q2447" s="6">
        <f t="shared" si="152"/>
        <v>526.28399999999999</v>
      </c>
      <c r="R2447" s="6">
        <f t="shared" si="153"/>
        <v>318.27999999999997</v>
      </c>
      <c r="S2447" s="6">
        <f t="shared" si="154"/>
        <v>208.00400000000002</v>
      </c>
      <c r="T2447" s="8">
        <f t="shared" si="155"/>
        <v>0.39523147198090769</v>
      </c>
      <c r="U2447" s="5">
        <f>YEAR(SalesDataTable[[#This Row],[Order Date]])</f>
        <v>2026</v>
      </c>
      <c r="V2447" s="8" t="str">
        <f>"Q"&amp;ROUNDUP(MONTH(SalesDataTable[[#This Row],[Order Date]])/3,0)</f>
        <v>Q4</v>
      </c>
      <c r="W2447" s="9">
        <f>MONTH(SalesDataTable[[#This Row],[Order Date]])</f>
        <v>11</v>
      </c>
      <c r="X2447" s="8" t="str">
        <f>TEXT(SalesDataTable[[#This Row],[Order Date]],"mmm")</f>
        <v>Nov</v>
      </c>
    </row>
    <row r="2448" spans="1:24" ht="15.75">
      <c r="A2448" s="2">
        <v>3729</v>
      </c>
      <c r="B2448" s="3">
        <v>46351</v>
      </c>
      <c r="C2448" s="4">
        <f>YEAR(SalesDataTable[[#This Row],[Order Date]])</f>
        <v>2026</v>
      </c>
      <c r="D2448" s="12" t="str">
        <f>"Q"&amp;ROUNDUP(MONTH(SalesDataTable[[#This Row],[Order Date]])/3,0)</f>
        <v>Q4</v>
      </c>
      <c r="E2448" s="4">
        <f>MONTH(SalesDataTable[[#This Row],[Order Date]])</f>
        <v>11</v>
      </c>
      <c r="F2448" s="4" t="str">
        <f>TEXT(SalesDataTable[[#This Row],[Order Date]],"MMM")</f>
        <v>Nov</v>
      </c>
      <c r="G2448" s="4" t="s">
        <v>0</v>
      </c>
      <c r="H2448" s="4" t="s">
        <v>36</v>
      </c>
      <c r="I2448" s="4" t="s">
        <v>2</v>
      </c>
      <c r="J2448" s="4" t="s">
        <v>13</v>
      </c>
      <c r="K2448" s="4" t="s">
        <v>23</v>
      </c>
      <c r="L2448" s="4" t="s">
        <v>40</v>
      </c>
      <c r="M2448" s="9">
        <v>1</v>
      </c>
      <c r="N2448" s="6">
        <v>81.89</v>
      </c>
      <c r="O2448" s="7">
        <v>0.05</v>
      </c>
      <c r="P2448" s="6">
        <v>38.33</v>
      </c>
      <c r="Q2448" s="6">
        <f t="shared" si="152"/>
        <v>77.79549999999999</v>
      </c>
      <c r="R2448" s="6">
        <f t="shared" si="153"/>
        <v>38.33</v>
      </c>
      <c r="S2448" s="6">
        <f t="shared" si="154"/>
        <v>39.465499999999992</v>
      </c>
      <c r="T2448" s="8">
        <f t="shared" si="155"/>
        <v>0.50729797996028048</v>
      </c>
      <c r="U2448" s="5">
        <f>YEAR(SalesDataTable[[#This Row],[Order Date]])</f>
        <v>2026</v>
      </c>
      <c r="V2448" s="8" t="str">
        <f>"Q"&amp;ROUNDUP(MONTH(SalesDataTable[[#This Row],[Order Date]])/3,0)</f>
        <v>Q4</v>
      </c>
      <c r="W2448" s="9">
        <f>MONTH(SalesDataTable[[#This Row],[Order Date]])</f>
        <v>11</v>
      </c>
      <c r="X2448" s="8" t="str">
        <f>TEXT(SalesDataTable[[#This Row],[Order Date]],"mmm")</f>
        <v>Nov</v>
      </c>
    </row>
    <row r="2449" spans="1:24" ht="15.75">
      <c r="A2449" s="2">
        <v>4961</v>
      </c>
      <c r="B2449" s="3">
        <v>46351</v>
      </c>
      <c r="C2449" s="4">
        <f>YEAR(SalesDataTable[[#This Row],[Order Date]])</f>
        <v>2026</v>
      </c>
      <c r="D2449" s="12" t="str">
        <f>"Q"&amp;ROUNDUP(MONTH(SalesDataTable[[#This Row],[Order Date]])/3,0)</f>
        <v>Q4</v>
      </c>
      <c r="E2449" s="4">
        <f>MONTH(SalesDataTable[[#This Row],[Order Date]])</f>
        <v>11</v>
      </c>
      <c r="F2449" s="4" t="str">
        <f>TEXT(SalesDataTable[[#This Row],[Order Date]],"MMM")</f>
        <v>Nov</v>
      </c>
      <c r="G2449" s="4" t="s">
        <v>11</v>
      </c>
      <c r="H2449" s="4" t="s">
        <v>12</v>
      </c>
      <c r="I2449" s="4" t="s">
        <v>19</v>
      </c>
      <c r="J2449" s="4" t="s">
        <v>13</v>
      </c>
      <c r="K2449" s="4" t="s">
        <v>23</v>
      </c>
      <c r="L2449" s="4" t="s">
        <v>29</v>
      </c>
      <c r="M2449" s="9">
        <v>2</v>
      </c>
      <c r="N2449" s="6">
        <v>194.78</v>
      </c>
      <c r="O2449" s="7">
        <v>0.15</v>
      </c>
      <c r="P2449" s="6">
        <v>102.51</v>
      </c>
      <c r="Q2449" s="6">
        <f t="shared" si="152"/>
        <v>331.12599999999998</v>
      </c>
      <c r="R2449" s="6">
        <f t="shared" si="153"/>
        <v>205.02</v>
      </c>
      <c r="S2449" s="6">
        <f t="shared" si="154"/>
        <v>126.10599999999997</v>
      </c>
      <c r="T2449" s="8">
        <f t="shared" si="155"/>
        <v>0.38083992196324051</v>
      </c>
      <c r="U2449" s="5">
        <f>YEAR(SalesDataTable[[#This Row],[Order Date]])</f>
        <v>2026</v>
      </c>
      <c r="V2449" s="8" t="str">
        <f>"Q"&amp;ROUNDUP(MONTH(SalesDataTable[[#This Row],[Order Date]])/3,0)</f>
        <v>Q4</v>
      </c>
      <c r="W2449" s="9">
        <f>MONTH(SalesDataTable[[#This Row],[Order Date]])</f>
        <v>11</v>
      </c>
      <c r="X2449" s="8" t="str">
        <f>TEXT(SalesDataTable[[#This Row],[Order Date]],"mmm")</f>
        <v>Nov</v>
      </c>
    </row>
    <row r="2450" spans="1:24" ht="15.75">
      <c r="A2450" s="2">
        <v>5034</v>
      </c>
      <c r="B2450" s="3">
        <v>46351</v>
      </c>
      <c r="C2450" s="4">
        <f>YEAR(SalesDataTable[[#This Row],[Order Date]])</f>
        <v>2026</v>
      </c>
      <c r="D2450" s="12" t="str">
        <f>"Q"&amp;ROUNDUP(MONTH(SalesDataTable[[#This Row],[Order Date]])/3,0)</f>
        <v>Q4</v>
      </c>
      <c r="E2450" s="4">
        <f>MONTH(SalesDataTable[[#This Row],[Order Date]])</f>
        <v>11</v>
      </c>
      <c r="F2450" s="4" t="str">
        <f>TEXT(SalesDataTable[[#This Row],[Order Date]],"MMM")</f>
        <v>Nov</v>
      </c>
      <c r="G2450" s="4" t="s">
        <v>6</v>
      </c>
      <c r="H2450" s="4" t="s">
        <v>49</v>
      </c>
      <c r="I2450" s="4" t="s">
        <v>2</v>
      </c>
      <c r="J2450" s="4" t="s">
        <v>3</v>
      </c>
      <c r="K2450" s="4" t="s">
        <v>9</v>
      </c>
      <c r="L2450" s="4" t="s">
        <v>17</v>
      </c>
      <c r="M2450" s="9">
        <v>1</v>
      </c>
      <c r="N2450" s="6">
        <v>141.63</v>
      </c>
      <c r="O2450" s="7">
        <v>0.05</v>
      </c>
      <c r="P2450" s="6">
        <v>77.17</v>
      </c>
      <c r="Q2450" s="6">
        <f t="shared" si="152"/>
        <v>134.54849999999999</v>
      </c>
      <c r="R2450" s="6">
        <f t="shared" si="153"/>
        <v>77.17</v>
      </c>
      <c r="S2450" s="6">
        <f t="shared" si="154"/>
        <v>57.378499999999988</v>
      </c>
      <c r="T2450" s="8">
        <f t="shared" si="155"/>
        <v>0.42645217152179321</v>
      </c>
      <c r="U2450" s="5">
        <f>YEAR(SalesDataTable[[#This Row],[Order Date]])</f>
        <v>2026</v>
      </c>
      <c r="V2450" s="8" t="str">
        <f>"Q"&amp;ROUNDUP(MONTH(SalesDataTable[[#This Row],[Order Date]])/3,0)</f>
        <v>Q4</v>
      </c>
      <c r="W2450" s="9">
        <f>MONTH(SalesDataTable[[#This Row],[Order Date]])</f>
        <v>11</v>
      </c>
      <c r="X2450" s="8" t="str">
        <f>TEXT(SalesDataTable[[#This Row],[Order Date]],"mmm")</f>
        <v>Nov</v>
      </c>
    </row>
    <row r="2451" spans="1:24" ht="15.75">
      <c r="A2451" s="2">
        <v>343</v>
      </c>
      <c r="B2451" s="3">
        <v>46352</v>
      </c>
      <c r="C2451" s="4">
        <f>YEAR(SalesDataTable[[#This Row],[Order Date]])</f>
        <v>2026</v>
      </c>
      <c r="D2451" s="12" t="str">
        <f>"Q"&amp;ROUNDUP(MONTH(SalesDataTable[[#This Row],[Order Date]])/3,0)</f>
        <v>Q4</v>
      </c>
      <c r="E2451" s="4">
        <f>MONTH(SalesDataTable[[#This Row],[Order Date]])</f>
        <v>11</v>
      </c>
      <c r="F2451" s="4" t="str">
        <f>TEXT(SalesDataTable[[#This Row],[Order Date]],"MMM")</f>
        <v>Nov</v>
      </c>
      <c r="G2451" s="4" t="s">
        <v>11</v>
      </c>
      <c r="H2451" s="4" t="s">
        <v>52</v>
      </c>
      <c r="I2451" s="4" t="s">
        <v>2</v>
      </c>
      <c r="J2451" s="4" t="s">
        <v>3</v>
      </c>
      <c r="K2451" s="4" t="s">
        <v>4</v>
      </c>
      <c r="L2451" s="4" t="s">
        <v>26</v>
      </c>
      <c r="M2451" s="9">
        <v>1</v>
      </c>
      <c r="N2451" s="6">
        <v>40.86</v>
      </c>
      <c r="O2451" s="7">
        <v>0.05</v>
      </c>
      <c r="P2451" s="6">
        <v>17.14</v>
      </c>
      <c r="Q2451" s="6">
        <f t="shared" si="152"/>
        <v>38.817</v>
      </c>
      <c r="R2451" s="6">
        <f t="shared" si="153"/>
        <v>17.14</v>
      </c>
      <c r="S2451" s="6">
        <f t="shared" si="154"/>
        <v>21.677</v>
      </c>
      <c r="T2451" s="8">
        <f t="shared" si="155"/>
        <v>0.55844088930107938</v>
      </c>
      <c r="U2451" s="5">
        <f>YEAR(SalesDataTable[[#This Row],[Order Date]])</f>
        <v>2026</v>
      </c>
      <c r="V2451" s="8" t="str">
        <f>"Q"&amp;ROUNDUP(MONTH(SalesDataTable[[#This Row],[Order Date]])/3,0)</f>
        <v>Q4</v>
      </c>
      <c r="W2451" s="9">
        <f>MONTH(SalesDataTable[[#This Row],[Order Date]])</f>
        <v>11</v>
      </c>
      <c r="X2451" s="8" t="str">
        <f>TEXT(SalesDataTable[[#This Row],[Order Date]],"mmm")</f>
        <v>Nov</v>
      </c>
    </row>
    <row r="2452" spans="1:24" ht="15.75">
      <c r="A2452" s="2">
        <v>405</v>
      </c>
      <c r="B2452" s="3">
        <v>46352</v>
      </c>
      <c r="C2452" s="4">
        <f>YEAR(SalesDataTable[[#This Row],[Order Date]])</f>
        <v>2026</v>
      </c>
      <c r="D2452" s="12" t="str">
        <f>"Q"&amp;ROUNDUP(MONTH(SalesDataTable[[#This Row],[Order Date]])/3,0)</f>
        <v>Q4</v>
      </c>
      <c r="E2452" s="4">
        <f>MONTH(SalesDataTable[[#This Row],[Order Date]])</f>
        <v>11</v>
      </c>
      <c r="F2452" s="4" t="str">
        <f>TEXT(SalesDataTable[[#This Row],[Order Date]],"MMM")</f>
        <v>Nov</v>
      </c>
      <c r="G2452" s="4" t="s">
        <v>20</v>
      </c>
      <c r="H2452" s="4" t="s">
        <v>33</v>
      </c>
      <c r="I2452" s="4" t="s">
        <v>2</v>
      </c>
      <c r="J2452" s="4" t="s">
        <v>13</v>
      </c>
      <c r="K2452" s="4" t="s">
        <v>9</v>
      </c>
      <c r="L2452" s="4" t="s">
        <v>17</v>
      </c>
      <c r="M2452" s="9">
        <v>1</v>
      </c>
      <c r="N2452" s="6">
        <v>141.61000000000001</v>
      </c>
      <c r="O2452" s="7">
        <v>0.05</v>
      </c>
      <c r="P2452" s="6">
        <v>77.7</v>
      </c>
      <c r="Q2452" s="6">
        <f t="shared" si="152"/>
        <v>134.52950000000001</v>
      </c>
      <c r="R2452" s="6">
        <f t="shared" si="153"/>
        <v>77.7</v>
      </c>
      <c r="S2452" s="6">
        <f t="shared" si="154"/>
        <v>56.82950000000001</v>
      </c>
      <c r="T2452" s="8">
        <f t="shared" si="155"/>
        <v>0.42243151130421214</v>
      </c>
      <c r="U2452" s="5">
        <f>YEAR(SalesDataTable[[#This Row],[Order Date]])</f>
        <v>2026</v>
      </c>
      <c r="V2452" s="8" t="str">
        <f>"Q"&amp;ROUNDUP(MONTH(SalesDataTable[[#This Row],[Order Date]])/3,0)</f>
        <v>Q4</v>
      </c>
      <c r="W2452" s="9">
        <f>MONTH(SalesDataTable[[#This Row],[Order Date]])</f>
        <v>11</v>
      </c>
      <c r="X2452" s="8" t="str">
        <f>TEXT(SalesDataTable[[#This Row],[Order Date]],"mmm")</f>
        <v>Nov</v>
      </c>
    </row>
    <row r="2453" spans="1:24" ht="15.75">
      <c r="A2453" s="2">
        <v>485</v>
      </c>
      <c r="B2453" s="3">
        <v>46352</v>
      </c>
      <c r="C2453" s="4">
        <f>YEAR(SalesDataTable[[#This Row],[Order Date]])</f>
        <v>2026</v>
      </c>
      <c r="D2453" s="12" t="str">
        <f>"Q"&amp;ROUNDUP(MONTH(SalesDataTable[[#This Row],[Order Date]])/3,0)</f>
        <v>Q4</v>
      </c>
      <c r="E2453" s="4">
        <f>MONTH(SalesDataTable[[#This Row],[Order Date]])</f>
        <v>11</v>
      </c>
      <c r="F2453" s="4" t="str">
        <f>TEXT(SalesDataTable[[#This Row],[Order Date]],"MMM")</f>
        <v>Nov</v>
      </c>
      <c r="G2453" s="4" t="s">
        <v>20</v>
      </c>
      <c r="H2453" s="4" t="s">
        <v>31</v>
      </c>
      <c r="I2453" s="4" t="s">
        <v>2</v>
      </c>
      <c r="J2453" s="4" t="s">
        <v>13</v>
      </c>
      <c r="K2453" s="4" t="s">
        <v>23</v>
      </c>
      <c r="L2453" s="4" t="s">
        <v>51</v>
      </c>
      <c r="M2453" s="9">
        <v>2</v>
      </c>
      <c r="N2453" s="6">
        <v>122.15</v>
      </c>
      <c r="O2453" s="7">
        <v>0.1</v>
      </c>
      <c r="P2453" s="6">
        <v>61.15</v>
      </c>
      <c r="Q2453" s="6">
        <f t="shared" si="152"/>
        <v>219.87</v>
      </c>
      <c r="R2453" s="6">
        <f t="shared" si="153"/>
        <v>122.3</v>
      </c>
      <c r="S2453" s="6">
        <f t="shared" si="154"/>
        <v>97.570000000000007</v>
      </c>
      <c r="T2453" s="8">
        <f t="shared" si="155"/>
        <v>0.44376222313185065</v>
      </c>
      <c r="U2453" s="5">
        <f>YEAR(SalesDataTable[[#This Row],[Order Date]])</f>
        <v>2026</v>
      </c>
      <c r="V2453" s="8" t="str">
        <f>"Q"&amp;ROUNDUP(MONTH(SalesDataTable[[#This Row],[Order Date]])/3,0)</f>
        <v>Q4</v>
      </c>
      <c r="W2453" s="9">
        <f>MONTH(SalesDataTable[[#This Row],[Order Date]])</f>
        <v>11</v>
      </c>
      <c r="X2453" s="8" t="str">
        <f>TEXT(SalesDataTable[[#This Row],[Order Date]],"mmm")</f>
        <v>Nov</v>
      </c>
    </row>
    <row r="2454" spans="1:24" ht="15.75">
      <c r="A2454" s="2">
        <v>807</v>
      </c>
      <c r="B2454" s="3">
        <v>46352</v>
      </c>
      <c r="C2454" s="4">
        <f>YEAR(SalesDataTable[[#This Row],[Order Date]])</f>
        <v>2026</v>
      </c>
      <c r="D2454" s="12" t="str">
        <f>"Q"&amp;ROUNDUP(MONTH(SalesDataTable[[#This Row],[Order Date]])/3,0)</f>
        <v>Q4</v>
      </c>
      <c r="E2454" s="4">
        <f>MONTH(SalesDataTable[[#This Row],[Order Date]])</f>
        <v>11</v>
      </c>
      <c r="F2454" s="4" t="str">
        <f>TEXT(SalesDataTable[[#This Row],[Order Date]],"MMM")</f>
        <v>Nov</v>
      </c>
      <c r="G2454" s="4" t="s">
        <v>11</v>
      </c>
      <c r="H2454" s="4" t="s">
        <v>25</v>
      </c>
      <c r="I2454" s="4" t="s">
        <v>19</v>
      </c>
      <c r="J2454" s="4" t="s">
        <v>3</v>
      </c>
      <c r="K2454" s="4" t="s">
        <v>14</v>
      </c>
      <c r="L2454" s="4" t="s">
        <v>44</v>
      </c>
      <c r="M2454" s="9">
        <v>5</v>
      </c>
      <c r="N2454" s="6">
        <v>130.24</v>
      </c>
      <c r="O2454" s="7">
        <v>0.1</v>
      </c>
      <c r="P2454" s="6">
        <v>66.75</v>
      </c>
      <c r="Q2454" s="6">
        <f t="shared" si="152"/>
        <v>586.08000000000004</v>
      </c>
      <c r="R2454" s="6">
        <f t="shared" si="153"/>
        <v>333.75</v>
      </c>
      <c r="S2454" s="6">
        <f t="shared" si="154"/>
        <v>252.33000000000004</v>
      </c>
      <c r="T2454" s="8">
        <f t="shared" si="155"/>
        <v>0.43053849303849306</v>
      </c>
      <c r="U2454" s="5">
        <f>YEAR(SalesDataTable[[#This Row],[Order Date]])</f>
        <v>2026</v>
      </c>
      <c r="V2454" s="8" t="str">
        <f>"Q"&amp;ROUNDUP(MONTH(SalesDataTable[[#This Row],[Order Date]])/3,0)</f>
        <v>Q4</v>
      </c>
      <c r="W2454" s="9">
        <f>MONTH(SalesDataTable[[#This Row],[Order Date]])</f>
        <v>11</v>
      </c>
      <c r="X2454" s="8" t="str">
        <f>TEXT(SalesDataTable[[#This Row],[Order Date]],"mmm")</f>
        <v>Nov</v>
      </c>
    </row>
    <row r="2455" spans="1:24" ht="15.75">
      <c r="A2455" s="2">
        <v>1666</v>
      </c>
      <c r="B2455" s="3">
        <v>46352</v>
      </c>
      <c r="C2455" s="4">
        <f>YEAR(SalesDataTable[[#This Row],[Order Date]])</f>
        <v>2026</v>
      </c>
      <c r="D2455" s="12" t="str">
        <f>"Q"&amp;ROUNDUP(MONTH(SalesDataTable[[#This Row],[Order Date]])/3,0)</f>
        <v>Q4</v>
      </c>
      <c r="E2455" s="4">
        <f>MONTH(SalesDataTable[[#This Row],[Order Date]])</f>
        <v>11</v>
      </c>
      <c r="F2455" s="4" t="str">
        <f>TEXT(SalesDataTable[[#This Row],[Order Date]],"MMM")</f>
        <v>Nov</v>
      </c>
      <c r="G2455" s="4" t="s">
        <v>0</v>
      </c>
      <c r="H2455" s="4" t="s">
        <v>50</v>
      </c>
      <c r="I2455" s="4" t="s">
        <v>8</v>
      </c>
      <c r="J2455" s="4" t="s">
        <v>3</v>
      </c>
      <c r="K2455" s="4" t="s">
        <v>4</v>
      </c>
      <c r="L2455" s="4" t="s">
        <v>22</v>
      </c>
      <c r="M2455" s="9">
        <v>3</v>
      </c>
      <c r="N2455" s="6">
        <v>50.18</v>
      </c>
      <c r="O2455" s="7">
        <v>0.1</v>
      </c>
      <c r="P2455" s="6">
        <v>23.12</v>
      </c>
      <c r="Q2455" s="6">
        <f t="shared" si="152"/>
        <v>135.48599999999999</v>
      </c>
      <c r="R2455" s="6">
        <f t="shared" si="153"/>
        <v>69.36</v>
      </c>
      <c r="S2455" s="6">
        <f t="shared" si="154"/>
        <v>66.125999999999991</v>
      </c>
      <c r="T2455" s="8">
        <f t="shared" si="155"/>
        <v>0.4880651875470528</v>
      </c>
      <c r="U2455" s="5">
        <f>YEAR(SalesDataTable[[#This Row],[Order Date]])</f>
        <v>2026</v>
      </c>
      <c r="V2455" s="8" t="str">
        <f>"Q"&amp;ROUNDUP(MONTH(SalesDataTable[[#This Row],[Order Date]])/3,0)</f>
        <v>Q4</v>
      </c>
      <c r="W2455" s="9">
        <f>MONTH(SalesDataTable[[#This Row],[Order Date]])</f>
        <v>11</v>
      </c>
      <c r="X2455" s="8" t="str">
        <f>TEXT(SalesDataTable[[#This Row],[Order Date]],"mmm")</f>
        <v>Nov</v>
      </c>
    </row>
    <row r="2456" spans="1:24" ht="15.75">
      <c r="A2456" s="2">
        <v>3442</v>
      </c>
      <c r="B2456" s="3">
        <v>46352</v>
      </c>
      <c r="C2456" s="4">
        <f>YEAR(SalesDataTable[[#This Row],[Order Date]])</f>
        <v>2026</v>
      </c>
      <c r="D2456" s="12" t="str">
        <f>"Q"&amp;ROUNDUP(MONTH(SalesDataTable[[#This Row],[Order Date]])/3,0)</f>
        <v>Q4</v>
      </c>
      <c r="E2456" s="4">
        <f>MONTH(SalesDataTable[[#This Row],[Order Date]])</f>
        <v>11</v>
      </c>
      <c r="F2456" s="4" t="str">
        <f>TEXT(SalesDataTable[[#This Row],[Order Date]],"MMM")</f>
        <v>Nov</v>
      </c>
      <c r="G2456" s="4" t="s">
        <v>0</v>
      </c>
      <c r="H2456" s="4" t="s">
        <v>36</v>
      </c>
      <c r="I2456" s="4" t="s">
        <v>19</v>
      </c>
      <c r="J2456" s="4" t="s">
        <v>13</v>
      </c>
      <c r="K2456" s="4" t="s">
        <v>34</v>
      </c>
      <c r="L2456" s="4" t="s">
        <v>45</v>
      </c>
      <c r="M2456" s="9">
        <v>2</v>
      </c>
      <c r="N2456" s="6">
        <v>50.93</v>
      </c>
      <c r="O2456" s="7">
        <v>0.15</v>
      </c>
      <c r="P2456" s="6">
        <v>22.35</v>
      </c>
      <c r="Q2456" s="6">
        <f t="shared" si="152"/>
        <v>86.581000000000003</v>
      </c>
      <c r="R2456" s="6">
        <f t="shared" si="153"/>
        <v>44.7</v>
      </c>
      <c r="S2456" s="6">
        <f t="shared" si="154"/>
        <v>41.881</v>
      </c>
      <c r="T2456" s="8">
        <f t="shared" si="155"/>
        <v>0.48372044674928677</v>
      </c>
      <c r="U2456" s="5">
        <f>YEAR(SalesDataTable[[#This Row],[Order Date]])</f>
        <v>2026</v>
      </c>
      <c r="V2456" s="8" t="str">
        <f>"Q"&amp;ROUNDUP(MONTH(SalesDataTable[[#This Row],[Order Date]])/3,0)</f>
        <v>Q4</v>
      </c>
      <c r="W2456" s="9">
        <f>MONTH(SalesDataTable[[#This Row],[Order Date]])</f>
        <v>11</v>
      </c>
      <c r="X2456" s="8" t="str">
        <f>TEXT(SalesDataTable[[#This Row],[Order Date]],"mmm")</f>
        <v>Nov</v>
      </c>
    </row>
    <row r="2457" spans="1:24" ht="15.75">
      <c r="A2457" s="2">
        <v>4177</v>
      </c>
      <c r="B2457" s="3">
        <v>46352</v>
      </c>
      <c r="C2457" s="4">
        <f>YEAR(SalesDataTable[[#This Row],[Order Date]])</f>
        <v>2026</v>
      </c>
      <c r="D2457" s="12" t="str">
        <f>"Q"&amp;ROUNDUP(MONTH(SalesDataTable[[#This Row],[Order Date]])/3,0)</f>
        <v>Q4</v>
      </c>
      <c r="E2457" s="4">
        <f>MONTH(SalesDataTable[[#This Row],[Order Date]])</f>
        <v>11</v>
      </c>
      <c r="F2457" s="4" t="str">
        <f>TEXT(SalesDataTable[[#This Row],[Order Date]],"MMM")</f>
        <v>Nov</v>
      </c>
      <c r="G2457" s="4" t="s">
        <v>11</v>
      </c>
      <c r="H2457" s="4" t="s">
        <v>39</v>
      </c>
      <c r="I2457" s="4" t="s">
        <v>2</v>
      </c>
      <c r="J2457" s="4" t="s">
        <v>16</v>
      </c>
      <c r="K2457" s="4" t="s">
        <v>4</v>
      </c>
      <c r="L2457" s="4" t="s">
        <v>22</v>
      </c>
      <c r="M2457" s="9">
        <v>1</v>
      </c>
      <c r="N2457" s="6">
        <v>49.6</v>
      </c>
      <c r="O2457" s="7">
        <v>0</v>
      </c>
      <c r="P2457" s="6">
        <v>22.62</v>
      </c>
      <c r="Q2457" s="6">
        <f t="shared" si="152"/>
        <v>49.6</v>
      </c>
      <c r="R2457" s="6">
        <f t="shared" si="153"/>
        <v>22.62</v>
      </c>
      <c r="S2457" s="6">
        <f t="shared" si="154"/>
        <v>26.98</v>
      </c>
      <c r="T2457" s="8">
        <f t="shared" si="155"/>
        <v>0.5439516129032258</v>
      </c>
      <c r="U2457" s="5">
        <f>YEAR(SalesDataTable[[#This Row],[Order Date]])</f>
        <v>2026</v>
      </c>
      <c r="V2457" s="8" t="str">
        <f>"Q"&amp;ROUNDUP(MONTH(SalesDataTable[[#This Row],[Order Date]])/3,0)</f>
        <v>Q4</v>
      </c>
      <c r="W2457" s="9">
        <f>MONTH(SalesDataTable[[#This Row],[Order Date]])</f>
        <v>11</v>
      </c>
      <c r="X2457" s="8" t="str">
        <f>TEXT(SalesDataTable[[#This Row],[Order Date]],"mmm")</f>
        <v>Nov</v>
      </c>
    </row>
    <row r="2458" spans="1:24" ht="15.75">
      <c r="A2458" s="2">
        <v>4659</v>
      </c>
      <c r="B2458" s="3">
        <v>46352</v>
      </c>
      <c r="C2458" s="4">
        <f>YEAR(SalesDataTable[[#This Row],[Order Date]])</f>
        <v>2026</v>
      </c>
      <c r="D2458" s="12" t="str">
        <f>"Q"&amp;ROUNDUP(MONTH(SalesDataTable[[#This Row],[Order Date]])/3,0)</f>
        <v>Q4</v>
      </c>
      <c r="E2458" s="4">
        <f>MONTH(SalesDataTable[[#This Row],[Order Date]])</f>
        <v>11</v>
      </c>
      <c r="F2458" s="4" t="str">
        <f>TEXT(SalesDataTable[[#This Row],[Order Date]],"MMM")</f>
        <v>Nov</v>
      </c>
      <c r="G2458" s="4" t="s">
        <v>6</v>
      </c>
      <c r="H2458" s="4" t="s">
        <v>41</v>
      </c>
      <c r="I2458" s="4" t="s">
        <v>8</v>
      </c>
      <c r="J2458" s="4" t="s">
        <v>16</v>
      </c>
      <c r="K2458" s="4" t="s">
        <v>23</v>
      </c>
      <c r="L2458" s="4" t="s">
        <v>40</v>
      </c>
      <c r="M2458" s="9">
        <v>3</v>
      </c>
      <c r="N2458" s="6">
        <v>83.3</v>
      </c>
      <c r="O2458" s="7">
        <v>0.15</v>
      </c>
      <c r="P2458" s="6">
        <v>38.74</v>
      </c>
      <c r="Q2458" s="6">
        <f t="shared" si="152"/>
        <v>212.41499999999996</v>
      </c>
      <c r="R2458" s="6">
        <f t="shared" si="153"/>
        <v>116.22</v>
      </c>
      <c r="S2458" s="6">
        <f t="shared" si="154"/>
        <v>96.194999999999965</v>
      </c>
      <c r="T2458" s="8">
        <f t="shared" si="155"/>
        <v>0.45286349834051259</v>
      </c>
      <c r="U2458" s="5">
        <f>YEAR(SalesDataTable[[#This Row],[Order Date]])</f>
        <v>2026</v>
      </c>
      <c r="V2458" s="8" t="str">
        <f>"Q"&amp;ROUNDUP(MONTH(SalesDataTable[[#This Row],[Order Date]])/3,0)</f>
        <v>Q4</v>
      </c>
      <c r="W2458" s="9">
        <f>MONTH(SalesDataTable[[#This Row],[Order Date]])</f>
        <v>11</v>
      </c>
      <c r="X2458" s="8" t="str">
        <f>TEXT(SalesDataTable[[#This Row],[Order Date]],"mmm")</f>
        <v>Nov</v>
      </c>
    </row>
    <row r="2459" spans="1:24" ht="15.75">
      <c r="A2459" s="2">
        <v>4667</v>
      </c>
      <c r="B2459" s="3">
        <v>46352</v>
      </c>
      <c r="C2459" s="4">
        <f>YEAR(SalesDataTable[[#This Row],[Order Date]])</f>
        <v>2026</v>
      </c>
      <c r="D2459" s="12" t="str">
        <f>"Q"&amp;ROUNDUP(MONTH(SalesDataTable[[#This Row],[Order Date]])/3,0)</f>
        <v>Q4</v>
      </c>
      <c r="E2459" s="4">
        <f>MONTH(SalesDataTable[[#This Row],[Order Date]])</f>
        <v>11</v>
      </c>
      <c r="F2459" s="4" t="str">
        <f>TEXT(SalesDataTable[[#This Row],[Order Date]],"MMM")</f>
        <v>Nov</v>
      </c>
      <c r="G2459" s="4" t="s">
        <v>6</v>
      </c>
      <c r="H2459" s="4" t="s">
        <v>49</v>
      </c>
      <c r="I2459" s="4" t="s">
        <v>28</v>
      </c>
      <c r="J2459" s="4" t="s">
        <v>16</v>
      </c>
      <c r="K2459" s="4" t="s">
        <v>14</v>
      </c>
      <c r="L2459" s="4" t="s">
        <v>15</v>
      </c>
      <c r="M2459" s="9">
        <v>1</v>
      </c>
      <c r="N2459" s="6">
        <v>35.89</v>
      </c>
      <c r="O2459" s="7">
        <v>0.05</v>
      </c>
      <c r="P2459" s="6">
        <v>13.53</v>
      </c>
      <c r="Q2459" s="6">
        <f t="shared" si="152"/>
        <v>34.095500000000001</v>
      </c>
      <c r="R2459" s="6">
        <f t="shared" si="153"/>
        <v>13.53</v>
      </c>
      <c r="S2459" s="6">
        <f t="shared" si="154"/>
        <v>20.5655</v>
      </c>
      <c r="T2459" s="8">
        <f t="shared" si="155"/>
        <v>0.60317343931017287</v>
      </c>
      <c r="U2459" s="5">
        <f>YEAR(SalesDataTable[[#This Row],[Order Date]])</f>
        <v>2026</v>
      </c>
      <c r="V2459" s="8" t="str">
        <f>"Q"&amp;ROUNDUP(MONTH(SalesDataTable[[#This Row],[Order Date]])/3,0)</f>
        <v>Q4</v>
      </c>
      <c r="W2459" s="9">
        <f>MONTH(SalesDataTable[[#This Row],[Order Date]])</f>
        <v>11</v>
      </c>
      <c r="X2459" s="8" t="str">
        <f>TEXT(SalesDataTable[[#This Row],[Order Date]],"mmm")</f>
        <v>Nov</v>
      </c>
    </row>
    <row r="2460" spans="1:24" ht="15.75">
      <c r="A2460" s="2">
        <v>197</v>
      </c>
      <c r="B2460" s="3">
        <v>46353</v>
      </c>
      <c r="C2460" s="4">
        <f>YEAR(SalesDataTable[[#This Row],[Order Date]])</f>
        <v>2026</v>
      </c>
      <c r="D2460" s="12" t="str">
        <f>"Q"&amp;ROUNDUP(MONTH(SalesDataTable[[#This Row],[Order Date]])/3,0)</f>
        <v>Q4</v>
      </c>
      <c r="E2460" s="4">
        <f>MONTH(SalesDataTable[[#This Row],[Order Date]])</f>
        <v>11</v>
      </c>
      <c r="F2460" s="4" t="str">
        <f>TEXT(SalesDataTable[[#This Row],[Order Date]],"MMM")</f>
        <v>Nov</v>
      </c>
      <c r="G2460" s="4" t="s">
        <v>20</v>
      </c>
      <c r="H2460" s="4" t="s">
        <v>21</v>
      </c>
      <c r="I2460" s="4" t="s">
        <v>19</v>
      </c>
      <c r="J2460" s="4" t="s">
        <v>13</v>
      </c>
      <c r="K2460" s="4" t="s">
        <v>23</v>
      </c>
      <c r="L2460" s="4" t="s">
        <v>29</v>
      </c>
      <c r="M2460" s="9">
        <v>1</v>
      </c>
      <c r="N2460" s="6">
        <v>195.32</v>
      </c>
      <c r="O2460" s="7">
        <v>0</v>
      </c>
      <c r="P2460" s="6">
        <v>103.21</v>
      </c>
      <c r="Q2460" s="6">
        <f t="shared" si="152"/>
        <v>195.32</v>
      </c>
      <c r="R2460" s="6">
        <f t="shared" si="153"/>
        <v>103.21</v>
      </c>
      <c r="S2460" s="6">
        <f t="shared" si="154"/>
        <v>92.11</v>
      </c>
      <c r="T2460" s="8">
        <f t="shared" si="155"/>
        <v>0.47158509113250052</v>
      </c>
      <c r="U2460" s="5">
        <f>YEAR(SalesDataTable[[#This Row],[Order Date]])</f>
        <v>2026</v>
      </c>
      <c r="V2460" s="8" t="str">
        <f>"Q"&amp;ROUNDUP(MONTH(SalesDataTable[[#This Row],[Order Date]])/3,0)</f>
        <v>Q4</v>
      </c>
      <c r="W2460" s="9">
        <f>MONTH(SalesDataTable[[#This Row],[Order Date]])</f>
        <v>11</v>
      </c>
      <c r="X2460" s="8" t="str">
        <f>TEXT(SalesDataTable[[#This Row],[Order Date]],"mmm")</f>
        <v>Nov</v>
      </c>
    </row>
    <row r="2461" spans="1:24" ht="15.75">
      <c r="A2461" s="2">
        <v>361</v>
      </c>
      <c r="B2461" s="3">
        <v>46353</v>
      </c>
      <c r="C2461" s="4">
        <f>YEAR(SalesDataTable[[#This Row],[Order Date]])</f>
        <v>2026</v>
      </c>
      <c r="D2461" s="12" t="str">
        <f>"Q"&amp;ROUNDUP(MONTH(SalesDataTable[[#This Row],[Order Date]])/3,0)</f>
        <v>Q4</v>
      </c>
      <c r="E2461" s="4">
        <f>MONTH(SalesDataTable[[#This Row],[Order Date]])</f>
        <v>11</v>
      </c>
      <c r="F2461" s="4" t="str">
        <f>TEXT(SalesDataTable[[#This Row],[Order Date]],"MMM")</f>
        <v>Nov</v>
      </c>
      <c r="G2461" s="4" t="s">
        <v>6</v>
      </c>
      <c r="H2461" s="4" t="s">
        <v>27</v>
      </c>
      <c r="I2461" s="4" t="s">
        <v>2</v>
      </c>
      <c r="J2461" s="4" t="s">
        <v>3</v>
      </c>
      <c r="K2461" s="4" t="s">
        <v>14</v>
      </c>
      <c r="L2461" s="4" t="s">
        <v>15</v>
      </c>
      <c r="M2461" s="9">
        <v>1</v>
      </c>
      <c r="N2461" s="6">
        <v>36.36</v>
      </c>
      <c r="O2461" s="7">
        <v>0.05</v>
      </c>
      <c r="P2461" s="6">
        <v>13.33</v>
      </c>
      <c r="Q2461" s="6">
        <f t="shared" si="152"/>
        <v>34.541999999999994</v>
      </c>
      <c r="R2461" s="6">
        <f t="shared" si="153"/>
        <v>13.33</v>
      </c>
      <c r="S2461" s="6">
        <f t="shared" si="154"/>
        <v>21.211999999999996</v>
      </c>
      <c r="T2461" s="8">
        <f t="shared" si="155"/>
        <v>0.61409298824619307</v>
      </c>
      <c r="U2461" s="5">
        <f>YEAR(SalesDataTable[[#This Row],[Order Date]])</f>
        <v>2026</v>
      </c>
      <c r="V2461" s="8" t="str">
        <f>"Q"&amp;ROUNDUP(MONTH(SalesDataTable[[#This Row],[Order Date]])/3,0)</f>
        <v>Q4</v>
      </c>
      <c r="W2461" s="9">
        <f>MONTH(SalesDataTable[[#This Row],[Order Date]])</f>
        <v>11</v>
      </c>
      <c r="X2461" s="8" t="str">
        <f>TEXT(SalesDataTable[[#This Row],[Order Date]],"mmm")</f>
        <v>Nov</v>
      </c>
    </row>
    <row r="2462" spans="1:24" ht="15.75">
      <c r="A2462" s="2">
        <v>841</v>
      </c>
      <c r="B2462" s="3">
        <v>46353</v>
      </c>
      <c r="C2462" s="4">
        <f>YEAR(SalesDataTable[[#This Row],[Order Date]])</f>
        <v>2026</v>
      </c>
      <c r="D2462" s="12" t="str">
        <f>"Q"&amp;ROUNDUP(MONTH(SalesDataTable[[#This Row],[Order Date]])/3,0)</f>
        <v>Q4</v>
      </c>
      <c r="E2462" s="4">
        <f>MONTH(SalesDataTable[[#This Row],[Order Date]])</f>
        <v>11</v>
      </c>
      <c r="F2462" s="4" t="str">
        <f>TEXT(SalesDataTable[[#This Row],[Order Date]],"MMM")</f>
        <v>Nov</v>
      </c>
      <c r="G2462" s="4" t="s">
        <v>6</v>
      </c>
      <c r="H2462" s="4" t="s">
        <v>43</v>
      </c>
      <c r="I2462" s="4" t="s">
        <v>2</v>
      </c>
      <c r="J2462" s="4" t="s">
        <v>3</v>
      </c>
      <c r="K2462" s="4" t="s">
        <v>14</v>
      </c>
      <c r="L2462" s="4" t="s">
        <v>15</v>
      </c>
      <c r="M2462" s="9">
        <v>2</v>
      </c>
      <c r="N2462" s="6">
        <v>35.85</v>
      </c>
      <c r="O2462" s="7">
        <v>0.05</v>
      </c>
      <c r="P2462" s="6">
        <v>13.69</v>
      </c>
      <c r="Q2462" s="6">
        <f t="shared" si="152"/>
        <v>68.114999999999995</v>
      </c>
      <c r="R2462" s="6">
        <f t="shared" si="153"/>
        <v>27.38</v>
      </c>
      <c r="S2462" s="6">
        <f t="shared" si="154"/>
        <v>40.734999999999999</v>
      </c>
      <c r="T2462" s="8">
        <f t="shared" si="155"/>
        <v>0.59803273875064233</v>
      </c>
      <c r="U2462" s="5">
        <f>YEAR(SalesDataTable[[#This Row],[Order Date]])</f>
        <v>2026</v>
      </c>
      <c r="V2462" s="8" t="str">
        <f>"Q"&amp;ROUNDUP(MONTH(SalesDataTable[[#This Row],[Order Date]])/3,0)</f>
        <v>Q4</v>
      </c>
      <c r="W2462" s="9">
        <f>MONTH(SalesDataTable[[#This Row],[Order Date]])</f>
        <v>11</v>
      </c>
      <c r="X2462" s="8" t="str">
        <f>TEXT(SalesDataTable[[#This Row],[Order Date]],"mmm")</f>
        <v>Nov</v>
      </c>
    </row>
    <row r="2463" spans="1:24" ht="15.75">
      <c r="A2463" s="2">
        <v>903</v>
      </c>
      <c r="B2463" s="3">
        <v>46353</v>
      </c>
      <c r="C2463" s="4">
        <f>YEAR(SalesDataTable[[#This Row],[Order Date]])</f>
        <v>2026</v>
      </c>
      <c r="D2463" s="12" t="str">
        <f>"Q"&amp;ROUNDUP(MONTH(SalesDataTable[[#This Row],[Order Date]])/3,0)</f>
        <v>Q4</v>
      </c>
      <c r="E2463" s="4">
        <f>MONTH(SalesDataTable[[#This Row],[Order Date]])</f>
        <v>11</v>
      </c>
      <c r="F2463" s="4" t="str">
        <f>TEXT(SalesDataTable[[#This Row],[Order Date]],"MMM")</f>
        <v>Nov</v>
      </c>
      <c r="G2463" s="4" t="s">
        <v>20</v>
      </c>
      <c r="H2463" s="4" t="s">
        <v>33</v>
      </c>
      <c r="I2463" s="4" t="s">
        <v>2</v>
      </c>
      <c r="J2463" s="4" t="s">
        <v>13</v>
      </c>
      <c r="K2463" s="4" t="s">
        <v>14</v>
      </c>
      <c r="L2463" s="4" t="s">
        <v>32</v>
      </c>
      <c r="M2463" s="9">
        <v>4</v>
      </c>
      <c r="N2463" s="6">
        <v>46.73</v>
      </c>
      <c r="O2463" s="7">
        <v>0</v>
      </c>
      <c r="P2463" s="6">
        <v>17.989999999999998</v>
      </c>
      <c r="Q2463" s="6">
        <f t="shared" si="152"/>
        <v>186.92</v>
      </c>
      <c r="R2463" s="6">
        <f t="shared" si="153"/>
        <v>71.959999999999994</v>
      </c>
      <c r="S2463" s="6">
        <f t="shared" si="154"/>
        <v>114.96</v>
      </c>
      <c r="T2463" s="8">
        <f t="shared" si="155"/>
        <v>0.61502246950567085</v>
      </c>
      <c r="U2463" s="5">
        <f>YEAR(SalesDataTable[[#This Row],[Order Date]])</f>
        <v>2026</v>
      </c>
      <c r="V2463" s="8" t="str">
        <f>"Q"&amp;ROUNDUP(MONTH(SalesDataTable[[#This Row],[Order Date]])/3,0)</f>
        <v>Q4</v>
      </c>
      <c r="W2463" s="9">
        <f>MONTH(SalesDataTable[[#This Row],[Order Date]])</f>
        <v>11</v>
      </c>
      <c r="X2463" s="8" t="str">
        <f>TEXT(SalesDataTable[[#This Row],[Order Date]],"mmm")</f>
        <v>Nov</v>
      </c>
    </row>
    <row r="2464" spans="1:24" ht="15.75">
      <c r="A2464" s="2">
        <v>1278</v>
      </c>
      <c r="B2464" s="3">
        <v>46353</v>
      </c>
      <c r="C2464" s="4">
        <f>YEAR(SalesDataTable[[#This Row],[Order Date]])</f>
        <v>2026</v>
      </c>
      <c r="D2464" s="12" t="str">
        <f>"Q"&amp;ROUNDUP(MONTH(SalesDataTable[[#This Row],[Order Date]])/3,0)</f>
        <v>Q4</v>
      </c>
      <c r="E2464" s="4">
        <f>MONTH(SalesDataTable[[#This Row],[Order Date]])</f>
        <v>11</v>
      </c>
      <c r="F2464" s="4" t="str">
        <f>TEXT(SalesDataTable[[#This Row],[Order Date]],"MMM")</f>
        <v>Nov</v>
      </c>
      <c r="G2464" s="4" t="s">
        <v>20</v>
      </c>
      <c r="H2464" s="4" t="s">
        <v>47</v>
      </c>
      <c r="I2464" s="4" t="s">
        <v>19</v>
      </c>
      <c r="J2464" s="4" t="s">
        <v>3</v>
      </c>
      <c r="K2464" s="4" t="s">
        <v>9</v>
      </c>
      <c r="L2464" s="4" t="s">
        <v>17</v>
      </c>
      <c r="M2464" s="9">
        <v>3</v>
      </c>
      <c r="N2464" s="6">
        <v>143.72</v>
      </c>
      <c r="O2464" s="7">
        <v>0.15</v>
      </c>
      <c r="P2464" s="6">
        <v>78.56</v>
      </c>
      <c r="Q2464" s="6">
        <f t="shared" si="152"/>
        <v>366.48599999999999</v>
      </c>
      <c r="R2464" s="6">
        <f t="shared" si="153"/>
        <v>235.68</v>
      </c>
      <c r="S2464" s="6">
        <f t="shared" si="154"/>
        <v>130.80599999999998</v>
      </c>
      <c r="T2464" s="8">
        <f t="shared" si="155"/>
        <v>0.35691950033561987</v>
      </c>
      <c r="U2464" s="5">
        <f>YEAR(SalesDataTable[[#This Row],[Order Date]])</f>
        <v>2026</v>
      </c>
      <c r="V2464" s="8" t="str">
        <f>"Q"&amp;ROUNDUP(MONTH(SalesDataTable[[#This Row],[Order Date]])/3,0)</f>
        <v>Q4</v>
      </c>
      <c r="W2464" s="9">
        <f>MONTH(SalesDataTable[[#This Row],[Order Date]])</f>
        <v>11</v>
      </c>
      <c r="X2464" s="8" t="str">
        <f>TEXT(SalesDataTable[[#This Row],[Order Date]],"mmm")</f>
        <v>Nov</v>
      </c>
    </row>
    <row r="2465" spans="1:24" ht="15.75">
      <c r="A2465" s="2">
        <v>2091</v>
      </c>
      <c r="B2465" s="3">
        <v>46353</v>
      </c>
      <c r="C2465" s="4">
        <f>YEAR(SalesDataTable[[#This Row],[Order Date]])</f>
        <v>2026</v>
      </c>
      <c r="D2465" s="12" t="str">
        <f>"Q"&amp;ROUNDUP(MONTH(SalesDataTable[[#This Row],[Order Date]])/3,0)</f>
        <v>Q4</v>
      </c>
      <c r="E2465" s="4">
        <f>MONTH(SalesDataTable[[#This Row],[Order Date]])</f>
        <v>11</v>
      </c>
      <c r="F2465" s="4" t="str">
        <f>TEXT(SalesDataTable[[#This Row],[Order Date]],"MMM")</f>
        <v>Nov</v>
      </c>
      <c r="G2465" s="4" t="s">
        <v>6</v>
      </c>
      <c r="H2465" s="4" t="s">
        <v>43</v>
      </c>
      <c r="I2465" s="4" t="s">
        <v>28</v>
      </c>
      <c r="J2465" s="4" t="s">
        <v>13</v>
      </c>
      <c r="K2465" s="4" t="s">
        <v>34</v>
      </c>
      <c r="L2465" s="4" t="s">
        <v>42</v>
      </c>
      <c r="M2465" s="9">
        <v>1</v>
      </c>
      <c r="N2465" s="6">
        <v>35.590000000000003</v>
      </c>
      <c r="O2465" s="7">
        <v>0</v>
      </c>
      <c r="P2465" s="6">
        <v>13.57</v>
      </c>
      <c r="Q2465" s="6">
        <f t="shared" si="152"/>
        <v>35.590000000000003</v>
      </c>
      <c r="R2465" s="6">
        <f t="shared" si="153"/>
        <v>13.57</v>
      </c>
      <c r="S2465" s="6">
        <f t="shared" si="154"/>
        <v>22.020000000000003</v>
      </c>
      <c r="T2465" s="8">
        <f t="shared" si="155"/>
        <v>0.61871312166338865</v>
      </c>
      <c r="U2465" s="5">
        <f>YEAR(SalesDataTable[[#This Row],[Order Date]])</f>
        <v>2026</v>
      </c>
      <c r="V2465" s="8" t="str">
        <f>"Q"&amp;ROUNDUP(MONTH(SalesDataTable[[#This Row],[Order Date]])/3,0)</f>
        <v>Q4</v>
      </c>
      <c r="W2465" s="9">
        <f>MONTH(SalesDataTable[[#This Row],[Order Date]])</f>
        <v>11</v>
      </c>
      <c r="X2465" s="8" t="str">
        <f>TEXT(SalesDataTable[[#This Row],[Order Date]],"mmm")</f>
        <v>Nov</v>
      </c>
    </row>
    <row r="2466" spans="1:24" ht="15.75">
      <c r="A2466" s="2">
        <v>3070</v>
      </c>
      <c r="B2466" s="3">
        <v>46353</v>
      </c>
      <c r="C2466" s="4">
        <f>YEAR(SalesDataTable[[#This Row],[Order Date]])</f>
        <v>2026</v>
      </c>
      <c r="D2466" s="12" t="str">
        <f>"Q"&amp;ROUNDUP(MONTH(SalesDataTable[[#This Row],[Order Date]])/3,0)</f>
        <v>Q4</v>
      </c>
      <c r="E2466" s="4">
        <f>MONTH(SalesDataTable[[#This Row],[Order Date]])</f>
        <v>11</v>
      </c>
      <c r="F2466" s="4" t="str">
        <f>TEXT(SalesDataTable[[#This Row],[Order Date]],"MMM")</f>
        <v>Nov</v>
      </c>
      <c r="G2466" s="4" t="s">
        <v>20</v>
      </c>
      <c r="H2466" s="4" t="s">
        <v>47</v>
      </c>
      <c r="I2466" s="4" t="s">
        <v>28</v>
      </c>
      <c r="J2466" s="4" t="s">
        <v>3</v>
      </c>
      <c r="K2466" s="4" t="s">
        <v>9</v>
      </c>
      <c r="L2466" s="4" t="s">
        <v>46</v>
      </c>
      <c r="M2466" s="9">
        <v>4</v>
      </c>
      <c r="N2466" s="6">
        <v>71.11</v>
      </c>
      <c r="O2466" s="7">
        <v>0.05</v>
      </c>
      <c r="P2466" s="6">
        <v>32.25</v>
      </c>
      <c r="Q2466" s="6">
        <f t="shared" si="152"/>
        <v>270.21799999999996</v>
      </c>
      <c r="R2466" s="6">
        <f t="shared" si="153"/>
        <v>129</v>
      </c>
      <c r="S2466" s="6">
        <f t="shared" si="154"/>
        <v>141.21799999999996</v>
      </c>
      <c r="T2466" s="8">
        <f t="shared" si="155"/>
        <v>0.52260767232382732</v>
      </c>
      <c r="U2466" s="5">
        <f>YEAR(SalesDataTable[[#This Row],[Order Date]])</f>
        <v>2026</v>
      </c>
      <c r="V2466" s="8" t="str">
        <f>"Q"&amp;ROUNDUP(MONTH(SalesDataTable[[#This Row],[Order Date]])/3,0)</f>
        <v>Q4</v>
      </c>
      <c r="W2466" s="9">
        <f>MONTH(SalesDataTable[[#This Row],[Order Date]])</f>
        <v>11</v>
      </c>
      <c r="X2466" s="8" t="str">
        <f>TEXT(SalesDataTable[[#This Row],[Order Date]],"mmm")</f>
        <v>Nov</v>
      </c>
    </row>
    <row r="2467" spans="1:24" ht="15.75">
      <c r="A2467" s="2">
        <v>4007</v>
      </c>
      <c r="B2467" s="3">
        <v>46353</v>
      </c>
      <c r="C2467" s="4">
        <f>YEAR(SalesDataTable[[#This Row],[Order Date]])</f>
        <v>2026</v>
      </c>
      <c r="D2467" s="12" t="str">
        <f>"Q"&amp;ROUNDUP(MONTH(SalesDataTable[[#This Row],[Order Date]])/3,0)</f>
        <v>Q4</v>
      </c>
      <c r="E2467" s="4">
        <f>MONTH(SalesDataTable[[#This Row],[Order Date]])</f>
        <v>11</v>
      </c>
      <c r="F2467" s="4" t="str">
        <f>TEXT(SalesDataTable[[#This Row],[Order Date]],"MMM")</f>
        <v>Nov</v>
      </c>
      <c r="G2467" s="4" t="s">
        <v>0</v>
      </c>
      <c r="H2467" s="4" t="s">
        <v>36</v>
      </c>
      <c r="I2467" s="4" t="s">
        <v>28</v>
      </c>
      <c r="J2467" s="4" t="s">
        <v>16</v>
      </c>
      <c r="K2467" s="4" t="s">
        <v>4</v>
      </c>
      <c r="L2467" s="4" t="s">
        <v>22</v>
      </c>
      <c r="M2467" s="9">
        <v>5</v>
      </c>
      <c r="N2467" s="6">
        <v>51.04</v>
      </c>
      <c r="O2467" s="7">
        <v>0</v>
      </c>
      <c r="P2467" s="6">
        <v>22.69</v>
      </c>
      <c r="Q2467" s="6">
        <f t="shared" si="152"/>
        <v>255.2</v>
      </c>
      <c r="R2467" s="6">
        <f t="shared" si="153"/>
        <v>113.45</v>
      </c>
      <c r="S2467" s="6">
        <f t="shared" si="154"/>
        <v>141.75</v>
      </c>
      <c r="T2467" s="8">
        <f t="shared" si="155"/>
        <v>0.55544670846394983</v>
      </c>
      <c r="U2467" s="5">
        <f>YEAR(SalesDataTable[[#This Row],[Order Date]])</f>
        <v>2026</v>
      </c>
      <c r="V2467" s="8" t="str">
        <f>"Q"&amp;ROUNDUP(MONTH(SalesDataTable[[#This Row],[Order Date]])/3,0)</f>
        <v>Q4</v>
      </c>
      <c r="W2467" s="9">
        <f>MONTH(SalesDataTable[[#This Row],[Order Date]])</f>
        <v>11</v>
      </c>
      <c r="X2467" s="8" t="str">
        <f>TEXT(SalesDataTable[[#This Row],[Order Date]],"mmm")</f>
        <v>Nov</v>
      </c>
    </row>
    <row r="2468" spans="1:24" ht="15.75">
      <c r="A2468" s="2">
        <v>4488</v>
      </c>
      <c r="B2468" s="3">
        <v>46353</v>
      </c>
      <c r="C2468" s="4">
        <f>YEAR(SalesDataTable[[#This Row],[Order Date]])</f>
        <v>2026</v>
      </c>
      <c r="D2468" s="12" t="str">
        <f>"Q"&amp;ROUNDUP(MONTH(SalesDataTable[[#This Row],[Order Date]])/3,0)</f>
        <v>Q4</v>
      </c>
      <c r="E2468" s="4">
        <f>MONTH(SalesDataTable[[#This Row],[Order Date]])</f>
        <v>11</v>
      </c>
      <c r="F2468" s="4" t="str">
        <f>TEXT(SalesDataTable[[#This Row],[Order Date]],"MMM")</f>
        <v>Nov</v>
      </c>
      <c r="G2468" s="4" t="s">
        <v>6</v>
      </c>
      <c r="H2468" s="4" t="s">
        <v>49</v>
      </c>
      <c r="I2468" s="4" t="s">
        <v>19</v>
      </c>
      <c r="J2468" s="4" t="s">
        <v>3</v>
      </c>
      <c r="K2468" s="4" t="s">
        <v>14</v>
      </c>
      <c r="L2468" s="4" t="s">
        <v>48</v>
      </c>
      <c r="M2468" s="9">
        <v>3</v>
      </c>
      <c r="N2468" s="6">
        <v>161.66</v>
      </c>
      <c r="O2468" s="7">
        <v>0.05</v>
      </c>
      <c r="P2468" s="6">
        <v>88.3</v>
      </c>
      <c r="Q2468" s="6">
        <f t="shared" si="152"/>
        <v>460.73099999999999</v>
      </c>
      <c r="R2468" s="6">
        <f t="shared" si="153"/>
        <v>264.89999999999998</v>
      </c>
      <c r="S2468" s="6">
        <f t="shared" si="154"/>
        <v>195.83100000000002</v>
      </c>
      <c r="T2468" s="8">
        <f t="shared" si="155"/>
        <v>0.42504411467863029</v>
      </c>
      <c r="U2468" s="5">
        <f>YEAR(SalesDataTable[[#This Row],[Order Date]])</f>
        <v>2026</v>
      </c>
      <c r="V2468" s="8" t="str">
        <f>"Q"&amp;ROUNDUP(MONTH(SalesDataTable[[#This Row],[Order Date]])/3,0)</f>
        <v>Q4</v>
      </c>
      <c r="W2468" s="9">
        <f>MONTH(SalesDataTable[[#This Row],[Order Date]])</f>
        <v>11</v>
      </c>
      <c r="X2468" s="8" t="str">
        <f>TEXT(SalesDataTable[[#This Row],[Order Date]],"mmm")</f>
        <v>Nov</v>
      </c>
    </row>
    <row r="2469" spans="1:24" ht="15.75">
      <c r="A2469" s="2">
        <v>5159</v>
      </c>
      <c r="B2469" s="3">
        <v>46353</v>
      </c>
      <c r="C2469" s="4">
        <f>YEAR(SalesDataTable[[#This Row],[Order Date]])</f>
        <v>2026</v>
      </c>
      <c r="D2469" s="12" t="str">
        <f>"Q"&amp;ROUNDUP(MONTH(SalesDataTable[[#This Row],[Order Date]])/3,0)</f>
        <v>Q4</v>
      </c>
      <c r="E2469" s="4">
        <f>MONTH(SalesDataTable[[#This Row],[Order Date]])</f>
        <v>11</v>
      </c>
      <c r="F2469" s="4" t="str">
        <f>TEXT(SalesDataTable[[#This Row],[Order Date]],"MMM")</f>
        <v>Nov</v>
      </c>
      <c r="G2469" s="4" t="s">
        <v>20</v>
      </c>
      <c r="H2469" s="4" t="s">
        <v>47</v>
      </c>
      <c r="I2469" s="4" t="s">
        <v>2</v>
      </c>
      <c r="J2469" s="4" t="s">
        <v>16</v>
      </c>
      <c r="K2469" s="4" t="s">
        <v>23</v>
      </c>
      <c r="L2469" s="4" t="s">
        <v>40</v>
      </c>
      <c r="M2469" s="9">
        <v>2</v>
      </c>
      <c r="N2469" s="6">
        <v>80.400000000000006</v>
      </c>
      <c r="O2469" s="7">
        <v>0.15</v>
      </c>
      <c r="P2469" s="6">
        <v>38.869999999999997</v>
      </c>
      <c r="Q2469" s="6">
        <f t="shared" si="152"/>
        <v>136.68</v>
      </c>
      <c r="R2469" s="6">
        <f t="shared" si="153"/>
        <v>77.739999999999995</v>
      </c>
      <c r="S2469" s="6">
        <f t="shared" si="154"/>
        <v>58.940000000000012</v>
      </c>
      <c r="T2469" s="8">
        <f t="shared" si="155"/>
        <v>0.43122622183201648</v>
      </c>
      <c r="U2469" s="5">
        <f>YEAR(SalesDataTable[[#This Row],[Order Date]])</f>
        <v>2026</v>
      </c>
      <c r="V2469" s="8" t="str">
        <f>"Q"&amp;ROUNDUP(MONTH(SalesDataTable[[#This Row],[Order Date]])/3,0)</f>
        <v>Q4</v>
      </c>
      <c r="W2469" s="9">
        <f>MONTH(SalesDataTable[[#This Row],[Order Date]])</f>
        <v>11</v>
      </c>
      <c r="X2469" s="8" t="str">
        <f>TEXT(SalesDataTable[[#This Row],[Order Date]],"mmm")</f>
        <v>Nov</v>
      </c>
    </row>
    <row r="2470" spans="1:24" ht="15.75">
      <c r="A2470" s="2">
        <v>669</v>
      </c>
      <c r="B2470" s="3">
        <v>46354</v>
      </c>
      <c r="C2470" s="4">
        <f>YEAR(SalesDataTable[[#This Row],[Order Date]])</f>
        <v>2026</v>
      </c>
      <c r="D2470" s="12" t="str">
        <f>"Q"&amp;ROUNDUP(MONTH(SalesDataTable[[#This Row],[Order Date]])/3,0)</f>
        <v>Q4</v>
      </c>
      <c r="E2470" s="4">
        <f>MONTH(SalesDataTable[[#This Row],[Order Date]])</f>
        <v>11</v>
      </c>
      <c r="F2470" s="4" t="str">
        <f>TEXT(SalesDataTable[[#This Row],[Order Date]],"MMM")</f>
        <v>Nov</v>
      </c>
      <c r="G2470" s="4" t="s">
        <v>11</v>
      </c>
      <c r="H2470" s="4" t="s">
        <v>18</v>
      </c>
      <c r="I2470" s="4" t="s">
        <v>2</v>
      </c>
      <c r="J2470" s="4" t="s">
        <v>3</v>
      </c>
      <c r="K2470" s="4" t="s">
        <v>34</v>
      </c>
      <c r="L2470" s="4" t="s">
        <v>42</v>
      </c>
      <c r="M2470" s="9">
        <v>3</v>
      </c>
      <c r="N2470" s="6">
        <v>36.81</v>
      </c>
      <c r="O2470" s="7">
        <v>0.05</v>
      </c>
      <c r="P2470" s="6">
        <v>13.82</v>
      </c>
      <c r="Q2470" s="6">
        <f t="shared" si="152"/>
        <v>104.9085</v>
      </c>
      <c r="R2470" s="6">
        <f t="shared" si="153"/>
        <v>41.46</v>
      </c>
      <c r="S2470" s="6">
        <f t="shared" si="154"/>
        <v>63.448500000000003</v>
      </c>
      <c r="T2470" s="8">
        <f t="shared" si="155"/>
        <v>0.60479846723573405</v>
      </c>
      <c r="U2470" s="5">
        <f>YEAR(SalesDataTable[[#This Row],[Order Date]])</f>
        <v>2026</v>
      </c>
      <c r="V2470" s="8" t="str">
        <f>"Q"&amp;ROUNDUP(MONTH(SalesDataTable[[#This Row],[Order Date]])/3,0)</f>
        <v>Q4</v>
      </c>
      <c r="W2470" s="9">
        <f>MONTH(SalesDataTable[[#This Row],[Order Date]])</f>
        <v>11</v>
      </c>
      <c r="X2470" s="8" t="str">
        <f>TEXT(SalesDataTable[[#This Row],[Order Date]],"mmm")</f>
        <v>Nov</v>
      </c>
    </row>
    <row r="2471" spans="1:24" ht="15.75">
      <c r="A2471" s="2">
        <v>686</v>
      </c>
      <c r="B2471" s="3">
        <v>46354</v>
      </c>
      <c r="C2471" s="4">
        <f>YEAR(SalesDataTable[[#This Row],[Order Date]])</f>
        <v>2026</v>
      </c>
      <c r="D2471" s="12" t="str">
        <f>"Q"&amp;ROUNDUP(MONTH(SalesDataTable[[#This Row],[Order Date]])/3,0)</f>
        <v>Q4</v>
      </c>
      <c r="E2471" s="4">
        <f>MONTH(SalesDataTable[[#This Row],[Order Date]])</f>
        <v>11</v>
      </c>
      <c r="F2471" s="4" t="str">
        <f>TEXT(SalesDataTable[[#This Row],[Order Date]],"MMM")</f>
        <v>Nov</v>
      </c>
      <c r="G2471" s="4" t="s">
        <v>6</v>
      </c>
      <c r="H2471" s="4" t="s">
        <v>43</v>
      </c>
      <c r="I2471" s="4" t="s">
        <v>28</v>
      </c>
      <c r="J2471" s="4" t="s">
        <v>3</v>
      </c>
      <c r="K2471" s="4" t="s">
        <v>14</v>
      </c>
      <c r="L2471" s="4" t="s">
        <v>44</v>
      </c>
      <c r="M2471" s="9">
        <v>2</v>
      </c>
      <c r="N2471" s="6">
        <v>132.61000000000001</v>
      </c>
      <c r="O2471" s="7">
        <v>0.1</v>
      </c>
      <c r="P2471" s="6">
        <v>67.3</v>
      </c>
      <c r="Q2471" s="6">
        <f t="shared" si="152"/>
        <v>238.69800000000004</v>
      </c>
      <c r="R2471" s="6">
        <f t="shared" si="153"/>
        <v>134.6</v>
      </c>
      <c r="S2471" s="6">
        <f t="shared" si="154"/>
        <v>104.09800000000004</v>
      </c>
      <c r="T2471" s="8">
        <f t="shared" si="155"/>
        <v>0.43610755012610086</v>
      </c>
      <c r="U2471" s="5">
        <f>YEAR(SalesDataTable[[#This Row],[Order Date]])</f>
        <v>2026</v>
      </c>
      <c r="V2471" s="8" t="str">
        <f>"Q"&amp;ROUNDUP(MONTH(SalesDataTable[[#This Row],[Order Date]])/3,0)</f>
        <v>Q4</v>
      </c>
      <c r="W2471" s="9">
        <f>MONTH(SalesDataTable[[#This Row],[Order Date]])</f>
        <v>11</v>
      </c>
      <c r="X2471" s="8" t="str">
        <f>TEXT(SalesDataTable[[#This Row],[Order Date]],"mmm")</f>
        <v>Nov</v>
      </c>
    </row>
    <row r="2472" spans="1:24" ht="15.75">
      <c r="A2472" s="2">
        <v>990</v>
      </c>
      <c r="B2472" s="3">
        <v>46354</v>
      </c>
      <c r="C2472" s="4">
        <f>YEAR(SalesDataTable[[#This Row],[Order Date]])</f>
        <v>2026</v>
      </c>
      <c r="D2472" s="12" t="str">
        <f>"Q"&amp;ROUNDUP(MONTH(SalesDataTable[[#This Row],[Order Date]])/3,0)</f>
        <v>Q4</v>
      </c>
      <c r="E2472" s="4">
        <f>MONTH(SalesDataTable[[#This Row],[Order Date]])</f>
        <v>11</v>
      </c>
      <c r="F2472" s="4" t="str">
        <f>TEXT(SalesDataTable[[#This Row],[Order Date]],"MMM")</f>
        <v>Nov</v>
      </c>
      <c r="G2472" s="4" t="s">
        <v>0</v>
      </c>
      <c r="H2472" s="4" t="s">
        <v>50</v>
      </c>
      <c r="I2472" s="4" t="s">
        <v>2</v>
      </c>
      <c r="J2472" s="4" t="s">
        <v>3</v>
      </c>
      <c r="K2472" s="4" t="s">
        <v>4</v>
      </c>
      <c r="L2472" s="4" t="s">
        <v>26</v>
      </c>
      <c r="M2472" s="9">
        <v>5</v>
      </c>
      <c r="N2472" s="6">
        <v>39.79</v>
      </c>
      <c r="O2472" s="7">
        <v>0.1</v>
      </c>
      <c r="P2472" s="6">
        <v>17.09</v>
      </c>
      <c r="Q2472" s="6">
        <f t="shared" si="152"/>
        <v>179.05500000000001</v>
      </c>
      <c r="R2472" s="6">
        <f t="shared" si="153"/>
        <v>85.45</v>
      </c>
      <c r="S2472" s="6">
        <f t="shared" si="154"/>
        <v>93.605000000000004</v>
      </c>
      <c r="T2472" s="8">
        <f t="shared" si="155"/>
        <v>0.52277233252352628</v>
      </c>
      <c r="U2472" s="5">
        <f>YEAR(SalesDataTable[[#This Row],[Order Date]])</f>
        <v>2026</v>
      </c>
      <c r="V2472" s="8" t="str">
        <f>"Q"&amp;ROUNDUP(MONTH(SalesDataTable[[#This Row],[Order Date]])/3,0)</f>
        <v>Q4</v>
      </c>
      <c r="W2472" s="9">
        <f>MONTH(SalesDataTable[[#This Row],[Order Date]])</f>
        <v>11</v>
      </c>
      <c r="X2472" s="8" t="str">
        <f>TEXT(SalesDataTable[[#This Row],[Order Date]],"mmm")</f>
        <v>Nov</v>
      </c>
    </row>
    <row r="2473" spans="1:24" ht="15.75">
      <c r="A2473" s="2">
        <v>1134</v>
      </c>
      <c r="B2473" s="3">
        <v>46354</v>
      </c>
      <c r="C2473" s="4">
        <f>YEAR(SalesDataTable[[#This Row],[Order Date]])</f>
        <v>2026</v>
      </c>
      <c r="D2473" s="12" t="str">
        <f>"Q"&amp;ROUNDUP(MONTH(SalesDataTable[[#This Row],[Order Date]])/3,0)</f>
        <v>Q4</v>
      </c>
      <c r="E2473" s="4">
        <f>MONTH(SalesDataTable[[#This Row],[Order Date]])</f>
        <v>11</v>
      </c>
      <c r="F2473" s="4" t="str">
        <f>TEXT(SalesDataTable[[#This Row],[Order Date]],"MMM")</f>
        <v>Nov</v>
      </c>
      <c r="G2473" s="4" t="s">
        <v>20</v>
      </c>
      <c r="H2473" s="4" t="s">
        <v>21</v>
      </c>
      <c r="I2473" s="4" t="s">
        <v>2</v>
      </c>
      <c r="J2473" s="4" t="s">
        <v>3</v>
      </c>
      <c r="K2473" s="4" t="s">
        <v>14</v>
      </c>
      <c r="L2473" s="4" t="s">
        <v>15</v>
      </c>
      <c r="M2473" s="9">
        <v>2</v>
      </c>
      <c r="N2473" s="6">
        <v>36.119999999999997</v>
      </c>
      <c r="O2473" s="7">
        <v>0.1</v>
      </c>
      <c r="P2473" s="6">
        <v>13.61</v>
      </c>
      <c r="Q2473" s="6">
        <f t="shared" si="152"/>
        <v>65.015999999999991</v>
      </c>
      <c r="R2473" s="6">
        <f t="shared" si="153"/>
        <v>27.22</v>
      </c>
      <c r="S2473" s="6">
        <f t="shared" si="154"/>
        <v>37.795999999999992</v>
      </c>
      <c r="T2473" s="8">
        <f t="shared" si="155"/>
        <v>0.58133382551987201</v>
      </c>
      <c r="U2473" s="5">
        <f>YEAR(SalesDataTable[[#This Row],[Order Date]])</f>
        <v>2026</v>
      </c>
      <c r="V2473" s="8" t="str">
        <f>"Q"&amp;ROUNDUP(MONTH(SalesDataTable[[#This Row],[Order Date]])/3,0)</f>
        <v>Q4</v>
      </c>
      <c r="W2473" s="9">
        <f>MONTH(SalesDataTable[[#This Row],[Order Date]])</f>
        <v>11</v>
      </c>
      <c r="X2473" s="8" t="str">
        <f>TEXT(SalesDataTable[[#This Row],[Order Date]],"mmm")</f>
        <v>Nov</v>
      </c>
    </row>
    <row r="2474" spans="1:24" ht="15.75">
      <c r="A2474" s="2">
        <v>1770</v>
      </c>
      <c r="B2474" s="3">
        <v>46354</v>
      </c>
      <c r="C2474" s="4">
        <f>YEAR(SalesDataTable[[#This Row],[Order Date]])</f>
        <v>2026</v>
      </c>
      <c r="D2474" s="12" t="str">
        <f>"Q"&amp;ROUNDUP(MONTH(SalesDataTable[[#This Row],[Order Date]])/3,0)</f>
        <v>Q4</v>
      </c>
      <c r="E2474" s="4">
        <f>MONTH(SalesDataTable[[#This Row],[Order Date]])</f>
        <v>11</v>
      </c>
      <c r="F2474" s="4" t="str">
        <f>TEXT(SalesDataTable[[#This Row],[Order Date]],"MMM")</f>
        <v>Nov</v>
      </c>
      <c r="G2474" s="4" t="s">
        <v>20</v>
      </c>
      <c r="H2474" s="4" t="s">
        <v>31</v>
      </c>
      <c r="I2474" s="4" t="s">
        <v>19</v>
      </c>
      <c r="J2474" s="4" t="s">
        <v>3</v>
      </c>
      <c r="K2474" s="4" t="s">
        <v>9</v>
      </c>
      <c r="L2474" s="4" t="s">
        <v>37</v>
      </c>
      <c r="M2474" s="9">
        <v>5</v>
      </c>
      <c r="N2474" s="6">
        <v>153.93</v>
      </c>
      <c r="O2474" s="7">
        <v>0.05</v>
      </c>
      <c r="P2474" s="6">
        <v>77.27</v>
      </c>
      <c r="Q2474" s="6">
        <f t="shared" si="152"/>
        <v>731.16750000000002</v>
      </c>
      <c r="R2474" s="6">
        <f t="shared" si="153"/>
        <v>386.34999999999997</v>
      </c>
      <c r="S2474" s="6">
        <f t="shared" si="154"/>
        <v>344.81750000000005</v>
      </c>
      <c r="T2474" s="8">
        <f t="shared" si="155"/>
        <v>0.4715985051304934</v>
      </c>
      <c r="U2474" s="5">
        <f>YEAR(SalesDataTable[[#This Row],[Order Date]])</f>
        <v>2026</v>
      </c>
      <c r="V2474" s="8" t="str">
        <f>"Q"&amp;ROUNDUP(MONTH(SalesDataTable[[#This Row],[Order Date]])/3,0)</f>
        <v>Q4</v>
      </c>
      <c r="W2474" s="9">
        <f>MONTH(SalesDataTable[[#This Row],[Order Date]])</f>
        <v>11</v>
      </c>
      <c r="X2474" s="8" t="str">
        <f>TEXT(SalesDataTable[[#This Row],[Order Date]],"mmm")</f>
        <v>Nov</v>
      </c>
    </row>
    <row r="2475" spans="1:24" ht="15.75">
      <c r="A2475" s="2">
        <v>3396</v>
      </c>
      <c r="B2475" s="3">
        <v>46354</v>
      </c>
      <c r="C2475" s="4">
        <f>YEAR(SalesDataTable[[#This Row],[Order Date]])</f>
        <v>2026</v>
      </c>
      <c r="D2475" s="12" t="str">
        <f>"Q"&amp;ROUNDUP(MONTH(SalesDataTable[[#This Row],[Order Date]])/3,0)</f>
        <v>Q4</v>
      </c>
      <c r="E2475" s="4">
        <f>MONTH(SalesDataTable[[#This Row],[Order Date]])</f>
        <v>11</v>
      </c>
      <c r="F2475" s="4" t="str">
        <f>TEXT(SalesDataTable[[#This Row],[Order Date]],"MMM")</f>
        <v>Nov</v>
      </c>
      <c r="G2475" s="4" t="s">
        <v>11</v>
      </c>
      <c r="H2475" s="4" t="s">
        <v>18</v>
      </c>
      <c r="I2475" s="4" t="s">
        <v>19</v>
      </c>
      <c r="J2475" s="4" t="s">
        <v>13</v>
      </c>
      <c r="K2475" s="4" t="s">
        <v>34</v>
      </c>
      <c r="L2475" s="4" t="s">
        <v>45</v>
      </c>
      <c r="M2475" s="9">
        <v>3</v>
      </c>
      <c r="N2475" s="6">
        <v>50.67</v>
      </c>
      <c r="O2475" s="7">
        <v>0.05</v>
      </c>
      <c r="P2475" s="6">
        <v>22.25</v>
      </c>
      <c r="Q2475" s="6">
        <f t="shared" si="152"/>
        <v>144.40949999999998</v>
      </c>
      <c r="R2475" s="6">
        <f t="shared" si="153"/>
        <v>66.75</v>
      </c>
      <c r="S2475" s="6">
        <f t="shared" si="154"/>
        <v>77.65949999999998</v>
      </c>
      <c r="T2475" s="8">
        <f t="shared" si="155"/>
        <v>0.53777279195620775</v>
      </c>
      <c r="U2475" s="5">
        <f>YEAR(SalesDataTable[[#This Row],[Order Date]])</f>
        <v>2026</v>
      </c>
      <c r="V2475" s="8" t="str">
        <f>"Q"&amp;ROUNDUP(MONTH(SalesDataTable[[#This Row],[Order Date]])/3,0)</f>
        <v>Q4</v>
      </c>
      <c r="W2475" s="9">
        <f>MONTH(SalesDataTable[[#This Row],[Order Date]])</f>
        <v>11</v>
      </c>
      <c r="X2475" s="8" t="str">
        <f>TEXT(SalesDataTable[[#This Row],[Order Date]],"mmm")</f>
        <v>Nov</v>
      </c>
    </row>
    <row r="2476" spans="1:24" ht="15.75">
      <c r="A2476" s="2">
        <v>4259</v>
      </c>
      <c r="B2476" s="3">
        <v>46354</v>
      </c>
      <c r="C2476" s="4">
        <f>YEAR(SalesDataTable[[#This Row],[Order Date]])</f>
        <v>2026</v>
      </c>
      <c r="D2476" s="12" t="str">
        <f>"Q"&amp;ROUNDUP(MONTH(SalesDataTable[[#This Row],[Order Date]])/3,0)</f>
        <v>Q4</v>
      </c>
      <c r="E2476" s="4">
        <f>MONTH(SalesDataTable[[#This Row],[Order Date]])</f>
        <v>11</v>
      </c>
      <c r="F2476" s="4" t="str">
        <f>TEXT(SalesDataTable[[#This Row],[Order Date]],"MMM")</f>
        <v>Nov</v>
      </c>
      <c r="G2476" s="4" t="s">
        <v>11</v>
      </c>
      <c r="H2476" s="4" t="s">
        <v>18</v>
      </c>
      <c r="I2476" s="4" t="s">
        <v>2</v>
      </c>
      <c r="J2476" s="4" t="s">
        <v>3</v>
      </c>
      <c r="K2476" s="4" t="s">
        <v>9</v>
      </c>
      <c r="L2476" s="4" t="s">
        <v>46</v>
      </c>
      <c r="M2476" s="9">
        <v>4</v>
      </c>
      <c r="N2476" s="6">
        <v>72.77</v>
      </c>
      <c r="O2476" s="7">
        <v>0</v>
      </c>
      <c r="P2476" s="6">
        <v>32.090000000000003</v>
      </c>
      <c r="Q2476" s="6">
        <f t="shared" si="152"/>
        <v>291.08</v>
      </c>
      <c r="R2476" s="6">
        <f t="shared" si="153"/>
        <v>128.36000000000001</v>
      </c>
      <c r="S2476" s="6">
        <f t="shared" si="154"/>
        <v>162.71999999999997</v>
      </c>
      <c r="T2476" s="8">
        <f t="shared" si="155"/>
        <v>0.55902157482479031</v>
      </c>
      <c r="U2476" s="5">
        <f>YEAR(SalesDataTable[[#This Row],[Order Date]])</f>
        <v>2026</v>
      </c>
      <c r="V2476" s="8" t="str">
        <f>"Q"&amp;ROUNDUP(MONTH(SalesDataTable[[#This Row],[Order Date]])/3,0)</f>
        <v>Q4</v>
      </c>
      <c r="W2476" s="9">
        <f>MONTH(SalesDataTable[[#This Row],[Order Date]])</f>
        <v>11</v>
      </c>
      <c r="X2476" s="8" t="str">
        <f>TEXT(SalesDataTable[[#This Row],[Order Date]],"mmm")</f>
        <v>Nov</v>
      </c>
    </row>
    <row r="2477" spans="1:24" ht="15.75">
      <c r="A2477" s="2">
        <v>4440</v>
      </c>
      <c r="B2477" s="3">
        <v>46354</v>
      </c>
      <c r="C2477" s="4">
        <f>YEAR(SalesDataTable[[#This Row],[Order Date]])</f>
        <v>2026</v>
      </c>
      <c r="D2477" s="12" t="str">
        <f>"Q"&amp;ROUNDUP(MONTH(SalesDataTable[[#This Row],[Order Date]])/3,0)</f>
        <v>Q4</v>
      </c>
      <c r="E2477" s="4">
        <f>MONTH(SalesDataTable[[#This Row],[Order Date]])</f>
        <v>11</v>
      </c>
      <c r="F2477" s="4" t="str">
        <f>TEXT(SalesDataTable[[#This Row],[Order Date]],"MMM")</f>
        <v>Nov</v>
      </c>
      <c r="G2477" s="4" t="s">
        <v>11</v>
      </c>
      <c r="H2477" s="4" t="s">
        <v>39</v>
      </c>
      <c r="I2477" s="4" t="s">
        <v>28</v>
      </c>
      <c r="J2477" s="4" t="s">
        <v>13</v>
      </c>
      <c r="K2477" s="4" t="s">
        <v>14</v>
      </c>
      <c r="L2477" s="4" t="s">
        <v>32</v>
      </c>
      <c r="M2477" s="9">
        <v>1</v>
      </c>
      <c r="N2477" s="6">
        <v>46.45</v>
      </c>
      <c r="O2477" s="7">
        <v>0.1</v>
      </c>
      <c r="P2477" s="6">
        <v>17.96</v>
      </c>
      <c r="Q2477" s="6">
        <f t="shared" si="152"/>
        <v>41.805000000000007</v>
      </c>
      <c r="R2477" s="6">
        <f t="shared" si="153"/>
        <v>17.96</v>
      </c>
      <c r="S2477" s="6">
        <f t="shared" si="154"/>
        <v>23.845000000000006</v>
      </c>
      <c r="T2477" s="8">
        <f t="shared" si="155"/>
        <v>0.57038631742614521</v>
      </c>
      <c r="U2477" s="5">
        <f>YEAR(SalesDataTable[[#This Row],[Order Date]])</f>
        <v>2026</v>
      </c>
      <c r="V2477" s="8" t="str">
        <f>"Q"&amp;ROUNDUP(MONTH(SalesDataTable[[#This Row],[Order Date]])/3,0)</f>
        <v>Q4</v>
      </c>
      <c r="W2477" s="9">
        <f>MONTH(SalesDataTable[[#This Row],[Order Date]])</f>
        <v>11</v>
      </c>
      <c r="X2477" s="8" t="str">
        <f>TEXT(SalesDataTable[[#This Row],[Order Date]],"mmm")</f>
        <v>Nov</v>
      </c>
    </row>
    <row r="2478" spans="1:24" ht="15.75">
      <c r="A2478" s="2">
        <v>5115</v>
      </c>
      <c r="B2478" s="3">
        <v>46354</v>
      </c>
      <c r="C2478" s="4">
        <f>YEAR(SalesDataTable[[#This Row],[Order Date]])</f>
        <v>2026</v>
      </c>
      <c r="D2478" s="12" t="str">
        <f>"Q"&amp;ROUNDUP(MONTH(SalesDataTable[[#This Row],[Order Date]])/3,0)</f>
        <v>Q4</v>
      </c>
      <c r="E2478" s="4">
        <f>MONTH(SalesDataTable[[#This Row],[Order Date]])</f>
        <v>11</v>
      </c>
      <c r="F2478" s="4" t="str">
        <f>TEXT(SalesDataTable[[#This Row],[Order Date]],"MMM")</f>
        <v>Nov</v>
      </c>
      <c r="G2478" s="4" t="s">
        <v>0</v>
      </c>
      <c r="H2478" s="4" t="s">
        <v>50</v>
      </c>
      <c r="I2478" s="4" t="s">
        <v>2</v>
      </c>
      <c r="J2478" s="4" t="s">
        <v>13</v>
      </c>
      <c r="K2478" s="4" t="s">
        <v>14</v>
      </c>
      <c r="L2478" s="4" t="s">
        <v>48</v>
      </c>
      <c r="M2478" s="9">
        <v>1</v>
      </c>
      <c r="N2478" s="6">
        <v>165.75</v>
      </c>
      <c r="O2478" s="7">
        <v>0.2</v>
      </c>
      <c r="P2478" s="6">
        <v>89.16</v>
      </c>
      <c r="Q2478" s="6">
        <f t="shared" si="152"/>
        <v>132.6</v>
      </c>
      <c r="R2478" s="6">
        <f t="shared" si="153"/>
        <v>89.16</v>
      </c>
      <c r="S2478" s="6">
        <f t="shared" si="154"/>
        <v>43.44</v>
      </c>
      <c r="T2478" s="8">
        <f t="shared" si="155"/>
        <v>0.32760180995475113</v>
      </c>
      <c r="U2478" s="5">
        <f>YEAR(SalesDataTable[[#This Row],[Order Date]])</f>
        <v>2026</v>
      </c>
      <c r="V2478" s="8" t="str">
        <f>"Q"&amp;ROUNDUP(MONTH(SalesDataTable[[#This Row],[Order Date]])/3,0)</f>
        <v>Q4</v>
      </c>
      <c r="W2478" s="9">
        <f>MONTH(SalesDataTable[[#This Row],[Order Date]])</f>
        <v>11</v>
      </c>
      <c r="X2478" s="8" t="str">
        <f>TEXT(SalesDataTable[[#This Row],[Order Date]],"mmm")</f>
        <v>Nov</v>
      </c>
    </row>
    <row r="2479" spans="1:24" ht="15.75">
      <c r="A2479" s="2">
        <v>5136</v>
      </c>
      <c r="B2479" s="3">
        <v>46354</v>
      </c>
      <c r="C2479" s="4">
        <f>YEAR(SalesDataTable[[#This Row],[Order Date]])</f>
        <v>2026</v>
      </c>
      <c r="D2479" s="12" t="str">
        <f>"Q"&amp;ROUNDUP(MONTH(SalesDataTable[[#This Row],[Order Date]])/3,0)</f>
        <v>Q4</v>
      </c>
      <c r="E2479" s="4">
        <f>MONTH(SalesDataTable[[#This Row],[Order Date]])</f>
        <v>11</v>
      </c>
      <c r="F2479" s="4" t="str">
        <f>TEXT(SalesDataTable[[#This Row],[Order Date]],"MMM")</f>
        <v>Nov</v>
      </c>
      <c r="G2479" s="4" t="s">
        <v>11</v>
      </c>
      <c r="H2479" s="4" t="s">
        <v>12</v>
      </c>
      <c r="I2479" s="4" t="s">
        <v>28</v>
      </c>
      <c r="J2479" s="4" t="s">
        <v>13</v>
      </c>
      <c r="K2479" s="4" t="s">
        <v>23</v>
      </c>
      <c r="L2479" s="4" t="s">
        <v>29</v>
      </c>
      <c r="M2479" s="9">
        <v>4</v>
      </c>
      <c r="N2479" s="6">
        <v>198.02</v>
      </c>
      <c r="O2479" s="7">
        <v>0.05</v>
      </c>
      <c r="P2479" s="6">
        <v>103.82</v>
      </c>
      <c r="Q2479" s="6">
        <f t="shared" si="152"/>
        <v>752.476</v>
      </c>
      <c r="R2479" s="6">
        <f t="shared" si="153"/>
        <v>415.28</v>
      </c>
      <c r="S2479" s="6">
        <f t="shared" si="154"/>
        <v>337.19600000000003</v>
      </c>
      <c r="T2479" s="8">
        <f t="shared" si="155"/>
        <v>0.44811528872681655</v>
      </c>
      <c r="U2479" s="5">
        <f>YEAR(SalesDataTable[[#This Row],[Order Date]])</f>
        <v>2026</v>
      </c>
      <c r="V2479" s="8" t="str">
        <f>"Q"&amp;ROUNDUP(MONTH(SalesDataTable[[#This Row],[Order Date]])/3,0)</f>
        <v>Q4</v>
      </c>
      <c r="W2479" s="9">
        <f>MONTH(SalesDataTable[[#This Row],[Order Date]])</f>
        <v>11</v>
      </c>
      <c r="X2479" s="8" t="str">
        <f>TEXT(SalesDataTable[[#This Row],[Order Date]],"mmm")</f>
        <v>Nov</v>
      </c>
    </row>
    <row r="2480" spans="1:24" ht="15.75">
      <c r="A2480" s="2">
        <v>562</v>
      </c>
      <c r="B2480" s="3">
        <v>46355</v>
      </c>
      <c r="C2480" s="4">
        <f>YEAR(SalesDataTable[[#This Row],[Order Date]])</f>
        <v>2026</v>
      </c>
      <c r="D2480" s="12" t="str">
        <f>"Q"&amp;ROUNDUP(MONTH(SalesDataTable[[#This Row],[Order Date]])/3,0)</f>
        <v>Q4</v>
      </c>
      <c r="E2480" s="4">
        <f>MONTH(SalesDataTable[[#This Row],[Order Date]])</f>
        <v>11</v>
      </c>
      <c r="F2480" s="4" t="str">
        <f>TEXT(SalesDataTable[[#This Row],[Order Date]],"MMM")</f>
        <v>Nov</v>
      </c>
      <c r="G2480" s="4" t="s">
        <v>6</v>
      </c>
      <c r="H2480" s="4" t="s">
        <v>43</v>
      </c>
      <c r="I2480" s="4" t="s">
        <v>2</v>
      </c>
      <c r="J2480" s="4" t="s">
        <v>13</v>
      </c>
      <c r="K2480" s="4" t="s">
        <v>14</v>
      </c>
      <c r="L2480" s="4" t="s">
        <v>32</v>
      </c>
      <c r="M2480" s="9">
        <v>1</v>
      </c>
      <c r="N2480" s="6">
        <v>46.3</v>
      </c>
      <c r="O2480" s="7">
        <v>0.2</v>
      </c>
      <c r="P2480" s="6">
        <v>18.78</v>
      </c>
      <c r="Q2480" s="6">
        <f t="shared" si="152"/>
        <v>37.04</v>
      </c>
      <c r="R2480" s="6">
        <f t="shared" si="153"/>
        <v>18.78</v>
      </c>
      <c r="S2480" s="6">
        <f t="shared" si="154"/>
        <v>18.259999999999998</v>
      </c>
      <c r="T2480" s="8">
        <f t="shared" si="155"/>
        <v>0.49298056155507552</v>
      </c>
      <c r="U2480" s="5">
        <f>YEAR(SalesDataTable[[#This Row],[Order Date]])</f>
        <v>2026</v>
      </c>
      <c r="V2480" s="8" t="str">
        <f>"Q"&amp;ROUNDUP(MONTH(SalesDataTable[[#This Row],[Order Date]])/3,0)</f>
        <v>Q4</v>
      </c>
      <c r="W2480" s="9">
        <f>MONTH(SalesDataTable[[#This Row],[Order Date]])</f>
        <v>11</v>
      </c>
      <c r="X2480" s="8" t="str">
        <f>TEXT(SalesDataTable[[#This Row],[Order Date]],"mmm")</f>
        <v>Nov</v>
      </c>
    </row>
    <row r="2481" spans="1:24" ht="15.75">
      <c r="A2481" s="2">
        <v>806</v>
      </c>
      <c r="B2481" s="3">
        <v>46355</v>
      </c>
      <c r="C2481" s="4">
        <f>YEAR(SalesDataTable[[#This Row],[Order Date]])</f>
        <v>2026</v>
      </c>
      <c r="D2481" s="12" t="str">
        <f>"Q"&amp;ROUNDUP(MONTH(SalesDataTable[[#This Row],[Order Date]])/3,0)</f>
        <v>Q4</v>
      </c>
      <c r="E2481" s="4">
        <f>MONTH(SalesDataTable[[#This Row],[Order Date]])</f>
        <v>11</v>
      </c>
      <c r="F2481" s="4" t="str">
        <f>TEXT(SalesDataTable[[#This Row],[Order Date]],"MMM")</f>
        <v>Nov</v>
      </c>
      <c r="G2481" s="4" t="s">
        <v>0</v>
      </c>
      <c r="H2481" s="4" t="s">
        <v>50</v>
      </c>
      <c r="I2481" s="4" t="s">
        <v>28</v>
      </c>
      <c r="J2481" s="4" t="s">
        <v>3</v>
      </c>
      <c r="K2481" s="4" t="s">
        <v>34</v>
      </c>
      <c r="L2481" s="4" t="s">
        <v>35</v>
      </c>
      <c r="M2481" s="9">
        <v>1</v>
      </c>
      <c r="N2481" s="6">
        <v>39.659999999999997</v>
      </c>
      <c r="O2481" s="7">
        <v>0</v>
      </c>
      <c r="P2481" s="6">
        <v>14.76</v>
      </c>
      <c r="Q2481" s="6">
        <f t="shared" si="152"/>
        <v>39.659999999999997</v>
      </c>
      <c r="R2481" s="6">
        <f t="shared" si="153"/>
        <v>14.76</v>
      </c>
      <c r="S2481" s="6">
        <f t="shared" si="154"/>
        <v>24.9</v>
      </c>
      <c r="T2481" s="8">
        <f t="shared" si="155"/>
        <v>0.62783661119515888</v>
      </c>
      <c r="U2481" s="5">
        <f>YEAR(SalesDataTable[[#This Row],[Order Date]])</f>
        <v>2026</v>
      </c>
      <c r="V2481" s="8" t="str">
        <f>"Q"&amp;ROUNDUP(MONTH(SalesDataTable[[#This Row],[Order Date]])/3,0)</f>
        <v>Q4</v>
      </c>
      <c r="W2481" s="9">
        <f>MONTH(SalesDataTable[[#This Row],[Order Date]])</f>
        <v>11</v>
      </c>
      <c r="X2481" s="8" t="str">
        <f>TEXT(SalesDataTable[[#This Row],[Order Date]],"mmm")</f>
        <v>Nov</v>
      </c>
    </row>
    <row r="2482" spans="1:24" ht="15.75">
      <c r="A2482" s="2">
        <v>3150</v>
      </c>
      <c r="B2482" s="3">
        <v>46355</v>
      </c>
      <c r="C2482" s="4">
        <f>YEAR(SalesDataTable[[#This Row],[Order Date]])</f>
        <v>2026</v>
      </c>
      <c r="D2482" s="12" t="str">
        <f>"Q"&amp;ROUNDUP(MONTH(SalesDataTable[[#This Row],[Order Date]])/3,0)</f>
        <v>Q4</v>
      </c>
      <c r="E2482" s="4">
        <f>MONTH(SalesDataTable[[#This Row],[Order Date]])</f>
        <v>11</v>
      </c>
      <c r="F2482" s="4" t="str">
        <f>TEXT(SalesDataTable[[#This Row],[Order Date]],"MMM")</f>
        <v>Nov</v>
      </c>
      <c r="G2482" s="4" t="s">
        <v>6</v>
      </c>
      <c r="H2482" s="4" t="s">
        <v>27</v>
      </c>
      <c r="I2482" s="4" t="s">
        <v>2</v>
      </c>
      <c r="J2482" s="4" t="s">
        <v>13</v>
      </c>
      <c r="K2482" s="4" t="s">
        <v>23</v>
      </c>
      <c r="L2482" s="4" t="s">
        <v>40</v>
      </c>
      <c r="M2482" s="9">
        <v>3</v>
      </c>
      <c r="N2482" s="6">
        <v>80.72</v>
      </c>
      <c r="O2482" s="7">
        <v>0.05</v>
      </c>
      <c r="P2482" s="6">
        <v>39.130000000000003</v>
      </c>
      <c r="Q2482" s="6">
        <f t="shared" si="152"/>
        <v>230.05199999999999</v>
      </c>
      <c r="R2482" s="6">
        <f t="shared" si="153"/>
        <v>117.39000000000001</v>
      </c>
      <c r="S2482" s="6">
        <f t="shared" si="154"/>
        <v>112.66199999999998</v>
      </c>
      <c r="T2482" s="8">
        <f t="shared" si="155"/>
        <v>0.48972406238589528</v>
      </c>
      <c r="U2482" s="5">
        <f>YEAR(SalesDataTable[[#This Row],[Order Date]])</f>
        <v>2026</v>
      </c>
      <c r="V2482" s="8" t="str">
        <f>"Q"&amp;ROUNDUP(MONTH(SalesDataTable[[#This Row],[Order Date]])/3,0)</f>
        <v>Q4</v>
      </c>
      <c r="W2482" s="9">
        <f>MONTH(SalesDataTable[[#This Row],[Order Date]])</f>
        <v>11</v>
      </c>
      <c r="X2482" s="8" t="str">
        <f>TEXT(SalesDataTable[[#This Row],[Order Date]],"mmm")</f>
        <v>Nov</v>
      </c>
    </row>
    <row r="2483" spans="1:24" ht="15.75">
      <c r="A2483" s="2">
        <v>4847</v>
      </c>
      <c r="B2483" s="3">
        <v>46355</v>
      </c>
      <c r="C2483" s="4">
        <f>YEAR(SalesDataTable[[#This Row],[Order Date]])</f>
        <v>2026</v>
      </c>
      <c r="D2483" s="12" t="str">
        <f>"Q"&amp;ROUNDUP(MONTH(SalesDataTable[[#This Row],[Order Date]])/3,0)</f>
        <v>Q4</v>
      </c>
      <c r="E2483" s="4">
        <f>MONTH(SalesDataTable[[#This Row],[Order Date]])</f>
        <v>11</v>
      </c>
      <c r="F2483" s="4" t="str">
        <f>TEXT(SalesDataTable[[#This Row],[Order Date]],"MMM")</f>
        <v>Nov</v>
      </c>
      <c r="G2483" s="4" t="s">
        <v>6</v>
      </c>
      <c r="H2483" s="4" t="s">
        <v>49</v>
      </c>
      <c r="I2483" s="4" t="s">
        <v>28</v>
      </c>
      <c r="J2483" s="4" t="s">
        <v>13</v>
      </c>
      <c r="K2483" s="4" t="s">
        <v>14</v>
      </c>
      <c r="L2483" s="4" t="s">
        <v>15</v>
      </c>
      <c r="M2483" s="9">
        <v>2</v>
      </c>
      <c r="N2483" s="6">
        <v>35.51</v>
      </c>
      <c r="O2483" s="7">
        <v>0.05</v>
      </c>
      <c r="P2483" s="6">
        <v>13.24</v>
      </c>
      <c r="Q2483" s="6">
        <f t="shared" si="152"/>
        <v>67.468999999999994</v>
      </c>
      <c r="R2483" s="6">
        <f t="shared" si="153"/>
        <v>26.48</v>
      </c>
      <c r="S2483" s="6">
        <f t="shared" si="154"/>
        <v>40.98899999999999</v>
      </c>
      <c r="T2483" s="8">
        <f t="shared" si="155"/>
        <v>0.60752345521646967</v>
      </c>
      <c r="U2483" s="5">
        <f>YEAR(SalesDataTable[[#This Row],[Order Date]])</f>
        <v>2026</v>
      </c>
      <c r="V2483" s="8" t="str">
        <f>"Q"&amp;ROUNDUP(MONTH(SalesDataTable[[#This Row],[Order Date]])/3,0)</f>
        <v>Q4</v>
      </c>
      <c r="W2483" s="9">
        <f>MONTH(SalesDataTable[[#This Row],[Order Date]])</f>
        <v>11</v>
      </c>
      <c r="X2483" s="8" t="str">
        <f>TEXT(SalesDataTable[[#This Row],[Order Date]],"mmm")</f>
        <v>Nov</v>
      </c>
    </row>
    <row r="2484" spans="1:24" ht="15.75">
      <c r="A2484" s="2">
        <v>221</v>
      </c>
      <c r="B2484" s="3">
        <v>46356</v>
      </c>
      <c r="C2484" s="4">
        <f>YEAR(SalesDataTable[[#This Row],[Order Date]])</f>
        <v>2026</v>
      </c>
      <c r="D2484" s="12" t="str">
        <f>"Q"&amp;ROUNDUP(MONTH(SalesDataTable[[#This Row],[Order Date]])/3,0)</f>
        <v>Q4</v>
      </c>
      <c r="E2484" s="4">
        <f>MONTH(SalesDataTable[[#This Row],[Order Date]])</f>
        <v>11</v>
      </c>
      <c r="F2484" s="4" t="str">
        <f>TEXT(SalesDataTable[[#This Row],[Order Date]],"MMM")</f>
        <v>Nov</v>
      </c>
      <c r="G2484" s="4" t="s">
        <v>20</v>
      </c>
      <c r="H2484" s="4" t="s">
        <v>33</v>
      </c>
      <c r="I2484" s="4" t="s">
        <v>19</v>
      </c>
      <c r="J2484" s="4" t="s">
        <v>16</v>
      </c>
      <c r="K2484" s="4" t="s">
        <v>14</v>
      </c>
      <c r="L2484" s="4" t="s">
        <v>44</v>
      </c>
      <c r="M2484" s="9">
        <v>1</v>
      </c>
      <c r="N2484" s="6">
        <v>132.06</v>
      </c>
      <c r="O2484" s="7">
        <v>0.15</v>
      </c>
      <c r="P2484" s="6">
        <v>67.53</v>
      </c>
      <c r="Q2484" s="6">
        <f t="shared" si="152"/>
        <v>112.251</v>
      </c>
      <c r="R2484" s="6">
        <f t="shared" si="153"/>
        <v>67.53</v>
      </c>
      <c r="S2484" s="6">
        <f t="shared" si="154"/>
        <v>44.721000000000004</v>
      </c>
      <c r="T2484" s="8">
        <f t="shared" si="155"/>
        <v>0.39840179597509157</v>
      </c>
      <c r="U2484" s="5">
        <f>YEAR(SalesDataTable[[#This Row],[Order Date]])</f>
        <v>2026</v>
      </c>
      <c r="V2484" s="8" t="str">
        <f>"Q"&amp;ROUNDUP(MONTH(SalesDataTable[[#This Row],[Order Date]])/3,0)</f>
        <v>Q4</v>
      </c>
      <c r="W2484" s="9">
        <f>MONTH(SalesDataTable[[#This Row],[Order Date]])</f>
        <v>11</v>
      </c>
      <c r="X2484" s="8" t="str">
        <f>TEXT(SalesDataTable[[#This Row],[Order Date]],"mmm")</f>
        <v>Nov</v>
      </c>
    </row>
    <row r="2485" spans="1:24" ht="15.75">
      <c r="A2485" s="2">
        <v>630</v>
      </c>
      <c r="B2485" s="3">
        <v>46356</v>
      </c>
      <c r="C2485" s="4">
        <f>YEAR(SalesDataTable[[#This Row],[Order Date]])</f>
        <v>2026</v>
      </c>
      <c r="D2485" s="12" t="str">
        <f>"Q"&amp;ROUNDUP(MONTH(SalesDataTable[[#This Row],[Order Date]])/3,0)</f>
        <v>Q4</v>
      </c>
      <c r="E2485" s="4">
        <f>MONTH(SalesDataTable[[#This Row],[Order Date]])</f>
        <v>11</v>
      </c>
      <c r="F2485" s="4" t="str">
        <f>TEXT(SalesDataTable[[#This Row],[Order Date]],"MMM")</f>
        <v>Nov</v>
      </c>
      <c r="G2485" s="4" t="s">
        <v>20</v>
      </c>
      <c r="H2485" s="4" t="s">
        <v>33</v>
      </c>
      <c r="I2485" s="4" t="s">
        <v>2</v>
      </c>
      <c r="J2485" s="4" t="s">
        <v>16</v>
      </c>
      <c r="K2485" s="4" t="s">
        <v>4</v>
      </c>
      <c r="L2485" s="4" t="s">
        <v>26</v>
      </c>
      <c r="M2485" s="9">
        <v>3</v>
      </c>
      <c r="N2485" s="6">
        <v>41.07</v>
      </c>
      <c r="O2485" s="7">
        <v>0.1</v>
      </c>
      <c r="P2485" s="6">
        <v>16.86</v>
      </c>
      <c r="Q2485" s="6">
        <f t="shared" si="152"/>
        <v>110.88900000000001</v>
      </c>
      <c r="R2485" s="6">
        <f t="shared" si="153"/>
        <v>50.58</v>
      </c>
      <c r="S2485" s="6">
        <f t="shared" si="154"/>
        <v>60.309000000000012</v>
      </c>
      <c r="T2485" s="8">
        <f t="shared" si="155"/>
        <v>0.54386819251684126</v>
      </c>
      <c r="U2485" s="5">
        <f>YEAR(SalesDataTable[[#This Row],[Order Date]])</f>
        <v>2026</v>
      </c>
      <c r="V2485" s="8" t="str">
        <f>"Q"&amp;ROUNDUP(MONTH(SalesDataTable[[#This Row],[Order Date]])/3,0)</f>
        <v>Q4</v>
      </c>
      <c r="W2485" s="9">
        <f>MONTH(SalesDataTable[[#This Row],[Order Date]])</f>
        <v>11</v>
      </c>
      <c r="X2485" s="8" t="str">
        <f>TEXT(SalesDataTable[[#This Row],[Order Date]],"mmm")</f>
        <v>Nov</v>
      </c>
    </row>
    <row r="2486" spans="1:24" ht="15.75">
      <c r="A2486" s="2">
        <v>1789</v>
      </c>
      <c r="B2486" s="3">
        <v>46356</v>
      </c>
      <c r="C2486" s="4">
        <f>YEAR(SalesDataTable[[#This Row],[Order Date]])</f>
        <v>2026</v>
      </c>
      <c r="D2486" s="12" t="str">
        <f>"Q"&amp;ROUNDUP(MONTH(SalesDataTable[[#This Row],[Order Date]])/3,0)</f>
        <v>Q4</v>
      </c>
      <c r="E2486" s="4">
        <f>MONTH(SalesDataTable[[#This Row],[Order Date]])</f>
        <v>11</v>
      </c>
      <c r="F2486" s="4" t="str">
        <f>TEXT(SalesDataTable[[#This Row],[Order Date]],"MMM")</f>
        <v>Nov</v>
      </c>
      <c r="G2486" s="4" t="s">
        <v>6</v>
      </c>
      <c r="H2486" s="4" t="s">
        <v>43</v>
      </c>
      <c r="I2486" s="4" t="s">
        <v>2</v>
      </c>
      <c r="J2486" s="4" t="s">
        <v>13</v>
      </c>
      <c r="K2486" s="4" t="s">
        <v>9</v>
      </c>
      <c r="L2486" s="4" t="s">
        <v>37</v>
      </c>
      <c r="M2486" s="9">
        <v>2</v>
      </c>
      <c r="N2486" s="6">
        <v>151.49</v>
      </c>
      <c r="O2486" s="7">
        <v>0.1</v>
      </c>
      <c r="P2486" s="6">
        <v>81.39</v>
      </c>
      <c r="Q2486" s="6">
        <f t="shared" si="152"/>
        <v>272.68200000000002</v>
      </c>
      <c r="R2486" s="6">
        <f t="shared" si="153"/>
        <v>162.78</v>
      </c>
      <c r="S2486" s="6">
        <f t="shared" si="154"/>
        <v>109.90200000000002</v>
      </c>
      <c r="T2486" s="8">
        <f t="shared" si="155"/>
        <v>0.40304090479019522</v>
      </c>
      <c r="U2486" s="5">
        <f>YEAR(SalesDataTable[[#This Row],[Order Date]])</f>
        <v>2026</v>
      </c>
      <c r="V2486" s="8" t="str">
        <f>"Q"&amp;ROUNDUP(MONTH(SalesDataTable[[#This Row],[Order Date]])/3,0)</f>
        <v>Q4</v>
      </c>
      <c r="W2486" s="9">
        <f>MONTH(SalesDataTable[[#This Row],[Order Date]])</f>
        <v>11</v>
      </c>
      <c r="X2486" s="8" t="str">
        <f>TEXT(SalesDataTable[[#This Row],[Order Date]],"mmm")</f>
        <v>Nov</v>
      </c>
    </row>
    <row r="2487" spans="1:24" ht="15.75">
      <c r="A2487" s="2">
        <v>1947</v>
      </c>
      <c r="B2487" s="3">
        <v>46356</v>
      </c>
      <c r="C2487" s="4">
        <f>YEAR(SalesDataTable[[#This Row],[Order Date]])</f>
        <v>2026</v>
      </c>
      <c r="D2487" s="12" t="str">
        <f>"Q"&amp;ROUNDUP(MONTH(SalesDataTable[[#This Row],[Order Date]])/3,0)</f>
        <v>Q4</v>
      </c>
      <c r="E2487" s="4">
        <f>MONTH(SalesDataTable[[#This Row],[Order Date]])</f>
        <v>11</v>
      </c>
      <c r="F2487" s="4" t="str">
        <f>TEXT(SalesDataTable[[#This Row],[Order Date]],"MMM")</f>
        <v>Nov</v>
      </c>
      <c r="G2487" s="4" t="s">
        <v>0</v>
      </c>
      <c r="H2487" s="4" t="s">
        <v>1</v>
      </c>
      <c r="I2487" s="4" t="s">
        <v>19</v>
      </c>
      <c r="J2487" s="4" t="s">
        <v>16</v>
      </c>
      <c r="K2487" s="4" t="s">
        <v>34</v>
      </c>
      <c r="L2487" s="4" t="s">
        <v>42</v>
      </c>
      <c r="M2487" s="9">
        <v>1</v>
      </c>
      <c r="N2487" s="6">
        <v>35.729999999999997</v>
      </c>
      <c r="O2487" s="7">
        <v>0.2</v>
      </c>
      <c r="P2487" s="6">
        <v>14.33</v>
      </c>
      <c r="Q2487" s="6">
        <f t="shared" si="152"/>
        <v>28.584</v>
      </c>
      <c r="R2487" s="6">
        <f t="shared" si="153"/>
        <v>14.33</v>
      </c>
      <c r="S2487" s="6">
        <f t="shared" si="154"/>
        <v>14.254</v>
      </c>
      <c r="T2487" s="8">
        <f t="shared" si="155"/>
        <v>0.49867058494262523</v>
      </c>
      <c r="U2487" s="5">
        <f>YEAR(SalesDataTable[[#This Row],[Order Date]])</f>
        <v>2026</v>
      </c>
      <c r="V2487" s="8" t="str">
        <f>"Q"&amp;ROUNDUP(MONTH(SalesDataTable[[#This Row],[Order Date]])/3,0)</f>
        <v>Q4</v>
      </c>
      <c r="W2487" s="9">
        <f>MONTH(SalesDataTable[[#This Row],[Order Date]])</f>
        <v>11</v>
      </c>
      <c r="X2487" s="8" t="str">
        <f>TEXT(SalesDataTable[[#This Row],[Order Date]],"mmm")</f>
        <v>Nov</v>
      </c>
    </row>
    <row r="2488" spans="1:24" ht="15.75">
      <c r="A2488" s="2">
        <v>2279</v>
      </c>
      <c r="B2488" s="3">
        <v>46356</v>
      </c>
      <c r="C2488" s="4">
        <f>YEAR(SalesDataTable[[#This Row],[Order Date]])</f>
        <v>2026</v>
      </c>
      <c r="D2488" s="12" t="str">
        <f>"Q"&amp;ROUNDUP(MONTH(SalesDataTable[[#This Row],[Order Date]])/3,0)</f>
        <v>Q4</v>
      </c>
      <c r="E2488" s="4">
        <f>MONTH(SalesDataTable[[#This Row],[Order Date]])</f>
        <v>11</v>
      </c>
      <c r="F2488" s="4" t="str">
        <f>TEXT(SalesDataTable[[#This Row],[Order Date]],"MMM")</f>
        <v>Nov</v>
      </c>
      <c r="G2488" s="4" t="s">
        <v>0</v>
      </c>
      <c r="H2488" s="4" t="s">
        <v>1</v>
      </c>
      <c r="I2488" s="4" t="s">
        <v>19</v>
      </c>
      <c r="J2488" s="4" t="s">
        <v>3</v>
      </c>
      <c r="K2488" s="4" t="s">
        <v>4</v>
      </c>
      <c r="L2488" s="4" t="s">
        <v>22</v>
      </c>
      <c r="M2488" s="9">
        <v>2</v>
      </c>
      <c r="N2488" s="6">
        <v>50.38</v>
      </c>
      <c r="O2488" s="7">
        <v>0.1</v>
      </c>
      <c r="P2488" s="6">
        <v>22.41</v>
      </c>
      <c r="Q2488" s="6">
        <f t="shared" si="152"/>
        <v>90.684000000000012</v>
      </c>
      <c r="R2488" s="6">
        <f t="shared" si="153"/>
        <v>44.82</v>
      </c>
      <c r="S2488" s="6">
        <f t="shared" si="154"/>
        <v>45.864000000000011</v>
      </c>
      <c r="T2488" s="8">
        <f t="shared" si="155"/>
        <v>0.50575625248114342</v>
      </c>
      <c r="U2488" s="5">
        <f>YEAR(SalesDataTable[[#This Row],[Order Date]])</f>
        <v>2026</v>
      </c>
      <c r="V2488" s="8" t="str">
        <f>"Q"&amp;ROUNDUP(MONTH(SalesDataTable[[#This Row],[Order Date]])/3,0)</f>
        <v>Q4</v>
      </c>
      <c r="W2488" s="9">
        <f>MONTH(SalesDataTable[[#This Row],[Order Date]])</f>
        <v>11</v>
      </c>
      <c r="X2488" s="8" t="str">
        <f>TEXT(SalesDataTable[[#This Row],[Order Date]],"mmm")</f>
        <v>Nov</v>
      </c>
    </row>
    <row r="2489" spans="1:24" ht="15.75">
      <c r="A2489" s="2">
        <v>2439</v>
      </c>
      <c r="B2489" s="3">
        <v>46356</v>
      </c>
      <c r="C2489" s="4">
        <f>YEAR(SalesDataTable[[#This Row],[Order Date]])</f>
        <v>2026</v>
      </c>
      <c r="D2489" s="12" t="str">
        <f>"Q"&amp;ROUNDUP(MONTH(SalesDataTable[[#This Row],[Order Date]])/3,0)</f>
        <v>Q4</v>
      </c>
      <c r="E2489" s="4">
        <f>MONTH(SalesDataTable[[#This Row],[Order Date]])</f>
        <v>11</v>
      </c>
      <c r="F2489" s="4" t="str">
        <f>TEXT(SalesDataTable[[#This Row],[Order Date]],"MMM")</f>
        <v>Nov</v>
      </c>
      <c r="G2489" s="4" t="s">
        <v>0</v>
      </c>
      <c r="H2489" s="4" t="s">
        <v>36</v>
      </c>
      <c r="I2489" s="4" t="s">
        <v>2</v>
      </c>
      <c r="J2489" s="4" t="s">
        <v>16</v>
      </c>
      <c r="K2489" s="4" t="s">
        <v>34</v>
      </c>
      <c r="L2489" s="4" t="s">
        <v>42</v>
      </c>
      <c r="M2489" s="9">
        <v>1</v>
      </c>
      <c r="N2489" s="6">
        <v>35.67</v>
      </c>
      <c r="O2489" s="7">
        <v>0.1</v>
      </c>
      <c r="P2489" s="6">
        <v>13.81</v>
      </c>
      <c r="Q2489" s="6">
        <f t="shared" si="152"/>
        <v>32.103000000000002</v>
      </c>
      <c r="R2489" s="6">
        <f t="shared" si="153"/>
        <v>13.81</v>
      </c>
      <c r="S2489" s="6">
        <f t="shared" si="154"/>
        <v>18.292999999999999</v>
      </c>
      <c r="T2489" s="8">
        <f t="shared" si="155"/>
        <v>0.5698221350029592</v>
      </c>
      <c r="U2489" s="5">
        <f>YEAR(SalesDataTable[[#This Row],[Order Date]])</f>
        <v>2026</v>
      </c>
      <c r="V2489" s="8" t="str">
        <f>"Q"&amp;ROUNDUP(MONTH(SalesDataTable[[#This Row],[Order Date]])/3,0)</f>
        <v>Q4</v>
      </c>
      <c r="W2489" s="9">
        <f>MONTH(SalesDataTable[[#This Row],[Order Date]])</f>
        <v>11</v>
      </c>
      <c r="X2489" s="8" t="str">
        <f>TEXT(SalesDataTable[[#This Row],[Order Date]],"mmm")</f>
        <v>Nov</v>
      </c>
    </row>
    <row r="2490" spans="1:24" ht="15.75">
      <c r="A2490" s="2">
        <v>2540</v>
      </c>
      <c r="B2490" s="3">
        <v>46356</v>
      </c>
      <c r="C2490" s="4">
        <f>YEAR(SalesDataTable[[#This Row],[Order Date]])</f>
        <v>2026</v>
      </c>
      <c r="D2490" s="12" t="str">
        <f>"Q"&amp;ROUNDUP(MONTH(SalesDataTable[[#This Row],[Order Date]])/3,0)</f>
        <v>Q4</v>
      </c>
      <c r="E2490" s="4">
        <f>MONTH(SalesDataTable[[#This Row],[Order Date]])</f>
        <v>11</v>
      </c>
      <c r="F2490" s="4" t="str">
        <f>TEXT(SalesDataTable[[#This Row],[Order Date]],"MMM")</f>
        <v>Nov</v>
      </c>
      <c r="G2490" s="4" t="s">
        <v>6</v>
      </c>
      <c r="H2490" s="4" t="s">
        <v>49</v>
      </c>
      <c r="I2490" s="4" t="s">
        <v>8</v>
      </c>
      <c r="J2490" s="4" t="s">
        <v>16</v>
      </c>
      <c r="K2490" s="4" t="s">
        <v>23</v>
      </c>
      <c r="L2490" s="4" t="s">
        <v>40</v>
      </c>
      <c r="M2490" s="9">
        <v>12</v>
      </c>
      <c r="N2490" s="6">
        <v>81.150000000000006</v>
      </c>
      <c r="O2490" s="7">
        <v>0.15</v>
      </c>
      <c r="P2490" s="6">
        <v>39.590000000000003</v>
      </c>
      <c r="Q2490" s="6">
        <f t="shared" si="152"/>
        <v>827.73</v>
      </c>
      <c r="R2490" s="6">
        <f t="shared" si="153"/>
        <v>475.08000000000004</v>
      </c>
      <c r="S2490" s="6">
        <f t="shared" si="154"/>
        <v>352.65</v>
      </c>
      <c r="T2490" s="8">
        <f t="shared" si="155"/>
        <v>0.42604472472907828</v>
      </c>
      <c r="U2490" s="5">
        <f>YEAR(SalesDataTable[[#This Row],[Order Date]])</f>
        <v>2026</v>
      </c>
      <c r="V2490" s="8" t="str">
        <f>"Q"&amp;ROUNDUP(MONTH(SalesDataTable[[#This Row],[Order Date]])/3,0)</f>
        <v>Q4</v>
      </c>
      <c r="W2490" s="9">
        <f>MONTH(SalesDataTable[[#This Row],[Order Date]])</f>
        <v>11</v>
      </c>
      <c r="X2490" s="8" t="str">
        <f>TEXT(SalesDataTable[[#This Row],[Order Date]],"mmm")</f>
        <v>Nov</v>
      </c>
    </row>
    <row r="2491" spans="1:24" ht="15.75">
      <c r="A2491" s="2">
        <v>2747</v>
      </c>
      <c r="B2491" s="3">
        <v>46356</v>
      </c>
      <c r="C2491" s="4">
        <f>YEAR(SalesDataTable[[#This Row],[Order Date]])</f>
        <v>2026</v>
      </c>
      <c r="D2491" s="12" t="str">
        <f>"Q"&amp;ROUNDUP(MONTH(SalesDataTable[[#This Row],[Order Date]])/3,0)</f>
        <v>Q4</v>
      </c>
      <c r="E2491" s="4">
        <f>MONTH(SalesDataTable[[#This Row],[Order Date]])</f>
        <v>11</v>
      </c>
      <c r="F2491" s="4" t="str">
        <f>TEXT(SalesDataTable[[#This Row],[Order Date]],"MMM")</f>
        <v>Nov</v>
      </c>
      <c r="G2491" s="4" t="s">
        <v>0</v>
      </c>
      <c r="H2491" s="4" t="s">
        <v>50</v>
      </c>
      <c r="I2491" s="4" t="s">
        <v>19</v>
      </c>
      <c r="J2491" s="4" t="s">
        <v>3</v>
      </c>
      <c r="K2491" s="4" t="s">
        <v>23</v>
      </c>
      <c r="L2491" s="4" t="s">
        <v>29</v>
      </c>
      <c r="M2491" s="9">
        <v>1</v>
      </c>
      <c r="N2491" s="6">
        <v>194.73</v>
      </c>
      <c r="O2491" s="7">
        <v>0</v>
      </c>
      <c r="P2491" s="6">
        <v>104.48</v>
      </c>
      <c r="Q2491" s="6">
        <f t="shared" si="152"/>
        <v>194.73</v>
      </c>
      <c r="R2491" s="6">
        <f t="shared" si="153"/>
        <v>104.48</v>
      </c>
      <c r="S2491" s="6">
        <f t="shared" si="154"/>
        <v>90.249999999999986</v>
      </c>
      <c r="T2491" s="8">
        <f t="shared" si="155"/>
        <v>0.46346222975401835</v>
      </c>
      <c r="U2491" s="5">
        <f>YEAR(SalesDataTable[[#This Row],[Order Date]])</f>
        <v>2026</v>
      </c>
      <c r="V2491" s="8" t="str">
        <f>"Q"&amp;ROUNDUP(MONTH(SalesDataTable[[#This Row],[Order Date]])/3,0)</f>
        <v>Q4</v>
      </c>
      <c r="W2491" s="9">
        <f>MONTH(SalesDataTable[[#This Row],[Order Date]])</f>
        <v>11</v>
      </c>
      <c r="X2491" s="8" t="str">
        <f>TEXT(SalesDataTable[[#This Row],[Order Date]],"mmm")</f>
        <v>Nov</v>
      </c>
    </row>
    <row r="2492" spans="1:24" ht="15.75">
      <c r="A2492" s="2">
        <v>3094</v>
      </c>
      <c r="B2492" s="3">
        <v>46356</v>
      </c>
      <c r="C2492" s="4">
        <f>YEAR(SalesDataTable[[#This Row],[Order Date]])</f>
        <v>2026</v>
      </c>
      <c r="D2492" s="12" t="str">
        <f>"Q"&amp;ROUNDUP(MONTH(SalesDataTable[[#This Row],[Order Date]])/3,0)</f>
        <v>Q4</v>
      </c>
      <c r="E2492" s="4">
        <f>MONTH(SalesDataTable[[#This Row],[Order Date]])</f>
        <v>11</v>
      </c>
      <c r="F2492" s="4" t="str">
        <f>TEXT(SalesDataTable[[#This Row],[Order Date]],"MMM")</f>
        <v>Nov</v>
      </c>
      <c r="G2492" s="4" t="s">
        <v>6</v>
      </c>
      <c r="H2492" s="4" t="s">
        <v>7</v>
      </c>
      <c r="I2492" s="4" t="s">
        <v>28</v>
      </c>
      <c r="J2492" s="4" t="s">
        <v>16</v>
      </c>
      <c r="K2492" s="4" t="s">
        <v>23</v>
      </c>
      <c r="L2492" s="4" t="s">
        <v>51</v>
      </c>
      <c r="M2492" s="9">
        <v>2</v>
      </c>
      <c r="N2492" s="6">
        <v>122.18</v>
      </c>
      <c r="O2492" s="7">
        <v>0.15</v>
      </c>
      <c r="P2492" s="6">
        <v>61.3</v>
      </c>
      <c r="Q2492" s="6">
        <f t="shared" si="152"/>
        <v>207.70600000000002</v>
      </c>
      <c r="R2492" s="6">
        <f t="shared" si="153"/>
        <v>122.6</v>
      </c>
      <c r="S2492" s="6">
        <f t="shared" si="154"/>
        <v>85.106000000000023</v>
      </c>
      <c r="T2492" s="8">
        <f t="shared" si="155"/>
        <v>0.40974261696821479</v>
      </c>
      <c r="U2492" s="5">
        <f>YEAR(SalesDataTable[[#This Row],[Order Date]])</f>
        <v>2026</v>
      </c>
      <c r="V2492" s="8" t="str">
        <f>"Q"&amp;ROUNDUP(MONTH(SalesDataTable[[#This Row],[Order Date]])/3,0)</f>
        <v>Q4</v>
      </c>
      <c r="W2492" s="9">
        <f>MONTH(SalesDataTable[[#This Row],[Order Date]])</f>
        <v>11</v>
      </c>
      <c r="X2492" s="8" t="str">
        <f>TEXT(SalesDataTable[[#This Row],[Order Date]],"mmm")</f>
        <v>Nov</v>
      </c>
    </row>
    <row r="2493" spans="1:24" ht="15.75">
      <c r="A2493" s="2">
        <v>3359</v>
      </c>
      <c r="B2493" s="3">
        <v>46356</v>
      </c>
      <c r="C2493" s="4">
        <f>YEAR(SalesDataTable[[#This Row],[Order Date]])</f>
        <v>2026</v>
      </c>
      <c r="D2493" s="12" t="str">
        <f>"Q"&amp;ROUNDUP(MONTH(SalesDataTable[[#This Row],[Order Date]])/3,0)</f>
        <v>Q4</v>
      </c>
      <c r="E2493" s="4">
        <f>MONTH(SalesDataTable[[#This Row],[Order Date]])</f>
        <v>11</v>
      </c>
      <c r="F2493" s="4" t="str">
        <f>TEXT(SalesDataTable[[#This Row],[Order Date]],"MMM")</f>
        <v>Nov</v>
      </c>
      <c r="G2493" s="4" t="s">
        <v>20</v>
      </c>
      <c r="H2493" s="4" t="s">
        <v>47</v>
      </c>
      <c r="I2493" s="4" t="s">
        <v>2</v>
      </c>
      <c r="J2493" s="4" t="s">
        <v>3</v>
      </c>
      <c r="K2493" s="4" t="s">
        <v>23</v>
      </c>
      <c r="L2493" s="4" t="s">
        <v>40</v>
      </c>
      <c r="M2493" s="9">
        <v>1</v>
      </c>
      <c r="N2493" s="6">
        <v>83.14</v>
      </c>
      <c r="O2493" s="7">
        <v>0</v>
      </c>
      <c r="P2493" s="6">
        <v>39.369999999999997</v>
      </c>
      <c r="Q2493" s="6">
        <f t="shared" si="152"/>
        <v>83.14</v>
      </c>
      <c r="R2493" s="6">
        <f t="shared" si="153"/>
        <v>39.369999999999997</v>
      </c>
      <c r="S2493" s="6">
        <f t="shared" si="154"/>
        <v>43.77</v>
      </c>
      <c r="T2493" s="8">
        <f t="shared" si="155"/>
        <v>0.52646139042578788</v>
      </c>
      <c r="U2493" s="5">
        <f>YEAR(SalesDataTable[[#This Row],[Order Date]])</f>
        <v>2026</v>
      </c>
      <c r="V2493" s="8" t="str">
        <f>"Q"&amp;ROUNDUP(MONTH(SalesDataTable[[#This Row],[Order Date]])/3,0)</f>
        <v>Q4</v>
      </c>
      <c r="W2493" s="9">
        <f>MONTH(SalesDataTable[[#This Row],[Order Date]])</f>
        <v>11</v>
      </c>
      <c r="X2493" s="8" t="str">
        <f>TEXT(SalesDataTable[[#This Row],[Order Date]],"mmm")</f>
        <v>Nov</v>
      </c>
    </row>
    <row r="2494" spans="1:24" ht="15.75">
      <c r="A2494" s="2">
        <v>3473</v>
      </c>
      <c r="B2494" s="3">
        <v>46356</v>
      </c>
      <c r="C2494" s="4">
        <f>YEAR(SalesDataTable[[#This Row],[Order Date]])</f>
        <v>2026</v>
      </c>
      <c r="D2494" s="12" t="str">
        <f>"Q"&amp;ROUNDUP(MONTH(SalesDataTable[[#This Row],[Order Date]])/3,0)</f>
        <v>Q4</v>
      </c>
      <c r="E2494" s="4">
        <f>MONTH(SalesDataTable[[#This Row],[Order Date]])</f>
        <v>11</v>
      </c>
      <c r="F2494" s="4" t="str">
        <f>TEXT(SalesDataTable[[#This Row],[Order Date]],"MMM")</f>
        <v>Nov</v>
      </c>
      <c r="G2494" s="4" t="s">
        <v>11</v>
      </c>
      <c r="H2494" s="4" t="s">
        <v>25</v>
      </c>
      <c r="I2494" s="4" t="s">
        <v>2</v>
      </c>
      <c r="J2494" s="4" t="s">
        <v>3</v>
      </c>
      <c r="K2494" s="4" t="s">
        <v>4</v>
      </c>
      <c r="L2494" s="4" t="s">
        <v>5</v>
      </c>
      <c r="M2494" s="9">
        <v>1</v>
      </c>
      <c r="N2494" s="6">
        <v>80.97</v>
      </c>
      <c r="O2494" s="7">
        <v>0</v>
      </c>
      <c r="P2494" s="6">
        <v>43.64</v>
      </c>
      <c r="Q2494" s="6">
        <f t="shared" si="152"/>
        <v>80.97</v>
      </c>
      <c r="R2494" s="6">
        <f t="shared" si="153"/>
        <v>43.64</v>
      </c>
      <c r="S2494" s="6">
        <f t="shared" si="154"/>
        <v>37.33</v>
      </c>
      <c r="T2494" s="8">
        <f t="shared" si="155"/>
        <v>0.4610349512164999</v>
      </c>
      <c r="U2494" s="5">
        <f>YEAR(SalesDataTable[[#This Row],[Order Date]])</f>
        <v>2026</v>
      </c>
      <c r="V2494" s="8" t="str">
        <f>"Q"&amp;ROUNDUP(MONTH(SalesDataTable[[#This Row],[Order Date]])/3,0)</f>
        <v>Q4</v>
      </c>
      <c r="W2494" s="9">
        <f>MONTH(SalesDataTable[[#This Row],[Order Date]])</f>
        <v>11</v>
      </c>
      <c r="X2494" s="8" t="str">
        <f>TEXT(SalesDataTable[[#This Row],[Order Date]],"mmm")</f>
        <v>Nov</v>
      </c>
    </row>
    <row r="2495" spans="1:24" ht="15.75">
      <c r="A2495" s="2">
        <v>3589</v>
      </c>
      <c r="B2495" s="3">
        <v>46356</v>
      </c>
      <c r="C2495" s="4">
        <f>YEAR(SalesDataTable[[#This Row],[Order Date]])</f>
        <v>2026</v>
      </c>
      <c r="D2495" s="12" t="str">
        <f>"Q"&amp;ROUNDUP(MONTH(SalesDataTable[[#This Row],[Order Date]])/3,0)</f>
        <v>Q4</v>
      </c>
      <c r="E2495" s="4">
        <f>MONTH(SalesDataTable[[#This Row],[Order Date]])</f>
        <v>11</v>
      </c>
      <c r="F2495" s="4" t="str">
        <f>TEXT(SalesDataTable[[#This Row],[Order Date]],"MMM")</f>
        <v>Nov</v>
      </c>
      <c r="G2495" s="4" t="s">
        <v>0</v>
      </c>
      <c r="H2495" s="4" t="s">
        <v>36</v>
      </c>
      <c r="I2495" s="4" t="s">
        <v>2</v>
      </c>
      <c r="J2495" s="4" t="s">
        <v>13</v>
      </c>
      <c r="K2495" s="4" t="s">
        <v>9</v>
      </c>
      <c r="L2495" s="4" t="s">
        <v>46</v>
      </c>
      <c r="M2495" s="9">
        <v>1</v>
      </c>
      <c r="N2495" s="6">
        <v>73.03</v>
      </c>
      <c r="O2495" s="7">
        <v>0</v>
      </c>
      <c r="P2495" s="6">
        <v>32.71</v>
      </c>
      <c r="Q2495" s="6">
        <f t="shared" si="152"/>
        <v>73.03</v>
      </c>
      <c r="R2495" s="6">
        <f t="shared" si="153"/>
        <v>32.71</v>
      </c>
      <c r="S2495" s="6">
        <f t="shared" si="154"/>
        <v>40.32</v>
      </c>
      <c r="T2495" s="8">
        <f t="shared" si="155"/>
        <v>0.55210187594139393</v>
      </c>
      <c r="U2495" s="5">
        <f>YEAR(SalesDataTable[[#This Row],[Order Date]])</f>
        <v>2026</v>
      </c>
      <c r="V2495" s="8" t="str">
        <f>"Q"&amp;ROUNDUP(MONTH(SalesDataTable[[#This Row],[Order Date]])/3,0)</f>
        <v>Q4</v>
      </c>
      <c r="W2495" s="9">
        <f>MONTH(SalesDataTable[[#This Row],[Order Date]])</f>
        <v>11</v>
      </c>
      <c r="X2495" s="8" t="str">
        <f>TEXT(SalesDataTable[[#This Row],[Order Date]],"mmm")</f>
        <v>Nov</v>
      </c>
    </row>
    <row r="2496" spans="1:24" ht="15.75">
      <c r="A2496" s="2">
        <v>4689</v>
      </c>
      <c r="B2496" s="3">
        <v>46356</v>
      </c>
      <c r="C2496" s="4">
        <f>YEAR(SalesDataTable[[#This Row],[Order Date]])</f>
        <v>2026</v>
      </c>
      <c r="D2496" s="12" t="str">
        <f>"Q"&amp;ROUNDUP(MONTH(SalesDataTable[[#This Row],[Order Date]])/3,0)</f>
        <v>Q4</v>
      </c>
      <c r="E2496" s="4">
        <f>MONTH(SalesDataTable[[#This Row],[Order Date]])</f>
        <v>11</v>
      </c>
      <c r="F2496" s="4" t="str">
        <f>TEXT(SalesDataTable[[#This Row],[Order Date]],"MMM")</f>
        <v>Nov</v>
      </c>
      <c r="G2496" s="4" t="s">
        <v>11</v>
      </c>
      <c r="H2496" s="4" t="s">
        <v>18</v>
      </c>
      <c r="I2496" s="4" t="s">
        <v>2</v>
      </c>
      <c r="J2496" s="4" t="s">
        <v>3</v>
      </c>
      <c r="K2496" s="4" t="s">
        <v>14</v>
      </c>
      <c r="L2496" s="4" t="s">
        <v>32</v>
      </c>
      <c r="M2496" s="9">
        <v>1</v>
      </c>
      <c r="N2496" s="6">
        <v>46.81</v>
      </c>
      <c r="O2496" s="7">
        <v>0.05</v>
      </c>
      <c r="P2496" s="6">
        <v>17.87</v>
      </c>
      <c r="Q2496" s="6">
        <f t="shared" si="152"/>
        <v>44.469500000000004</v>
      </c>
      <c r="R2496" s="6">
        <f t="shared" si="153"/>
        <v>17.87</v>
      </c>
      <c r="S2496" s="6">
        <f t="shared" si="154"/>
        <v>26.599500000000003</v>
      </c>
      <c r="T2496" s="8">
        <f t="shared" si="155"/>
        <v>0.59815154206815913</v>
      </c>
      <c r="U2496" s="5">
        <f>YEAR(SalesDataTable[[#This Row],[Order Date]])</f>
        <v>2026</v>
      </c>
      <c r="V2496" s="8" t="str">
        <f>"Q"&amp;ROUNDUP(MONTH(SalesDataTable[[#This Row],[Order Date]])/3,0)</f>
        <v>Q4</v>
      </c>
      <c r="W2496" s="9">
        <f>MONTH(SalesDataTable[[#This Row],[Order Date]])</f>
        <v>11</v>
      </c>
      <c r="X2496" s="8" t="str">
        <f>TEXT(SalesDataTable[[#This Row],[Order Date]],"mmm")</f>
        <v>Nov</v>
      </c>
    </row>
    <row r="2497" spans="1:24" ht="15.75">
      <c r="A2497" s="2">
        <v>4819</v>
      </c>
      <c r="B2497" s="3">
        <v>46356</v>
      </c>
      <c r="C2497" s="4">
        <f>YEAR(SalesDataTable[[#This Row],[Order Date]])</f>
        <v>2026</v>
      </c>
      <c r="D2497" s="12" t="str">
        <f>"Q"&amp;ROUNDUP(MONTH(SalesDataTable[[#This Row],[Order Date]])/3,0)</f>
        <v>Q4</v>
      </c>
      <c r="E2497" s="4">
        <f>MONTH(SalesDataTable[[#This Row],[Order Date]])</f>
        <v>11</v>
      </c>
      <c r="F2497" s="4" t="str">
        <f>TEXT(SalesDataTable[[#This Row],[Order Date]],"MMM")</f>
        <v>Nov</v>
      </c>
      <c r="G2497" s="4" t="s">
        <v>20</v>
      </c>
      <c r="H2497" s="4" t="s">
        <v>31</v>
      </c>
      <c r="I2497" s="4" t="s">
        <v>28</v>
      </c>
      <c r="J2497" s="4" t="s">
        <v>13</v>
      </c>
      <c r="K2497" s="4" t="s">
        <v>9</v>
      </c>
      <c r="L2497" s="4" t="s">
        <v>37</v>
      </c>
      <c r="M2497" s="9">
        <v>2</v>
      </c>
      <c r="N2497" s="6">
        <v>153.51</v>
      </c>
      <c r="O2497" s="7">
        <v>0.15</v>
      </c>
      <c r="P2497" s="6">
        <v>81.290000000000006</v>
      </c>
      <c r="Q2497" s="6">
        <f t="shared" si="152"/>
        <v>260.96699999999998</v>
      </c>
      <c r="R2497" s="6">
        <f t="shared" si="153"/>
        <v>162.58000000000001</v>
      </c>
      <c r="S2497" s="6">
        <f t="shared" si="154"/>
        <v>98.386999999999972</v>
      </c>
      <c r="T2497" s="8">
        <f t="shared" si="155"/>
        <v>0.3770093536730697</v>
      </c>
      <c r="U2497" s="5">
        <f>YEAR(SalesDataTable[[#This Row],[Order Date]])</f>
        <v>2026</v>
      </c>
      <c r="V2497" s="8" t="str">
        <f>"Q"&amp;ROUNDUP(MONTH(SalesDataTable[[#This Row],[Order Date]])/3,0)</f>
        <v>Q4</v>
      </c>
      <c r="W2497" s="9">
        <f>MONTH(SalesDataTable[[#This Row],[Order Date]])</f>
        <v>11</v>
      </c>
      <c r="X2497" s="8" t="str">
        <f>TEXT(SalesDataTable[[#This Row],[Order Date]],"mmm")</f>
        <v>Nov</v>
      </c>
    </row>
    <row r="2498" spans="1:24" ht="15.75">
      <c r="A2498" s="2">
        <v>5167</v>
      </c>
      <c r="B2498" s="3">
        <v>46356</v>
      </c>
      <c r="C2498" s="4">
        <f>YEAR(SalesDataTable[[#This Row],[Order Date]])</f>
        <v>2026</v>
      </c>
      <c r="D2498" s="12" t="str">
        <f>"Q"&amp;ROUNDUP(MONTH(SalesDataTable[[#This Row],[Order Date]])/3,0)</f>
        <v>Q4</v>
      </c>
      <c r="E2498" s="4">
        <f>MONTH(SalesDataTable[[#This Row],[Order Date]])</f>
        <v>11</v>
      </c>
      <c r="F2498" s="4" t="str">
        <f>TEXT(SalesDataTable[[#This Row],[Order Date]],"MMM")</f>
        <v>Nov</v>
      </c>
      <c r="G2498" s="4" t="s">
        <v>11</v>
      </c>
      <c r="H2498" s="4" t="s">
        <v>25</v>
      </c>
      <c r="I2498" s="4" t="s">
        <v>28</v>
      </c>
      <c r="J2498" s="4" t="s">
        <v>13</v>
      </c>
      <c r="K2498" s="4" t="s">
        <v>23</v>
      </c>
      <c r="L2498" s="4" t="s">
        <v>29</v>
      </c>
      <c r="M2498" s="9">
        <v>2</v>
      </c>
      <c r="N2498" s="6">
        <v>197.5</v>
      </c>
      <c r="O2498" s="7">
        <v>0</v>
      </c>
      <c r="P2498" s="6">
        <v>104.47</v>
      </c>
      <c r="Q2498" s="6">
        <f t="shared" ref="Q2498:Q2561" si="156">M2498*N2498*(1-O2498)</f>
        <v>395</v>
      </c>
      <c r="R2498" s="6">
        <f t="shared" ref="R2498:R2561" si="157">M2498*P2498</f>
        <v>208.94</v>
      </c>
      <c r="S2498" s="6">
        <f t="shared" ref="S2498:S2561" si="158">Q2498-R2498</f>
        <v>186.06</v>
      </c>
      <c r="T2498" s="8">
        <f t="shared" ref="T2498:T2561" si="159">IFERROR(S2498/Q2498,0)</f>
        <v>0.4710379746835443</v>
      </c>
      <c r="U2498" s="5">
        <f>YEAR(SalesDataTable[[#This Row],[Order Date]])</f>
        <v>2026</v>
      </c>
      <c r="V2498" s="8" t="str">
        <f>"Q"&amp;ROUNDUP(MONTH(SalesDataTable[[#This Row],[Order Date]])/3,0)</f>
        <v>Q4</v>
      </c>
      <c r="W2498" s="9">
        <f>MONTH(SalesDataTable[[#This Row],[Order Date]])</f>
        <v>11</v>
      </c>
      <c r="X2498" s="8" t="str">
        <f>TEXT(SalesDataTable[[#This Row],[Order Date]],"mmm")</f>
        <v>Nov</v>
      </c>
    </row>
    <row r="2499" spans="1:24" ht="15.75">
      <c r="A2499" s="2">
        <v>38</v>
      </c>
      <c r="B2499" s="3">
        <v>46357</v>
      </c>
      <c r="C2499" s="4">
        <f>YEAR(SalesDataTable[[#This Row],[Order Date]])</f>
        <v>2026</v>
      </c>
      <c r="D2499" s="12" t="str">
        <f>"Q"&amp;ROUNDUP(MONTH(SalesDataTable[[#This Row],[Order Date]])/3,0)</f>
        <v>Q4</v>
      </c>
      <c r="E2499" s="4">
        <f>MONTH(SalesDataTable[[#This Row],[Order Date]])</f>
        <v>12</v>
      </c>
      <c r="F2499" s="4" t="str">
        <f>TEXT(SalesDataTable[[#This Row],[Order Date]],"MMM")</f>
        <v>Dec</v>
      </c>
      <c r="G2499" s="4" t="s">
        <v>20</v>
      </c>
      <c r="H2499" s="4" t="s">
        <v>33</v>
      </c>
      <c r="I2499" s="4" t="s">
        <v>8</v>
      </c>
      <c r="J2499" s="4" t="s">
        <v>16</v>
      </c>
      <c r="K2499" s="4" t="s">
        <v>9</v>
      </c>
      <c r="L2499" s="4" t="s">
        <v>17</v>
      </c>
      <c r="M2499" s="9">
        <v>8</v>
      </c>
      <c r="N2499" s="6">
        <v>146.55000000000001</v>
      </c>
      <c r="O2499" s="7">
        <v>0.1</v>
      </c>
      <c r="P2499" s="6">
        <v>78.03</v>
      </c>
      <c r="Q2499" s="6">
        <f t="shared" si="156"/>
        <v>1055.1600000000001</v>
      </c>
      <c r="R2499" s="6">
        <f t="shared" si="157"/>
        <v>624.24</v>
      </c>
      <c r="S2499" s="6">
        <f t="shared" si="158"/>
        <v>430.92000000000007</v>
      </c>
      <c r="T2499" s="8">
        <f t="shared" si="159"/>
        <v>0.40839303991811671</v>
      </c>
      <c r="U2499" s="5">
        <f>YEAR(SalesDataTable[[#This Row],[Order Date]])</f>
        <v>2026</v>
      </c>
      <c r="V2499" s="8" t="str">
        <f>"Q"&amp;ROUNDUP(MONTH(SalesDataTable[[#This Row],[Order Date]])/3,0)</f>
        <v>Q4</v>
      </c>
      <c r="W2499" s="9">
        <f>MONTH(SalesDataTable[[#This Row],[Order Date]])</f>
        <v>12</v>
      </c>
      <c r="X2499" s="8" t="str">
        <f>TEXT(SalesDataTable[[#This Row],[Order Date]],"mmm")</f>
        <v>Dec</v>
      </c>
    </row>
    <row r="2500" spans="1:24" ht="15.75">
      <c r="A2500" s="2">
        <v>364</v>
      </c>
      <c r="B2500" s="3">
        <v>46357</v>
      </c>
      <c r="C2500" s="4">
        <f>YEAR(SalesDataTable[[#This Row],[Order Date]])</f>
        <v>2026</v>
      </c>
      <c r="D2500" s="12" t="str">
        <f>"Q"&amp;ROUNDUP(MONTH(SalesDataTable[[#This Row],[Order Date]])/3,0)</f>
        <v>Q4</v>
      </c>
      <c r="E2500" s="4">
        <f>MONTH(SalesDataTable[[#This Row],[Order Date]])</f>
        <v>12</v>
      </c>
      <c r="F2500" s="4" t="str">
        <f>TEXT(SalesDataTable[[#This Row],[Order Date]],"MMM")</f>
        <v>Dec</v>
      </c>
      <c r="G2500" s="4" t="s">
        <v>20</v>
      </c>
      <c r="H2500" s="4" t="s">
        <v>47</v>
      </c>
      <c r="I2500" s="4" t="s">
        <v>2</v>
      </c>
      <c r="J2500" s="4" t="s">
        <v>16</v>
      </c>
      <c r="K2500" s="4" t="s">
        <v>4</v>
      </c>
      <c r="L2500" s="4" t="s">
        <v>22</v>
      </c>
      <c r="M2500" s="9">
        <v>2</v>
      </c>
      <c r="N2500" s="6">
        <v>51.83</v>
      </c>
      <c r="O2500" s="7">
        <v>0.15</v>
      </c>
      <c r="P2500" s="6">
        <v>22.02</v>
      </c>
      <c r="Q2500" s="6">
        <f t="shared" si="156"/>
        <v>88.11099999999999</v>
      </c>
      <c r="R2500" s="6">
        <f t="shared" si="157"/>
        <v>44.04</v>
      </c>
      <c r="S2500" s="6">
        <f t="shared" si="158"/>
        <v>44.070999999999991</v>
      </c>
      <c r="T2500" s="8">
        <f t="shared" si="159"/>
        <v>0.50017591447151888</v>
      </c>
      <c r="U2500" s="5">
        <f>YEAR(SalesDataTable[[#This Row],[Order Date]])</f>
        <v>2026</v>
      </c>
      <c r="V2500" s="8" t="str">
        <f>"Q"&amp;ROUNDUP(MONTH(SalesDataTable[[#This Row],[Order Date]])/3,0)</f>
        <v>Q4</v>
      </c>
      <c r="W2500" s="9">
        <f>MONTH(SalesDataTable[[#This Row],[Order Date]])</f>
        <v>12</v>
      </c>
      <c r="X2500" s="8" t="str">
        <f>TEXT(SalesDataTable[[#This Row],[Order Date]],"mmm")</f>
        <v>Dec</v>
      </c>
    </row>
    <row r="2501" spans="1:24" ht="15.75">
      <c r="A2501" s="2">
        <v>2040</v>
      </c>
      <c r="B2501" s="3">
        <v>46357</v>
      </c>
      <c r="C2501" s="4">
        <f>YEAR(SalesDataTable[[#This Row],[Order Date]])</f>
        <v>2026</v>
      </c>
      <c r="D2501" s="12" t="str">
        <f>"Q"&amp;ROUNDUP(MONTH(SalesDataTable[[#This Row],[Order Date]])/3,0)</f>
        <v>Q4</v>
      </c>
      <c r="E2501" s="4">
        <f>MONTH(SalesDataTable[[#This Row],[Order Date]])</f>
        <v>12</v>
      </c>
      <c r="F2501" s="4" t="str">
        <f>TEXT(SalesDataTable[[#This Row],[Order Date]],"MMM")</f>
        <v>Dec</v>
      </c>
      <c r="G2501" s="4" t="s">
        <v>6</v>
      </c>
      <c r="H2501" s="4" t="s">
        <v>43</v>
      </c>
      <c r="I2501" s="4" t="s">
        <v>2</v>
      </c>
      <c r="J2501" s="4" t="s">
        <v>13</v>
      </c>
      <c r="K2501" s="4" t="s">
        <v>9</v>
      </c>
      <c r="L2501" s="4" t="s">
        <v>17</v>
      </c>
      <c r="M2501" s="9">
        <v>1</v>
      </c>
      <c r="N2501" s="6">
        <v>140.34</v>
      </c>
      <c r="O2501" s="7">
        <v>0.15</v>
      </c>
      <c r="P2501" s="6">
        <v>79.92</v>
      </c>
      <c r="Q2501" s="6">
        <f t="shared" si="156"/>
        <v>119.289</v>
      </c>
      <c r="R2501" s="6">
        <f t="shared" si="157"/>
        <v>79.92</v>
      </c>
      <c r="S2501" s="6">
        <f t="shared" si="158"/>
        <v>39.369</v>
      </c>
      <c r="T2501" s="8">
        <f t="shared" si="159"/>
        <v>0.33003043029952467</v>
      </c>
      <c r="U2501" s="5">
        <f>YEAR(SalesDataTable[[#This Row],[Order Date]])</f>
        <v>2026</v>
      </c>
      <c r="V2501" s="8" t="str">
        <f>"Q"&amp;ROUNDUP(MONTH(SalesDataTable[[#This Row],[Order Date]])/3,0)</f>
        <v>Q4</v>
      </c>
      <c r="W2501" s="9">
        <f>MONTH(SalesDataTable[[#This Row],[Order Date]])</f>
        <v>12</v>
      </c>
      <c r="X2501" s="8" t="str">
        <f>TEXT(SalesDataTable[[#This Row],[Order Date]],"mmm")</f>
        <v>Dec</v>
      </c>
    </row>
    <row r="2502" spans="1:24" ht="15.75">
      <c r="A2502" s="2">
        <v>2899</v>
      </c>
      <c r="B2502" s="3">
        <v>46357</v>
      </c>
      <c r="C2502" s="4">
        <f>YEAR(SalesDataTable[[#This Row],[Order Date]])</f>
        <v>2026</v>
      </c>
      <c r="D2502" s="12" t="str">
        <f>"Q"&amp;ROUNDUP(MONTH(SalesDataTable[[#This Row],[Order Date]])/3,0)</f>
        <v>Q4</v>
      </c>
      <c r="E2502" s="4">
        <f>MONTH(SalesDataTable[[#This Row],[Order Date]])</f>
        <v>12</v>
      </c>
      <c r="F2502" s="4" t="str">
        <f>TEXT(SalesDataTable[[#This Row],[Order Date]],"MMM")</f>
        <v>Dec</v>
      </c>
      <c r="G2502" s="4" t="s">
        <v>0</v>
      </c>
      <c r="H2502" s="4" t="s">
        <v>1</v>
      </c>
      <c r="I2502" s="4" t="s">
        <v>2</v>
      </c>
      <c r="J2502" s="4" t="s">
        <v>13</v>
      </c>
      <c r="K2502" s="4" t="s">
        <v>9</v>
      </c>
      <c r="L2502" s="4" t="s">
        <v>37</v>
      </c>
      <c r="M2502" s="9">
        <v>1</v>
      </c>
      <c r="N2502" s="6">
        <v>156.44999999999999</v>
      </c>
      <c r="O2502" s="7">
        <v>0</v>
      </c>
      <c r="P2502" s="6">
        <v>80.56</v>
      </c>
      <c r="Q2502" s="6">
        <f t="shared" si="156"/>
        <v>156.44999999999999</v>
      </c>
      <c r="R2502" s="6">
        <f t="shared" si="157"/>
        <v>80.56</v>
      </c>
      <c r="S2502" s="6">
        <f t="shared" si="158"/>
        <v>75.889999999999986</v>
      </c>
      <c r="T2502" s="8">
        <f t="shared" si="159"/>
        <v>0.48507510386705011</v>
      </c>
      <c r="U2502" s="5">
        <f>YEAR(SalesDataTable[[#This Row],[Order Date]])</f>
        <v>2026</v>
      </c>
      <c r="V2502" s="8" t="str">
        <f>"Q"&amp;ROUNDUP(MONTH(SalesDataTable[[#This Row],[Order Date]])/3,0)</f>
        <v>Q4</v>
      </c>
      <c r="W2502" s="9">
        <f>MONTH(SalesDataTable[[#This Row],[Order Date]])</f>
        <v>12</v>
      </c>
      <c r="X2502" s="8" t="str">
        <f>TEXT(SalesDataTable[[#This Row],[Order Date]],"mmm")</f>
        <v>Dec</v>
      </c>
    </row>
    <row r="2503" spans="1:24" ht="15.75">
      <c r="A2503" s="2">
        <v>3199</v>
      </c>
      <c r="B2503" s="3">
        <v>46357</v>
      </c>
      <c r="C2503" s="4">
        <f>YEAR(SalesDataTable[[#This Row],[Order Date]])</f>
        <v>2026</v>
      </c>
      <c r="D2503" s="12" t="str">
        <f>"Q"&amp;ROUNDUP(MONTH(SalesDataTable[[#This Row],[Order Date]])/3,0)</f>
        <v>Q4</v>
      </c>
      <c r="E2503" s="4">
        <f>MONTH(SalesDataTable[[#This Row],[Order Date]])</f>
        <v>12</v>
      </c>
      <c r="F2503" s="4" t="str">
        <f>TEXT(SalesDataTable[[#This Row],[Order Date]],"MMM")</f>
        <v>Dec</v>
      </c>
      <c r="G2503" s="4" t="s">
        <v>11</v>
      </c>
      <c r="H2503" s="4" t="s">
        <v>52</v>
      </c>
      <c r="I2503" s="4" t="s">
        <v>28</v>
      </c>
      <c r="J2503" s="4" t="s">
        <v>3</v>
      </c>
      <c r="K2503" s="4" t="s">
        <v>34</v>
      </c>
      <c r="L2503" s="4" t="s">
        <v>35</v>
      </c>
      <c r="M2503" s="9">
        <v>1</v>
      </c>
      <c r="N2503" s="6">
        <v>41.33</v>
      </c>
      <c r="O2503" s="7">
        <v>0</v>
      </c>
      <c r="P2503" s="6">
        <v>15.03</v>
      </c>
      <c r="Q2503" s="6">
        <f t="shared" si="156"/>
        <v>41.33</v>
      </c>
      <c r="R2503" s="6">
        <f t="shared" si="157"/>
        <v>15.03</v>
      </c>
      <c r="S2503" s="6">
        <f t="shared" si="158"/>
        <v>26.299999999999997</v>
      </c>
      <c r="T2503" s="8">
        <f t="shared" si="159"/>
        <v>0.6363416404548754</v>
      </c>
      <c r="U2503" s="5">
        <f>YEAR(SalesDataTable[[#This Row],[Order Date]])</f>
        <v>2026</v>
      </c>
      <c r="V2503" s="8" t="str">
        <f>"Q"&amp;ROUNDUP(MONTH(SalesDataTable[[#This Row],[Order Date]])/3,0)</f>
        <v>Q4</v>
      </c>
      <c r="W2503" s="9">
        <f>MONTH(SalesDataTable[[#This Row],[Order Date]])</f>
        <v>12</v>
      </c>
      <c r="X2503" s="8" t="str">
        <f>TEXT(SalesDataTable[[#This Row],[Order Date]],"mmm")</f>
        <v>Dec</v>
      </c>
    </row>
    <row r="2504" spans="1:24" ht="15.75">
      <c r="A2504" s="2">
        <v>4722</v>
      </c>
      <c r="B2504" s="3">
        <v>46357</v>
      </c>
      <c r="C2504" s="4">
        <f>YEAR(SalesDataTable[[#This Row],[Order Date]])</f>
        <v>2026</v>
      </c>
      <c r="D2504" s="12" t="str">
        <f>"Q"&amp;ROUNDUP(MONTH(SalesDataTable[[#This Row],[Order Date]])/3,0)</f>
        <v>Q4</v>
      </c>
      <c r="E2504" s="4">
        <f>MONTH(SalesDataTable[[#This Row],[Order Date]])</f>
        <v>12</v>
      </c>
      <c r="F2504" s="4" t="str">
        <f>TEXT(SalesDataTable[[#This Row],[Order Date]],"MMM")</f>
        <v>Dec</v>
      </c>
      <c r="G2504" s="4" t="s">
        <v>6</v>
      </c>
      <c r="H2504" s="4" t="s">
        <v>41</v>
      </c>
      <c r="I2504" s="4" t="s">
        <v>19</v>
      </c>
      <c r="J2504" s="4" t="s">
        <v>13</v>
      </c>
      <c r="K2504" s="4" t="s">
        <v>4</v>
      </c>
      <c r="L2504" s="4" t="s">
        <v>26</v>
      </c>
      <c r="M2504" s="9">
        <v>1</v>
      </c>
      <c r="N2504" s="6">
        <v>39.479999999999997</v>
      </c>
      <c r="O2504" s="7">
        <v>0.05</v>
      </c>
      <c r="P2504" s="6">
        <v>16.78</v>
      </c>
      <c r="Q2504" s="6">
        <f t="shared" si="156"/>
        <v>37.505999999999993</v>
      </c>
      <c r="R2504" s="6">
        <f t="shared" si="157"/>
        <v>16.78</v>
      </c>
      <c r="S2504" s="6">
        <f t="shared" si="158"/>
        <v>20.725999999999992</v>
      </c>
      <c r="T2504" s="8">
        <f t="shared" si="159"/>
        <v>0.55260491654668575</v>
      </c>
      <c r="U2504" s="5">
        <f>YEAR(SalesDataTable[[#This Row],[Order Date]])</f>
        <v>2026</v>
      </c>
      <c r="V2504" s="8" t="str">
        <f>"Q"&amp;ROUNDUP(MONTH(SalesDataTable[[#This Row],[Order Date]])/3,0)</f>
        <v>Q4</v>
      </c>
      <c r="W2504" s="9">
        <f>MONTH(SalesDataTable[[#This Row],[Order Date]])</f>
        <v>12</v>
      </c>
      <c r="X2504" s="8" t="str">
        <f>TEXT(SalesDataTable[[#This Row],[Order Date]],"mmm")</f>
        <v>Dec</v>
      </c>
    </row>
    <row r="2505" spans="1:24" ht="15.75">
      <c r="A2505" s="2">
        <v>1423</v>
      </c>
      <c r="B2505" s="3">
        <v>46358</v>
      </c>
      <c r="C2505" s="4">
        <f>YEAR(SalesDataTable[[#This Row],[Order Date]])</f>
        <v>2026</v>
      </c>
      <c r="D2505" s="12" t="str">
        <f>"Q"&amp;ROUNDUP(MONTH(SalesDataTable[[#This Row],[Order Date]])/3,0)</f>
        <v>Q4</v>
      </c>
      <c r="E2505" s="4">
        <f>MONTH(SalesDataTable[[#This Row],[Order Date]])</f>
        <v>12</v>
      </c>
      <c r="F2505" s="4" t="str">
        <f>TEXT(SalesDataTable[[#This Row],[Order Date]],"MMM")</f>
        <v>Dec</v>
      </c>
      <c r="G2505" s="4" t="s">
        <v>11</v>
      </c>
      <c r="H2505" s="4" t="s">
        <v>18</v>
      </c>
      <c r="I2505" s="4" t="s">
        <v>2</v>
      </c>
      <c r="J2505" s="4" t="s">
        <v>16</v>
      </c>
      <c r="K2505" s="4" t="s">
        <v>9</v>
      </c>
      <c r="L2505" s="4" t="s">
        <v>46</v>
      </c>
      <c r="M2505" s="9">
        <v>1</v>
      </c>
      <c r="N2505" s="6">
        <v>73.010000000000005</v>
      </c>
      <c r="O2505" s="7">
        <v>0.1</v>
      </c>
      <c r="P2505" s="6">
        <v>31.51</v>
      </c>
      <c r="Q2505" s="6">
        <f t="shared" si="156"/>
        <v>65.709000000000003</v>
      </c>
      <c r="R2505" s="6">
        <f t="shared" si="157"/>
        <v>31.51</v>
      </c>
      <c r="S2505" s="6">
        <f t="shared" si="158"/>
        <v>34.198999999999998</v>
      </c>
      <c r="T2505" s="8">
        <f t="shared" si="159"/>
        <v>0.52046142841924237</v>
      </c>
      <c r="U2505" s="5">
        <f>YEAR(SalesDataTable[[#This Row],[Order Date]])</f>
        <v>2026</v>
      </c>
      <c r="V2505" s="8" t="str">
        <f>"Q"&amp;ROUNDUP(MONTH(SalesDataTable[[#This Row],[Order Date]])/3,0)</f>
        <v>Q4</v>
      </c>
      <c r="W2505" s="9">
        <f>MONTH(SalesDataTable[[#This Row],[Order Date]])</f>
        <v>12</v>
      </c>
      <c r="X2505" s="8" t="str">
        <f>TEXT(SalesDataTable[[#This Row],[Order Date]],"mmm")</f>
        <v>Dec</v>
      </c>
    </row>
    <row r="2506" spans="1:24" ht="15.75">
      <c r="A2506" s="2">
        <v>1505</v>
      </c>
      <c r="B2506" s="3">
        <v>46358</v>
      </c>
      <c r="C2506" s="4">
        <f>YEAR(SalesDataTable[[#This Row],[Order Date]])</f>
        <v>2026</v>
      </c>
      <c r="D2506" s="12" t="str">
        <f>"Q"&amp;ROUNDUP(MONTH(SalesDataTable[[#This Row],[Order Date]])/3,0)</f>
        <v>Q4</v>
      </c>
      <c r="E2506" s="4">
        <f>MONTH(SalesDataTable[[#This Row],[Order Date]])</f>
        <v>12</v>
      </c>
      <c r="F2506" s="4" t="str">
        <f>TEXT(SalesDataTable[[#This Row],[Order Date]],"MMM")</f>
        <v>Dec</v>
      </c>
      <c r="G2506" s="4" t="s">
        <v>0</v>
      </c>
      <c r="H2506" s="4" t="s">
        <v>50</v>
      </c>
      <c r="I2506" s="4" t="s">
        <v>2</v>
      </c>
      <c r="J2506" s="4" t="s">
        <v>16</v>
      </c>
      <c r="K2506" s="4" t="s">
        <v>34</v>
      </c>
      <c r="L2506" s="4" t="s">
        <v>35</v>
      </c>
      <c r="M2506" s="9">
        <v>2</v>
      </c>
      <c r="N2506" s="6">
        <v>40.86</v>
      </c>
      <c r="O2506" s="7">
        <v>0.05</v>
      </c>
      <c r="P2506" s="6">
        <v>15.06</v>
      </c>
      <c r="Q2506" s="6">
        <f t="shared" si="156"/>
        <v>77.634</v>
      </c>
      <c r="R2506" s="6">
        <f t="shared" si="157"/>
        <v>30.12</v>
      </c>
      <c r="S2506" s="6">
        <f t="shared" si="158"/>
        <v>47.513999999999996</v>
      </c>
      <c r="T2506" s="8">
        <f t="shared" si="159"/>
        <v>0.6120256588608084</v>
      </c>
      <c r="U2506" s="5">
        <f>YEAR(SalesDataTable[[#This Row],[Order Date]])</f>
        <v>2026</v>
      </c>
      <c r="V2506" s="8" t="str">
        <f>"Q"&amp;ROUNDUP(MONTH(SalesDataTable[[#This Row],[Order Date]])/3,0)</f>
        <v>Q4</v>
      </c>
      <c r="W2506" s="9">
        <f>MONTH(SalesDataTable[[#This Row],[Order Date]])</f>
        <v>12</v>
      </c>
      <c r="X2506" s="8" t="str">
        <f>TEXT(SalesDataTable[[#This Row],[Order Date]],"mmm")</f>
        <v>Dec</v>
      </c>
    </row>
    <row r="2507" spans="1:24" ht="15.75">
      <c r="A2507" s="2">
        <v>1664</v>
      </c>
      <c r="B2507" s="3">
        <v>46358</v>
      </c>
      <c r="C2507" s="4">
        <f>YEAR(SalesDataTable[[#This Row],[Order Date]])</f>
        <v>2026</v>
      </c>
      <c r="D2507" s="12" t="str">
        <f>"Q"&amp;ROUNDUP(MONTH(SalesDataTable[[#This Row],[Order Date]])/3,0)</f>
        <v>Q4</v>
      </c>
      <c r="E2507" s="4">
        <f>MONTH(SalesDataTable[[#This Row],[Order Date]])</f>
        <v>12</v>
      </c>
      <c r="F2507" s="4" t="str">
        <f>TEXT(SalesDataTable[[#This Row],[Order Date]],"MMM")</f>
        <v>Dec</v>
      </c>
      <c r="G2507" s="4" t="s">
        <v>11</v>
      </c>
      <c r="H2507" s="4" t="s">
        <v>25</v>
      </c>
      <c r="I2507" s="4" t="s">
        <v>28</v>
      </c>
      <c r="J2507" s="4" t="s">
        <v>3</v>
      </c>
      <c r="K2507" s="4" t="s">
        <v>23</v>
      </c>
      <c r="L2507" s="4" t="s">
        <v>29</v>
      </c>
      <c r="M2507" s="9">
        <v>6</v>
      </c>
      <c r="N2507" s="6">
        <v>194.79</v>
      </c>
      <c r="O2507" s="7">
        <v>0</v>
      </c>
      <c r="P2507" s="6">
        <v>105.73</v>
      </c>
      <c r="Q2507" s="6">
        <f t="shared" si="156"/>
        <v>1168.74</v>
      </c>
      <c r="R2507" s="6">
        <f t="shared" si="157"/>
        <v>634.38</v>
      </c>
      <c r="S2507" s="6">
        <f t="shared" si="158"/>
        <v>534.36</v>
      </c>
      <c r="T2507" s="8">
        <f t="shared" si="159"/>
        <v>0.45721032907233433</v>
      </c>
      <c r="U2507" s="5">
        <f>YEAR(SalesDataTable[[#This Row],[Order Date]])</f>
        <v>2026</v>
      </c>
      <c r="V2507" s="8" t="str">
        <f>"Q"&amp;ROUNDUP(MONTH(SalesDataTable[[#This Row],[Order Date]])/3,0)</f>
        <v>Q4</v>
      </c>
      <c r="W2507" s="9">
        <f>MONTH(SalesDataTable[[#This Row],[Order Date]])</f>
        <v>12</v>
      </c>
      <c r="X2507" s="8" t="str">
        <f>TEXT(SalesDataTable[[#This Row],[Order Date]],"mmm")</f>
        <v>Dec</v>
      </c>
    </row>
    <row r="2508" spans="1:24" ht="15.75">
      <c r="A2508" s="2">
        <v>2035</v>
      </c>
      <c r="B2508" s="3">
        <v>46358</v>
      </c>
      <c r="C2508" s="4">
        <f>YEAR(SalesDataTable[[#This Row],[Order Date]])</f>
        <v>2026</v>
      </c>
      <c r="D2508" s="12" t="str">
        <f>"Q"&amp;ROUNDUP(MONTH(SalesDataTable[[#This Row],[Order Date]])/3,0)</f>
        <v>Q4</v>
      </c>
      <c r="E2508" s="4">
        <f>MONTH(SalesDataTable[[#This Row],[Order Date]])</f>
        <v>12</v>
      </c>
      <c r="F2508" s="4" t="str">
        <f>TEXT(SalesDataTable[[#This Row],[Order Date]],"MMM")</f>
        <v>Dec</v>
      </c>
      <c r="G2508" s="4" t="s">
        <v>20</v>
      </c>
      <c r="H2508" s="4" t="s">
        <v>47</v>
      </c>
      <c r="I2508" s="4" t="s">
        <v>2</v>
      </c>
      <c r="J2508" s="4" t="s">
        <v>13</v>
      </c>
      <c r="K2508" s="4" t="s">
        <v>23</v>
      </c>
      <c r="L2508" s="4" t="s">
        <v>40</v>
      </c>
      <c r="M2508" s="9">
        <v>4</v>
      </c>
      <c r="N2508" s="6">
        <v>80.98</v>
      </c>
      <c r="O2508" s="7">
        <v>0.2</v>
      </c>
      <c r="P2508" s="6">
        <v>38.6</v>
      </c>
      <c r="Q2508" s="6">
        <f t="shared" si="156"/>
        <v>259.13600000000002</v>
      </c>
      <c r="R2508" s="6">
        <f t="shared" si="157"/>
        <v>154.4</v>
      </c>
      <c r="S2508" s="6">
        <f t="shared" si="158"/>
        <v>104.73600000000002</v>
      </c>
      <c r="T2508" s="8">
        <f t="shared" si="159"/>
        <v>0.40417387009138062</v>
      </c>
      <c r="U2508" s="5">
        <f>YEAR(SalesDataTable[[#This Row],[Order Date]])</f>
        <v>2026</v>
      </c>
      <c r="V2508" s="8" t="str">
        <f>"Q"&amp;ROUNDUP(MONTH(SalesDataTable[[#This Row],[Order Date]])/3,0)</f>
        <v>Q4</v>
      </c>
      <c r="W2508" s="9">
        <f>MONTH(SalesDataTable[[#This Row],[Order Date]])</f>
        <v>12</v>
      </c>
      <c r="X2508" s="8" t="str">
        <f>TEXT(SalesDataTable[[#This Row],[Order Date]],"mmm")</f>
        <v>Dec</v>
      </c>
    </row>
    <row r="2509" spans="1:24" ht="15.75">
      <c r="A2509" s="2">
        <v>2094</v>
      </c>
      <c r="B2509" s="3">
        <v>46358</v>
      </c>
      <c r="C2509" s="4">
        <f>YEAR(SalesDataTable[[#This Row],[Order Date]])</f>
        <v>2026</v>
      </c>
      <c r="D2509" s="12" t="str">
        <f>"Q"&amp;ROUNDUP(MONTH(SalesDataTable[[#This Row],[Order Date]])/3,0)</f>
        <v>Q4</v>
      </c>
      <c r="E2509" s="4">
        <f>MONTH(SalesDataTable[[#This Row],[Order Date]])</f>
        <v>12</v>
      </c>
      <c r="F2509" s="4" t="str">
        <f>TEXT(SalesDataTable[[#This Row],[Order Date]],"MMM")</f>
        <v>Dec</v>
      </c>
      <c r="G2509" s="4" t="s">
        <v>0</v>
      </c>
      <c r="H2509" s="4" t="s">
        <v>50</v>
      </c>
      <c r="I2509" s="4" t="s">
        <v>2</v>
      </c>
      <c r="J2509" s="4" t="s">
        <v>13</v>
      </c>
      <c r="K2509" s="4" t="s">
        <v>23</v>
      </c>
      <c r="L2509" s="4" t="s">
        <v>29</v>
      </c>
      <c r="M2509" s="9">
        <v>3</v>
      </c>
      <c r="N2509" s="6">
        <v>196.48</v>
      </c>
      <c r="O2509" s="7">
        <v>0.05</v>
      </c>
      <c r="P2509" s="6">
        <v>107.2</v>
      </c>
      <c r="Q2509" s="6">
        <f t="shared" si="156"/>
        <v>559.96799999999996</v>
      </c>
      <c r="R2509" s="6">
        <f t="shared" si="157"/>
        <v>321.60000000000002</v>
      </c>
      <c r="S2509" s="6">
        <f t="shared" si="158"/>
        <v>238.36799999999994</v>
      </c>
      <c r="T2509" s="8">
        <f t="shared" si="159"/>
        <v>0.42568146751242919</v>
      </c>
      <c r="U2509" s="5">
        <f>YEAR(SalesDataTable[[#This Row],[Order Date]])</f>
        <v>2026</v>
      </c>
      <c r="V2509" s="8" t="str">
        <f>"Q"&amp;ROUNDUP(MONTH(SalesDataTable[[#This Row],[Order Date]])/3,0)</f>
        <v>Q4</v>
      </c>
      <c r="W2509" s="9">
        <f>MONTH(SalesDataTable[[#This Row],[Order Date]])</f>
        <v>12</v>
      </c>
      <c r="X2509" s="8" t="str">
        <f>TEXT(SalesDataTable[[#This Row],[Order Date]],"mmm")</f>
        <v>Dec</v>
      </c>
    </row>
    <row r="2510" spans="1:24" ht="15.75">
      <c r="A2510" s="2">
        <v>2204</v>
      </c>
      <c r="B2510" s="3">
        <v>46358</v>
      </c>
      <c r="C2510" s="4">
        <f>YEAR(SalesDataTable[[#This Row],[Order Date]])</f>
        <v>2026</v>
      </c>
      <c r="D2510" s="12" t="str">
        <f>"Q"&amp;ROUNDUP(MONTH(SalesDataTable[[#This Row],[Order Date]])/3,0)</f>
        <v>Q4</v>
      </c>
      <c r="E2510" s="4">
        <f>MONTH(SalesDataTable[[#This Row],[Order Date]])</f>
        <v>12</v>
      </c>
      <c r="F2510" s="4" t="str">
        <f>TEXT(SalesDataTable[[#This Row],[Order Date]],"MMM")</f>
        <v>Dec</v>
      </c>
      <c r="G2510" s="4" t="s">
        <v>0</v>
      </c>
      <c r="H2510" s="4" t="s">
        <v>36</v>
      </c>
      <c r="I2510" s="4" t="s">
        <v>19</v>
      </c>
      <c r="J2510" s="4" t="s">
        <v>13</v>
      </c>
      <c r="K2510" s="4" t="s">
        <v>14</v>
      </c>
      <c r="L2510" s="4" t="s">
        <v>32</v>
      </c>
      <c r="M2510" s="9">
        <v>2</v>
      </c>
      <c r="N2510" s="6">
        <v>46.63</v>
      </c>
      <c r="O2510" s="7">
        <v>0</v>
      </c>
      <c r="P2510" s="6">
        <v>18.68</v>
      </c>
      <c r="Q2510" s="6">
        <f t="shared" si="156"/>
        <v>93.26</v>
      </c>
      <c r="R2510" s="6">
        <f t="shared" si="157"/>
        <v>37.36</v>
      </c>
      <c r="S2510" s="6">
        <f t="shared" si="158"/>
        <v>55.900000000000006</v>
      </c>
      <c r="T2510" s="8">
        <f t="shared" si="159"/>
        <v>0.59939952820072917</v>
      </c>
      <c r="U2510" s="5">
        <f>YEAR(SalesDataTable[[#This Row],[Order Date]])</f>
        <v>2026</v>
      </c>
      <c r="V2510" s="8" t="str">
        <f>"Q"&amp;ROUNDUP(MONTH(SalesDataTable[[#This Row],[Order Date]])/3,0)</f>
        <v>Q4</v>
      </c>
      <c r="W2510" s="9">
        <f>MONTH(SalesDataTable[[#This Row],[Order Date]])</f>
        <v>12</v>
      </c>
      <c r="X2510" s="8" t="str">
        <f>TEXT(SalesDataTable[[#This Row],[Order Date]],"mmm")</f>
        <v>Dec</v>
      </c>
    </row>
    <row r="2511" spans="1:24" ht="15.75">
      <c r="A2511" s="2">
        <v>3921</v>
      </c>
      <c r="B2511" s="3">
        <v>46358</v>
      </c>
      <c r="C2511" s="4">
        <f>YEAR(SalesDataTable[[#This Row],[Order Date]])</f>
        <v>2026</v>
      </c>
      <c r="D2511" s="12" t="str">
        <f>"Q"&amp;ROUNDUP(MONTH(SalesDataTable[[#This Row],[Order Date]])/3,0)</f>
        <v>Q4</v>
      </c>
      <c r="E2511" s="4">
        <f>MONTH(SalesDataTable[[#This Row],[Order Date]])</f>
        <v>12</v>
      </c>
      <c r="F2511" s="4" t="str">
        <f>TEXT(SalesDataTable[[#This Row],[Order Date]],"MMM")</f>
        <v>Dec</v>
      </c>
      <c r="G2511" s="4" t="s">
        <v>11</v>
      </c>
      <c r="H2511" s="4" t="s">
        <v>25</v>
      </c>
      <c r="I2511" s="4" t="s">
        <v>8</v>
      </c>
      <c r="J2511" s="4" t="s">
        <v>16</v>
      </c>
      <c r="K2511" s="4" t="s">
        <v>9</v>
      </c>
      <c r="L2511" s="4" t="s">
        <v>17</v>
      </c>
      <c r="M2511" s="9">
        <v>12</v>
      </c>
      <c r="N2511" s="6">
        <v>142.93</v>
      </c>
      <c r="O2511" s="7">
        <v>0.1</v>
      </c>
      <c r="P2511" s="6">
        <v>79.81</v>
      </c>
      <c r="Q2511" s="6">
        <f t="shared" si="156"/>
        <v>1543.644</v>
      </c>
      <c r="R2511" s="6">
        <f t="shared" si="157"/>
        <v>957.72</v>
      </c>
      <c r="S2511" s="6">
        <f t="shared" si="158"/>
        <v>585.92399999999998</v>
      </c>
      <c r="T2511" s="8">
        <f t="shared" si="159"/>
        <v>0.37957197384889263</v>
      </c>
      <c r="U2511" s="5">
        <f>YEAR(SalesDataTable[[#This Row],[Order Date]])</f>
        <v>2026</v>
      </c>
      <c r="V2511" s="8" t="str">
        <f>"Q"&amp;ROUNDUP(MONTH(SalesDataTable[[#This Row],[Order Date]])/3,0)</f>
        <v>Q4</v>
      </c>
      <c r="W2511" s="9">
        <f>MONTH(SalesDataTable[[#This Row],[Order Date]])</f>
        <v>12</v>
      </c>
      <c r="X2511" s="8" t="str">
        <f>TEXT(SalesDataTable[[#This Row],[Order Date]],"mmm")</f>
        <v>Dec</v>
      </c>
    </row>
    <row r="2512" spans="1:24" ht="15.75">
      <c r="A2512" s="2">
        <v>3999</v>
      </c>
      <c r="B2512" s="3">
        <v>46358</v>
      </c>
      <c r="C2512" s="4">
        <f>YEAR(SalesDataTable[[#This Row],[Order Date]])</f>
        <v>2026</v>
      </c>
      <c r="D2512" s="12" t="str">
        <f>"Q"&amp;ROUNDUP(MONTH(SalesDataTable[[#This Row],[Order Date]])/3,0)</f>
        <v>Q4</v>
      </c>
      <c r="E2512" s="4">
        <f>MONTH(SalesDataTable[[#This Row],[Order Date]])</f>
        <v>12</v>
      </c>
      <c r="F2512" s="4" t="str">
        <f>TEXT(SalesDataTable[[#This Row],[Order Date]],"MMM")</f>
        <v>Dec</v>
      </c>
      <c r="G2512" s="4" t="s">
        <v>6</v>
      </c>
      <c r="H2512" s="4" t="s">
        <v>43</v>
      </c>
      <c r="I2512" s="4" t="s">
        <v>19</v>
      </c>
      <c r="J2512" s="4" t="s">
        <v>3</v>
      </c>
      <c r="K2512" s="4" t="s">
        <v>9</v>
      </c>
      <c r="L2512" s="4" t="s">
        <v>37</v>
      </c>
      <c r="M2512" s="9">
        <v>2</v>
      </c>
      <c r="N2512" s="6">
        <v>153.97</v>
      </c>
      <c r="O2512" s="7">
        <v>0</v>
      </c>
      <c r="P2512" s="6">
        <v>79.45</v>
      </c>
      <c r="Q2512" s="6">
        <f t="shared" si="156"/>
        <v>307.94</v>
      </c>
      <c r="R2512" s="6">
        <f t="shared" si="157"/>
        <v>158.9</v>
      </c>
      <c r="S2512" s="6">
        <f t="shared" si="158"/>
        <v>149.04</v>
      </c>
      <c r="T2512" s="8">
        <f t="shared" si="159"/>
        <v>0.48399038773787101</v>
      </c>
      <c r="U2512" s="5">
        <f>YEAR(SalesDataTable[[#This Row],[Order Date]])</f>
        <v>2026</v>
      </c>
      <c r="V2512" s="8" t="str">
        <f>"Q"&amp;ROUNDUP(MONTH(SalesDataTable[[#This Row],[Order Date]])/3,0)</f>
        <v>Q4</v>
      </c>
      <c r="W2512" s="9">
        <f>MONTH(SalesDataTable[[#This Row],[Order Date]])</f>
        <v>12</v>
      </c>
      <c r="X2512" s="8" t="str">
        <f>TEXT(SalesDataTable[[#This Row],[Order Date]],"mmm")</f>
        <v>Dec</v>
      </c>
    </row>
    <row r="2513" spans="1:24" ht="15.75">
      <c r="A2513" s="2">
        <v>4546</v>
      </c>
      <c r="B2513" s="3">
        <v>46358</v>
      </c>
      <c r="C2513" s="4">
        <f>YEAR(SalesDataTable[[#This Row],[Order Date]])</f>
        <v>2026</v>
      </c>
      <c r="D2513" s="12" t="str">
        <f>"Q"&amp;ROUNDUP(MONTH(SalesDataTable[[#This Row],[Order Date]])/3,0)</f>
        <v>Q4</v>
      </c>
      <c r="E2513" s="4">
        <f>MONTH(SalesDataTable[[#This Row],[Order Date]])</f>
        <v>12</v>
      </c>
      <c r="F2513" s="4" t="str">
        <f>TEXT(SalesDataTable[[#This Row],[Order Date]],"MMM")</f>
        <v>Dec</v>
      </c>
      <c r="G2513" s="4" t="s">
        <v>20</v>
      </c>
      <c r="H2513" s="4" t="s">
        <v>47</v>
      </c>
      <c r="I2513" s="4" t="s">
        <v>2</v>
      </c>
      <c r="J2513" s="4" t="s">
        <v>3</v>
      </c>
      <c r="K2513" s="4" t="s">
        <v>23</v>
      </c>
      <c r="L2513" s="4" t="s">
        <v>24</v>
      </c>
      <c r="M2513" s="9">
        <v>1</v>
      </c>
      <c r="N2513" s="6">
        <v>344.63</v>
      </c>
      <c r="O2513" s="7">
        <v>0.05</v>
      </c>
      <c r="P2513" s="6">
        <v>189.22</v>
      </c>
      <c r="Q2513" s="6">
        <f t="shared" si="156"/>
        <v>327.39849999999996</v>
      </c>
      <c r="R2513" s="6">
        <f t="shared" si="157"/>
        <v>189.22</v>
      </c>
      <c r="S2513" s="6">
        <f t="shared" si="158"/>
        <v>138.17849999999996</v>
      </c>
      <c r="T2513" s="8">
        <f t="shared" si="159"/>
        <v>0.42204988721695419</v>
      </c>
      <c r="U2513" s="5">
        <f>YEAR(SalesDataTable[[#This Row],[Order Date]])</f>
        <v>2026</v>
      </c>
      <c r="V2513" s="8" t="str">
        <f>"Q"&amp;ROUNDUP(MONTH(SalesDataTable[[#This Row],[Order Date]])/3,0)</f>
        <v>Q4</v>
      </c>
      <c r="W2513" s="9">
        <f>MONTH(SalesDataTable[[#This Row],[Order Date]])</f>
        <v>12</v>
      </c>
      <c r="X2513" s="8" t="str">
        <f>TEXT(SalesDataTable[[#This Row],[Order Date]],"mmm")</f>
        <v>Dec</v>
      </c>
    </row>
    <row r="2514" spans="1:24" ht="15.75">
      <c r="A2514" s="2">
        <v>158</v>
      </c>
      <c r="B2514" s="3">
        <v>46359</v>
      </c>
      <c r="C2514" s="4">
        <f>YEAR(SalesDataTable[[#This Row],[Order Date]])</f>
        <v>2026</v>
      </c>
      <c r="D2514" s="12" t="str">
        <f>"Q"&amp;ROUNDUP(MONTH(SalesDataTable[[#This Row],[Order Date]])/3,0)</f>
        <v>Q4</v>
      </c>
      <c r="E2514" s="4">
        <f>MONTH(SalesDataTable[[#This Row],[Order Date]])</f>
        <v>12</v>
      </c>
      <c r="F2514" s="4" t="str">
        <f>TEXT(SalesDataTable[[#This Row],[Order Date]],"MMM")</f>
        <v>Dec</v>
      </c>
      <c r="G2514" s="4" t="s">
        <v>20</v>
      </c>
      <c r="H2514" s="4" t="s">
        <v>47</v>
      </c>
      <c r="I2514" s="4" t="s">
        <v>2</v>
      </c>
      <c r="J2514" s="4" t="s">
        <v>13</v>
      </c>
      <c r="K2514" s="4" t="s">
        <v>14</v>
      </c>
      <c r="L2514" s="4" t="s">
        <v>32</v>
      </c>
      <c r="M2514" s="9">
        <v>2</v>
      </c>
      <c r="N2514" s="6">
        <v>46.51</v>
      </c>
      <c r="O2514" s="7">
        <v>0.05</v>
      </c>
      <c r="P2514" s="6">
        <v>18.73</v>
      </c>
      <c r="Q2514" s="6">
        <f t="shared" si="156"/>
        <v>88.368999999999986</v>
      </c>
      <c r="R2514" s="6">
        <f t="shared" si="157"/>
        <v>37.46</v>
      </c>
      <c r="S2514" s="6">
        <f t="shared" si="158"/>
        <v>50.908999999999985</v>
      </c>
      <c r="T2514" s="8">
        <f t="shared" si="159"/>
        <v>0.57609568966492763</v>
      </c>
      <c r="U2514" s="5">
        <f>YEAR(SalesDataTable[[#This Row],[Order Date]])</f>
        <v>2026</v>
      </c>
      <c r="V2514" s="8" t="str">
        <f>"Q"&amp;ROUNDUP(MONTH(SalesDataTable[[#This Row],[Order Date]])/3,0)</f>
        <v>Q4</v>
      </c>
      <c r="W2514" s="9">
        <f>MONTH(SalesDataTable[[#This Row],[Order Date]])</f>
        <v>12</v>
      </c>
      <c r="X2514" s="8" t="str">
        <f>TEXT(SalesDataTable[[#This Row],[Order Date]],"mmm")</f>
        <v>Dec</v>
      </c>
    </row>
    <row r="2515" spans="1:24" ht="15.75">
      <c r="A2515" s="2">
        <v>1972</v>
      </c>
      <c r="B2515" s="3">
        <v>46359</v>
      </c>
      <c r="C2515" s="4">
        <f>YEAR(SalesDataTable[[#This Row],[Order Date]])</f>
        <v>2026</v>
      </c>
      <c r="D2515" s="12" t="str">
        <f>"Q"&amp;ROUNDUP(MONTH(SalesDataTable[[#This Row],[Order Date]])/3,0)</f>
        <v>Q4</v>
      </c>
      <c r="E2515" s="4">
        <f>MONTH(SalesDataTable[[#This Row],[Order Date]])</f>
        <v>12</v>
      </c>
      <c r="F2515" s="4" t="str">
        <f>TEXT(SalesDataTable[[#This Row],[Order Date]],"MMM")</f>
        <v>Dec</v>
      </c>
      <c r="G2515" s="4" t="s">
        <v>0</v>
      </c>
      <c r="H2515" s="4" t="s">
        <v>36</v>
      </c>
      <c r="I2515" s="4" t="s">
        <v>8</v>
      </c>
      <c r="J2515" s="4" t="s">
        <v>16</v>
      </c>
      <c r="K2515" s="4" t="s">
        <v>4</v>
      </c>
      <c r="L2515" s="4" t="s">
        <v>5</v>
      </c>
      <c r="M2515" s="9">
        <v>6</v>
      </c>
      <c r="N2515" s="6">
        <v>80.17</v>
      </c>
      <c r="O2515" s="7">
        <v>0.1</v>
      </c>
      <c r="P2515" s="6">
        <v>42.67</v>
      </c>
      <c r="Q2515" s="6">
        <f t="shared" si="156"/>
        <v>432.91800000000001</v>
      </c>
      <c r="R2515" s="6">
        <f t="shared" si="157"/>
        <v>256.02</v>
      </c>
      <c r="S2515" s="6">
        <f t="shared" si="158"/>
        <v>176.89800000000002</v>
      </c>
      <c r="T2515" s="8">
        <f t="shared" si="159"/>
        <v>0.40861779828974543</v>
      </c>
      <c r="U2515" s="5">
        <f>YEAR(SalesDataTable[[#This Row],[Order Date]])</f>
        <v>2026</v>
      </c>
      <c r="V2515" s="8" t="str">
        <f>"Q"&amp;ROUNDUP(MONTH(SalesDataTable[[#This Row],[Order Date]])/3,0)</f>
        <v>Q4</v>
      </c>
      <c r="W2515" s="9">
        <f>MONTH(SalesDataTable[[#This Row],[Order Date]])</f>
        <v>12</v>
      </c>
      <c r="X2515" s="8" t="str">
        <f>TEXT(SalesDataTable[[#This Row],[Order Date]],"mmm")</f>
        <v>Dec</v>
      </c>
    </row>
    <row r="2516" spans="1:24" ht="15.75">
      <c r="A2516" s="2">
        <v>3196</v>
      </c>
      <c r="B2516" s="3">
        <v>46359</v>
      </c>
      <c r="C2516" s="4">
        <f>YEAR(SalesDataTable[[#This Row],[Order Date]])</f>
        <v>2026</v>
      </c>
      <c r="D2516" s="12" t="str">
        <f>"Q"&amp;ROUNDUP(MONTH(SalesDataTable[[#This Row],[Order Date]])/3,0)</f>
        <v>Q4</v>
      </c>
      <c r="E2516" s="4">
        <f>MONTH(SalesDataTable[[#This Row],[Order Date]])</f>
        <v>12</v>
      </c>
      <c r="F2516" s="4" t="str">
        <f>TEXT(SalesDataTable[[#This Row],[Order Date]],"MMM")</f>
        <v>Dec</v>
      </c>
      <c r="G2516" s="4" t="s">
        <v>20</v>
      </c>
      <c r="H2516" s="4" t="s">
        <v>47</v>
      </c>
      <c r="I2516" s="4" t="s">
        <v>2</v>
      </c>
      <c r="J2516" s="4" t="s">
        <v>13</v>
      </c>
      <c r="K2516" s="4" t="s">
        <v>23</v>
      </c>
      <c r="L2516" s="4" t="s">
        <v>51</v>
      </c>
      <c r="M2516" s="9">
        <v>2</v>
      </c>
      <c r="N2516" s="6">
        <v>124.62</v>
      </c>
      <c r="O2516" s="7">
        <v>0.1</v>
      </c>
      <c r="P2516" s="6">
        <v>58.91</v>
      </c>
      <c r="Q2516" s="6">
        <f t="shared" si="156"/>
        <v>224.316</v>
      </c>
      <c r="R2516" s="6">
        <f t="shared" si="157"/>
        <v>117.82</v>
      </c>
      <c r="S2516" s="6">
        <f t="shared" si="158"/>
        <v>106.49600000000001</v>
      </c>
      <c r="T2516" s="8">
        <f t="shared" si="159"/>
        <v>0.47475882237557737</v>
      </c>
      <c r="U2516" s="5">
        <f>YEAR(SalesDataTable[[#This Row],[Order Date]])</f>
        <v>2026</v>
      </c>
      <c r="V2516" s="8" t="str">
        <f>"Q"&amp;ROUNDUP(MONTH(SalesDataTable[[#This Row],[Order Date]])/3,0)</f>
        <v>Q4</v>
      </c>
      <c r="W2516" s="9">
        <f>MONTH(SalesDataTable[[#This Row],[Order Date]])</f>
        <v>12</v>
      </c>
      <c r="X2516" s="8" t="str">
        <f>TEXT(SalesDataTable[[#This Row],[Order Date]],"mmm")</f>
        <v>Dec</v>
      </c>
    </row>
    <row r="2517" spans="1:24" ht="15.75">
      <c r="A2517" s="2">
        <v>3722</v>
      </c>
      <c r="B2517" s="3">
        <v>46359</v>
      </c>
      <c r="C2517" s="4">
        <f>YEAR(SalesDataTable[[#This Row],[Order Date]])</f>
        <v>2026</v>
      </c>
      <c r="D2517" s="12" t="str">
        <f>"Q"&amp;ROUNDUP(MONTH(SalesDataTable[[#This Row],[Order Date]])/3,0)</f>
        <v>Q4</v>
      </c>
      <c r="E2517" s="4">
        <f>MONTH(SalesDataTable[[#This Row],[Order Date]])</f>
        <v>12</v>
      </c>
      <c r="F2517" s="4" t="str">
        <f>TEXT(SalesDataTable[[#This Row],[Order Date]],"MMM")</f>
        <v>Dec</v>
      </c>
      <c r="G2517" s="4" t="s">
        <v>11</v>
      </c>
      <c r="H2517" s="4" t="s">
        <v>18</v>
      </c>
      <c r="I2517" s="4" t="s">
        <v>2</v>
      </c>
      <c r="J2517" s="4" t="s">
        <v>3</v>
      </c>
      <c r="K2517" s="4" t="s">
        <v>9</v>
      </c>
      <c r="L2517" s="4" t="s">
        <v>17</v>
      </c>
      <c r="M2517" s="9">
        <v>1</v>
      </c>
      <c r="N2517" s="6">
        <v>144.78</v>
      </c>
      <c r="O2517" s="7">
        <v>0.15</v>
      </c>
      <c r="P2517" s="6">
        <v>81.53</v>
      </c>
      <c r="Q2517" s="6">
        <f t="shared" si="156"/>
        <v>123.063</v>
      </c>
      <c r="R2517" s="6">
        <f t="shared" si="157"/>
        <v>81.53</v>
      </c>
      <c r="S2517" s="6">
        <f t="shared" si="158"/>
        <v>41.533000000000001</v>
      </c>
      <c r="T2517" s="8">
        <f t="shared" si="159"/>
        <v>0.33749380398657597</v>
      </c>
      <c r="U2517" s="5">
        <f>YEAR(SalesDataTable[[#This Row],[Order Date]])</f>
        <v>2026</v>
      </c>
      <c r="V2517" s="8" t="str">
        <f>"Q"&amp;ROUNDUP(MONTH(SalesDataTable[[#This Row],[Order Date]])/3,0)</f>
        <v>Q4</v>
      </c>
      <c r="W2517" s="9">
        <f>MONTH(SalesDataTable[[#This Row],[Order Date]])</f>
        <v>12</v>
      </c>
      <c r="X2517" s="8" t="str">
        <f>TEXT(SalesDataTable[[#This Row],[Order Date]],"mmm")</f>
        <v>Dec</v>
      </c>
    </row>
    <row r="2518" spans="1:24" ht="15.75">
      <c r="A2518" s="2">
        <v>4201</v>
      </c>
      <c r="B2518" s="3">
        <v>46359</v>
      </c>
      <c r="C2518" s="4">
        <f>YEAR(SalesDataTable[[#This Row],[Order Date]])</f>
        <v>2026</v>
      </c>
      <c r="D2518" s="12" t="str">
        <f>"Q"&amp;ROUNDUP(MONTH(SalesDataTable[[#This Row],[Order Date]])/3,0)</f>
        <v>Q4</v>
      </c>
      <c r="E2518" s="4">
        <f>MONTH(SalesDataTable[[#This Row],[Order Date]])</f>
        <v>12</v>
      </c>
      <c r="F2518" s="4" t="str">
        <f>TEXT(SalesDataTable[[#This Row],[Order Date]],"MMM")</f>
        <v>Dec</v>
      </c>
      <c r="G2518" s="4" t="s">
        <v>20</v>
      </c>
      <c r="H2518" s="4" t="s">
        <v>31</v>
      </c>
      <c r="I2518" s="4" t="s">
        <v>2</v>
      </c>
      <c r="J2518" s="4" t="s">
        <v>16</v>
      </c>
      <c r="K2518" s="4" t="s">
        <v>14</v>
      </c>
      <c r="L2518" s="4" t="s">
        <v>44</v>
      </c>
      <c r="M2518" s="9">
        <v>1</v>
      </c>
      <c r="N2518" s="6">
        <v>133.80000000000001</v>
      </c>
      <c r="O2518" s="7">
        <v>0</v>
      </c>
      <c r="P2518" s="6">
        <v>66.349999999999994</v>
      </c>
      <c r="Q2518" s="6">
        <f t="shared" si="156"/>
        <v>133.80000000000001</v>
      </c>
      <c r="R2518" s="6">
        <f t="shared" si="157"/>
        <v>66.349999999999994</v>
      </c>
      <c r="S2518" s="6">
        <f t="shared" si="158"/>
        <v>67.450000000000017</v>
      </c>
      <c r="T2518" s="8">
        <f t="shared" si="159"/>
        <v>0.50411061285500758</v>
      </c>
      <c r="U2518" s="5">
        <f>YEAR(SalesDataTable[[#This Row],[Order Date]])</f>
        <v>2026</v>
      </c>
      <c r="V2518" s="8" t="str">
        <f>"Q"&amp;ROUNDUP(MONTH(SalesDataTable[[#This Row],[Order Date]])/3,0)</f>
        <v>Q4</v>
      </c>
      <c r="W2518" s="9">
        <f>MONTH(SalesDataTable[[#This Row],[Order Date]])</f>
        <v>12</v>
      </c>
      <c r="X2518" s="8" t="str">
        <f>TEXT(SalesDataTable[[#This Row],[Order Date]],"mmm")</f>
        <v>Dec</v>
      </c>
    </row>
    <row r="2519" spans="1:24" ht="15.75">
      <c r="A2519" s="2">
        <v>4498</v>
      </c>
      <c r="B2519" s="3">
        <v>46359</v>
      </c>
      <c r="C2519" s="4">
        <f>YEAR(SalesDataTable[[#This Row],[Order Date]])</f>
        <v>2026</v>
      </c>
      <c r="D2519" s="12" t="str">
        <f>"Q"&amp;ROUNDUP(MONTH(SalesDataTable[[#This Row],[Order Date]])/3,0)</f>
        <v>Q4</v>
      </c>
      <c r="E2519" s="4">
        <f>MONTH(SalesDataTable[[#This Row],[Order Date]])</f>
        <v>12</v>
      </c>
      <c r="F2519" s="4" t="str">
        <f>TEXT(SalesDataTable[[#This Row],[Order Date]],"MMM")</f>
        <v>Dec</v>
      </c>
      <c r="G2519" s="4" t="s">
        <v>20</v>
      </c>
      <c r="H2519" s="4" t="s">
        <v>31</v>
      </c>
      <c r="I2519" s="4" t="s">
        <v>19</v>
      </c>
      <c r="J2519" s="4" t="s">
        <v>13</v>
      </c>
      <c r="K2519" s="4" t="s">
        <v>23</v>
      </c>
      <c r="L2519" s="4" t="s">
        <v>51</v>
      </c>
      <c r="M2519" s="9">
        <v>1</v>
      </c>
      <c r="N2519" s="6">
        <v>124.93</v>
      </c>
      <c r="O2519" s="7">
        <v>0</v>
      </c>
      <c r="P2519" s="6">
        <v>59.41</v>
      </c>
      <c r="Q2519" s="6">
        <f t="shared" si="156"/>
        <v>124.93</v>
      </c>
      <c r="R2519" s="6">
        <f t="shared" si="157"/>
        <v>59.41</v>
      </c>
      <c r="S2519" s="6">
        <f t="shared" si="158"/>
        <v>65.52000000000001</v>
      </c>
      <c r="T2519" s="8">
        <f t="shared" si="159"/>
        <v>0.52445369406867848</v>
      </c>
      <c r="U2519" s="5">
        <f>YEAR(SalesDataTable[[#This Row],[Order Date]])</f>
        <v>2026</v>
      </c>
      <c r="V2519" s="8" t="str">
        <f>"Q"&amp;ROUNDUP(MONTH(SalesDataTable[[#This Row],[Order Date]])/3,0)</f>
        <v>Q4</v>
      </c>
      <c r="W2519" s="9">
        <f>MONTH(SalesDataTable[[#This Row],[Order Date]])</f>
        <v>12</v>
      </c>
      <c r="X2519" s="8" t="str">
        <f>TEXT(SalesDataTable[[#This Row],[Order Date]],"mmm")</f>
        <v>Dec</v>
      </c>
    </row>
    <row r="2520" spans="1:24" ht="15.75">
      <c r="A2520" s="2">
        <v>4791</v>
      </c>
      <c r="B2520" s="3">
        <v>46359</v>
      </c>
      <c r="C2520" s="4">
        <f>YEAR(SalesDataTable[[#This Row],[Order Date]])</f>
        <v>2026</v>
      </c>
      <c r="D2520" s="12" t="str">
        <f>"Q"&amp;ROUNDUP(MONTH(SalesDataTable[[#This Row],[Order Date]])/3,0)</f>
        <v>Q4</v>
      </c>
      <c r="E2520" s="4">
        <f>MONTH(SalesDataTable[[#This Row],[Order Date]])</f>
        <v>12</v>
      </c>
      <c r="F2520" s="4" t="str">
        <f>TEXT(SalesDataTable[[#This Row],[Order Date]],"MMM")</f>
        <v>Dec</v>
      </c>
      <c r="G2520" s="4" t="s">
        <v>6</v>
      </c>
      <c r="H2520" s="4" t="s">
        <v>43</v>
      </c>
      <c r="I2520" s="4" t="s">
        <v>2</v>
      </c>
      <c r="J2520" s="4" t="s">
        <v>13</v>
      </c>
      <c r="K2520" s="4" t="s">
        <v>9</v>
      </c>
      <c r="L2520" s="4" t="s">
        <v>46</v>
      </c>
      <c r="M2520" s="9">
        <v>2</v>
      </c>
      <c r="N2520" s="6">
        <v>70.59</v>
      </c>
      <c r="O2520" s="7">
        <v>0.1</v>
      </c>
      <c r="P2520" s="6">
        <v>32.68</v>
      </c>
      <c r="Q2520" s="6">
        <f t="shared" si="156"/>
        <v>127.06200000000001</v>
      </c>
      <c r="R2520" s="6">
        <f t="shared" si="157"/>
        <v>65.36</v>
      </c>
      <c r="S2520" s="6">
        <f t="shared" si="158"/>
        <v>61.702000000000012</v>
      </c>
      <c r="T2520" s="8">
        <f t="shared" si="159"/>
        <v>0.48560545245628123</v>
      </c>
      <c r="U2520" s="5">
        <f>YEAR(SalesDataTable[[#This Row],[Order Date]])</f>
        <v>2026</v>
      </c>
      <c r="V2520" s="8" t="str">
        <f>"Q"&amp;ROUNDUP(MONTH(SalesDataTable[[#This Row],[Order Date]])/3,0)</f>
        <v>Q4</v>
      </c>
      <c r="W2520" s="9">
        <f>MONTH(SalesDataTable[[#This Row],[Order Date]])</f>
        <v>12</v>
      </c>
      <c r="X2520" s="8" t="str">
        <f>TEXT(SalesDataTable[[#This Row],[Order Date]],"mmm")</f>
        <v>Dec</v>
      </c>
    </row>
    <row r="2521" spans="1:24" ht="15.75">
      <c r="A2521" s="2">
        <v>614</v>
      </c>
      <c r="B2521" s="3">
        <v>46360</v>
      </c>
      <c r="C2521" s="4">
        <f>YEAR(SalesDataTable[[#This Row],[Order Date]])</f>
        <v>2026</v>
      </c>
      <c r="D2521" s="12" t="str">
        <f>"Q"&amp;ROUNDUP(MONTH(SalesDataTable[[#This Row],[Order Date]])/3,0)</f>
        <v>Q4</v>
      </c>
      <c r="E2521" s="4">
        <f>MONTH(SalesDataTable[[#This Row],[Order Date]])</f>
        <v>12</v>
      </c>
      <c r="F2521" s="4" t="str">
        <f>TEXT(SalesDataTable[[#This Row],[Order Date]],"MMM")</f>
        <v>Dec</v>
      </c>
      <c r="G2521" s="4" t="s">
        <v>20</v>
      </c>
      <c r="H2521" s="4" t="s">
        <v>31</v>
      </c>
      <c r="I2521" s="4" t="s">
        <v>2</v>
      </c>
      <c r="J2521" s="4" t="s">
        <v>3</v>
      </c>
      <c r="K2521" s="4" t="s">
        <v>9</v>
      </c>
      <c r="L2521" s="4" t="s">
        <v>37</v>
      </c>
      <c r="M2521" s="9">
        <v>2</v>
      </c>
      <c r="N2521" s="6">
        <v>151.05000000000001</v>
      </c>
      <c r="O2521" s="7">
        <v>0.15</v>
      </c>
      <c r="P2521" s="6">
        <v>80.36</v>
      </c>
      <c r="Q2521" s="6">
        <f t="shared" si="156"/>
        <v>256.78500000000003</v>
      </c>
      <c r="R2521" s="6">
        <f t="shared" si="157"/>
        <v>160.72</v>
      </c>
      <c r="S2521" s="6">
        <f t="shared" si="158"/>
        <v>96.065000000000026</v>
      </c>
      <c r="T2521" s="8">
        <f t="shared" si="159"/>
        <v>0.37410674299511271</v>
      </c>
      <c r="U2521" s="5">
        <f>YEAR(SalesDataTable[[#This Row],[Order Date]])</f>
        <v>2026</v>
      </c>
      <c r="V2521" s="8" t="str">
        <f>"Q"&amp;ROUNDUP(MONTH(SalesDataTable[[#This Row],[Order Date]])/3,0)</f>
        <v>Q4</v>
      </c>
      <c r="W2521" s="9">
        <f>MONTH(SalesDataTable[[#This Row],[Order Date]])</f>
        <v>12</v>
      </c>
      <c r="X2521" s="8" t="str">
        <f>TEXT(SalesDataTable[[#This Row],[Order Date]],"mmm")</f>
        <v>Dec</v>
      </c>
    </row>
    <row r="2522" spans="1:24" ht="15.75">
      <c r="A2522" s="2">
        <v>2301</v>
      </c>
      <c r="B2522" s="3">
        <v>46360</v>
      </c>
      <c r="C2522" s="4">
        <f>YEAR(SalesDataTable[[#This Row],[Order Date]])</f>
        <v>2026</v>
      </c>
      <c r="D2522" s="12" t="str">
        <f>"Q"&amp;ROUNDUP(MONTH(SalesDataTable[[#This Row],[Order Date]])/3,0)</f>
        <v>Q4</v>
      </c>
      <c r="E2522" s="4">
        <f>MONTH(SalesDataTable[[#This Row],[Order Date]])</f>
        <v>12</v>
      </c>
      <c r="F2522" s="4" t="str">
        <f>TEXT(SalesDataTable[[#This Row],[Order Date]],"MMM")</f>
        <v>Dec</v>
      </c>
      <c r="G2522" s="4" t="s">
        <v>20</v>
      </c>
      <c r="H2522" s="4" t="s">
        <v>31</v>
      </c>
      <c r="I2522" s="4" t="s">
        <v>2</v>
      </c>
      <c r="J2522" s="4" t="s">
        <v>3</v>
      </c>
      <c r="K2522" s="4" t="s">
        <v>23</v>
      </c>
      <c r="L2522" s="4" t="s">
        <v>51</v>
      </c>
      <c r="M2522" s="9">
        <v>2</v>
      </c>
      <c r="N2522" s="6">
        <v>120.37</v>
      </c>
      <c r="O2522" s="7">
        <v>0.2</v>
      </c>
      <c r="P2522" s="6">
        <v>59.39</v>
      </c>
      <c r="Q2522" s="6">
        <f t="shared" si="156"/>
        <v>192.59200000000001</v>
      </c>
      <c r="R2522" s="6">
        <f t="shared" si="157"/>
        <v>118.78</v>
      </c>
      <c r="S2522" s="6">
        <f t="shared" si="158"/>
        <v>73.812000000000012</v>
      </c>
      <c r="T2522" s="8">
        <f t="shared" si="159"/>
        <v>0.3832557946332143</v>
      </c>
      <c r="U2522" s="5">
        <f>YEAR(SalesDataTable[[#This Row],[Order Date]])</f>
        <v>2026</v>
      </c>
      <c r="V2522" s="8" t="str">
        <f>"Q"&amp;ROUNDUP(MONTH(SalesDataTable[[#This Row],[Order Date]])/3,0)</f>
        <v>Q4</v>
      </c>
      <c r="W2522" s="9">
        <f>MONTH(SalesDataTable[[#This Row],[Order Date]])</f>
        <v>12</v>
      </c>
      <c r="X2522" s="8" t="str">
        <f>TEXT(SalesDataTable[[#This Row],[Order Date]],"mmm")</f>
        <v>Dec</v>
      </c>
    </row>
    <row r="2523" spans="1:24" ht="15.75">
      <c r="A2523" s="2">
        <v>4430</v>
      </c>
      <c r="B2523" s="3">
        <v>46360</v>
      </c>
      <c r="C2523" s="4">
        <f>YEAR(SalesDataTable[[#This Row],[Order Date]])</f>
        <v>2026</v>
      </c>
      <c r="D2523" s="12" t="str">
        <f>"Q"&amp;ROUNDUP(MONTH(SalesDataTable[[#This Row],[Order Date]])/3,0)</f>
        <v>Q4</v>
      </c>
      <c r="E2523" s="4">
        <f>MONTH(SalesDataTable[[#This Row],[Order Date]])</f>
        <v>12</v>
      </c>
      <c r="F2523" s="4" t="str">
        <f>TEXT(SalesDataTable[[#This Row],[Order Date]],"MMM")</f>
        <v>Dec</v>
      </c>
      <c r="G2523" s="4" t="s">
        <v>6</v>
      </c>
      <c r="H2523" s="4" t="s">
        <v>7</v>
      </c>
      <c r="I2523" s="4" t="s">
        <v>2</v>
      </c>
      <c r="J2523" s="4" t="s">
        <v>3</v>
      </c>
      <c r="K2523" s="4" t="s">
        <v>23</v>
      </c>
      <c r="L2523" s="4" t="s">
        <v>29</v>
      </c>
      <c r="M2523" s="9">
        <v>3</v>
      </c>
      <c r="N2523" s="6">
        <v>193.8</v>
      </c>
      <c r="O2523" s="7">
        <v>0</v>
      </c>
      <c r="P2523" s="6">
        <v>104.55</v>
      </c>
      <c r="Q2523" s="6">
        <f t="shared" si="156"/>
        <v>581.40000000000009</v>
      </c>
      <c r="R2523" s="6">
        <f t="shared" si="157"/>
        <v>313.64999999999998</v>
      </c>
      <c r="S2523" s="6">
        <f t="shared" si="158"/>
        <v>267.75000000000011</v>
      </c>
      <c r="T2523" s="8">
        <f t="shared" si="159"/>
        <v>0.46052631578947378</v>
      </c>
      <c r="U2523" s="5">
        <f>YEAR(SalesDataTable[[#This Row],[Order Date]])</f>
        <v>2026</v>
      </c>
      <c r="V2523" s="8" t="str">
        <f>"Q"&amp;ROUNDUP(MONTH(SalesDataTable[[#This Row],[Order Date]])/3,0)</f>
        <v>Q4</v>
      </c>
      <c r="W2523" s="9">
        <f>MONTH(SalesDataTable[[#This Row],[Order Date]])</f>
        <v>12</v>
      </c>
      <c r="X2523" s="8" t="str">
        <f>TEXT(SalesDataTable[[#This Row],[Order Date]],"mmm")</f>
        <v>Dec</v>
      </c>
    </row>
    <row r="2524" spans="1:24" ht="15.75">
      <c r="A2524" s="2">
        <v>318</v>
      </c>
      <c r="B2524" s="3">
        <v>46361</v>
      </c>
      <c r="C2524" s="4">
        <f>YEAR(SalesDataTable[[#This Row],[Order Date]])</f>
        <v>2026</v>
      </c>
      <c r="D2524" s="12" t="str">
        <f>"Q"&amp;ROUNDUP(MONTH(SalesDataTable[[#This Row],[Order Date]])/3,0)</f>
        <v>Q4</v>
      </c>
      <c r="E2524" s="4">
        <f>MONTH(SalesDataTable[[#This Row],[Order Date]])</f>
        <v>12</v>
      </c>
      <c r="F2524" s="4" t="str">
        <f>TEXT(SalesDataTable[[#This Row],[Order Date]],"MMM")</f>
        <v>Dec</v>
      </c>
      <c r="G2524" s="4" t="s">
        <v>20</v>
      </c>
      <c r="H2524" s="4" t="s">
        <v>47</v>
      </c>
      <c r="I2524" s="4" t="s">
        <v>2</v>
      </c>
      <c r="J2524" s="4" t="s">
        <v>16</v>
      </c>
      <c r="K2524" s="4" t="s">
        <v>9</v>
      </c>
      <c r="L2524" s="4" t="s">
        <v>17</v>
      </c>
      <c r="M2524" s="9">
        <v>1</v>
      </c>
      <c r="N2524" s="6">
        <v>146.08000000000001</v>
      </c>
      <c r="O2524" s="7">
        <v>0.1</v>
      </c>
      <c r="P2524" s="6">
        <v>81.540000000000006</v>
      </c>
      <c r="Q2524" s="6">
        <f t="shared" si="156"/>
        <v>131.47200000000001</v>
      </c>
      <c r="R2524" s="6">
        <f t="shared" si="157"/>
        <v>81.540000000000006</v>
      </c>
      <c r="S2524" s="6">
        <f t="shared" si="158"/>
        <v>49.932000000000002</v>
      </c>
      <c r="T2524" s="8">
        <f t="shared" si="159"/>
        <v>0.37979189485213583</v>
      </c>
      <c r="U2524" s="5">
        <f>YEAR(SalesDataTable[[#This Row],[Order Date]])</f>
        <v>2026</v>
      </c>
      <c r="V2524" s="8" t="str">
        <f>"Q"&amp;ROUNDUP(MONTH(SalesDataTable[[#This Row],[Order Date]])/3,0)</f>
        <v>Q4</v>
      </c>
      <c r="W2524" s="9">
        <f>MONTH(SalesDataTable[[#This Row],[Order Date]])</f>
        <v>12</v>
      </c>
      <c r="X2524" s="8" t="str">
        <f>TEXT(SalesDataTable[[#This Row],[Order Date]],"mmm")</f>
        <v>Dec</v>
      </c>
    </row>
    <row r="2525" spans="1:24" ht="15.75">
      <c r="A2525" s="2">
        <v>782</v>
      </c>
      <c r="B2525" s="3">
        <v>46361</v>
      </c>
      <c r="C2525" s="4">
        <f>YEAR(SalesDataTable[[#This Row],[Order Date]])</f>
        <v>2026</v>
      </c>
      <c r="D2525" s="12" t="str">
        <f>"Q"&amp;ROUNDUP(MONTH(SalesDataTable[[#This Row],[Order Date]])/3,0)</f>
        <v>Q4</v>
      </c>
      <c r="E2525" s="4">
        <f>MONTH(SalesDataTable[[#This Row],[Order Date]])</f>
        <v>12</v>
      </c>
      <c r="F2525" s="4" t="str">
        <f>TEXT(SalesDataTable[[#This Row],[Order Date]],"MMM")</f>
        <v>Dec</v>
      </c>
      <c r="G2525" s="4" t="s">
        <v>20</v>
      </c>
      <c r="H2525" s="4" t="s">
        <v>31</v>
      </c>
      <c r="I2525" s="4" t="s">
        <v>8</v>
      </c>
      <c r="J2525" s="4" t="s">
        <v>16</v>
      </c>
      <c r="K2525" s="4" t="s">
        <v>4</v>
      </c>
      <c r="L2525" s="4" t="s">
        <v>30</v>
      </c>
      <c r="M2525" s="9">
        <v>4</v>
      </c>
      <c r="N2525" s="6">
        <v>101.17</v>
      </c>
      <c r="O2525" s="7">
        <v>0.15</v>
      </c>
      <c r="P2525" s="6">
        <v>50.48</v>
      </c>
      <c r="Q2525" s="6">
        <f t="shared" si="156"/>
        <v>343.97800000000001</v>
      </c>
      <c r="R2525" s="6">
        <f t="shared" si="157"/>
        <v>201.92</v>
      </c>
      <c r="S2525" s="6">
        <f t="shared" si="158"/>
        <v>142.05800000000002</v>
      </c>
      <c r="T2525" s="8">
        <f t="shared" si="159"/>
        <v>0.41298571420265257</v>
      </c>
      <c r="U2525" s="5">
        <f>YEAR(SalesDataTable[[#This Row],[Order Date]])</f>
        <v>2026</v>
      </c>
      <c r="V2525" s="8" t="str">
        <f>"Q"&amp;ROUNDUP(MONTH(SalesDataTable[[#This Row],[Order Date]])/3,0)</f>
        <v>Q4</v>
      </c>
      <c r="W2525" s="9">
        <f>MONTH(SalesDataTable[[#This Row],[Order Date]])</f>
        <v>12</v>
      </c>
      <c r="X2525" s="8" t="str">
        <f>TEXT(SalesDataTable[[#This Row],[Order Date]],"mmm")</f>
        <v>Dec</v>
      </c>
    </row>
    <row r="2526" spans="1:24" ht="15.75">
      <c r="A2526" s="2">
        <v>1402</v>
      </c>
      <c r="B2526" s="3">
        <v>46361</v>
      </c>
      <c r="C2526" s="4">
        <f>YEAR(SalesDataTable[[#This Row],[Order Date]])</f>
        <v>2026</v>
      </c>
      <c r="D2526" s="12" t="str">
        <f>"Q"&amp;ROUNDUP(MONTH(SalesDataTable[[#This Row],[Order Date]])/3,0)</f>
        <v>Q4</v>
      </c>
      <c r="E2526" s="4">
        <f>MONTH(SalesDataTable[[#This Row],[Order Date]])</f>
        <v>12</v>
      </c>
      <c r="F2526" s="4" t="str">
        <f>TEXT(SalesDataTable[[#This Row],[Order Date]],"MMM")</f>
        <v>Dec</v>
      </c>
      <c r="G2526" s="4" t="s">
        <v>6</v>
      </c>
      <c r="H2526" s="4" t="s">
        <v>27</v>
      </c>
      <c r="I2526" s="4" t="s">
        <v>19</v>
      </c>
      <c r="J2526" s="4" t="s">
        <v>13</v>
      </c>
      <c r="K2526" s="4" t="s">
        <v>23</v>
      </c>
      <c r="L2526" s="4" t="s">
        <v>51</v>
      </c>
      <c r="M2526" s="9">
        <v>2</v>
      </c>
      <c r="N2526" s="6">
        <v>121.64</v>
      </c>
      <c r="O2526" s="7">
        <v>0</v>
      </c>
      <c r="P2526" s="6">
        <v>61.94</v>
      </c>
      <c r="Q2526" s="6">
        <f t="shared" si="156"/>
        <v>243.28</v>
      </c>
      <c r="R2526" s="6">
        <f t="shared" si="157"/>
        <v>123.88</v>
      </c>
      <c r="S2526" s="6">
        <f t="shared" si="158"/>
        <v>119.4</v>
      </c>
      <c r="T2526" s="8">
        <f t="shared" si="159"/>
        <v>0.49079250246629402</v>
      </c>
      <c r="U2526" s="5">
        <f>YEAR(SalesDataTable[[#This Row],[Order Date]])</f>
        <v>2026</v>
      </c>
      <c r="V2526" s="8" t="str">
        <f>"Q"&amp;ROUNDUP(MONTH(SalesDataTable[[#This Row],[Order Date]])/3,0)</f>
        <v>Q4</v>
      </c>
      <c r="W2526" s="9">
        <f>MONTH(SalesDataTable[[#This Row],[Order Date]])</f>
        <v>12</v>
      </c>
      <c r="X2526" s="8" t="str">
        <f>TEXT(SalesDataTable[[#This Row],[Order Date]],"mmm")</f>
        <v>Dec</v>
      </c>
    </row>
    <row r="2527" spans="1:24" ht="15.75">
      <c r="A2527" s="2">
        <v>1824</v>
      </c>
      <c r="B2527" s="3">
        <v>46361</v>
      </c>
      <c r="C2527" s="4">
        <f>YEAR(SalesDataTable[[#This Row],[Order Date]])</f>
        <v>2026</v>
      </c>
      <c r="D2527" s="12" t="str">
        <f>"Q"&amp;ROUNDUP(MONTH(SalesDataTable[[#This Row],[Order Date]])/3,0)</f>
        <v>Q4</v>
      </c>
      <c r="E2527" s="4">
        <f>MONTH(SalesDataTable[[#This Row],[Order Date]])</f>
        <v>12</v>
      </c>
      <c r="F2527" s="4" t="str">
        <f>TEXT(SalesDataTable[[#This Row],[Order Date]],"MMM")</f>
        <v>Dec</v>
      </c>
      <c r="G2527" s="4" t="s">
        <v>6</v>
      </c>
      <c r="H2527" s="4" t="s">
        <v>7</v>
      </c>
      <c r="I2527" s="4" t="s">
        <v>2</v>
      </c>
      <c r="J2527" s="4" t="s">
        <v>3</v>
      </c>
      <c r="K2527" s="4" t="s">
        <v>14</v>
      </c>
      <c r="L2527" s="4" t="s">
        <v>48</v>
      </c>
      <c r="M2527" s="9">
        <v>1</v>
      </c>
      <c r="N2527" s="6">
        <v>165.1</v>
      </c>
      <c r="O2527" s="7">
        <v>0.05</v>
      </c>
      <c r="P2527" s="6">
        <v>85.23</v>
      </c>
      <c r="Q2527" s="6">
        <f t="shared" si="156"/>
        <v>156.845</v>
      </c>
      <c r="R2527" s="6">
        <f t="shared" si="157"/>
        <v>85.23</v>
      </c>
      <c r="S2527" s="6">
        <f t="shared" si="158"/>
        <v>71.614999999999995</v>
      </c>
      <c r="T2527" s="8">
        <f t="shared" si="159"/>
        <v>0.45659727756702473</v>
      </c>
      <c r="U2527" s="5">
        <f>YEAR(SalesDataTable[[#This Row],[Order Date]])</f>
        <v>2026</v>
      </c>
      <c r="V2527" s="8" t="str">
        <f>"Q"&amp;ROUNDUP(MONTH(SalesDataTable[[#This Row],[Order Date]])/3,0)</f>
        <v>Q4</v>
      </c>
      <c r="W2527" s="9">
        <f>MONTH(SalesDataTable[[#This Row],[Order Date]])</f>
        <v>12</v>
      </c>
      <c r="X2527" s="8" t="str">
        <f>TEXT(SalesDataTable[[#This Row],[Order Date]],"mmm")</f>
        <v>Dec</v>
      </c>
    </row>
    <row r="2528" spans="1:24" ht="15.75">
      <c r="A2528" s="2">
        <v>2141</v>
      </c>
      <c r="B2528" s="3">
        <v>46361</v>
      </c>
      <c r="C2528" s="4">
        <f>YEAR(SalesDataTable[[#This Row],[Order Date]])</f>
        <v>2026</v>
      </c>
      <c r="D2528" s="12" t="str">
        <f>"Q"&amp;ROUNDUP(MONTH(SalesDataTable[[#This Row],[Order Date]])/3,0)</f>
        <v>Q4</v>
      </c>
      <c r="E2528" s="4">
        <f>MONTH(SalesDataTable[[#This Row],[Order Date]])</f>
        <v>12</v>
      </c>
      <c r="F2528" s="4" t="str">
        <f>TEXT(SalesDataTable[[#This Row],[Order Date]],"MMM")</f>
        <v>Dec</v>
      </c>
      <c r="G2528" s="4" t="s">
        <v>20</v>
      </c>
      <c r="H2528" s="4" t="s">
        <v>47</v>
      </c>
      <c r="I2528" s="4" t="s">
        <v>2</v>
      </c>
      <c r="J2528" s="4" t="s">
        <v>13</v>
      </c>
      <c r="K2528" s="4" t="s">
        <v>23</v>
      </c>
      <c r="L2528" s="4" t="s">
        <v>29</v>
      </c>
      <c r="M2528" s="9">
        <v>3</v>
      </c>
      <c r="N2528" s="6">
        <v>194.07</v>
      </c>
      <c r="O2528" s="7">
        <v>0.1</v>
      </c>
      <c r="P2528" s="6">
        <v>102.37</v>
      </c>
      <c r="Q2528" s="6">
        <f t="shared" si="156"/>
        <v>523.98900000000003</v>
      </c>
      <c r="R2528" s="6">
        <f t="shared" si="157"/>
        <v>307.11</v>
      </c>
      <c r="S2528" s="6">
        <f t="shared" si="158"/>
        <v>216.87900000000002</v>
      </c>
      <c r="T2528" s="8">
        <f t="shared" si="159"/>
        <v>0.4138999101126169</v>
      </c>
      <c r="U2528" s="5">
        <f>YEAR(SalesDataTable[[#This Row],[Order Date]])</f>
        <v>2026</v>
      </c>
      <c r="V2528" s="8" t="str">
        <f>"Q"&amp;ROUNDUP(MONTH(SalesDataTable[[#This Row],[Order Date]])/3,0)</f>
        <v>Q4</v>
      </c>
      <c r="W2528" s="9">
        <f>MONTH(SalesDataTable[[#This Row],[Order Date]])</f>
        <v>12</v>
      </c>
      <c r="X2528" s="8" t="str">
        <f>TEXT(SalesDataTable[[#This Row],[Order Date]],"mmm")</f>
        <v>Dec</v>
      </c>
    </row>
    <row r="2529" spans="1:24" ht="15.75">
      <c r="A2529" s="2">
        <v>3517</v>
      </c>
      <c r="B2529" s="3">
        <v>46361</v>
      </c>
      <c r="C2529" s="4">
        <f>YEAR(SalesDataTable[[#This Row],[Order Date]])</f>
        <v>2026</v>
      </c>
      <c r="D2529" s="12" t="str">
        <f>"Q"&amp;ROUNDUP(MONTH(SalesDataTable[[#This Row],[Order Date]])/3,0)</f>
        <v>Q4</v>
      </c>
      <c r="E2529" s="4">
        <f>MONTH(SalesDataTable[[#This Row],[Order Date]])</f>
        <v>12</v>
      </c>
      <c r="F2529" s="4" t="str">
        <f>TEXT(SalesDataTable[[#This Row],[Order Date]],"MMM")</f>
        <v>Dec</v>
      </c>
      <c r="G2529" s="4" t="s">
        <v>20</v>
      </c>
      <c r="H2529" s="4" t="s">
        <v>47</v>
      </c>
      <c r="I2529" s="4" t="s">
        <v>28</v>
      </c>
      <c r="J2529" s="4" t="s">
        <v>13</v>
      </c>
      <c r="K2529" s="4" t="s">
        <v>9</v>
      </c>
      <c r="L2529" s="4" t="s">
        <v>37</v>
      </c>
      <c r="M2529" s="9">
        <v>1</v>
      </c>
      <c r="N2529" s="6">
        <v>152.44</v>
      </c>
      <c r="O2529" s="7">
        <v>0.1</v>
      </c>
      <c r="P2529" s="6">
        <v>76.91</v>
      </c>
      <c r="Q2529" s="6">
        <f t="shared" si="156"/>
        <v>137.196</v>
      </c>
      <c r="R2529" s="6">
        <f t="shared" si="157"/>
        <v>76.91</v>
      </c>
      <c r="S2529" s="6">
        <f t="shared" si="158"/>
        <v>60.286000000000001</v>
      </c>
      <c r="T2529" s="8">
        <f t="shared" si="159"/>
        <v>0.43941514329863846</v>
      </c>
      <c r="U2529" s="5">
        <f>YEAR(SalesDataTable[[#This Row],[Order Date]])</f>
        <v>2026</v>
      </c>
      <c r="V2529" s="8" t="str">
        <f>"Q"&amp;ROUNDUP(MONTH(SalesDataTable[[#This Row],[Order Date]])/3,0)</f>
        <v>Q4</v>
      </c>
      <c r="W2529" s="9">
        <f>MONTH(SalesDataTable[[#This Row],[Order Date]])</f>
        <v>12</v>
      </c>
      <c r="X2529" s="8" t="str">
        <f>TEXT(SalesDataTable[[#This Row],[Order Date]],"mmm")</f>
        <v>Dec</v>
      </c>
    </row>
    <row r="2530" spans="1:24" ht="15.75">
      <c r="A2530" s="2">
        <v>4055</v>
      </c>
      <c r="B2530" s="3">
        <v>46361</v>
      </c>
      <c r="C2530" s="4">
        <f>YEAR(SalesDataTable[[#This Row],[Order Date]])</f>
        <v>2026</v>
      </c>
      <c r="D2530" s="12" t="str">
        <f>"Q"&amp;ROUNDUP(MONTH(SalesDataTable[[#This Row],[Order Date]])/3,0)</f>
        <v>Q4</v>
      </c>
      <c r="E2530" s="4">
        <f>MONTH(SalesDataTable[[#This Row],[Order Date]])</f>
        <v>12</v>
      </c>
      <c r="F2530" s="4" t="str">
        <f>TEXT(SalesDataTable[[#This Row],[Order Date]],"MMM")</f>
        <v>Dec</v>
      </c>
      <c r="G2530" s="4" t="s">
        <v>6</v>
      </c>
      <c r="H2530" s="4" t="s">
        <v>43</v>
      </c>
      <c r="I2530" s="4" t="s">
        <v>2</v>
      </c>
      <c r="J2530" s="4" t="s">
        <v>3</v>
      </c>
      <c r="K2530" s="4" t="s">
        <v>23</v>
      </c>
      <c r="L2530" s="4" t="s">
        <v>51</v>
      </c>
      <c r="M2530" s="9">
        <v>1</v>
      </c>
      <c r="N2530" s="6">
        <v>123.82</v>
      </c>
      <c r="O2530" s="7">
        <v>0.05</v>
      </c>
      <c r="P2530" s="6">
        <v>59.19</v>
      </c>
      <c r="Q2530" s="6">
        <f t="shared" si="156"/>
        <v>117.62899999999999</v>
      </c>
      <c r="R2530" s="6">
        <f t="shared" si="157"/>
        <v>59.19</v>
      </c>
      <c r="S2530" s="6">
        <f t="shared" si="158"/>
        <v>58.438999999999993</v>
      </c>
      <c r="T2530" s="8">
        <f t="shared" si="159"/>
        <v>0.49680775999115862</v>
      </c>
      <c r="U2530" s="5">
        <f>YEAR(SalesDataTable[[#This Row],[Order Date]])</f>
        <v>2026</v>
      </c>
      <c r="V2530" s="8" t="str">
        <f>"Q"&amp;ROUNDUP(MONTH(SalesDataTable[[#This Row],[Order Date]])/3,0)</f>
        <v>Q4</v>
      </c>
      <c r="W2530" s="9">
        <f>MONTH(SalesDataTable[[#This Row],[Order Date]])</f>
        <v>12</v>
      </c>
      <c r="X2530" s="8" t="str">
        <f>TEXT(SalesDataTable[[#This Row],[Order Date]],"mmm")</f>
        <v>Dec</v>
      </c>
    </row>
    <row r="2531" spans="1:24" ht="15.75">
      <c r="A2531" s="2">
        <v>4168</v>
      </c>
      <c r="B2531" s="3">
        <v>46361</v>
      </c>
      <c r="C2531" s="4">
        <f>YEAR(SalesDataTable[[#This Row],[Order Date]])</f>
        <v>2026</v>
      </c>
      <c r="D2531" s="12" t="str">
        <f>"Q"&amp;ROUNDUP(MONTH(SalesDataTable[[#This Row],[Order Date]])/3,0)</f>
        <v>Q4</v>
      </c>
      <c r="E2531" s="4">
        <f>MONTH(SalesDataTable[[#This Row],[Order Date]])</f>
        <v>12</v>
      </c>
      <c r="F2531" s="4" t="str">
        <f>TEXT(SalesDataTable[[#This Row],[Order Date]],"MMM")</f>
        <v>Dec</v>
      </c>
      <c r="G2531" s="4" t="s">
        <v>0</v>
      </c>
      <c r="H2531" s="4" t="s">
        <v>1</v>
      </c>
      <c r="I2531" s="4" t="s">
        <v>2</v>
      </c>
      <c r="J2531" s="4" t="s">
        <v>13</v>
      </c>
      <c r="K2531" s="4" t="s">
        <v>9</v>
      </c>
      <c r="L2531" s="4" t="s">
        <v>46</v>
      </c>
      <c r="M2531" s="9">
        <v>4</v>
      </c>
      <c r="N2531" s="6">
        <v>71.12</v>
      </c>
      <c r="O2531" s="7">
        <v>0.05</v>
      </c>
      <c r="P2531" s="6">
        <v>31.93</v>
      </c>
      <c r="Q2531" s="6">
        <f t="shared" si="156"/>
        <v>270.25600000000003</v>
      </c>
      <c r="R2531" s="6">
        <f t="shared" si="157"/>
        <v>127.72</v>
      </c>
      <c r="S2531" s="6">
        <f t="shared" si="158"/>
        <v>142.53600000000003</v>
      </c>
      <c r="T2531" s="8">
        <f t="shared" si="159"/>
        <v>0.52741104730329769</v>
      </c>
      <c r="U2531" s="5">
        <f>YEAR(SalesDataTable[[#This Row],[Order Date]])</f>
        <v>2026</v>
      </c>
      <c r="V2531" s="8" t="str">
        <f>"Q"&amp;ROUNDUP(MONTH(SalesDataTable[[#This Row],[Order Date]])/3,0)</f>
        <v>Q4</v>
      </c>
      <c r="W2531" s="9">
        <f>MONTH(SalesDataTable[[#This Row],[Order Date]])</f>
        <v>12</v>
      </c>
      <c r="X2531" s="8" t="str">
        <f>TEXT(SalesDataTable[[#This Row],[Order Date]],"mmm")</f>
        <v>Dec</v>
      </c>
    </row>
    <row r="2532" spans="1:24" ht="15.75">
      <c r="A2532" s="2">
        <v>4317</v>
      </c>
      <c r="B2532" s="3">
        <v>46361</v>
      </c>
      <c r="C2532" s="4">
        <f>YEAR(SalesDataTable[[#This Row],[Order Date]])</f>
        <v>2026</v>
      </c>
      <c r="D2532" s="12" t="str">
        <f>"Q"&amp;ROUNDUP(MONTH(SalesDataTable[[#This Row],[Order Date]])/3,0)</f>
        <v>Q4</v>
      </c>
      <c r="E2532" s="4">
        <f>MONTH(SalesDataTable[[#This Row],[Order Date]])</f>
        <v>12</v>
      </c>
      <c r="F2532" s="4" t="str">
        <f>TEXT(SalesDataTable[[#This Row],[Order Date]],"MMM")</f>
        <v>Dec</v>
      </c>
      <c r="G2532" s="4" t="s">
        <v>11</v>
      </c>
      <c r="H2532" s="4" t="s">
        <v>52</v>
      </c>
      <c r="I2532" s="4" t="s">
        <v>28</v>
      </c>
      <c r="J2532" s="4" t="s">
        <v>3</v>
      </c>
      <c r="K2532" s="4" t="s">
        <v>9</v>
      </c>
      <c r="L2532" s="4" t="s">
        <v>46</v>
      </c>
      <c r="M2532" s="9">
        <v>1</v>
      </c>
      <c r="N2532" s="6">
        <v>71.55</v>
      </c>
      <c r="O2532" s="7">
        <v>0.1</v>
      </c>
      <c r="P2532" s="6">
        <v>32.07</v>
      </c>
      <c r="Q2532" s="6">
        <f t="shared" si="156"/>
        <v>64.394999999999996</v>
      </c>
      <c r="R2532" s="6">
        <f t="shared" si="157"/>
        <v>32.07</v>
      </c>
      <c r="S2532" s="6">
        <f t="shared" si="158"/>
        <v>32.324999999999996</v>
      </c>
      <c r="T2532" s="8">
        <f t="shared" si="159"/>
        <v>0.50197996738877237</v>
      </c>
      <c r="U2532" s="5">
        <f>YEAR(SalesDataTable[[#This Row],[Order Date]])</f>
        <v>2026</v>
      </c>
      <c r="V2532" s="8" t="str">
        <f>"Q"&amp;ROUNDUP(MONTH(SalesDataTable[[#This Row],[Order Date]])/3,0)</f>
        <v>Q4</v>
      </c>
      <c r="W2532" s="9">
        <f>MONTH(SalesDataTable[[#This Row],[Order Date]])</f>
        <v>12</v>
      </c>
      <c r="X2532" s="8" t="str">
        <f>TEXT(SalesDataTable[[#This Row],[Order Date]],"mmm")</f>
        <v>Dec</v>
      </c>
    </row>
    <row r="2533" spans="1:24" ht="15.75">
      <c r="A2533" s="2">
        <v>4879</v>
      </c>
      <c r="B2533" s="3">
        <v>46361</v>
      </c>
      <c r="C2533" s="4">
        <f>YEAR(SalesDataTable[[#This Row],[Order Date]])</f>
        <v>2026</v>
      </c>
      <c r="D2533" s="12" t="str">
        <f>"Q"&amp;ROUNDUP(MONTH(SalesDataTable[[#This Row],[Order Date]])/3,0)</f>
        <v>Q4</v>
      </c>
      <c r="E2533" s="4">
        <f>MONTH(SalesDataTable[[#This Row],[Order Date]])</f>
        <v>12</v>
      </c>
      <c r="F2533" s="4" t="str">
        <f>TEXT(SalesDataTable[[#This Row],[Order Date]],"MMM")</f>
        <v>Dec</v>
      </c>
      <c r="G2533" s="4" t="s">
        <v>11</v>
      </c>
      <c r="H2533" s="4" t="s">
        <v>12</v>
      </c>
      <c r="I2533" s="4" t="s">
        <v>28</v>
      </c>
      <c r="J2533" s="4" t="s">
        <v>3</v>
      </c>
      <c r="K2533" s="4" t="s">
        <v>9</v>
      </c>
      <c r="L2533" s="4" t="s">
        <v>46</v>
      </c>
      <c r="M2533" s="9">
        <v>2</v>
      </c>
      <c r="N2533" s="6">
        <v>70.239999999999995</v>
      </c>
      <c r="O2533" s="7">
        <v>0.1</v>
      </c>
      <c r="P2533" s="6">
        <v>33.29</v>
      </c>
      <c r="Q2533" s="6">
        <f t="shared" si="156"/>
        <v>126.43199999999999</v>
      </c>
      <c r="R2533" s="6">
        <f t="shared" si="157"/>
        <v>66.58</v>
      </c>
      <c r="S2533" s="6">
        <f t="shared" si="158"/>
        <v>59.85199999999999</v>
      </c>
      <c r="T2533" s="8">
        <f t="shared" si="159"/>
        <v>0.47339281194634264</v>
      </c>
      <c r="U2533" s="5">
        <f>YEAR(SalesDataTable[[#This Row],[Order Date]])</f>
        <v>2026</v>
      </c>
      <c r="V2533" s="8" t="str">
        <f>"Q"&amp;ROUNDUP(MONTH(SalesDataTable[[#This Row],[Order Date]])/3,0)</f>
        <v>Q4</v>
      </c>
      <c r="W2533" s="9">
        <f>MONTH(SalesDataTable[[#This Row],[Order Date]])</f>
        <v>12</v>
      </c>
      <c r="X2533" s="8" t="str">
        <f>TEXT(SalesDataTable[[#This Row],[Order Date]],"mmm")</f>
        <v>Dec</v>
      </c>
    </row>
    <row r="2534" spans="1:24" ht="15.75">
      <c r="A2534" s="2">
        <v>467</v>
      </c>
      <c r="B2534" s="3">
        <v>46362</v>
      </c>
      <c r="C2534" s="4">
        <f>YEAR(SalesDataTable[[#This Row],[Order Date]])</f>
        <v>2026</v>
      </c>
      <c r="D2534" s="12" t="str">
        <f>"Q"&amp;ROUNDUP(MONTH(SalesDataTable[[#This Row],[Order Date]])/3,0)</f>
        <v>Q4</v>
      </c>
      <c r="E2534" s="4">
        <f>MONTH(SalesDataTable[[#This Row],[Order Date]])</f>
        <v>12</v>
      </c>
      <c r="F2534" s="4" t="str">
        <f>TEXT(SalesDataTable[[#This Row],[Order Date]],"MMM")</f>
        <v>Dec</v>
      </c>
      <c r="G2534" s="4" t="s">
        <v>0</v>
      </c>
      <c r="H2534" s="4" t="s">
        <v>1</v>
      </c>
      <c r="I2534" s="4" t="s">
        <v>28</v>
      </c>
      <c r="J2534" s="4" t="s">
        <v>3</v>
      </c>
      <c r="K2534" s="4" t="s">
        <v>4</v>
      </c>
      <c r="L2534" s="4" t="s">
        <v>22</v>
      </c>
      <c r="M2534" s="9">
        <v>2</v>
      </c>
      <c r="N2534" s="6">
        <v>50.68</v>
      </c>
      <c r="O2534" s="7">
        <v>0.15</v>
      </c>
      <c r="P2534" s="6">
        <v>22.41</v>
      </c>
      <c r="Q2534" s="6">
        <f t="shared" si="156"/>
        <v>86.155999999999992</v>
      </c>
      <c r="R2534" s="6">
        <f t="shared" si="157"/>
        <v>44.82</v>
      </c>
      <c r="S2534" s="6">
        <f t="shared" si="158"/>
        <v>41.335999999999991</v>
      </c>
      <c r="T2534" s="8">
        <f t="shared" si="159"/>
        <v>0.47978086262129155</v>
      </c>
      <c r="U2534" s="5">
        <f>YEAR(SalesDataTable[[#This Row],[Order Date]])</f>
        <v>2026</v>
      </c>
      <c r="V2534" s="8" t="str">
        <f>"Q"&amp;ROUNDUP(MONTH(SalesDataTable[[#This Row],[Order Date]])/3,0)</f>
        <v>Q4</v>
      </c>
      <c r="W2534" s="9">
        <f>MONTH(SalesDataTable[[#This Row],[Order Date]])</f>
        <v>12</v>
      </c>
      <c r="X2534" s="8" t="str">
        <f>TEXT(SalesDataTable[[#This Row],[Order Date]],"mmm")</f>
        <v>Dec</v>
      </c>
    </row>
    <row r="2535" spans="1:24" ht="15.75">
      <c r="A2535" s="2">
        <v>825</v>
      </c>
      <c r="B2535" s="3">
        <v>46362</v>
      </c>
      <c r="C2535" s="4">
        <f>YEAR(SalesDataTable[[#This Row],[Order Date]])</f>
        <v>2026</v>
      </c>
      <c r="D2535" s="12" t="str">
        <f>"Q"&amp;ROUNDUP(MONTH(SalesDataTable[[#This Row],[Order Date]])/3,0)</f>
        <v>Q4</v>
      </c>
      <c r="E2535" s="4">
        <f>MONTH(SalesDataTable[[#This Row],[Order Date]])</f>
        <v>12</v>
      </c>
      <c r="F2535" s="4" t="str">
        <f>TEXT(SalesDataTable[[#This Row],[Order Date]],"MMM")</f>
        <v>Dec</v>
      </c>
      <c r="G2535" s="4" t="s">
        <v>20</v>
      </c>
      <c r="H2535" s="4" t="s">
        <v>31</v>
      </c>
      <c r="I2535" s="4" t="s">
        <v>2</v>
      </c>
      <c r="J2535" s="4" t="s">
        <v>13</v>
      </c>
      <c r="K2535" s="4" t="s">
        <v>4</v>
      </c>
      <c r="L2535" s="4" t="s">
        <v>30</v>
      </c>
      <c r="M2535" s="9">
        <v>1</v>
      </c>
      <c r="N2535" s="6">
        <v>101.26</v>
      </c>
      <c r="O2535" s="7">
        <v>0</v>
      </c>
      <c r="P2535" s="6">
        <v>51.7</v>
      </c>
      <c r="Q2535" s="6">
        <f t="shared" si="156"/>
        <v>101.26</v>
      </c>
      <c r="R2535" s="6">
        <f t="shared" si="157"/>
        <v>51.7</v>
      </c>
      <c r="S2535" s="6">
        <f t="shared" si="158"/>
        <v>49.56</v>
      </c>
      <c r="T2535" s="8">
        <f t="shared" si="159"/>
        <v>0.4894331424056883</v>
      </c>
      <c r="U2535" s="5">
        <f>YEAR(SalesDataTable[[#This Row],[Order Date]])</f>
        <v>2026</v>
      </c>
      <c r="V2535" s="8" t="str">
        <f>"Q"&amp;ROUNDUP(MONTH(SalesDataTable[[#This Row],[Order Date]])/3,0)</f>
        <v>Q4</v>
      </c>
      <c r="W2535" s="9">
        <f>MONTH(SalesDataTable[[#This Row],[Order Date]])</f>
        <v>12</v>
      </c>
      <c r="X2535" s="8" t="str">
        <f>TEXT(SalesDataTable[[#This Row],[Order Date]],"mmm")</f>
        <v>Dec</v>
      </c>
    </row>
    <row r="2536" spans="1:24" ht="15.75">
      <c r="A2536" s="2">
        <v>2346</v>
      </c>
      <c r="B2536" s="3">
        <v>46362</v>
      </c>
      <c r="C2536" s="4">
        <f>YEAR(SalesDataTable[[#This Row],[Order Date]])</f>
        <v>2026</v>
      </c>
      <c r="D2536" s="12" t="str">
        <f>"Q"&amp;ROUNDUP(MONTH(SalesDataTable[[#This Row],[Order Date]])/3,0)</f>
        <v>Q4</v>
      </c>
      <c r="E2536" s="4">
        <f>MONTH(SalesDataTable[[#This Row],[Order Date]])</f>
        <v>12</v>
      </c>
      <c r="F2536" s="4" t="str">
        <f>TEXT(SalesDataTable[[#This Row],[Order Date]],"MMM")</f>
        <v>Dec</v>
      </c>
      <c r="G2536" s="4" t="s">
        <v>0</v>
      </c>
      <c r="H2536" s="4" t="s">
        <v>1</v>
      </c>
      <c r="I2536" s="4" t="s">
        <v>28</v>
      </c>
      <c r="J2536" s="4" t="s">
        <v>16</v>
      </c>
      <c r="K2536" s="4" t="s">
        <v>14</v>
      </c>
      <c r="L2536" s="4" t="s">
        <v>32</v>
      </c>
      <c r="M2536" s="9">
        <v>2</v>
      </c>
      <c r="N2536" s="6">
        <v>46.01</v>
      </c>
      <c r="O2536" s="7">
        <v>0.05</v>
      </c>
      <c r="P2536" s="6">
        <v>18.399999999999999</v>
      </c>
      <c r="Q2536" s="6">
        <f t="shared" si="156"/>
        <v>87.418999999999997</v>
      </c>
      <c r="R2536" s="6">
        <f t="shared" si="157"/>
        <v>36.799999999999997</v>
      </c>
      <c r="S2536" s="6">
        <f t="shared" si="158"/>
        <v>50.619</v>
      </c>
      <c r="T2536" s="8">
        <f t="shared" si="159"/>
        <v>0.57903888170763795</v>
      </c>
      <c r="U2536" s="5">
        <f>YEAR(SalesDataTable[[#This Row],[Order Date]])</f>
        <v>2026</v>
      </c>
      <c r="V2536" s="8" t="str">
        <f>"Q"&amp;ROUNDUP(MONTH(SalesDataTable[[#This Row],[Order Date]])/3,0)</f>
        <v>Q4</v>
      </c>
      <c r="W2536" s="9">
        <f>MONTH(SalesDataTable[[#This Row],[Order Date]])</f>
        <v>12</v>
      </c>
      <c r="X2536" s="8" t="str">
        <f>TEXT(SalesDataTable[[#This Row],[Order Date]],"mmm")</f>
        <v>Dec</v>
      </c>
    </row>
    <row r="2537" spans="1:24" ht="15.75">
      <c r="A2537" s="2">
        <v>3095</v>
      </c>
      <c r="B2537" s="3">
        <v>46362</v>
      </c>
      <c r="C2537" s="4">
        <f>YEAR(SalesDataTable[[#This Row],[Order Date]])</f>
        <v>2026</v>
      </c>
      <c r="D2537" s="12" t="str">
        <f>"Q"&amp;ROUNDUP(MONTH(SalesDataTable[[#This Row],[Order Date]])/3,0)</f>
        <v>Q4</v>
      </c>
      <c r="E2537" s="4">
        <f>MONTH(SalesDataTable[[#This Row],[Order Date]])</f>
        <v>12</v>
      </c>
      <c r="F2537" s="4" t="str">
        <f>TEXT(SalesDataTable[[#This Row],[Order Date]],"MMM")</f>
        <v>Dec</v>
      </c>
      <c r="G2537" s="4" t="s">
        <v>6</v>
      </c>
      <c r="H2537" s="4" t="s">
        <v>43</v>
      </c>
      <c r="I2537" s="4" t="s">
        <v>2</v>
      </c>
      <c r="J2537" s="4" t="s">
        <v>13</v>
      </c>
      <c r="K2537" s="4" t="s">
        <v>14</v>
      </c>
      <c r="L2537" s="4" t="s">
        <v>44</v>
      </c>
      <c r="M2537" s="9">
        <v>2</v>
      </c>
      <c r="N2537" s="6">
        <v>131.97999999999999</v>
      </c>
      <c r="O2537" s="7">
        <v>0.1</v>
      </c>
      <c r="P2537" s="6">
        <v>68.02</v>
      </c>
      <c r="Q2537" s="6">
        <f t="shared" si="156"/>
        <v>237.56399999999999</v>
      </c>
      <c r="R2537" s="6">
        <f t="shared" si="157"/>
        <v>136.04</v>
      </c>
      <c r="S2537" s="6">
        <f t="shared" si="158"/>
        <v>101.524</v>
      </c>
      <c r="T2537" s="8">
        <f t="shared" si="159"/>
        <v>0.42735431294303855</v>
      </c>
      <c r="U2537" s="5">
        <f>YEAR(SalesDataTable[[#This Row],[Order Date]])</f>
        <v>2026</v>
      </c>
      <c r="V2537" s="8" t="str">
        <f>"Q"&amp;ROUNDUP(MONTH(SalesDataTable[[#This Row],[Order Date]])/3,0)</f>
        <v>Q4</v>
      </c>
      <c r="W2537" s="9">
        <f>MONTH(SalesDataTable[[#This Row],[Order Date]])</f>
        <v>12</v>
      </c>
      <c r="X2537" s="8" t="str">
        <f>TEXT(SalesDataTable[[#This Row],[Order Date]],"mmm")</f>
        <v>Dec</v>
      </c>
    </row>
    <row r="2538" spans="1:24" ht="15.75">
      <c r="A2538" s="2">
        <v>3580</v>
      </c>
      <c r="B2538" s="3">
        <v>46362</v>
      </c>
      <c r="C2538" s="4">
        <f>YEAR(SalesDataTable[[#This Row],[Order Date]])</f>
        <v>2026</v>
      </c>
      <c r="D2538" s="12" t="str">
        <f>"Q"&amp;ROUNDUP(MONTH(SalesDataTable[[#This Row],[Order Date]])/3,0)</f>
        <v>Q4</v>
      </c>
      <c r="E2538" s="4">
        <f>MONTH(SalesDataTable[[#This Row],[Order Date]])</f>
        <v>12</v>
      </c>
      <c r="F2538" s="4" t="str">
        <f>TEXT(SalesDataTable[[#This Row],[Order Date]],"MMM")</f>
        <v>Dec</v>
      </c>
      <c r="G2538" s="4" t="s">
        <v>20</v>
      </c>
      <c r="H2538" s="4" t="s">
        <v>31</v>
      </c>
      <c r="I2538" s="4" t="s">
        <v>19</v>
      </c>
      <c r="J2538" s="4" t="s">
        <v>13</v>
      </c>
      <c r="K2538" s="4" t="s">
        <v>9</v>
      </c>
      <c r="L2538" s="4" t="s">
        <v>46</v>
      </c>
      <c r="M2538" s="9">
        <v>2</v>
      </c>
      <c r="N2538" s="6">
        <v>73.16</v>
      </c>
      <c r="O2538" s="7">
        <v>0.15</v>
      </c>
      <c r="P2538" s="6">
        <v>32.64</v>
      </c>
      <c r="Q2538" s="6">
        <f t="shared" si="156"/>
        <v>124.37199999999999</v>
      </c>
      <c r="R2538" s="6">
        <f t="shared" si="157"/>
        <v>65.28</v>
      </c>
      <c r="S2538" s="6">
        <f t="shared" si="158"/>
        <v>59.091999999999985</v>
      </c>
      <c r="T2538" s="8">
        <f t="shared" si="159"/>
        <v>0.47512301804264617</v>
      </c>
      <c r="U2538" s="5">
        <f>YEAR(SalesDataTable[[#This Row],[Order Date]])</f>
        <v>2026</v>
      </c>
      <c r="V2538" s="8" t="str">
        <f>"Q"&amp;ROUNDUP(MONTH(SalesDataTable[[#This Row],[Order Date]])/3,0)</f>
        <v>Q4</v>
      </c>
      <c r="W2538" s="9">
        <f>MONTH(SalesDataTable[[#This Row],[Order Date]])</f>
        <v>12</v>
      </c>
      <c r="X2538" s="8" t="str">
        <f>TEXT(SalesDataTable[[#This Row],[Order Date]],"mmm")</f>
        <v>Dec</v>
      </c>
    </row>
    <row r="2539" spans="1:24" ht="15.75">
      <c r="A2539" s="2">
        <v>4672</v>
      </c>
      <c r="B2539" s="3">
        <v>46362</v>
      </c>
      <c r="C2539" s="4">
        <f>YEAR(SalesDataTable[[#This Row],[Order Date]])</f>
        <v>2026</v>
      </c>
      <c r="D2539" s="12" t="str">
        <f>"Q"&amp;ROUNDUP(MONTH(SalesDataTable[[#This Row],[Order Date]])/3,0)</f>
        <v>Q4</v>
      </c>
      <c r="E2539" s="4">
        <f>MONTH(SalesDataTable[[#This Row],[Order Date]])</f>
        <v>12</v>
      </c>
      <c r="F2539" s="4" t="str">
        <f>TEXT(SalesDataTable[[#This Row],[Order Date]],"MMM")</f>
        <v>Dec</v>
      </c>
      <c r="G2539" s="4" t="s">
        <v>6</v>
      </c>
      <c r="H2539" s="4" t="s">
        <v>27</v>
      </c>
      <c r="I2539" s="4" t="s">
        <v>2</v>
      </c>
      <c r="J2539" s="4" t="s">
        <v>16</v>
      </c>
      <c r="K2539" s="4" t="s">
        <v>14</v>
      </c>
      <c r="L2539" s="4" t="s">
        <v>32</v>
      </c>
      <c r="M2539" s="9">
        <v>2</v>
      </c>
      <c r="N2539" s="6">
        <v>47.43</v>
      </c>
      <c r="O2539" s="7">
        <v>0.05</v>
      </c>
      <c r="P2539" s="6">
        <v>18.63</v>
      </c>
      <c r="Q2539" s="6">
        <f t="shared" si="156"/>
        <v>90.11699999999999</v>
      </c>
      <c r="R2539" s="6">
        <f t="shared" si="157"/>
        <v>37.26</v>
      </c>
      <c r="S2539" s="6">
        <f t="shared" si="158"/>
        <v>52.856999999999992</v>
      </c>
      <c r="T2539" s="8">
        <f t="shared" si="159"/>
        <v>0.58653750124837711</v>
      </c>
      <c r="U2539" s="5">
        <f>YEAR(SalesDataTable[[#This Row],[Order Date]])</f>
        <v>2026</v>
      </c>
      <c r="V2539" s="8" t="str">
        <f>"Q"&amp;ROUNDUP(MONTH(SalesDataTable[[#This Row],[Order Date]])/3,0)</f>
        <v>Q4</v>
      </c>
      <c r="W2539" s="9">
        <f>MONTH(SalesDataTable[[#This Row],[Order Date]])</f>
        <v>12</v>
      </c>
      <c r="X2539" s="8" t="str">
        <f>TEXT(SalesDataTable[[#This Row],[Order Date]],"mmm")</f>
        <v>Dec</v>
      </c>
    </row>
    <row r="2540" spans="1:24" ht="15.75">
      <c r="A2540" s="2">
        <v>533</v>
      </c>
      <c r="B2540" s="3">
        <v>46363</v>
      </c>
      <c r="C2540" s="4">
        <f>YEAR(SalesDataTable[[#This Row],[Order Date]])</f>
        <v>2026</v>
      </c>
      <c r="D2540" s="12" t="str">
        <f>"Q"&amp;ROUNDUP(MONTH(SalesDataTable[[#This Row],[Order Date]])/3,0)</f>
        <v>Q4</v>
      </c>
      <c r="E2540" s="4">
        <f>MONTH(SalesDataTable[[#This Row],[Order Date]])</f>
        <v>12</v>
      </c>
      <c r="F2540" s="4" t="str">
        <f>TEXT(SalesDataTable[[#This Row],[Order Date]],"MMM")</f>
        <v>Dec</v>
      </c>
      <c r="G2540" s="4" t="s">
        <v>0</v>
      </c>
      <c r="H2540" s="4" t="s">
        <v>36</v>
      </c>
      <c r="I2540" s="4" t="s">
        <v>2</v>
      </c>
      <c r="J2540" s="4" t="s">
        <v>13</v>
      </c>
      <c r="K2540" s="4" t="s">
        <v>14</v>
      </c>
      <c r="L2540" s="4" t="s">
        <v>15</v>
      </c>
      <c r="M2540" s="9">
        <v>1</v>
      </c>
      <c r="N2540" s="6">
        <v>35.93</v>
      </c>
      <c r="O2540" s="7">
        <v>0.05</v>
      </c>
      <c r="P2540" s="6">
        <v>13.23</v>
      </c>
      <c r="Q2540" s="6">
        <f t="shared" si="156"/>
        <v>34.133499999999998</v>
      </c>
      <c r="R2540" s="6">
        <f t="shared" si="157"/>
        <v>13.23</v>
      </c>
      <c r="S2540" s="6">
        <f t="shared" si="158"/>
        <v>20.903499999999998</v>
      </c>
      <c r="T2540" s="8">
        <f t="shared" si="159"/>
        <v>0.6124042363074399</v>
      </c>
      <c r="U2540" s="5">
        <f>YEAR(SalesDataTable[[#This Row],[Order Date]])</f>
        <v>2026</v>
      </c>
      <c r="V2540" s="8" t="str">
        <f>"Q"&amp;ROUNDUP(MONTH(SalesDataTable[[#This Row],[Order Date]])/3,0)</f>
        <v>Q4</v>
      </c>
      <c r="W2540" s="9">
        <f>MONTH(SalesDataTable[[#This Row],[Order Date]])</f>
        <v>12</v>
      </c>
      <c r="X2540" s="8" t="str">
        <f>TEXT(SalesDataTable[[#This Row],[Order Date]],"mmm")</f>
        <v>Dec</v>
      </c>
    </row>
    <row r="2541" spans="1:24" ht="15.75">
      <c r="A2541" s="2">
        <v>2160</v>
      </c>
      <c r="B2541" s="3">
        <v>46363</v>
      </c>
      <c r="C2541" s="4">
        <f>YEAR(SalesDataTable[[#This Row],[Order Date]])</f>
        <v>2026</v>
      </c>
      <c r="D2541" s="12" t="str">
        <f>"Q"&amp;ROUNDUP(MONTH(SalesDataTable[[#This Row],[Order Date]])/3,0)</f>
        <v>Q4</v>
      </c>
      <c r="E2541" s="4">
        <f>MONTH(SalesDataTable[[#This Row],[Order Date]])</f>
        <v>12</v>
      </c>
      <c r="F2541" s="4" t="str">
        <f>TEXT(SalesDataTable[[#This Row],[Order Date]],"MMM")</f>
        <v>Dec</v>
      </c>
      <c r="G2541" s="4" t="s">
        <v>0</v>
      </c>
      <c r="H2541" s="4" t="s">
        <v>50</v>
      </c>
      <c r="I2541" s="4" t="s">
        <v>28</v>
      </c>
      <c r="J2541" s="4" t="s">
        <v>3</v>
      </c>
      <c r="K2541" s="4" t="s">
        <v>14</v>
      </c>
      <c r="L2541" s="4" t="s">
        <v>15</v>
      </c>
      <c r="M2541" s="9">
        <v>1</v>
      </c>
      <c r="N2541" s="6">
        <v>35.53</v>
      </c>
      <c r="O2541" s="7">
        <v>0.05</v>
      </c>
      <c r="P2541" s="6">
        <v>13.28</v>
      </c>
      <c r="Q2541" s="6">
        <f t="shared" si="156"/>
        <v>33.753500000000003</v>
      </c>
      <c r="R2541" s="6">
        <f t="shared" si="157"/>
        <v>13.28</v>
      </c>
      <c r="S2541" s="6">
        <f t="shared" si="158"/>
        <v>20.473500000000001</v>
      </c>
      <c r="T2541" s="8">
        <f t="shared" si="159"/>
        <v>0.6065593197742456</v>
      </c>
      <c r="U2541" s="5">
        <f>YEAR(SalesDataTable[[#This Row],[Order Date]])</f>
        <v>2026</v>
      </c>
      <c r="V2541" s="8" t="str">
        <f>"Q"&amp;ROUNDUP(MONTH(SalesDataTable[[#This Row],[Order Date]])/3,0)</f>
        <v>Q4</v>
      </c>
      <c r="W2541" s="9">
        <f>MONTH(SalesDataTable[[#This Row],[Order Date]])</f>
        <v>12</v>
      </c>
      <c r="X2541" s="8" t="str">
        <f>TEXT(SalesDataTable[[#This Row],[Order Date]],"mmm")</f>
        <v>Dec</v>
      </c>
    </row>
    <row r="2542" spans="1:24" ht="15.75">
      <c r="A2542" s="2">
        <v>2841</v>
      </c>
      <c r="B2542" s="3">
        <v>46363</v>
      </c>
      <c r="C2542" s="4">
        <f>YEAR(SalesDataTable[[#This Row],[Order Date]])</f>
        <v>2026</v>
      </c>
      <c r="D2542" s="12" t="str">
        <f>"Q"&amp;ROUNDUP(MONTH(SalesDataTable[[#This Row],[Order Date]])/3,0)</f>
        <v>Q4</v>
      </c>
      <c r="E2542" s="4">
        <f>MONTH(SalesDataTable[[#This Row],[Order Date]])</f>
        <v>12</v>
      </c>
      <c r="F2542" s="4" t="str">
        <f>TEXT(SalesDataTable[[#This Row],[Order Date]],"MMM")</f>
        <v>Dec</v>
      </c>
      <c r="G2542" s="4" t="s">
        <v>6</v>
      </c>
      <c r="H2542" s="4" t="s">
        <v>49</v>
      </c>
      <c r="I2542" s="4" t="s">
        <v>2</v>
      </c>
      <c r="J2542" s="4" t="s">
        <v>13</v>
      </c>
      <c r="K2542" s="4" t="s">
        <v>23</v>
      </c>
      <c r="L2542" s="4" t="s">
        <v>29</v>
      </c>
      <c r="M2542" s="9">
        <v>3</v>
      </c>
      <c r="N2542" s="6">
        <v>196.97</v>
      </c>
      <c r="O2542" s="7">
        <v>0.15</v>
      </c>
      <c r="P2542" s="6">
        <v>101.88</v>
      </c>
      <c r="Q2542" s="6">
        <f t="shared" si="156"/>
        <v>502.27349999999996</v>
      </c>
      <c r="R2542" s="6">
        <f t="shared" si="157"/>
        <v>305.64</v>
      </c>
      <c r="S2542" s="6">
        <f t="shared" si="158"/>
        <v>196.63349999999997</v>
      </c>
      <c r="T2542" s="8">
        <f t="shared" si="159"/>
        <v>0.39148690902466482</v>
      </c>
      <c r="U2542" s="5">
        <f>YEAR(SalesDataTable[[#This Row],[Order Date]])</f>
        <v>2026</v>
      </c>
      <c r="V2542" s="8" t="str">
        <f>"Q"&amp;ROUNDUP(MONTH(SalesDataTable[[#This Row],[Order Date]])/3,0)</f>
        <v>Q4</v>
      </c>
      <c r="W2542" s="9">
        <f>MONTH(SalesDataTable[[#This Row],[Order Date]])</f>
        <v>12</v>
      </c>
      <c r="X2542" s="8" t="str">
        <f>TEXT(SalesDataTable[[#This Row],[Order Date]],"mmm")</f>
        <v>Dec</v>
      </c>
    </row>
    <row r="2543" spans="1:24" ht="15.75">
      <c r="A2543" s="2">
        <v>3433</v>
      </c>
      <c r="B2543" s="3">
        <v>46363</v>
      </c>
      <c r="C2543" s="4">
        <f>YEAR(SalesDataTable[[#This Row],[Order Date]])</f>
        <v>2026</v>
      </c>
      <c r="D2543" s="12" t="str">
        <f>"Q"&amp;ROUNDUP(MONTH(SalesDataTable[[#This Row],[Order Date]])/3,0)</f>
        <v>Q4</v>
      </c>
      <c r="E2543" s="4">
        <f>MONTH(SalesDataTable[[#This Row],[Order Date]])</f>
        <v>12</v>
      </c>
      <c r="F2543" s="4" t="str">
        <f>TEXT(SalesDataTable[[#This Row],[Order Date]],"MMM")</f>
        <v>Dec</v>
      </c>
      <c r="G2543" s="4" t="s">
        <v>0</v>
      </c>
      <c r="H2543" s="4" t="s">
        <v>1</v>
      </c>
      <c r="I2543" s="4" t="s">
        <v>2</v>
      </c>
      <c r="J2543" s="4" t="s">
        <v>13</v>
      </c>
      <c r="K2543" s="4" t="s">
        <v>14</v>
      </c>
      <c r="L2543" s="4" t="s">
        <v>15</v>
      </c>
      <c r="M2543" s="9">
        <v>2</v>
      </c>
      <c r="N2543" s="6">
        <v>37.020000000000003</v>
      </c>
      <c r="O2543" s="7">
        <v>0.2</v>
      </c>
      <c r="P2543" s="6">
        <v>13.39</v>
      </c>
      <c r="Q2543" s="6">
        <f t="shared" si="156"/>
        <v>59.232000000000006</v>
      </c>
      <c r="R2543" s="6">
        <f t="shared" si="157"/>
        <v>26.78</v>
      </c>
      <c r="S2543" s="6">
        <f t="shared" si="158"/>
        <v>32.452000000000005</v>
      </c>
      <c r="T2543" s="8">
        <f t="shared" si="159"/>
        <v>0.5478795245813074</v>
      </c>
      <c r="U2543" s="5">
        <f>YEAR(SalesDataTable[[#This Row],[Order Date]])</f>
        <v>2026</v>
      </c>
      <c r="V2543" s="8" t="str">
        <f>"Q"&amp;ROUNDUP(MONTH(SalesDataTable[[#This Row],[Order Date]])/3,0)</f>
        <v>Q4</v>
      </c>
      <c r="W2543" s="9">
        <f>MONTH(SalesDataTable[[#This Row],[Order Date]])</f>
        <v>12</v>
      </c>
      <c r="X2543" s="8" t="str">
        <f>TEXT(SalesDataTable[[#This Row],[Order Date]],"mmm")</f>
        <v>Dec</v>
      </c>
    </row>
    <row r="2544" spans="1:24" ht="15.75">
      <c r="A2544" s="2">
        <v>3763</v>
      </c>
      <c r="B2544" s="3">
        <v>46363</v>
      </c>
      <c r="C2544" s="4">
        <f>YEAR(SalesDataTable[[#This Row],[Order Date]])</f>
        <v>2026</v>
      </c>
      <c r="D2544" s="12" t="str">
        <f>"Q"&amp;ROUNDUP(MONTH(SalesDataTable[[#This Row],[Order Date]])/3,0)</f>
        <v>Q4</v>
      </c>
      <c r="E2544" s="4">
        <f>MONTH(SalesDataTable[[#This Row],[Order Date]])</f>
        <v>12</v>
      </c>
      <c r="F2544" s="4" t="str">
        <f>TEXT(SalesDataTable[[#This Row],[Order Date]],"MMM")</f>
        <v>Dec</v>
      </c>
      <c r="G2544" s="4" t="s">
        <v>6</v>
      </c>
      <c r="H2544" s="4" t="s">
        <v>49</v>
      </c>
      <c r="I2544" s="4" t="s">
        <v>2</v>
      </c>
      <c r="J2544" s="4" t="s">
        <v>13</v>
      </c>
      <c r="K2544" s="4" t="s">
        <v>14</v>
      </c>
      <c r="L2544" s="4" t="s">
        <v>32</v>
      </c>
      <c r="M2544" s="9">
        <v>4</v>
      </c>
      <c r="N2544" s="6">
        <v>47.22</v>
      </c>
      <c r="O2544" s="7">
        <v>0</v>
      </c>
      <c r="P2544" s="6">
        <v>18.420000000000002</v>
      </c>
      <c r="Q2544" s="6">
        <f t="shared" si="156"/>
        <v>188.88</v>
      </c>
      <c r="R2544" s="6">
        <f t="shared" si="157"/>
        <v>73.680000000000007</v>
      </c>
      <c r="S2544" s="6">
        <f t="shared" si="158"/>
        <v>115.19999999999999</v>
      </c>
      <c r="T2544" s="8">
        <f t="shared" si="159"/>
        <v>0.60991105463786521</v>
      </c>
      <c r="U2544" s="5">
        <f>YEAR(SalesDataTable[[#This Row],[Order Date]])</f>
        <v>2026</v>
      </c>
      <c r="V2544" s="8" t="str">
        <f>"Q"&amp;ROUNDUP(MONTH(SalesDataTable[[#This Row],[Order Date]])/3,0)</f>
        <v>Q4</v>
      </c>
      <c r="W2544" s="9">
        <f>MONTH(SalesDataTable[[#This Row],[Order Date]])</f>
        <v>12</v>
      </c>
      <c r="X2544" s="8" t="str">
        <f>TEXT(SalesDataTable[[#This Row],[Order Date]],"mmm")</f>
        <v>Dec</v>
      </c>
    </row>
    <row r="2545" spans="1:24" ht="15.75">
      <c r="A2545" s="2">
        <v>706</v>
      </c>
      <c r="B2545" s="3">
        <v>46364</v>
      </c>
      <c r="C2545" s="4">
        <f>YEAR(SalesDataTable[[#This Row],[Order Date]])</f>
        <v>2026</v>
      </c>
      <c r="D2545" s="12" t="str">
        <f>"Q"&amp;ROUNDUP(MONTH(SalesDataTable[[#This Row],[Order Date]])/3,0)</f>
        <v>Q4</v>
      </c>
      <c r="E2545" s="4">
        <f>MONTH(SalesDataTable[[#This Row],[Order Date]])</f>
        <v>12</v>
      </c>
      <c r="F2545" s="4" t="str">
        <f>TEXT(SalesDataTable[[#This Row],[Order Date]],"MMM")</f>
        <v>Dec</v>
      </c>
      <c r="G2545" s="4" t="s">
        <v>6</v>
      </c>
      <c r="H2545" s="4" t="s">
        <v>43</v>
      </c>
      <c r="I2545" s="4" t="s">
        <v>19</v>
      </c>
      <c r="J2545" s="4" t="s">
        <v>3</v>
      </c>
      <c r="K2545" s="4" t="s">
        <v>14</v>
      </c>
      <c r="L2545" s="4" t="s">
        <v>32</v>
      </c>
      <c r="M2545" s="9">
        <v>4</v>
      </c>
      <c r="N2545" s="6">
        <v>46.48</v>
      </c>
      <c r="O2545" s="7">
        <v>0.1</v>
      </c>
      <c r="P2545" s="6">
        <v>18.66</v>
      </c>
      <c r="Q2545" s="6">
        <f t="shared" si="156"/>
        <v>167.328</v>
      </c>
      <c r="R2545" s="6">
        <f t="shared" si="157"/>
        <v>74.64</v>
      </c>
      <c r="S2545" s="6">
        <f t="shared" si="158"/>
        <v>92.688000000000002</v>
      </c>
      <c r="T2545" s="8">
        <f t="shared" si="159"/>
        <v>0.55393000573723461</v>
      </c>
      <c r="U2545" s="5">
        <f>YEAR(SalesDataTable[[#This Row],[Order Date]])</f>
        <v>2026</v>
      </c>
      <c r="V2545" s="8" t="str">
        <f>"Q"&amp;ROUNDUP(MONTH(SalesDataTable[[#This Row],[Order Date]])/3,0)</f>
        <v>Q4</v>
      </c>
      <c r="W2545" s="9">
        <f>MONTH(SalesDataTable[[#This Row],[Order Date]])</f>
        <v>12</v>
      </c>
      <c r="X2545" s="8" t="str">
        <f>TEXT(SalesDataTable[[#This Row],[Order Date]],"mmm")</f>
        <v>Dec</v>
      </c>
    </row>
    <row r="2546" spans="1:24" ht="15.75">
      <c r="A2546" s="2">
        <v>1086</v>
      </c>
      <c r="B2546" s="3">
        <v>46364</v>
      </c>
      <c r="C2546" s="4">
        <f>YEAR(SalesDataTable[[#This Row],[Order Date]])</f>
        <v>2026</v>
      </c>
      <c r="D2546" s="12" t="str">
        <f>"Q"&amp;ROUNDUP(MONTH(SalesDataTable[[#This Row],[Order Date]])/3,0)</f>
        <v>Q4</v>
      </c>
      <c r="E2546" s="4">
        <f>MONTH(SalesDataTable[[#This Row],[Order Date]])</f>
        <v>12</v>
      </c>
      <c r="F2546" s="4" t="str">
        <f>TEXT(SalesDataTable[[#This Row],[Order Date]],"MMM")</f>
        <v>Dec</v>
      </c>
      <c r="G2546" s="4" t="s">
        <v>20</v>
      </c>
      <c r="H2546" s="4" t="s">
        <v>47</v>
      </c>
      <c r="I2546" s="4" t="s">
        <v>8</v>
      </c>
      <c r="J2546" s="4" t="s">
        <v>16</v>
      </c>
      <c r="K2546" s="4" t="s">
        <v>9</v>
      </c>
      <c r="L2546" s="4" t="s">
        <v>17</v>
      </c>
      <c r="M2546" s="9">
        <v>12</v>
      </c>
      <c r="N2546" s="6">
        <v>146.99</v>
      </c>
      <c r="O2546" s="7">
        <v>0.15</v>
      </c>
      <c r="P2546" s="6">
        <v>79.239999999999995</v>
      </c>
      <c r="Q2546" s="6">
        <f t="shared" si="156"/>
        <v>1499.298</v>
      </c>
      <c r="R2546" s="6">
        <f t="shared" si="157"/>
        <v>950.87999999999988</v>
      </c>
      <c r="S2546" s="6">
        <f t="shared" si="158"/>
        <v>548.41800000000012</v>
      </c>
      <c r="T2546" s="8">
        <f t="shared" si="159"/>
        <v>0.36578318653129671</v>
      </c>
      <c r="U2546" s="5">
        <f>YEAR(SalesDataTable[[#This Row],[Order Date]])</f>
        <v>2026</v>
      </c>
      <c r="V2546" s="8" t="str">
        <f>"Q"&amp;ROUNDUP(MONTH(SalesDataTable[[#This Row],[Order Date]])/3,0)</f>
        <v>Q4</v>
      </c>
      <c r="W2546" s="9">
        <f>MONTH(SalesDataTable[[#This Row],[Order Date]])</f>
        <v>12</v>
      </c>
      <c r="X2546" s="8" t="str">
        <f>TEXT(SalesDataTable[[#This Row],[Order Date]],"mmm")</f>
        <v>Dec</v>
      </c>
    </row>
    <row r="2547" spans="1:24" ht="15.75">
      <c r="A2547" s="2">
        <v>1204</v>
      </c>
      <c r="B2547" s="3">
        <v>46364</v>
      </c>
      <c r="C2547" s="4">
        <f>YEAR(SalesDataTable[[#This Row],[Order Date]])</f>
        <v>2026</v>
      </c>
      <c r="D2547" s="12" t="str">
        <f>"Q"&amp;ROUNDUP(MONTH(SalesDataTable[[#This Row],[Order Date]])/3,0)</f>
        <v>Q4</v>
      </c>
      <c r="E2547" s="4">
        <f>MONTH(SalesDataTable[[#This Row],[Order Date]])</f>
        <v>12</v>
      </c>
      <c r="F2547" s="4" t="str">
        <f>TEXT(SalesDataTable[[#This Row],[Order Date]],"MMM")</f>
        <v>Dec</v>
      </c>
      <c r="G2547" s="4" t="s">
        <v>11</v>
      </c>
      <c r="H2547" s="4" t="s">
        <v>39</v>
      </c>
      <c r="I2547" s="4" t="s">
        <v>2</v>
      </c>
      <c r="J2547" s="4" t="s">
        <v>13</v>
      </c>
      <c r="K2547" s="4" t="s">
        <v>34</v>
      </c>
      <c r="L2547" s="4" t="s">
        <v>35</v>
      </c>
      <c r="M2547" s="9">
        <v>1</v>
      </c>
      <c r="N2547" s="6">
        <v>40.29</v>
      </c>
      <c r="O2547" s="7">
        <v>0</v>
      </c>
      <c r="P2547" s="6">
        <v>15.07</v>
      </c>
      <c r="Q2547" s="6">
        <f t="shared" si="156"/>
        <v>40.29</v>
      </c>
      <c r="R2547" s="6">
        <f t="shared" si="157"/>
        <v>15.07</v>
      </c>
      <c r="S2547" s="6">
        <f t="shared" si="158"/>
        <v>25.22</v>
      </c>
      <c r="T2547" s="8">
        <f t="shared" si="159"/>
        <v>0.62596177711590961</v>
      </c>
      <c r="U2547" s="5">
        <f>YEAR(SalesDataTable[[#This Row],[Order Date]])</f>
        <v>2026</v>
      </c>
      <c r="V2547" s="8" t="str">
        <f>"Q"&amp;ROUNDUP(MONTH(SalesDataTable[[#This Row],[Order Date]])/3,0)</f>
        <v>Q4</v>
      </c>
      <c r="W2547" s="9">
        <f>MONTH(SalesDataTable[[#This Row],[Order Date]])</f>
        <v>12</v>
      </c>
      <c r="X2547" s="8" t="str">
        <f>TEXT(SalesDataTable[[#This Row],[Order Date]],"mmm")</f>
        <v>Dec</v>
      </c>
    </row>
    <row r="2548" spans="1:24" ht="15.75">
      <c r="A2548" s="2">
        <v>1451</v>
      </c>
      <c r="B2548" s="3">
        <v>46364</v>
      </c>
      <c r="C2548" s="4">
        <f>YEAR(SalesDataTable[[#This Row],[Order Date]])</f>
        <v>2026</v>
      </c>
      <c r="D2548" s="12" t="str">
        <f>"Q"&amp;ROUNDUP(MONTH(SalesDataTable[[#This Row],[Order Date]])/3,0)</f>
        <v>Q4</v>
      </c>
      <c r="E2548" s="4">
        <f>MONTH(SalesDataTable[[#This Row],[Order Date]])</f>
        <v>12</v>
      </c>
      <c r="F2548" s="4" t="str">
        <f>TEXT(SalesDataTable[[#This Row],[Order Date]],"MMM")</f>
        <v>Dec</v>
      </c>
      <c r="G2548" s="4" t="s">
        <v>0</v>
      </c>
      <c r="H2548" s="4" t="s">
        <v>1</v>
      </c>
      <c r="I2548" s="4" t="s">
        <v>8</v>
      </c>
      <c r="J2548" s="4" t="s">
        <v>16</v>
      </c>
      <c r="K2548" s="4" t="s">
        <v>23</v>
      </c>
      <c r="L2548" s="4" t="s">
        <v>51</v>
      </c>
      <c r="M2548" s="9">
        <v>4</v>
      </c>
      <c r="N2548" s="6">
        <v>125.82</v>
      </c>
      <c r="O2548" s="7">
        <v>0.15</v>
      </c>
      <c r="P2548" s="6">
        <v>61.39</v>
      </c>
      <c r="Q2548" s="6">
        <f t="shared" si="156"/>
        <v>427.78799999999995</v>
      </c>
      <c r="R2548" s="6">
        <f t="shared" si="157"/>
        <v>245.56</v>
      </c>
      <c r="S2548" s="6">
        <f t="shared" si="158"/>
        <v>182.22799999999995</v>
      </c>
      <c r="T2548" s="8">
        <f t="shared" si="159"/>
        <v>0.42597735326844133</v>
      </c>
      <c r="U2548" s="5">
        <f>YEAR(SalesDataTable[[#This Row],[Order Date]])</f>
        <v>2026</v>
      </c>
      <c r="V2548" s="8" t="str">
        <f>"Q"&amp;ROUNDUP(MONTH(SalesDataTable[[#This Row],[Order Date]])/3,0)</f>
        <v>Q4</v>
      </c>
      <c r="W2548" s="9">
        <f>MONTH(SalesDataTable[[#This Row],[Order Date]])</f>
        <v>12</v>
      </c>
      <c r="X2548" s="8" t="str">
        <f>TEXT(SalesDataTable[[#This Row],[Order Date]],"mmm")</f>
        <v>Dec</v>
      </c>
    </row>
    <row r="2549" spans="1:24" ht="15.75">
      <c r="A2549" s="2">
        <v>1650</v>
      </c>
      <c r="B2549" s="3">
        <v>46364</v>
      </c>
      <c r="C2549" s="4">
        <f>YEAR(SalesDataTable[[#This Row],[Order Date]])</f>
        <v>2026</v>
      </c>
      <c r="D2549" s="12" t="str">
        <f>"Q"&amp;ROUNDUP(MONTH(SalesDataTable[[#This Row],[Order Date]])/3,0)</f>
        <v>Q4</v>
      </c>
      <c r="E2549" s="4">
        <f>MONTH(SalesDataTable[[#This Row],[Order Date]])</f>
        <v>12</v>
      </c>
      <c r="F2549" s="4" t="str">
        <f>TEXT(SalesDataTable[[#This Row],[Order Date]],"MMM")</f>
        <v>Dec</v>
      </c>
      <c r="G2549" s="4" t="s">
        <v>6</v>
      </c>
      <c r="H2549" s="4" t="s">
        <v>7</v>
      </c>
      <c r="I2549" s="4" t="s">
        <v>2</v>
      </c>
      <c r="J2549" s="4" t="s">
        <v>13</v>
      </c>
      <c r="K2549" s="4" t="s">
        <v>14</v>
      </c>
      <c r="L2549" s="4" t="s">
        <v>15</v>
      </c>
      <c r="M2549" s="9">
        <v>3</v>
      </c>
      <c r="N2549" s="6">
        <v>36.25</v>
      </c>
      <c r="O2549" s="7">
        <v>0</v>
      </c>
      <c r="P2549" s="6">
        <v>13.67</v>
      </c>
      <c r="Q2549" s="6">
        <f t="shared" si="156"/>
        <v>108.75</v>
      </c>
      <c r="R2549" s="6">
        <f t="shared" si="157"/>
        <v>41.01</v>
      </c>
      <c r="S2549" s="6">
        <f t="shared" si="158"/>
        <v>67.740000000000009</v>
      </c>
      <c r="T2549" s="8">
        <f t="shared" si="159"/>
        <v>0.62289655172413805</v>
      </c>
      <c r="U2549" s="5">
        <f>YEAR(SalesDataTable[[#This Row],[Order Date]])</f>
        <v>2026</v>
      </c>
      <c r="V2549" s="8" t="str">
        <f>"Q"&amp;ROUNDUP(MONTH(SalesDataTable[[#This Row],[Order Date]])/3,0)</f>
        <v>Q4</v>
      </c>
      <c r="W2549" s="9">
        <f>MONTH(SalesDataTable[[#This Row],[Order Date]])</f>
        <v>12</v>
      </c>
      <c r="X2549" s="8" t="str">
        <f>TEXT(SalesDataTable[[#This Row],[Order Date]],"mmm")</f>
        <v>Dec</v>
      </c>
    </row>
    <row r="2550" spans="1:24" ht="15.75">
      <c r="A2550" s="2">
        <v>1740</v>
      </c>
      <c r="B2550" s="3">
        <v>46364</v>
      </c>
      <c r="C2550" s="4">
        <f>YEAR(SalesDataTable[[#This Row],[Order Date]])</f>
        <v>2026</v>
      </c>
      <c r="D2550" s="12" t="str">
        <f>"Q"&amp;ROUNDUP(MONTH(SalesDataTable[[#This Row],[Order Date]])/3,0)</f>
        <v>Q4</v>
      </c>
      <c r="E2550" s="4">
        <f>MONTH(SalesDataTable[[#This Row],[Order Date]])</f>
        <v>12</v>
      </c>
      <c r="F2550" s="4" t="str">
        <f>TEXT(SalesDataTable[[#This Row],[Order Date]],"MMM")</f>
        <v>Dec</v>
      </c>
      <c r="G2550" s="4" t="s">
        <v>11</v>
      </c>
      <c r="H2550" s="4" t="s">
        <v>39</v>
      </c>
      <c r="I2550" s="4" t="s">
        <v>28</v>
      </c>
      <c r="J2550" s="4" t="s">
        <v>3</v>
      </c>
      <c r="K2550" s="4" t="s">
        <v>14</v>
      </c>
      <c r="L2550" s="4" t="s">
        <v>48</v>
      </c>
      <c r="M2550" s="9">
        <v>1</v>
      </c>
      <c r="N2550" s="6">
        <v>165.29</v>
      </c>
      <c r="O2550" s="7">
        <v>0.05</v>
      </c>
      <c r="P2550" s="6">
        <v>89.92</v>
      </c>
      <c r="Q2550" s="6">
        <f t="shared" si="156"/>
        <v>157.02549999999999</v>
      </c>
      <c r="R2550" s="6">
        <f t="shared" si="157"/>
        <v>89.92</v>
      </c>
      <c r="S2550" s="6">
        <f t="shared" si="158"/>
        <v>67.105499999999992</v>
      </c>
      <c r="T2550" s="8">
        <f t="shared" si="159"/>
        <v>0.42735415585366704</v>
      </c>
      <c r="U2550" s="5">
        <f>YEAR(SalesDataTable[[#This Row],[Order Date]])</f>
        <v>2026</v>
      </c>
      <c r="V2550" s="8" t="str">
        <f>"Q"&amp;ROUNDUP(MONTH(SalesDataTable[[#This Row],[Order Date]])/3,0)</f>
        <v>Q4</v>
      </c>
      <c r="W2550" s="9">
        <f>MONTH(SalesDataTable[[#This Row],[Order Date]])</f>
        <v>12</v>
      </c>
      <c r="X2550" s="8" t="str">
        <f>TEXT(SalesDataTable[[#This Row],[Order Date]],"mmm")</f>
        <v>Dec</v>
      </c>
    </row>
    <row r="2551" spans="1:24" ht="15.75">
      <c r="A2551" s="2">
        <v>3191</v>
      </c>
      <c r="B2551" s="3">
        <v>46364</v>
      </c>
      <c r="C2551" s="4">
        <f>YEAR(SalesDataTable[[#This Row],[Order Date]])</f>
        <v>2026</v>
      </c>
      <c r="D2551" s="12" t="str">
        <f>"Q"&amp;ROUNDUP(MONTH(SalesDataTable[[#This Row],[Order Date]])/3,0)</f>
        <v>Q4</v>
      </c>
      <c r="E2551" s="4">
        <f>MONTH(SalesDataTable[[#This Row],[Order Date]])</f>
        <v>12</v>
      </c>
      <c r="F2551" s="4" t="str">
        <f>TEXT(SalesDataTable[[#This Row],[Order Date]],"MMM")</f>
        <v>Dec</v>
      </c>
      <c r="G2551" s="4" t="s">
        <v>20</v>
      </c>
      <c r="H2551" s="4" t="s">
        <v>33</v>
      </c>
      <c r="I2551" s="4" t="s">
        <v>2</v>
      </c>
      <c r="J2551" s="4" t="s">
        <v>13</v>
      </c>
      <c r="K2551" s="4" t="s">
        <v>23</v>
      </c>
      <c r="L2551" s="4" t="s">
        <v>40</v>
      </c>
      <c r="M2551" s="9">
        <v>1</v>
      </c>
      <c r="N2551" s="6">
        <v>82.89</v>
      </c>
      <c r="O2551" s="7">
        <v>0.15</v>
      </c>
      <c r="P2551" s="6">
        <v>38.51</v>
      </c>
      <c r="Q2551" s="6">
        <f t="shared" si="156"/>
        <v>70.456500000000005</v>
      </c>
      <c r="R2551" s="6">
        <f t="shared" si="157"/>
        <v>38.51</v>
      </c>
      <c r="S2551" s="6">
        <f t="shared" si="158"/>
        <v>31.946500000000007</v>
      </c>
      <c r="T2551" s="8">
        <f t="shared" si="159"/>
        <v>0.45342161475520365</v>
      </c>
      <c r="U2551" s="5">
        <f>YEAR(SalesDataTable[[#This Row],[Order Date]])</f>
        <v>2026</v>
      </c>
      <c r="V2551" s="8" t="str">
        <f>"Q"&amp;ROUNDUP(MONTH(SalesDataTable[[#This Row],[Order Date]])/3,0)</f>
        <v>Q4</v>
      </c>
      <c r="W2551" s="9">
        <f>MONTH(SalesDataTable[[#This Row],[Order Date]])</f>
        <v>12</v>
      </c>
      <c r="X2551" s="8" t="str">
        <f>TEXT(SalesDataTable[[#This Row],[Order Date]],"mmm")</f>
        <v>Dec</v>
      </c>
    </row>
    <row r="2552" spans="1:24" ht="15.75">
      <c r="A2552" s="2">
        <v>3662</v>
      </c>
      <c r="B2552" s="3">
        <v>46364</v>
      </c>
      <c r="C2552" s="4">
        <f>YEAR(SalesDataTable[[#This Row],[Order Date]])</f>
        <v>2026</v>
      </c>
      <c r="D2552" s="12" t="str">
        <f>"Q"&amp;ROUNDUP(MONTH(SalesDataTable[[#This Row],[Order Date]])/3,0)</f>
        <v>Q4</v>
      </c>
      <c r="E2552" s="4">
        <f>MONTH(SalesDataTable[[#This Row],[Order Date]])</f>
        <v>12</v>
      </c>
      <c r="F2552" s="4" t="str">
        <f>TEXT(SalesDataTable[[#This Row],[Order Date]],"MMM")</f>
        <v>Dec</v>
      </c>
      <c r="G2552" s="4" t="s">
        <v>6</v>
      </c>
      <c r="H2552" s="4" t="s">
        <v>27</v>
      </c>
      <c r="I2552" s="4" t="s">
        <v>2</v>
      </c>
      <c r="J2552" s="4" t="s">
        <v>16</v>
      </c>
      <c r="K2552" s="4" t="s">
        <v>23</v>
      </c>
      <c r="L2552" s="4" t="s">
        <v>29</v>
      </c>
      <c r="M2552" s="9">
        <v>1</v>
      </c>
      <c r="N2552" s="6">
        <v>199.66</v>
      </c>
      <c r="O2552" s="7">
        <v>0</v>
      </c>
      <c r="P2552" s="6">
        <v>103.15</v>
      </c>
      <c r="Q2552" s="6">
        <f t="shared" si="156"/>
        <v>199.66</v>
      </c>
      <c r="R2552" s="6">
        <f t="shared" si="157"/>
        <v>103.15</v>
      </c>
      <c r="S2552" s="6">
        <f t="shared" si="158"/>
        <v>96.509999999999991</v>
      </c>
      <c r="T2552" s="8">
        <f t="shared" si="159"/>
        <v>0.48337173194430527</v>
      </c>
      <c r="U2552" s="5">
        <f>YEAR(SalesDataTable[[#This Row],[Order Date]])</f>
        <v>2026</v>
      </c>
      <c r="V2552" s="8" t="str">
        <f>"Q"&amp;ROUNDUP(MONTH(SalesDataTable[[#This Row],[Order Date]])/3,0)</f>
        <v>Q4</v>
      </c>
      <c r="W2552" s="9">
        <f>MONTH(SalesDataTable[[#This Row],[Order Date]])</f>
        <v>12</v>
      </c>
      <c r="X2552" s="8" t="str">
        <f>TEXT(SalesDataTable[[#This Row],[Order Date]],"mmm")</f>
        <v>Dec</v>
      </c>
    </row>
    <row r="2553" spans="1:24" ht="15.75">
      <c r="A2553" s="2">
        <v>3922</v>
      </c>
      <c r="B2553" s="3">
        <v>46364</v>
      </c>
      <c r="C2553" s="4">
        <f>YEAR(SalesDataTable[[#This Row],[Order Date]])</f>
        <v>2026</v>
      </c>
      <c r="D2553" s="12" t="str">
        <f>"Q"&amp;ROUNDUP(MONTH(SalesDataTable[[#This Row],[Order Date]])/3,0)</f>
        <v>Q4</v>
      </c>
      <c r="E2553" s="4">
        <f>MONTH(SalesDataTable[[#This Row],[Order Date]])</f>
        <v>12</v>
      </c>
      <c r="F2553" s="4" t="str">
        <f>TEXT(SalesDataTable[[#This Row],[Order Date]],"MMM")</f>
        <v>Dec</v>
      </c>
      <c r="G2553" s="4" t="s">
        <v>20</v>
      </c>
      <c r="H2553" s="4" t="s">
        <v>33</v>
      </c>
      <c r="I2553" s="4" t="s">
        <v>19</v>
      </c>
      <c r="J2553" s="4" t="s">
        <v>13</v>
      </c>
      <c r="K2553" s="4" t="s">
        <v>9</v>
      </c>
      <c r="L2553" s="4" t="s">
        <v>17</v>
      </c>
      <c r="M2553" s="9">
        <v>2</v>
      </c>
      <c r="N2553" s="6">
        <v>146.25</v>
      </c>
      <c r="O2553" s="7">
        <v>0.05</v>
      </c>
      <c r="P2553" s="6">
        <v>77.3</v>
      </c>
      <c r="Q2553" s="6">
        <f t="shared" si="156"/>
        <v>277.875</v>
      </c>
      <c r="R2553" s="6">
        <f t="shared" si="157"/>
        <v>154.6</v>
      </c>
      <c r="S2553" s="6">
        <f t="shared" si="158"/>
        <v>123.27500000000001</v>
      </c>
      <c r="T2553" s="8">
        <f t="shared" si="159"/>
        <v>0.44363472784525421</v>
      </c>
      <c r="U2553" s="5">
        <f>YEAR(SalesDataTable[[#This Row],[Order Date]])</f>
        <v>2026</v>
      </c>
      <c r="V2553" s="8" t="str">
        <f>"Q"&amp;ROUNDUP(MONTH(SalesDataTable[[#This Row],[Order Date]])/3,0)</f>
        <v>Q4</v>
      </c>
      <c r="W2553" s="9">
        <f>MONTH(SalesDataTable[[#This Row],[Order Date]])</f>
        <v>12</v>
      </c>
      <c r="X2553" s="8" t="str">
        <f>TEXT(SalesDataTable[[#This Row],[Order Date]],"mmm")</f>
        <v>Dec</v>
      </c>
    </row>
    <row r="2554" spans="1:24" ht="15.75">
      <c r="A2554" s="2">
        <v>4022</v>
      </c>
      <c r="B2554" s="3">
        <v>46364</v>
      </c>
      <c r="C2554" s="4">
        <f>YEAR(SalesDataTable[[#This Row],[Order Date]])</f>
        <v>2026</v>
      </c>
      <c r="D2554" s="12" t="str">
        <f>"Q"&amp;ROUNDUP(MONTH(SalesDataTable[[#This Row],[Order Date]])/3,0)</f>
        <v>Q4</v>
      </c>
      <c r="E2554" s="4">
        <f>MONTH(SalesDataTable[[#This Row],[Order Date]])</f>
        <v>12</v>
      </c>
      <c r="F2554" s="4" t="str">
        <f>TEXT(SalesDataTable[[#This Row],[Order Date]],"MMM")</f>
        <v>Dec</v>
      </c>
      <c r="G2554" s="4" t="s">
        <v>0</v>
      </c>
      <c r="H2554" s="4" t="s">
        <v>36</v>
      </c>
      <c r="I2554" s="4" t="s">
        <v>28</v>
      </c>
      <c r="J2554" s="4" t="s">
        <v>3</v>
      </c>
      <c r="K2554" s="4" t="s">
        <v>23</v>
      </c>
      <c r="L2554" s="4" t="s">
        <v>24</v>
      </c>
      <c r="M2554" s="9">
        <v>1</v>
      </c>
      <c r="N2554" s="6">
        <v>333.51</v>
      </c>
      <c r="O2554" s="7">
        <v>0.2</v>
      </c>
      <c r="P2554" s="6">
        <v>199.91</v>
      </c>
      <c r="Q2554" s="6">
        <f t="shared" si="156"/>
        <v>266.80799999999999</v>
      </c>
      <c r="R2554" s="6">
        <f t="shared" si="157"/>
        <v>199.91</v>
      </c>
      <c r="S2554" s="6">
        <f t="shared" si="158"/>
        <v>66.897999999999996</v>
      </c>
      <c r="T2554" s="8">
        <f t="shared" si="159"/>
        <v>0.25073461065635211</v>
      </c>
      <c r="U2554" s="5">
        <f>YEAR(SalesDataTable[[#This Row],[Order Date]])</f>
        <v>2026</v>
      </c>
      <c r="V2554" s="8" t="str">
        <f>"Q"&amp;ROUNDUP(MONTH(SalesDataTable[[#This Row],[Order Date]])/3,0)</f>
        <v>Q4</v>
      </c>
      <c r="W2554" s="9">
        <f>MONTH(SalesDataTable[[#This Row],[Order Date]])</f>
        <v>12</v>
      </c>
      <c r="X2554" s="8" t="str">
        <f>TEXT(SalesDataTable[[#This Row],[Order Date]],"mmm")</f>
        <v>Dec</v>
      </c>
    </row>
    <row r="2555" spans="1:24" ht="15.75">
      <c r="A2555" s="2">
        <v>4366</v>
      </c>
      <c r="B2555" s="3">
        <v>46364</v>
      </c>
      <c r="C2555" s="4">
        <f>YEAR(SalesDataTable[[#This Row],[Order Date]])</f>
        <v>2026</v>
      </c>
      <c r="D2555" s="12" t="str">
        <f>"Q"&amp;ROUNDUP(MONTH(SalesDataTable[[#This Row],[Order Date]])/3,0)</f>
        <v>Q4</v>
      </c>
      <c r="E2555" s="4">
        <f>MONTH(SalesDataTable[[#This Row],[Order Date]])</f>
        <v>12</v>
      </c>
      <c r="F2555" s="4" t="str">
        <f>TEXT(SalesDataTable[[#This Row],[Order Date]],"MMM")</f>
        <v>Dec</v>
      </c>
      <c r="G2555" s="4" t="s">
        <v>6</v>
      </c>
      <c r="H2555" s="4" t="s">
        <v>43</v>
      </c>
      <c r="I2555" s="4" t="s">
        <v>19</v>
      </c>
      <c r="J2555" s="4" t="s">
        <v>13</v>
      </c>
      <c r="K2555" s="4" t="s">
        <v>9</v>
      </c>
      <c r="L2555" s="4" t="s">
        <v>37</v>
      </c>
      <c r="M2555" s="9">
        <v>1</v>
      </c>
      <c r="N2555" s="6">
        <v>151.97</v>
      </c>
      <c r="O2555" s="7">
        <v>0.05</v>
      </c>
      <c r="P2555" s="6">
        <v>80.239999999999995</v>
      </c>
      <c r="Q2555" s="6">
        <f t="shared" si="156"/>
        <v>144.3715</v>
      </c>
      <c r="R2555" s="6">
        <f t="shared" si="157"/>
        <v>80.239999999999995</v>
      </c>
      <c r="S2555" s="6">
        <f t="shared" si="158"/>
        <v>64.131500000000003</v>
      </c>
      <c r="T2555" s="8">
        <f t="shared" si="159"/>
        <v>0.44421163456776441</v>
      </c>
      <c r="U2555" s="5">
        <f>YEAR(SalesDataTable[[#This Row],[Order Date]])</f>
        <v>2026</v>
      </c>
      <c r="V2555" s="8" t="str">
        <f>"Q"&amp;ROUNDUP(MONTH(SalesDataTable[[#This Row],[Order Date]])/3,0)</f>
        <v>Q4</v>
      </c>
      <c r="W2555" s="9">
        <f>MONTH(SalesDataTable[[#This Row],[Order Date]])</f>
        <v>12</v>
      </c>
      <c r="X2555" s="8" t="str">
        <f>TEXT(SalesDataTable[[#This Row],[Order Date]],"mmm")</f>
        <v>Dec</v>
      </c>
    </row>
    <row r="2556" spans="1:24" ht="15.75">
      <c r="A2556" s="2">
        <v>4880</v>
      </c>
      <c r="B2556" s="3">
        <v>46364</v>
      </c>
      <c r="C2556" s="4">
        <f>YEAR(SalesDataTable[[#This Row],[Order Date]])</f>
        <v>2026</v>
      </c>
      <c r="D2556" s="12" t="str">
        <f>"Q"&amp;ROUNDUP(MONTH(SalesDataTable[[#This Row],[Order Date]])/3,0)</f>
        <v>Q4</v>
      </c>
      <c r="E2556" s="4">
        <f>MONTH(SalesDataTable[[#This Row],[Order Date]])</f>
        <v>12</v>
      </c>
      <c r="F2556" s="4" t="str">
        <f>TEXT(SalesDataTable[[#This Row],[Order Date]],"MMM")</f>
        <v>Dec</v>
      </c>
      <c r="G2556" s="4" t="s">
        <v>20</v>
      </c>
      <c r="H2556" s="4" t="s">
        <v>47</v>
      </c>
      <c r="I2556" s="4" t="s">
        <v>19</v>
      </c>
      <c r="J2556" s="4" t="s">
        <v>13</v>
      </c>
      <c r="K2556" s="4" t="s">
        <v>4</v>
      </c>
      <c r="L2556" s="4" t="s">
        <v>26</v>
      </c>
      <c r="M2556" s="9">
        <v>1</v>
      </c>
      <c r="N2556" s="6">
        <v>41.07</v>
      </c>
      <c r="O2556" s="7">
        <v>0</v>
      </c>
      <c r="P2556" s="6">
        <v>16.600000000000001</v>
      </c>
      <c r="Q2556" s="6">
        <f t="shared" si="156"/>
        <v>41.07</v>
      </c>
      <c r="R2556" s="6">
        <f t="shared" si="157"/>
        <v>16.600000000000001</v>
      </c>
      <c r="S2556" s="6">
        <f t="shared" si="158"/>
        <v>24.47</v>
      </c>
      <c r="T2556" s="8">
        <f t="shared" si="159"/>
        <v>0.59581202824446067</v>
      </c>
      <c r="U2556" s="5">
        <f>YEAR(SalesDataTable[[#This Row],[Order Date]])</f>
        <v>2026</v>
      </c>
      <c r="V2556" s="8" t="str">
        <f>"Q"&amp;ROUNDUP(MONTH(SalesDataTable[[#This Row],[Order Date]])/3,0)</f>
        <v>Q4</v>
      </c>
      <c r="W2556" s="9">
        <f>MONTH(SalesDataTable[[#This Row],[Order Date]])</f>
        <v>12</v>
      </c>
      <c r="X2556" s="8" t="str">
        <f>TEXT(SalesDataTable[[#This Row],[Order Date]],"mmm")</f>
        <v>Dec</v>
      </c>
    </row>
    <row r="2557" spans="1:24" ht="15.75">
      <c r="A2557" s="2">
        <v>5127</v>
      </c>
      <c r="B2557" s="3">
        <v>46364</v>
      </c>
      <c r="C2557" s="4">
        <f>YEAR(SalesDataTable[[#This Row],[Order Date]])</f>
        <v>2026</v>
      </c>
      <c r="D2557" s="12" t="str">
        <f>"Q"&amp;ROUNDUP(MONTH(SalesDataTable[[#This Row],[Order Date]])/3,0)</f>
        <v>Q4</v>
      </c>
      <c r="E2557" s="4">
        <f>MONTH(SalesDataTable[[#This Row],[Order Date]])</f>
        <v>12</v>
      </c>
      <c r="F2557" s="4" t="str">
        <f>TEXT(SalesDataTable[[#This Row],[Order Date]],"MMM")</f>
        <v>Dec</v>
      </c>
      <c r="G2557" s="4" t="s">
        <v>6</v>
      </c>
      <c r="H2557" s="4" t="s">
        <v>41</v>
      </c>
      <c r="I2557" s="4" t="s">
        <v>28</v>
      </c>
      <c r="J2557" s="4" t="s">
        <v>3</v>
      </c>
      <c r="K2557" s="4" t="s">
        <v>23</v>
      </c>
      <c r="L2557" s="4" t="s">
        <v>51</v>
      </c>
      <c r="M2557" s="9">
        <v>1</v>
      </c>
      <c r="N2557" s="6">
        <v>122.65</v>
      </c>
      <c r="O2557" s="7">
        <v>0</v>
      </c>
      <c r="P2557" s="6">
        <v>58.9</v>
      </c>
      <c r="Q2557" s="6">
        <f t="shared" si="156"/>
        <v>122.65</v>
      </c>
      <c r="R2557" s="6">
        <f t="shared" si="157"/>
        <v>58.9</v>
      </c>
      <c r="S2557" s="6">
        <f t="shared" si="158"/>
        <v>63.750000000000007</v>
      </c>
      <c r="T2557" s="8">
        <f t="shared" si="159"/>
        <v>0.51977170811251527</v>
      </c>
      <c r="U2557" s="5">
        <f>YEAR(SalesDataTable[[#This Row],[Order Date]])</f>
        <v>2026</v>
      </c>
      <c r="V2557" s="8" t="str">
        <f>"Q"&amp;ROUNDUP(MONTH(SalesDataTable[[#This Row],[Order Date]])/3,0)</f>
        <v>Q4</v>
      </c>
      <c r="W2557" s="9">
        <f>MONTH(SalesDataTable[[#This Row],[Order Date]])</f>
        <v>12</v>
      </c>
      <c r="X2557" s="8" t="str">
        <f>TEXT(SalesDataTable[[#This Row],[Order Date]],"mmm")</f>
        <v>Dec</v>
      </c>
    </row>
    <row r="2558" spans="1:24" ht="15.75">
      <c r="A2558" s="2">
        <v>13</v>
      </c>
      <c r="B2558" s="3">
        <v>46365</v>
      </c>
      <c r="C2558" s="4">
        <f>YEAR(SalesDataTable[[#This Row],[Order Date]])</f>
        <v>2026</v>
      </c>
      <c r="D2558" s="12" t="str">
        <f>"Q"&amp;ROUNDUP(MONTH(SalesDataTable[[#This Row],[Order Date]])/3,0)</f>
        <v>Q4</v>
      </c>
      <c r="E2558" s="4">
        <f>MONTH(SalesDataTable[[#This Row],[Order Date]])</f>
        <v>12</v>
      </c>
      <c r="F2558" s="4" t="str">
        <f>TEXT(SalesDataTable[[#This Row],[Order Date]],"MMM")</f>
        <v>Dec</v>
      </c>
      <c r="G2558" s="4" t="s">
        <v>6</v>
      </c>
      <c r="H2558" s="4" t="s">
        <v>27</v>
      </c>
      <c r="I2558" s="4" t="s">
        <v>2</v>
      </c>
      <c r="J2558" s="4" t="s">
        <v>3</v>
      </c>
      <c r="K2558" s="4" t="s">
        <v>9</v>
      </c>
      <c r="L2558" s="4" t="s">
        <v>17</v>
      </c>
      <c r="M2558" s="9">
        <v>6</v>
      </c>
      <c r="N2558" s="6">
        <v>143.16</v>
      </c>
      <c r="O2558" s="7">
        <v>0.15</v>
      </c>
      <c r="P2558" s="6">
        <v>80.349999999999994</v>
      </c>
      <c r="Q2558" s="6">
        <f t="shared" si="156"/>
        <v>730.11599999999999</v>
      </c>
      <c r="R2558" s="6">
        <f t="shared" si="157"/>
        <v>482.09999999999997</v>
      </c>
      <c r="S2558" s="6">
        <f t="shared" si="158"/>
        <v>248.01600000000002</v>
      </c>
      <c r="T2558" s="8">
        <f t="shared" si="159"/>
        <v>0.33969396643820987</v>
      </c>
      <c r="U2558" s="5">
        <f>YEAR(SalesDataTable[[#This Row],[Order Date]])</f>
        <v>2026</v>
      </c>
      <c r="V2558" s="8" t="str">
        <f>"Q"&amp;ROUNDUP(MONTH(SalesDataTable[[#This Row],[Order Date]])/3,0)</f>
        <v>Q4</v>
      </c>
      <c r="W2558" s="9">
        <f>MONTH(SalesDataTable[[#This Row],[Order Date]])</f>
        <v>12</v>
      </c>
      <c r="X2558" s="8" t="str">
        <f>TEXT(SalesDataTable[[#This Row],[Order Date]],"mmm")</f>
        <v>Dec</v>
      </c>
    </row>
    <row r="2559" spans="1:24" ht="15.75">
      <c r="A2559" s="2">
        <v>102</v>
      </c>
      <c r="B2559" s="3">
        <v>46365</v>
      </c>
      <c r="C2559" s="4">
        <f>YEAR(SalesDataTable[[#This Row],[Order Date]])</f>
        <v>2026</v>
      </c>
      <c r="D2559" s="12" t="str">
        <f>"Q"&amp;ROUNDUP(MONTH(SalesDataTable[[#This Row],[Order Date]])/3,0)</f>
        <v>Q4</v>
      </c>
      <c r="E2559" s="4">
        <f>MONTH(SalesDataTable[[#This Row],[Order Date]])</f>
        <v>12</v>
      </c>
      <c r="F2559" s="4" t="str">
        <f>TEXT(SalesDataTable[[#This Row],[Order Date]],"MMM")</f>
        <v>Dec</v>
      </c>
      <c r="G2559" s="4" t="s">
        <v>11</v>
      </c>
      <c r="H2559" s="4" t="s">
        <v>25</v>
      </c>
      <c r="I2559" s="4" t="s">
        <v>19</v>
      </c>
      <c r="J2559" s="4" t="s">
        <v>13</v>
      </c>
      <c r="K2559" s="4" t="s">
        <v>9</v>
      </c>
      <c r="L2559" s="4" t="s">
        <v>17</v>
      </c>
      <c r="M2559" s="9">
        <v>3</v>
      </c>
      <c r="N2559" s="6">
        <v>142.75</v>
      </c>
      <c r="O2559" s="7">
        <v>0.1</v>
      </c>
      <c r="P2559" s="6">
        <v>81.739999999999995</v>
      </c>
      <c r="Q2559" s="6">
        <f t="shared" si="156"/>
        <v>385.42500000000001</v>
      </c>
      <c r="R2559" s="6">
        <f t="shared" si="157"/>
        <v>245.21999999999997</v>
      </c>
      <c r="S2559" s="6">
        <f t="shared" si="158"/>
        <v>140.20500000000004</v>
      </c>
      <c r="T2559" s="8">
        <f t="shared" si="159"/>
        <v>0.3637672698968672</v>
      </c>
      <c r="U2559" s="5">
        <f>YEAR(SalesDataTable[[#This Row],[Order Date]])</f>
        <v>2026</v>
      </c>
      <c r="V2559" s="8" t="str">
        <f>"Q"&amp;ROUNDUP(MONTH(SalesDataTable[[#This Row],[Order Date]])/3,0)</f>
        <v>Q4</v>
      </c>
      <c r="W2559" s="9">
        <f>MONTH(SalesDataTable[[#This Row],[Order Date]])</f>
        <v>12</v>
      </c>
      <c r="X2559" s="8" t="str">
        <f>TEXT(SalesDataTable[[#This Row],[Order Date]],"mmm")</f>
        <v>Dec</v>
      </c>
    </row>
    <row r="2560" spans="1:24" ht="15.75">
      <c r="A2560" s="2">
        <v>519</v>
      </c>
      <c r="B2560" s="3">
        <v>46365</v>
      </c>
      <c r="C2560" s="4">
        <f>YEAR(SalesDataTable[[#This Row],[Order Date]])</f>
        <v>2026</v>
      </c>
      <c r="D2560" s="12" t="str">
        <f>"Q"&amp;ROUNDUP(MONTH(SalesDataTable[[#This Row],[Order Date]])/3,0)</f>
        <v>Q4</v>
      </c>
      <c r="E2560" s="4">
        <f>MONTH(SalesDataTable[[#This Row],[Order Date]])</f>
        <v>12</v>
      </c>
      <c r="F2560" s="4" t="str">
        <f>TEXT(SalesDataTable[[#This Row],[Order Date]],"MMM")</f>
        <v>Dec</v>
      </c>
      <c r="G2560" s="4" t="s">
        <v>6</v>
      </c>
      <c r="H2560" s="4" t="s">
        <v>43</v>
      </c>
      <c r="I2560" s="4" t="s">
        <v>19</v>
      </c>
      <c r="J2560" s="4" t="s">
        <v>3</v>
      </c>
      <c r="K2560" s="4" t="s">
        <v>34</v>
      </c>
      <c r="L2560" s="4" t="s">
        <v>42</v>
      </c>
      <c r="M2560" s="9">
        <v>2</v>
      </c>
      <c r="N2560" s="6">
        <v>36.03</v>
      </c>
      <c r="O2560" s="7">
        <v>0.1</v>
      </c>
      <c r="P2560" s="6">
        <v>13.54</v>
      </c>
      <c r="Q2560" s="6">
        <f t="shared" si="156"/>
        <v>64.853999999999999</v>
      </c>
      <c r="R2560" s="6">
        <f t="shared" si="157"/>
        <v>27.08</v>
      </c>
      <c r="S2560" s="6">
        <f t="shared" si="158"/>
        <v>37.774000000000001</v>
      </c>
      <c r="T2560" s="8">
        <f t="shared" si="159"/>
        <v>0.58244672649335427</v>
      </c>
      <c r="U2560" s="5">
        <f>YEAR(SalesDataTable[[#This Row],[Order Date]])</f>
        <v>2026</v>
      </c>
      <c r="V2560" s="8" t="str">
        <f>"Q"&amp;ROUNDUP(MONTH(SalesDataTable[[#This Row],[Order Date]])/3,0)</f>
        <v>Q4</v>
      </c>
      <c r="W2560" s="9">
        <f>MONTH(SalesDataTable[[#This Row],[Order Date]])</f>
        <v>12</v>
      </c>
      <c r="X2560" s="8" t="str">
        <f>TEXT(SalesDataTable[[#This Row],[Order Date]],"mmm")</f>
        <v>Dec</v>
      </c>
    </row>
    <row r="2561" spans="1:24" ht="15.75">
      <c r="A2561" s="2">
        <v>522</v>
      </c>
      <c r="B2561" s="3">
        <v>46365</v>
      </c>
      <c r="C2561" s="4">
        <f>YEAR(SalesDataTable[[#This Row],[Order Date]])</f>
        <v>2026</v>
      </c>
      <c r="D2561" s="12" t="str">
        <f>"Q"&amp;ROUNDUP(MONTH(SalesDataTable[[#This Row],[Order Date]])/3,0)</f>
        <v>Q4</v>
      </c>
      <c r="E2561" s="4">
        <f>MONTH(SalesDataTable[[#This Row],[Order Date]])</f>
        <v>12</v>
      </c>
      <c r="F2561" s="4" t="str">
        <f>TEXT(SalesDataTable[[#This Row],[Order Date]],"MMM")</f>
        <v>Dec</v>
      </c>
      <c r="G2561" s="4" t="s">
        <v>0</v>
      </c>
      <c r="H2561" s="4" t="s">
        <v>50</v>
      </c>
      <c r="I2561" s="4" t="s">
        <v>19</v>
      </c>
      <c r="J2561" s="4" t="s">
        <v>3</v>
      </c>
      <c r="K2561" s="4" t="s">
        <v>14</v>
      </c>
      <c r="L2561" s="4" t="s">
        <v>44</v>
      </c>
      <c r="M2561" s="9">
        <v>2</v>
      </c>
      <c r="N2561" s="6">
        <v>133.4</v>
      </c>
      <c r="O2561" s="7">
        <v>0</v>
      </c>
      <c r="P2561" s="6">
        <v>67.69</v>
      </c>
      <c r="Q2561" s="6">
        <f t="shared" si="156"/>
        <v>266.8</v>
      </c>
      <c r="R2561" s="6">
        <f t="shared" si="157"/>
        <v>135.38</v>
      </c>
      <c r="S2561" s="6">
        <f t="shared" si="158"/>
        <v>131.42000000000002</v>
      </c>
      <c r="T2561" s="8">
        <f t="shared" si="159"/>
        <v>0.49257871064467768</v>
      </c>
      <c r="U2561" s="5">
        <f>YEAR(SalesDataTable[[#This Row],[Order Date]])</f>
        <v>2026</v>
      </c>
      <c r="V2561" s="8" t="str">
        <f>"Q"&amp;ROUNDUP(MONTH(SalesDataTable[[#This Row],[Order Date]])/3,0)</f>
        <v>Q4</v>
      </c>
      <c r="W2561" s="9">
        <f>MONTH(SalesDataTable[[#This Row],[Order Date]])</f>
        <v>12</v>
      </c>
      <c r="X2561" s="8" t="str">
        <f>TEXT(SalesDataTable[[#This Row],[Order Date]],"mmm")</f>
        <v>Dec</v>
      </c>
    </row>
    <row r="2562" spans="1:24" ht="15.75">
      <c r="A2562" s="2">
        <v>798</v>
      </c>
      <c r="B2562" s="3">
        <v>46365</v>
      </c>
      <c r="C2562" s="4">
        <f>YEAR(SalesDataTable[[#This Row],[Order Date]])</f>
        <v>2026</v>
      </c>
      <c r="D2562" s="12" t="str">
        <f>"Q"&amp;ROUNDUP(MONTH(SalesDataTable[[#This Row],[Order Date]])/3,0)</f>
        <v>Q4</v>
      </c>
      <c r="E2562" s="4">
        <f>MONTH(SalesDataTable[[#This Row],[Order Date]])</f>
        <v>12</v>
      </c>
      <c r="F2562" s="4" t="str">
        <f>TEXT(SalesDataTable[[#This Row],[Order Date]],"MMM")</f>
        <v>Dec</v>
      </c>
      <c r="G2562" s="4" t="s">
        <v>11</v>
      </c>
      <c r="H2562" s="4" t="s">
        <v>12</v>
      </c>
      <c r="I2562" s="4" t="s">
        <v>19</v>
      </c>
      <c r="J2562" s="4" t="s">
        <v>3</v>
      </c>
      <c r="K2562" s="4" t="s">
        <v>23</v>
      </c>
      <c r="L2562" s="4" t="s">
        <v>29</v>
      </c>
      <c r="M2562" s="9">
        <v>3</v>
      </c>
      <c r="N2562" s="6">
        <v>199.31</v>
      </c>
      <c r="O2562" s="7">
        <v>0.05</v>
      </c>
      <c r="P2562" s="6">
        <v>101.19</v>
      </c>
      <c r="Q2562" s="6">
        <f t="shared" ref="Q2562:Q2625" si="160">M2562*N2562*(1-O2562)</f>
        <v>568.0335</v>
      </c>
      <c r="R2562" s="6">
        <f t="shared" ref="R2562:R2625" si="161">M2562*P2562</f>
        <v>303.57</v>
      </c>
      <c r="S2562" s="6">
        <f t="shared" ref="S2562:S2625" si="162">Q2562-R2562</f>
        <v>264.46350000000001</v>
      </c>
      <c r="T2562" s="8">
        <f t="shared" ref="T2562:T2625" si="163">IFERROR(S2562/Q2562,0)</f>
        <v>0.46557729429690325</v>
      </c>
      <c r="U2562" s="5">
        <f>YEAR(SalesDataTable[[#This Row],[Order Date]])</f>
        <v>2026</v>
      </c>
      <c r="V2562" s="8" t="str">
        <f>"Q"&amp;ROUNDUP(MONTH(SalesDataTable[[#This Row],[Order Date]])/3,0)</f>
        <v>Q4</v>
      </c>
      <c r="W2562" s="9">
        <f>MONTH(SalesDataTable[[#This Row],[Order Date]])</f>
        <v>12</v>
      </c>
      <c r="X2562" s="8" t="str">
        <f>TEXT(SalesDataTable[[#This Row],[Order Date]],"mmm")</f>
        <v>Dec</v>
      </c>
    </row>
    <row r="2563" spans="1:24" ht="15.75">
      <c r="A2563" s="2">
        <v>1746</v>
      </c>
      <c r="B2563" s="3">
        <v>46365</v>
      </c>
      <c r="C2563" s="4">
        <f>YEAR(SalesDataTable[[#This Row],[Order Date]])</f>
        <v>2026</v>
      </c>
      <c r="D2563" s="12" t="str">
        <f>"Q"&amp;ROUNDUP(MONTH(SalesDataTable[[#This Row],[Order Date]])/3,0)</f>
        <v>Q4</v>
      </c>
      <c r="E2563" s="4">
        <f>MONTH(SalesDataTable[[#This Row],[Order Date]])</f>
        <v>12</v>
      </c>
      <c r="F2563" s="4" t="str">
        <f>TEXT(SalesDataTable[[#This Row],[Order Date]],"MMM")</f>
        <v>Dec</v>
      </c>
      <c r="G2563" s="4" t="s">
        <v>6</v>
      </c>
      <c r="H2563" s="4" t="s">
        <v>41</v>
      </c>
      <c r="I2563" s="4" t="s">
        <v>2</v>
      </c>
      <c r="J2563" s="4" t="s">
        <v>16</v>
      </c>
      <c r="K2563" s="4" t="s">
        <v>14</v>
      </c>
      <c r="L2563" s="4" t="s">
        <v>32</v>
      </c>
      <c r="M2563" s="9">
        <v>1</v>
      </c>
      <c r="N2563" s="6">
        <v>47.44</v>
      </c>
      <c r="O2563" s="7">
        <v>0.15</v>
      </c>
      <c r="P2563" s="6">
        <v>17.899999999999999</v>
      </c>
      <c r="Q2563" s="6">
        <f t="shared" si="160"/>
        <v>40.323999999999998</v>
      </c>
      <c r="R2563" s="6">
        <f t="shared" si="161"/>
        <v>17.899999999999999</v>
      </c>
      <c r="S2563" s="6">
        <f t="shared" si="162"/>
        <v>22.423999999999999</v>
      </c>
      <c r="T2563" s="8">
        <f t="shared" si="163"/>
        <v>0.55609562543398472</v>
      </c>
      <c r="U2563" s="5">
        <f>YEAR(SalesDataTable[[#This Row],[Order Date]])</f>
        <v>2026</v>
      </c>
      <c r="V2563" s="8" t="str">
        <f>"Q"&amp;ROUNDUP(MONTH(SalesDataTable[[#This Row],[Order Date]])/3,0)</f>
        <v>Q4</v>
      </c>
      <c r="W2563" s="9">
        <f>MONTH(SalesDataTable[[#This Row],[Order Date]])</f>
        <v>12</v>
      </c>
      <c r="X2563" s="8" t="str">
        <f>TEXT(SalesDataTable[[#This Row],[Order Date]],"mmm")</f>
        <v>Dec</v>
      </c>
    </row>
    <row r="2564" spans="1:24" ht="15.75">
      <c r="A2564" s="2">
        <v>3412</v>
      </c>
      <c r="B2564" s="3">
        <v>46365</v>
      </c>
      <c r="C2564" s="4">
        <f>YEAR(SalesDataTable[[#This Row],[Order Date]])</f>
        <v>2026</v>
      </c>
      <c r="D2564" s="12" t="str">
        <f>"Q"&amp;ROUNDUP(MONTH(SalesDataTable[[#This Row],[Order Date]])/3,0)</f>
        <v>Q4</v>
      </c>
      <c r="E2564" s="4">
        <f>MONTH(SalesDataTable[[#This Row],[Order Date]])</f>
        <v>12</v>
      </c>
      <c r="F2564" s="4" t="str">
        <f>TEXT(SalesDataTable[[#This Row],[Order Date]],"MMM")</f>
        <v>Dec</v>
      </c>
      <c r="G2564" s="4" t="s">
        <v>0</v>
      </c>
      <c r="H2564" s="4" t="s">
        <v>1</v>
      </c>
      <c r="I2564" s="4" t="s">
        <v>8</v>
      </c>
      <c r="J2564" s="4" t="s">
        <v>16</v>
      </c>
      <c r="K2564" s="4" t="s">
        <v>9</v>
      </c>
      <c r="L2564" s="4" t="s">
        <v>17</v>
      </c>
      <c r="M2564" s="9">
        <v>10</v>
      </c>
      <c r="N2564" s="6">
        <v>145.30000000000001</v>
      </c>
      <c r="O2564" s="7">
        <v>0.1</v>
      </c>
      <c r="P2564" s="6">
        <v>79.7</v>
      </c>
      <c r="Q2564" s="6">
        <f t="shared" si="160"/>
        <v>1307.7</v>
      </c>
      <c r="R2564" s="6">
        <f t="shared" si="161"/>
        <v>797</v>
      </c>
      <c r="S2564" s="6">
        <f t="shared" si="162"/>
        <v>510.70000000000005</v>
      </c>
      <c r="T2564" s="8">
        <f t="shared" si="163"/>
        <v>0.39053299686472437</v>
      </c>
      <c r="U2564" s="5">
        <f>YEAR(SalesDataTable[[#This Row],[Order Date]])</f>
        <v>2026</v>
      </c>
      <c r="V2564" s="8" t="str">
        <f>"Q"&amp;ROUNDUP(MONTH(SalesDataTable[[#This Row],[Order Date]])/3,0)</f>
        <v>Q4</v>
      </c>
      <c r="W2564" s="9">
        <f>MONTH(SalesDataTable[[#This Row],[Order Date]])</f>
        <v>12</v>
      </c>
      <c r="X2564" s="8" t="str">
        <f>TEXT(SalesDataTable[[#This Row],[Order Date]],"mmm")</f>
        <v>Dec</v>
      </c>
    </row>
    <row r="2565" spans="1:24" ht="15.75">
      <c r="A2565" s="2">
        <v>175</v>
      </c>
      <c r="B2565" s="3">
        <v>46366</v>
      </c>
      <c r="C2565" s="4">
        <f>YEAR(SalesDataTable[[#This Row],[Order Date]])</f>
        <v>2026</v>
      </c>
      <c r="D2565" s="12" t="str">
        <f>"Q"&amp;ROUNDUP(MONTH(SalesDataTable[[#This Row],[Order Date]])/3,0)</f>
        <v>Q4</v>
      </c>
      <c r="E2565" s="4">
        <f>MONTH(SalesDataTable[[#This Row],[Order Date]])</f>
        <v>12</v>
      </c>
      <c r="F2565" s="4" t="str">
        <f>TEXT(SalesDataTable[[#This Row],[Order Date]],"MMM")</f>
        <v>Dec</v>
      </c>
      <c r="G2565" s="4" t="s">
        <v>0</v>
      </c>
      <c r="H2565" s="4" t="s">
        <v>1</v>
      </c>
      <c r="I2565" s="4" t="s">
        <v>28</v>
      </c>
      <c r="J2565" s="4" t="s">
        <v>13</v>
      </c>
      <c r="K2565" s="4" t="s">
        <v>4</v>
      </c>
      <c r="L2565" s="4" t="s">
        <v>5</v>
      </c>
      <c r="M2565" s="9">
        <v>1</v>
      </c>
      <c r="N2565" s="6">
        <v>81.010000000000005</v>
      </c>
      <c r="O2565" s="7">
        <v>0.2</v>
      </c>
      <c r="P2565" s="6">
        <v>41.51</v>
      </c>
      <c r="Q2565" s="6">
        <f t="shared" si="160"/>
        <v>64.808000000000007</v>
      </c>
      <c r="R2565" s="6">
        <f t="shared" si="161"/>
        <v>41.51</v>
      </c>
      <c r="S2565" s="6">
        <f t="shared" si="162"/>
        <v>23.298000000000009</v>
      </c>
      <c r="T2565" s="8">
        <f t="shared" si="163"/>
        <v>0.35949265522774976</v>
      </c>
      <c r="U2565" s="5">
        <f>YEAR(SalesDataTable[[#This Row],[Order Date]])</f>
        <v>2026</v>
      </c>
      <c r="V2565" s="8" t="str">
        <f>"Q"&amp;ROUNDUP(MONTH(SalesDataTable[[#This Row],[Order Date]])/3,0)</f>
        <v>Q4</v>
      </c>
      <c r="W2565" s="9">
        <f>MONTH(SalesDataTable[[#This Row],[Order Date]])</f>
        <v>12</v>
      </c>
      <c r="X2565" s="8" t="str">
        <f>TEXT(SalesDataTable[[#This Row],[Order Date]],"mmm")</f>
        <v>Dec</v>
      </c>
    </row>
    <row r="2566" spans="1:24" ht="15.75">
      <c r="A2566" s="2">
        <v>1014</v>
      </c>
      <c r="B2566" s="3">
        <v>46366</v>
      </c>
      <c r="C2566" s="4">
        <f>YEAR(SalesDataTable[[#This Row],[Order Date]])</f>
        <v>2026</v>
      </c>
      <c r="D2566" s="12" t="str">
        <f>"Q"&amp;ROUNDUP(MONTH(SalesDataTable[[#This Row],[Order Date]])/3,0)</f>
        <v>Q4</v>
      </c>
      <c r="E2566" s="4">
        <f>MONTH(SalesDataTable[[#This Row],[Order Date]])</f>
        <v>12</v>
      </c>
      <c r="F2566" s="4" t="str">
        <f>TEXT(SalesDataTable[[#This Row],[Order Date]],"MMM")</f>
        <v>Dec</v>
      </c>
      <c r="G2566" s="4" t="s">
        <v>20</v>
      </c>
      <c r="H2566" s="4" t="s">
        <v>31</v>
      </c>
      <c r="I2566" s="4" t="s">
        <v>28</v>
      </c>
      <c r="J2566" s="4" t="s">
        <v>13</v>
      </c>
      <c r="K2566" s="4" t="s">
        <v>14</v>
      </c>
      <c r="L2566" s="4" t="s">
        <v>15</v>
      </c>
      <c r="M2566" s="9">
        <v>2</v>
      </c>
      <c r="N2566" s="6">
        <v>35.619999999999997</v>
      </c>
      <c r="O2566" s="7">
        <v>0</v>
      </c>
      <c r="P2566" s="6">
        <v>13.62</v>
      </c>
      <c r="Q2566" s="6">
        <f t="shared" si="160"/>
        <v>71.239999999999995</v>
      </c>
      <c r="R2566" s="6">
        <f t="shared" si="161"/>
        <v>27.24</v>
      </c>
      <c r="S2566" s="6">
        <f t="shared" si="162"/>
        <v>44</v>
      </c>
      <c r="T2566" s="8">
        <f t="shared" si="163"/>
        <v>0.61763054463784395</v>
      </c>
      <c r="U2566" s="5">
        <f>YEAR(SalesDataTable[[#This Row],[Order Date]])</f>
        <v>2026</v>
      </c>
      <c r="V2566" s="8" t="str">
        <f>"Q"&amp;ROUNDUP(MONTH(SalesDataTable[[#This Row],[Order Date]])/3,0)</f>
        <v>Q4</v>
      </c>
      <c r="W2566" s="9">
        <f>MONTH(SalesDataTable[[#This Row],[Order Date]])</f>
        <v>12</v>
      </c>
      <c r="X2566" s="8" t="str">
        <f>TEXT(SalesDataTable[[#This Row],[Order Date]],"mmm")</f>
        <v>Dec</v>
      </c>
    </row>
    <row r="2567" spans="1:24" ht="15.75">
      <c r="A2567" s="2">
        <v>1763</v>
      </c>
      <c r="B2567" s="3">
        <v>46366</v>
      </c>
      <c r="C2567" s="4">
        <f>YEAR(SalesDataTable[[#This Row],[Order Date]])</f>
        <v>2026</v>
      </c>
      <c r="D2567" s="12" t="str">
        <f>"Q"&amp;ROUNDUP(MONTH(SalesDataTable[[#This Row],[Order Date]])/3,0)</f>
        <v>Q4</v>
      </c>
      <c r="E2567" s="4">
        <f>MONTH(SalesDataTable[[#This Row],[Order Date]])</f>
        <v>12</v>
      </c>
      <c r="F2567" s="4" t="str">
        <f>TEXT(SalesDataTable[[#This Row],[Order Date]],"MMM")</f>
        <v>Dec</v>
      </c>
      <c r="G2567" s="4" t="s">
        <v>0</v>
      </c>
      <c r="H2567" s="4" t="s">
        <v>1</v>
      </c>
      <c r="I2567" s="4" t="s">
        <v>2</v>
      </c>
      <c r="J2567" s="4" t="s">
        <v>13</v>
      </c>
      <c r="K2567" s="4" t="s">
        <v>4</v>
      </c>
      <c r="L2567" s="4" t="s">
        <v>22</v>
      </c>
      <c r="M2567" s="9">
        <v>2</v>
      </c>
      <c r="N2567" s="6">
        <v>49.88</v>
      </c>
      <c r="O2567" s="7">
        <v>0.05</v>
      </c>
      <c r="P2567" s="6">
        <v>22.31</v>
      </c>
      <c r="Q2567" s="6">
        <f t="shared" si="160"/>
        <v>94.772000000000006</v>
      </c>
      <c r="R2567" s="6">
        <f t="shared" si="161"/>
        <v>44.62</v>
      </c>
      <c r="S2567" s="6">
        <f t="shared" si="162"/>
        <v>50.152000000000008</v>
      </c>
      <c r="T2567" s="8">
        <f t="shared" si="163"/>
        <v>0.52918583547883347</v>
      </c>
      <c r="U2567" s="5">
        <f>YEAR(SalesDataTable[[#This Row],[Order Date]])</f>
        <v>2026</v>
      </c>
      <c r="V2567" s="8" t="str">
        <f>"Q"&amp;ROUNDUP(MONTH(SalesDataTable[[#This Row],[Order Date]])/3,0)</f>
        <v>Q4</v>
      </c>
      <c r="W2567" s="9">
        <f>MONTH(SalesDataTable[[#This Row],[Order Date]])</f>
        <v>12</v>
      </c>
      <c r="X2567" s="8" t="str">
        <f>TEXT(SalesDataTable[[#This Row],[Order Date]],"mmm")</f>
        <v>Dec</v>
      </c>
    </row>
    <row r="2568" spans="1:24" ht="15.75">
      <c r="A2568" s="2">
        <v>1863</v>
      </c>
      <c r="B2568" s="3">
        <v>46366</v>
      </c>
      <c r="C2568" s="4">
        <f>YEAR(SalesDataTable[[#This Row],[Order Date]])</f>
        <v>2026</v>
      </c>
      <c r="D2568" s="12" t="str">
        <f>"Q"&amp;ROUNDUP(MONTH(SalesDataTable[[#This Row],[Order Date]])/3,0)</f>
        <v>Q4</v>
      </c>
      <c r="E2568" s="4">
        <f>MONTH(SalesDataTable[[#This Row],[Order Date]])</f>
        <v>12</v>
      </c>
      <c r="F2568" s="4" t="str">
        <f>TEXT(SalesDataTable[[#This Row],[Order Date]],"MMM")</f>
        <v>Dec</v>
      </c>
      <c r="G2568" s="4" t="s">
        <v>20</v>
      </c>
      <c r="H2568" s="4" t="s">
        <v>31</v>
      </c>
      <c r="I2568" s="4" t="s">
        <v>28</v>
      </c>
      <c r="J2568" s="4" t="s">
        <v>3</v>
      </c>
      <c r="K2568" s="4" t="s">
        <v>4</v>
      </c>
      <c r="L2568" s="4" t="s">
        <v>30</v>
      </c>
      <c r="M2568" s="9">
        <v>1</v>
      </c>
      <c r="N2568" s="6">
        <v>101.18</v>
      </c>
      <c r="O2568" s="7">
        <v>0.05</v>
      </c>
      <c r="P2568" s="6">
        <v>49.12</v>
      </c>
      <c r="Q2568" s="6">
        <f t="shared" si="160"/>
        <v>96.120999999999995</v>
      </c>
      <c r="R2568" s="6">
        <f t="shared" si="161"/>
        <v>49.12</v>
      </c>
      <c r="S2568" s="6">
        <f t="shared" si="162"/>
        <v>47.000999999999998</v>
      </c>
      <c r="T2568" s="8">
        <f t="shared" si="163"/>
        <v>0.48897743469169069</v>
      </c>
      <c r="U2568" s="5">
        <f>YEAR(SalesDataTable[[#This Row],[Order Date]])</f>
        <v>2026</v>
      </c>
      <c r="V2568" s="8" t="str">
        <f>"Q"&amp;ROUNDUP(MONTH(SalesDataTable[[#This Row],[Order Date]])/3,0)</f>
        <v>Q4</v>
      </c>
      <c r="W2568" s="9">
        <f>MONTH(SalesDataTable[[#This Row],[Order Date]])</f>
        <v>12</v>
      </c>
      <c r="X2568" s="8" t="str">
        <f>TEXT(SalesDataTable[[#This Row],[Order Date]],"mmm")</f>
        <v>Dec</v>
      </c>
    </row>
    <row r="2569" spans="1:24" ht="15.75">
      <c r="A2569" s="2">
        <v>3466</v>
      </c>
      <c r="B2569" s="3">
        <v>46366</v>
      </c>
      <c r="C2569" s="4">
        <f>YEAR(SalesDataTable[[#This Row],[Order Date]])</f>
        <v>2026</v>
      </c>
      <c r="D2569" s="12" t="str">
        <f>"Q"&amp;ROUNDUP(MONTH(SalesDataTable[[#This Row],[Order Date]])/3,0)</f>
        <v>Q4</v>
      </c>
      <c r="E2569" s="4">
        <f>MONTH(SalesDataTable[[#This Row],[Order Date]])</f>
        <v>12</v>
      </c>
      <c r="F2569" s="4" t="str">
        <f>TEXT(SalesDataTable[[#This Row],[Order Date]],"MMM")</f>
        <v>Dec</v>
      </c>
      <c r="G2569" s="4" t="s">
        <v>6</v>
      </c>
      <c r="H2569" s="4" t="s">
        <v>43</v>
      </c>
      <c r="I2569" s="4" t="s">
        <v>19</v>
      </c>
      <c r="J2569" s="4" t="s">
        <v>16</v>
      </c>
      <c r="K2569" s="4" t="s">
        <v>34</v>
      </c>
      <c r="L2569" s="4" t="s">
        <v>42</v>
      </c>
      <c r="M2569" s="9">
        <v>2</v>
      </c>
      <c r="N2569" s="6">
        <v>36.64</v>
      </c>
      <c r="O2569" s="7">
        <v>0</v>
      </c>
      <c r="P2569" s="6">
        <v>13.7</v>
      </c>
      <c r="Q2569" s="6">
        <f t="shared" si="160"/>
        <v>73.28</v>
      </c>
      <c r="R2569" s="6">
        <f t="shared" si="161"/>
        <v>27.4</v>
      </c>
      <c r="S2569" s="6">
        <f t="shared" si="162"/>
        <v>45.88</v>
      </c>
      <c r="T2569" s="8">
        <f t="shared" si="163"/>
        <v>0.62609170305676853</v>
      </c>
      <c r="U2569" s="5">
        <f>YEAR(SalesDataTable[[#This Row],[Order Date]])</f>
        <v>2026</v>
      </c>
      <c r="V2569" s="8" t="str">
        <f>"Q"&amp;ROUNDUP(MONTH(SalesDataTable[[#This Row],[Order Date]])/3,0)</f>
        <v>Q4</v>
      </c>
      <c r="W2569" s="9">
        <f>MONTH(SalesDataTable[[#This Row],[Order Date]])</f>
        <v>12</v>
      </c>
      <c r="X2569" s="8" t="str">
        <f>TEXT(SalesDataTable[[#This Row],[Order Date]],"mmm")</f>
        <v>Dec</v>
      </c>
    </row>
    <row r="2570" spans="1:24" ht="15.75">
      <c r="A2570" s="2">
        <v>3630</v>
      </c>
      <c r="B2570" s="3">
        <v>46366</v>
      </c>
      <c r="C2570" s="4">
        <f>YEAR(SalesDataTable[[#This Row],[Order Date]])</f>
        <v>2026</v>
      </c>
      <c r="D2570" s="12" t="str">
        <f>"Q"&amp;ROUNDUP(MONTH(SalesDataTable[[#This Row],[Order Date]])/3,0)</f>
        <v>Q4</v>
      </c>
      <c r="E2570" s="4">
        <f>MONTH(SalesDataTable[[#This Row],[Order Date]])</f>
        <v>12</v>
      </c>
      <c r="F2570" s="4" t="str">
        <f>TEXT(SalesDataTable[[#This Row],[Order Date]],"MMM")</f>
        <v>Dec</v>
      </c>
      <c r="G2570" s="4" t="s">
        <v>6</v>
      </c>
      <c r="H2570" s="4" t="s">
        <v>43</v>
      </c>
      <c r="I2570" s="4" t="s">
        <v>19</v>
      </c>
      <c r="J2570" s="4" t="s">
        <v>3</v>
      </c>
      <c r="K2570" s="4" t="s">
        <v>4</v>
      </c>
      <c r="L2570" s="4" t="s">
        <v>26</v>
      </c>
      <c r="M2570" s="9">
        <v>3</v>
      </c>
      <c r="N2570" s="6">
        <v>39.979999999999997</v>
      </c>
      <c r="O2570" s="7">
        <v>0.1</v>
      </c>
      <c r="P2570" s="6">
        <v>16.989999999999998</v>
      </c>
      <c r="Q2570" s="6">
        <f t="shared" si="160"/>
        <v>107.946</v>
      </c>
      <c r="R2570" s="6">
        <f t="shared" si="161"/>
        <v>50.97</v>
      </c>
      <c r="S2570" s="6">
        <f t="shared" si="162"/>
        <v>56.975999999999999</v>
      </c>
      <c r="T2570" s="8">
        <f t="shared" si="163"/>
        <v>0.52781946528819967</v>
      </c>
      <c r="U2570" s="5">
        <f>YEAR(SalesDataTable[[#This Row],[Order Date]])</f>
        <v>2026</v>
      </c>
      <c r="V2570" s="8" t="str">
        <f>"Q"&amp;ROUNDUP(MONTH(SalesDataTable[[#This Row],[Order Date]])/3,0)</f>
        <v>Q4</v>
      </c>
      <c r="W2570" s="9">
        <f>MONTH(SalesDataTable[[#This Row],[Order Date]])</f>
        <v>12</v>
      </c>
      <c r="X2570" s="8" t="str">
        <f>TEXT(SalesDataTable[[#This Row],[Order Date]],"mmm")</f>
        <v>Dec</v>
      </c>
    </row>
    <row r="2571" spans="1:24" ht="15.75">
      <c r="A2571" s="2">
        <v>3633</v>
      </c>
      <c r="B2571" s="3">
        <v>46366</v>
      </c>
      <c r="C2571" s="4">
        <f>YEAR(SalesDataTable[[#This Row],[Order Date]])</f>
        <v>2026</v>
      </c>
      <c r="D2571" s="12" t="str">
        <f>"Q"&amp;ROUNDUP(MONTH(SalesDataTable[[#This Row],[Order Date]])/3,0)</f>
        <v>Q4</v>
      </c>
      <c r="E2571" s="4">
        <f>MONTH(SalesDataTable[[#This Row],[Order Date]])</f>
        <v>12</v>
      </c>
      <c r="F2571" s="4" t="str">
        <f>TEXT(SalesDataTable[[#This Row],[Order Date]],"MMM")</f>
        <v>Dec</v>
      </c>
      <c r="G2571" s="4" t="s">
        <v>20</v>
      </c>
      <c r="H2571" s="4" t="s">
        <v>21</v>
      </c>
      <c r="I2571" s="4" t="s">
        <v>28</v>
      </c>
      <c r="J2571" s="4" t="s">
        <v>16</v>
      </c>
      <c r="K2571" s="4" t="s">
        <v>9</v>
      </c>
      <c r="L2571" s="4" t="s">
        <v>17</v>
      </c>
      <c r="M2571" s="9">
        <v>3</v>
      </c>
      <c r="N2571" s="6">
        <v>144.16</v>
      </c>
      <c r="O2571" s="7">
        <v>0</v>
      </c>
      <c r="P2571" s="6">
        <v>77.36</v>
      </c>
      <c r="Q2571" s="6">
        <f t="shared" si="160"/>
        <v>432.48</v>
      </c>
      <c r="R2571" s="6">
        <f t="shared" si="161"/>
        <v>232.07999999999998</v>
      </c>
      <c r="S2571" s="6">
        <f t="shared" si="162"/>
        <v>200.40000000000003</v>
      </c>
      <c r="T2571" s="8">
        <f t="shared" si="163"/>
        <v>0.46337402885682583</v>
      </c>
      <c r="U2571" s="5">
        <f>YEAR(SalesDataTable[[#This Row],[Order Date]])</f>
        <v>2026</v>
      </c>
      <c r="V2571" s="8" t="str">
        <f>"Q"&amp;ROUNDUP(MONTH(SalesDataTable[[#This Row],[Order Date]])/3,0)</f>
        <v>Q4</v>
      </c>
      <c r="W2571" s="9">
        <f>MONTH(SalesDataTable[[#This Row],[Order Date]])</f>
        <v>12</v>
      </c>
      <c r="X2571" s="8" t="str">
        <f>TEXT(SalesDataTable[[#This Row],[Order Date]],"mmm")</f>
        <v>Dec</v>
      </c>
    </row>
    <row r="2572" spans="1:24" ht="15.75">
      <c r="A2572" s="2">
        <v>4</v>
      </c>
      <c r="B2572" s="3">
        <v>46367</v>
      </c>
      <c r="C2572" s="4">
        <f>YEAR(SalesDataTable[[#This Row],[Order Date]])</f>
        <v>2026</v>
      </c>
      <c r="D2572" s="12" t="str">
        <f>"Q"&amp;ROUNDUP(MONTH(SalesDataTable[[#This Row],[Order Date]])/3,0)</f>
        <v>Q4</v>
      </c>
      <c r="E2572" s="4">
        <f>MONTH(SalesDataTable[[#This Row],[Order Date]])</f>
        <v>12</v>
      </c>
      <c r="F2572" s="4" t="str">
        <f>TEXT(SalesDataTable[[#This Row],[Order Date]],"MMM")</f>
        <v>Dec</v>
      </c>
      <c r="G2572" s="4" t="s">
        <v>20</v>
      </c>
      <c r="H2572" s="4" t="s">
        <v>21</v>
      </c>
      <c r="I2572" s="4" t="s">
        <v>2</v>
      </c>
      <c r="J2572" s="4" t="s">
        <v>13</v>
      </c>
      <c r="K2572" s="4" t="s">
        <v>4</v>
      </c>
      <c r="L2572" s="4" t="s">
        <v>30</v>
      </c>
      <c r="M2572" s="9">
        <v>1</v>
      </c>
      <c r="N2572" s="6">
        <v>102.98</v>
      </c>
      <c r="O2572" s="7">
        <v>0.1</v>
      </c>
      <c r="P2572" s="6">
        <v>51.45</v>
      </c>
      <c r="Q2572" s="6">
        <f t="shared" si="160"/>
        <v>92.682000000000002</v>
      </c>
      <c r="R2572" s="6">
        <f t="shared" si="161"/>
        <v>51.45</v>
      </c>
      <c r="S2572" s="6">
        <f t="shared" si="162"/>
        <v>41.231999999999999</v>
      </c>
      <c r="T2572" s="8">
        <f t="shared" si="163"/>
        <v>0.4448760277076455</v>
      </c>
      <c r="U2572" s="5">
        <f>YEAR(SalesDataTable[[#This Row],[Order Date]])</f>
        <v>2026</v>
      </c>
      <c r="V2572" s="8" t="str">
        <f>"Q"&amp;ROUNDUP(MONTH(SalesDataTable[[#This Row],[Order Date]])/3,0)</f>
        <v>Q4</v>
      </c>
      <c r="W2572" s="9">
        <f>MONTH(SalesDataTable[[#This Row],[Order Date]])</f>
        <v>12</v>
      </c>
      <c r="X2572" s="8" t="str">
        <f>TEXT(SalesDataTable[[#This Row],[Order Date]],"mmm")</f>
        <v>Dec</v>
      </c>
    </row>
    <row r="2573" spans="1:24" ht="15.75">
      <c r="A2573" s="2">
        <v>70</v>
      </c>
      <c r="B2573" s="3">
        <v>46367</v>
      </c>
      <c r="C2573" s="4">
        <f>YEAR(SalesDataTable[[#This Row],[Order Date]])</f>
        <v>2026</v>
      </c>
      <c r="D2573" s="12" t="str">
        <f>"Q"&amp;ROUNDUP(MONTH(SalesDataTable[[#This Row],[Order Date]])/3,0)</f>
        <v>Q4</v>
      </c>
      <c r="E2573" s="4">
        <f>MONTH(SalesDataTable[[#This Row],[Order Date]])</f>
        <v>12</v>
      </c>
      <c r="F2573" s="4" t="str">
        <f>TEXT(SalesDataTable[[#This Row],[Order Date]],"MMM")</f>
        <v>Dec</v>
      </c>
      <c r="G2573" s="4" t="s">
        <v>20</v>
      </c>
      <c r="H2573" s="4" t="s">
        <v>47</v>
      </c>
      <c r="I2573" s="4" t="s">
        <v>2</v>
      </c>
      <c r="J2573" s="4" t="s">
        <v>13</v>
      </c>
      <c r="K2573" s="4" t="s">
        <v>34</v>
      </c>
      <c r="L2573" s="4" t="s">
        <v>38</v>
      </c>
      <c r="M2573" s="9">
        <v>2</v>
      </c>
      <c r="N2573" s="6">
        <v>122.49</v>
      </c>
      <c r="O2573" s="7">
        <v>0.15</v>
      </c>
      <c r="P2573" s="6">
        <v>70.930000000000007</v>
      </c>
      <c r="Q2573" s="6">
        <f t="shared" si="160"/>
        <v>208.23299999999998</v>
      </c>
      <c r="R2573" s="6">
        <f t="shared" si="161"/>
        <v>141.86000000000001</v>
      </c>
      <c r="S2573" s="6">
        <f t="shared" si="162"/>
        <v>66.372999999999962</v>
      </c>
      <c r="T2573" s="8">
        <f t="shared" si="163"/>
        <v>0.31874390706564265</v>
      </c>
      <c r="U2573" s="5">
        <f>YEAR(SalesDataTable[[#This Row],[Order Date]])</f>
        <v>2026</v>
      </c>
      <c r="V2573" s="8" t="str">
        <f>"Q"&amp;ROUNDUP(MONTH(SalesDataTable[[#This Row],[Order Date]])/3,0)</f>
        <v>Q4</v>
      </c>
      <c r="W2573" s="9">
        <f>MONTH(SalesDataTable[[#This Row],[Order Date]])</f>
        <v>12</v>
      </c>
      <c r="X2573" s="8" t="str">
        <f>TEXT(SalesDataTable[[#This Row],[Order Date]],"mmm")</f>
        <v>Dec</v>
      </c>
    </row>
    <row r="2574" spans="1:24" ht="15.75">
      <c r="A2574" s="2">
        <v>948</v>
      </c>
      <c r="B2574" s="3">
        <v>46367</v>
      </c>
      <c r="C2574" s="4">
        <f>YEAR(SalesDataTable[[#This Row],[Order Date]])</f>
        <v>2026</v>
      </c>
      <c r="D2574" s="12" t="str">
        <f>"Q"&amp;ROUNDUP(MONTH(SalesDataTable[[#This Row],[Order Date]])/3,0)</f>
        <v>Q4</v>
      </c>
      <c r="E2574" s="4">
        <f>MONTH(SalesDataTable[[#This Row],[Order Date]])</f>
        <v>12</v>
      </c>
      <c r="F2574" s="4" t="str">
        <f>TEXT(SalesDataTable[[#This Row],[Order Date]],"MMM")</f>
        <v>Dec</v>
      </c>
      <c r="G2574" s="4" t="s">
        <v>6</v>
      </c>
      <c r="H2574" s="4" t="s">
        <v>41</v>
      </c>
      <c r="I2574" s="4" t="s">
        <v>28</v>
      </c>
      <c r="J2574" s="4" t="s">
        <v>13</v>
      </c>
      <c r="K2574" s="4" t="s">
        <v>9</v>
      </c>
      <c r="L2574" s="4" t="s">
        <v>17</v>
      </c>
      <c r="M2574" s="9">
        <v>1</v>
      </c>
      <c r="N2574" s="6">
        <v>141.74</v>
      </c>
      <c r="O2574" s="7">
        <v>0.15</v>
      </c>
      <c r="P2574" s="6">
        <v>78.97</v>
      </c>
      <c r="Q2574" s="6">
        <f t="shared" si="160"/>
        <v>120.479</v>
      </c>
      <c r="R2574" s="6">
        <f t="shared" si="161"/>
        <v>78.97</v>
      </c>
      <c r="S2574" s="6">
        <f t="shared" si="162"/>
        <v>41.509</v>
      </c>
      <c r="T2574" s="8">
        <f t="shared" si="163"/>
        <v>0.34453307215365336</v>
      </c>
      <c r="U2574" s="5">
        <f>YEAR(SalesDataTable[[#This Row],[Order Date]])</f>
        <v>2026</v>
      </c>
      <c r="V2574" s="8" t="str">
        <f>"Q"&amp;ROUNDUP(MONTH(SalesDataTable[[#This Row],[Order Date]])/3,0)</f>
        <v>Q4</v>
      </c>
      <c r="W2574" s="9">
        <f>MONTH(SalesDataTable[[#This Row],[Order Date]])</f>
        <v>12</v>
      </c>
      <c r="X2574" s="8" t="str">
        <f>TEXT(SalesDataTable[[#This Row],[Order Date]],"mmm")</f>
        <v>Dec</v>
      </c>
    </row>
    <row r="2575" spans="1:24" ht="15.75">
      <c r="A2575" s="2">
        <v>1957</v>
      </c>
      <c r="B2575" s="3">
        <v>46367</v>
      </c>
      <c r="C2575" s="4">
        <f>YEAR(SalesDataTable[[#This Row],[Order Date]])</f>
        <v>2026</v>
      </c>
      <c r="D2575" s="12" t="str">
        <f>"Q"&amp;ROUNDUP(MONTH(SalesDataTable[[#This Row],[Order Date]])/3,0)</f>
        <v>Q4</v>
      </c>
      <c r="E2575" s="4">
        <f>MONTH(SalesDataTable[[#This Row],[Order Date]])</f>
        <v>12</v>
      </c>
      <c r="F2575" s="4" t="str">
        <f>TEXT(SalesDataTable[[#This Row],[Order Date]],"MMM")</f>
        <v>Dec</v>
      </c>
      <c r="G2575" s="4" t="s">
        <v>20</v>
      </c>
      <c r="H2575" s="4" t="s">
        <v>31</v>
      </c>
      <c r="I2575" s="4" t="s">
        <v>2</v>
      </c>
      <c r="J2575" s="4" t="s">
        <v>3</v>
      </c>
      <c r="K2575" s="4" t="s">
        <v>4</v>
      </c>
      <c r="L2575" s="4" t="s">
        <v>26</v>
      </c>
      <c r="M2575" s="9">
        <v>6</v>
      </c>
      <c r="N2575" s="6">
        <v>39.44</v>
      </c>
      <c r="O2575" s="7">
        <v>0.1</v>
      </c>
      <c r="P2575" s="6">
        <v>16.89</v>
      </c>
      <c r="Q2575" s="6">
        <f t="shared" si="160"/>
        <v>212.976</v>
      </c>
      <c r="R2575" s="6">
        <f t="shared" si="161"/>
        <v>101.34</v>
      </c>
      <c r="S2575" s="6">
        <f t="shared" si="162"/>
        <v>111.636</v>
      </c>
      <c r="T2575" s="8">
        <f t="shared" si="163"/>
        <v>0.52417173766058145</v>
      </c>
      <c r="U2575" s="5">
        <f>YEAR(SalesDataTable[[#This Row],[Order Date]])</f>
        <v>2026</v>
      </c>
      <c r="V2575" s="8" t="str">
        <f>"Q"&amp;ROUNDUP(MONTH(SalesDataTable[[#This Row],[Order Date]])/3,0)</f>
        <v>Q4</v>
      </c>
      <c r="W2575" s="9">
        <f>MONTH(SalesDataTable[[#This Row],[Order Date]])</f>
        <v>12</v>
      </c>
      <c r="X2575" s="8" t="str">
        <f>TEXT(SalesDataTable[[#This Row],[Order Date]],"mmm")</f>
        <v>Dec</v>
      </c>
    </row>
    <row r="2576" spans="1:24" ht="15.75">
      <c r="A2576" s="2">
        <v>3097</v>
      </c>
      <c r="B2576" s="3">
        <v>46367</v>
      </c>
      <c r="C2576" s="4">
        <f>YEAR(SalesDataTable[[#This Row],[Order Date]])</f>
        <v>2026</v>
      </c>
      <c r="D2576" s="12" t="str">
        <f>"Q"&amp;ROUNDUP(MONTH(SalesDataTable[[#This Row],[Order Date]])/3,0)</f>
        <v>Q4</v>
      </c>
      <c r="E2576" s="4">
        <f>MONTH(SalesDataTable[[#This Row],[Order Date]])</f>
        <v>12</v>
      </c>
      <c r="F2576" s="4" t="str">
        <f>TEXT(SalesDataTable[[#This Row],[Order Date]],"MMM")</f>
        <v>Dec</v>
      </c>
      <c r="G2576" s="4" t="s">
        <v>11</v>
      </c>
      <c r="H2576" s="4" t="s">
        <v>18</v>
      </c>
      <c r="I2576" s="4" t="s">
        <v>19</v>
      </c>
      <c r="J2576" s="4" t="s">
        <v>3</v>
      </c>
      <c r="K2576" s="4" t="s">
        <v>4</v>
      </c>
      <c r="L2576" s="4" t="s">
        <v>22</v>
      </c>
      <c r="M2576" s="9">
        <v>1</v>
      </c>
      <c r="N2576" s="6">
        <v>49.64</v>
      </c>
      <c r="O2576" s="7">
        <v>0.1</v>
      </c>
      <c r="P2576" s="6">
        <v>22</v>
      </c>
      <c r="Q2576" s="6">
        <f t="shared" si="160"/>
        <v>44.676000000000002</v>
      </c>
      <c r="R2576" s="6">
        <f t="shared" si="161"/>
        <v>22</v>
      </c>
      <c r="S2576" s="6">
        <f t="shared" si="162"/>
        <v>22.676000000000002</v>
      </c>
      <c r="T2576" s="8">
        <f t="shared" si="163"/>
        <v>0.50756558331094992</v>
      </c>
      <c r="U2576" s="5">
        <f>YEAR(SalesDataTable[[#This Row],[Order Date]])</f>
        <v>2026</v>
      </c>
      <c r="V2576" s="8" t="str">
        <f>"Q"&amp;ROUNDUP(MONTH(SalesDataTable[[#This Row],[Order Date]])/3,0)</f>
        <v>Q4</v>
      </c>
      <c r="W2576" s="9">
        <f>MONTH(SalesDataTable[[#This Row],[Order Date]])</f>
        <v>12</v>
      </c>
      <c r="X2576" s="8" t="str">
        <f>TEXT(SalesDataTable[[#This Row],[Order Date]],"mmm")</f>
        <v>Dec</v>
      </c>
    </row>
    <row r="2577" spans="1:24" ht="15.75">
      <c r="A2577" s="2">
        <v>3649</v>
      </c>
      <c r="B2577" s="3">
        <v>46367</v>
      </c>
      <c r="C2577" s="4">
        <f>YEAR(SalesDataTable[[#This Row],[Order Date]])</f>
        <v>2026</v>
      </c>
      <c r="D2577" s="12" t="str">
        <f>"Q"&amp;ROUNDUP(MONTH(SalesDataTable[[#This Row],[Order Date]])/3,0)</f>
        <v>Q4</v>
      </c>
      <c r="E2577" s="4">
        <f>MONTH(SalesDataTable[[#This Row],[Order Date]])</f>
        <v>12</v>
      </c>
      <c r="F2577" s="4" t="str">
        <f>TEXT(SalesDataTable[[#This Row],[Order Date]],"MMM")</f>
        <v>Dec</v>
      </c>
      <c r="G2577" s="4" t="s">
        <v>11</v>
      </c>
      <c r="H2577" s="4" t="s">
        <v>12</v>
      </c>
      <c r="I2577" s="4" t="s">
        <v>2</v>
      </c>
      <c r="J2577" s="4" t="s">
        <v>13</v>
      </c>
      <c r="K2577" s="4" t="s">
        <v>14</v>
      </c>
      <c r="L2577" s="4" t="s">
        <v>48</v>
      </c>
      <c r="M2577" s="9">
        <v>1</v>
      </c>
      <c r="N2577" s="6">
        <v>164.29</v>
      </c>
      <c r="O2577" s="7">
        <v>0.05</v>
      </c>
      <c r="P2577" s="6">
        <v>88.66</v>
      </c>
      <c r="Q2577" s="6">
        <f t="shared" si="160"/>
        <v>156.07549999999998</v>
      </c>
      <c r="R2577" s="6">
        <f t="shared" si="161"/>
        <v>88.66</v>
      </c>
      <c r="S2577" s="6">
        <f t="shared" si="162"/>
        <v>67.41549999999998</v>
      </c>
      <c r="T2577" s="8">
        <f t="shared" si="163"/>
        <v>0.43194159237035917</v>
      </c>
      <c r="U2577" s="5">
        <f>YEAR(SalesDataTable[[#This Row],[Order Date]])</f>
        <v>2026</v>
      </c>
      <c r="V2577" s="8" t="str">
        <f>"Q"&amp;ROUNDUP(MONTH(SalesDataTable[[#This Row],[Order Date]])/3,0)</f>
        <v>Q4</v>
      </c>
      <c r="W2577" s="9">
        <f>MONTH(SalesDataTable[[#This Row],[Order Date]])</f>
        <v>12</v>
      </c>
      <c r="X2577" s="8" t="str">
        <f>TEXT(SalesDataTable[[#This Row],[Order Date]],"mmm")</f>
        <v>Dec</v>
      </c>
    </row>
    <row r="2578" spans="1:24" ht="15.75">
      <c r="A2578" s="2">
        <v>3963</v>
      </c>
      <c r="B2578" s="3">
        <v>46367</v>
      </c>
      <c r="C2578" s="4">
        <f>YEAR(SalesDataTable[[#This Row],[Order Date]])</f>
        <v>2026</v>
      </c>
      <c r="D2578" s="12" t="str">
        <f>"Q"&amp;ROUNDUP(MONTH(SalesDataTable[[#This Row],[Order Date]])/3,0)</f>
        <v>Q4</v>
      </c>
      <c r="E2578" s="4">
        <f>MONTH(SalesDataTable[[#This Row],[Order Date]])</f>
        <v>12</v>
      </c>
      <c r="F2578" s="4" t="str">
        <f>TEXT(SalesDataTable[[#This Row],[Order Date]],"MMM")</f>
        <v>Dec</v>
      </c>
      <c r="G2578" s="4" t="s">
        <v>20</v>
      </c>
      <c r="H2578" s="4" t="s">
        <v>33</v>
      </c>
      <c r="I2578" s="4" t="s">
        <v>2</v>
      </c>
      <c r="J2578" s="4" t="s">
        <v>3</v>
      </c>
      <c r="K2578" s="4" t="s">
        <v>14</v>
      </c>
      <c r="L2578" s="4" t="s">
        <v>15</v>
      </c>
      <c r="M2578" s="9">
        <v>1</v>
      </c>
      <c r="N2578" s="6">
        <v>35.81</v>
      </c>
      <c r="O2578" s="7">
        <v>0</v>
      </c>
      <c r="P2578" s="6">
        <v>13.28</v>
      </c>
      <c r="Q2578" s="6">
        <f t="shared" si="160"/>
        <v>35.81</v>
      </c>
      <c r="R2578" s="6">
        <f t="shared" si="161"/>
        <v>13.28</v>
      </c>
      <c r="S2578" s="6">
        <f t="shared" si="162"/>
        <v>22.53</v>
      </c>
      <c r="T2578" s="8">
        <f t="shared" si="163"/>
        <v>0.62915386763473891</v>
      </c>
      <c r="U2578" s="5">
        <f>YEAR(SalesDataTable[[#This Row],[Order Date]])</f>
        <v>2026</v>
      </c>
      <c r="V2578" s="8" t="str">
        <f>"Q"&amp;ROUNDUP(MONTH(SalesDataTable[[#This Row],[Order Date]])/3,0)</f>
        <v>Q4</v>
      </c>
      <c r="W2578" s="9">
        <f>MONTH(SalesDataTable[[#This Row],[Order Date]])</f>
        <v>12</v>
      </c>
      <c r="X2578" s="8" t="str">
        <f>TEXT(SalesDataTable[[#This Row],[Order Date]],"mmm")</f>
        <v>Dec</v>
      </c>
    </row>
    <row r="2579" spans="1:24" ht="15.75">
      <c r="A2579" s="2">
        <v>4305</v>
      </c>
      <c r="B2579" s="3">
        <v>46367</v>
      </c>
      <c r="C2579" s="4">
        <f>YEAR(SalesDataTable[[#This Row],[Order Date]])</f>
        <v>2026</v>
      </c>
      <c r="D2579" s="12" t="str">
        <f>"Q"&amp;ROUNDUP(MONTH(SalesDataTable[[#This Row],[Order Date]])/3,0)</f>
        <v>Q4</v>
      </c>
      <c r="E2579" s="4">
        <f>MONTH(SalesDataTable[[#This Row],[Order Date]])</f>
        <v>12</v>
      </c>
      <c r="F2579" s="4" t="str">
        <f>TEXT(SalesDataTable[[#This Row],[Order Date]],"MMM")</f>
        <v>Dec</v>
      </c>
      <c r="G2579" s="4" t="s">
        <v>0</v>
      </c>
      <c r="H2579" s="4" t="s">
        <v>36</v>
      </c>
      <c r="I2579" s="4" t="s">
        <v>19</v>
      </c>
      <c r="J2579" s="4" t="s">
        <v>13</v>
      </c>
      <c r="K2579" s="4" t="s">
        <v>34</v>
      </c>
      <c r="L2579" s="4" t="s">
        <v>35</v>
      </c>
      <c r="M2579" s="9">
        <v>1</v>
      </c>
      <c r="N2579" s="6">
        <v>41.31</v>
      </c>
      <c r="O2579" s="7">
        <v>0.05</v>
      </c>
      <c r="P2579" s="6">
        <v>14.56</v>
      </c>
      <c r="Q2579" s="6">
        <f t="shared" si="160"/>
        <v>39.244500000000002</v>
      </c>
      <c r="R2579" s="6">
        <f t="shared" si="161"/>
        <v>14.56</v>
      </c>
      <c r="S2579" s="6">
        <f t="shared" si="162"/>
        <v>24.6845</v>
      </c>
      <c r="T2579" s="8">
        <f t="shared" si="163"/>
        <v>0.62899259768884808</v>
      </c>
      <c r="U2579" s="5">
        <f>YEAR(SalesDataTable[[#This Row],[Order Date]])</f>
        <v>2026</v>
      </c>
      <c r="V2579" s="8" t="str">
        <f>"Q"&amp;ROUNDUP(MONTH(SalesDataTable[[#This Row],[Order Date]])/3,0)</f>
        <v>Q4</v>
      </c>
      <c r="W2579" s="9">
        <f>MONTH(SalesDataTable[[#This Row],[Order Date]])</f>
        <v>12</v>
      </c>
      <c r="X2579" s="8" t="str">
        <f>TEXT(SalesDataTable[[#This Row],[Order Date]],"mmm")</f>
        <v>Dec</v>
      </c>
    </row>
    <row r="2580" spans="1:24" ht="15.75">
      <c r="A2580" s="2">
        <v>4942</v>
      </c>
      <c r="B2580" s="3">
        <v>46367</v>
      </c>
      <c r="C2580" s="4">
        <f>YEAR(SalesDataTable[[#This Row],[Order Date]])</f>
        <v>2026</v>
      </c>
      <c r="D2580" s="12" t="str">
        <f>"Q"&amp;ROUNDUP(MONTH(SalesDataTable[[#This Row],[Order Date]])/3,0)</f>
        <v>Q4</v>
      </c>
      <c r="E2580" s="4">
        <f>MONTH(SalesDataTable[[#This Row],[Order Date]])</f>
        <v>12</v>
      </c>
      <c r="F2580" s="4" t="str">
        <f>TEXT(SalesDataTable[[#This Row],[Order Date]],"MMM")</f>
        <v>Dec</v>
      </c>
      <c r="G2580" s="4" t="s">
        <v>20</v>
      </c>
      <c r="H2580" s="4" t="s">
        <v>47</v>
      </c>
      <c r="I2580" s="4" t="s">
        <v>28</v>
      </c>
      <c r="J2580" s="4" t="s">
        <v>13</v>
      </c>
      <c r="K2580" s="4" t="s">
        <v>14</v>
      </c>
      <c r="L2580" s="4" t="s">
        <v>15</v>
      </c>
      <c r="M2580" s="9">
        <v>3</v>
      </c>
      <c r="N2580" s="6">
        <v>36.6</v>
      </c>
      <c r="O2580" s="7">
        <v>0.15</v>
      </c>
      <c r="P2580" s="6">
        <v>13.95</v>
      </c>
      <c r="Q2580" s="6">
        <f t="shared" si="160"/>
        <v>93.330000000000013</v>
      </c>
      <c r="R2580" s="6">
        <f t="shared" si="161"/>
        <v>41.849999999999994</v>
      </c>
      <c r="S2580" s="6">
        <f t="shared" si="162"/>
        <v>51.480000000000018</v>
      </c>
      <c r="T2580" s="8">
        <f t="shared" si="163"/>
        <v>0.55159112825458068</v>
      </c>
      <c r="U2580" s="5">
        <f>YEAR(SalesDataTable[[#This Row],[Order Date]])</f>
        <v>2026</v>
      </c>
      <c r="V2580" s="8" t="str">
        <f>"Q"&amp;ROUNDUP(MONTH(SalesDataTable[[#This Row],[Order Date]])/3,0)</f>
        <v>Q4</v>
      </c>
      <c r="W2580" s="9">
        <f>MONTH(SalesDataTable[[#This Row],[Order Date]])</f>
        <v>12</v>
      </c>
      <c r="X2580" s="8" t="str">
        <f>TEXT(SalesDataTable[[#This Row],[Order Date]],"mmm")</f>
        <v>Dec</v>
      </c>
    </row>
    <row r="2581" spans="1:24" ht="15.75">
      <c r="A2581" s="2">
        <v>19</v>
      </c>
      <c r="B2581" s="3">
        <v>46368</v>
      </c>
      <c r="C2581" s="4">
        <f>YEAR(SalesDataTable[[#This Row],[Order Date]])</f>
        <v>2026</v>
      </c>
      <c r="D2581" s="12" t="str">
        <f>"Q"&amp;ROUNDUP(MONTH(SalesDataTable[[#This Row],[Order Date]])/3,0)</f>
        <v>Q4</v>
      </c>
      <c r="E2581" s="4">
        <f>MONTH(SalesDataTable[[#This Row],[Order Date]])</f>
        <v>12</v>
      </c>
      <c r="F2581" s="4" t="str">
        <f>TEXT(SalesDataTable[[#This Row],[Order Date]],"MMM")</f>
        <v>Dec</v>
      </c>
      <c r="G2581" s="4" t="s">
        <v>6</v>
      </c>
      <c r="H2581" s="4" t="s">
        <v>7</v>
      </c>
      <c r="I2581" s="4" t="s">
        <v>2</v>
      </c>
      <c r="J2581" s="4" t="s">
        <v>13</v>
      </c>
      <c r="K2581" s="4" t="s">
        <v>4</v>
      </c>
      <c r="L2581" s="4" t="s">
        <v>22</v>
      </c>
      <c r="M2581" s="9">
        <v>5</v>
      </c>
      <c r="N2581" s="6">
        <v>49.59</v>
      </c>
      <c r="O2581" s="7">
        <v>0</v>
      </c>
      <c r="P2581" s="6">
        <v>22.63</v>
      </c>
      <c r="Q2581" s="6">
        <f t="shared" si="160"/>
        <v>247.95000000000002</v>
      </c>
      <c r="R2581" s="6">
        <f t="shared" si="161"/>
        <v>113.14999999999999</v>
      </c>
      <c r="S2581" s="6">
        <f t="shared" si="162"/>
        <v>134.80000000000001</v>
      </c>
      <c r="T2581" s="8">
        <f t="shared" si="163"/>
        <v>0.54365799556362171</v>
      </c>
      <c r="U2581" s="5">
        <f>YEAR(SalesDataTable[[#This Row],[Order Date]])</f>
        <v>2026</v>
      </c>
      <c r="V2581" s="8" t="str">
        <f>"Q"&amp;ROUNDUP(MONTH(SalesDataTable[[#This Row],[Order Date]])/3,0)</f>
        <v>Q4</v>
      </c>
      <c r="W2581" s="9">
        <f>MONTH(SalesDataTable[[#This Row],[Order Date]])</f>
        <v>12</v>
      </c>
      <c r="X2581" s="8" t="str">
        <f>TEXT(SalesDataTable[[#This Row],[Order Date]],"mmm")</f>
        <v>Dec</v>
      </c>
    </row>
    <row r="2582" spans="1:24" ht="15.75">
      <c r="A2582" s="2">
        <v>4963</v>
      </c>
      <c r="B2582" s="3">
        <v>46368</v>
      </c>
      <c r="C2582" s="4">
        <f>YEAR(SalesDataTable[[#This Row],[Order Date]])</f>
        <v>2026</v>
      </c>
      <c r="D2582" s="12" t="str">
        <f>"Q"&amp;ROUNDUP(MONTH(SalesDataTable[[#This Row],[Order Date]])/3,0)</f>
        <v>Q4</v>
      </c>
      <c r="E2582" s="4">
        <f>MONTH(SalesDataTable[[#This Row],[Order Date]])</f>
        <v>12</v>
      </c>
      <c r="F2582" s="4" t="str">
        <f>TEXT(SalesDataTable[[#This Row],[Order Date]],"MMM")</f>
        <v>Dec</v>
      </c>
      <c r="G2582" s="4" t="s">
        <v>0</v>
      </c>
      <c r="H2582" s="4" t="s">
        <v>1</v>
      </c>
      <c r="I2582" s="4" t="s">
        <v>2</v>
      </c>
      <c r="J2582" s="4" t="s">
        <v>13</v>
      </c>
      <c r="K2582" s="4" t="s">
        <v>9</v>
      </c>
      <c r="L2582" s="4" t="s">
        <v>46</v>
      </c>
      <c r="M2582" s="9">
        <v>5</v>
      </c>
      <c r="N2582" s="6">
        <v>72.3</v>
      </c>
      <c r="O2582" s="7">
        <v>0.05</v>
      </c>
      <c r="P2582" s="6">
        <v>31.73</v>
      </c>
      <c r="Q2582" s="6">
        <f t="shared" si="160"/>
        <v>343.42500000000001</v>
      </c>
      <c r="R2582" s="6">
        <f t="shared" si="161"/>
        <v>158.65</v>
      </c>
      <c r="S2582" s="6">
        <f t="shared" si="162"/>
        <v>184.77500000000001</v>
      </c>
      <c r="T2582" s="8">
        <f t="shared" si="163"/>
        <v>0.53803596127247577</v>
      </c>
      <c r="U2582" s="5">
        <f>YEAR(SalesDataTable[[#This Row],[Order Date]])</f>
        <v>2026</v>
      </c>
      <c r="V2582" s="8" t="str">
        <f>"Q"&amp;ROUNDUP(MONTH(SalesDataTable[[#This Row],[Order Date]])/3,0)</f>
        <v>Q4</v>
      </c>
      <c r="W2582" s="9">
        <f>MONTH(SalesDataTable[[#This Row],[Order Date]])</f>
        <v>12</v>
      </c>
      <c r="X2582" s="8" t="str">
        <f>TEXT(SalesDataTable[[#This Row],[Order Date]],"mmm")</f>
        <v>Dec</v>
      </c>
    </row>
    <row r="2583" spans="1:24" ht="15.75">
      <c r="A2583" s="2">
        <v>5110</v>
      </c>
      <c r="B2583" s="3">
        <v>46368</v>
      </c>
      <c r="C2583" s="4">
        <f>YEAR(SalesDataTable[[#This Row],[Order Date]])</f>
        <v>2026</v>
      </c>
      <c r="D2583" s="12" t="str">
        <f>"Q"&amp;ROUNDUP(MONTH(SalesDataTable[[#This Row],[Order Date]])/3,0)</f>
        <v>Q4</v>
      </c>
      <c r="E2583" s="4">
        <f>MONTH(SalesDataTable[[#This Row],[Order Date]])</f>
        <v>12</v>
      </c>
      <c r="F2583" s="4" t="str">
        <f>TEXT(SalesDataTable[[#This Row],[Order Date]],"MMM")</f>
        <v>Dec</v>
      </c>
      <c r="G2583" s="4" t="s">
        <v>20</v>
      </c>
      <c r="H2583" s="4" t="s">
        <v>21</v>
      </c>
      <c r="I2583" s="4" t="s">
        <v>2</v>
      </c>
      <c r="J2583" s="4" t="s">
        <v>13</v>
      </c>
      <c r="K2583" s="4" t="s">
        <v>4</v>
      </c>
      <c r="L2583" s="4" t="s">
        <v>22</v>
      </c>
      <c r="M2583" s="9">
        <v>1</v>
      </c>
      <c r="N2583" s="6">
        <v>51.57</v>
      </c>
      <c r="O2583" s="7">
        <v>0.1</v>
      </c>
      <c r="P2583" s="6">
        <v>23.11</v>
      </c>
      <c r="Q2583" s="6">
        <f t="shared" si="160"/>
        <v>46.413000000000004</v>
      </c>
      <c r="R2583" s="6">
        <f t="shared" si="161"/>
        <v>23.11</v>
      </c>
      <c r="S2583" s="6">
        <f t="shared" si="162"/>
        <v>23.303000000000004</v>
      </c>
      <c r="T2583" s="8">
        <f t="shared" si="163"/>
        <v>0.5020791588563549</v>
      </c>
      <c r="U2583" s="5">
        <f>YEAR(SalesDataTable[[#This Row],[Order Date]])</f>
        <v>2026</v>
      </c>
      <c r="V2583" s="8" t="str">
        <f>"Q"&amp;ROUNDUP(MONTH(SalesDataTable[[#This Row],[Order Date]])/3,0)</f>
        <v>Q4</v>
      </c>
      <c r="W2583" s="9">
        <f>MONTH(SalesDataTable[[#This Row],[Order Date]])</f>
        <v>12</v>
      </c>
      <c r="X2583" s="8" t="str">
        <f>TEXT(SalesDataTable[[#This Row],[Order Date]],"mmm")</f>
        <v>Dec</v>
      </c>
    </row>
    <row r="2584" spans="1:24" ht="15.75">
      <c r="A2584" s="2">
        <v>10</v>
      </c>
      <c r="B2584" s="3">
        <v>46369</v>
      </c>
      <c r="C2584" s="4">
        <f>YEAR(SalesDataTable[[#This Row],[Order Date]])</f>
        <v>2026</v>
      </c>
      <c r="D2584" s="12" t="str">
        <f>"Q"&amp;ROUNDUP(MONTH(SalesDataTable[[#This Row],[Order Date]])/3,0)</f>
        <v>Q4</v>
      </c>
      <c r="E2584" s="4">
        <f>MONTH(SalesDataTable[[#This Row],[Order Date]])</f>
        <v>12</v>
      </c>
      <c r="F2584" s="4" t="str">
        <f>TEXT(SalesDataTable[[#This Row],[Order Date]],"MMM")</f>
        <v>Dec</v>
      </c>
      <c r="G2584" s="4" t="s">
        <v>0</v>
      </c>
      <c r="H2584" s="4" t="s">
        <v>1</v>
      </c>
      <c r="I2584" s="4" t="s">
        <v>2</v>
      </c>
      <c r="J2584" s="4" t="s">
        <v>3</v>
      </c>
      <c r="K2584" s="4" t="s">
        <v>14</v>
      </c>
      <c r="L2584" s="4" t="s">
        <v>15</v>
      </c>
      <c r="M2584" s="9">
        <v>3</v>
      </c>
      <c r="N2584" s="6">
        <v>35.380000000000003</v>
      </c>
      <c r="O2584" s="7">
        <v>0</v>
      </c>
      <c r="P2584" s="6">
        <v>13.51</v>
      </c>
      <c r="Q2584" s="6">
        <f t="shared" si="160"/>
        <v>106.14000000000001</v>
      </c>
      <c r="R2584" s="6">
        <f t="shared" si="161"/>
        <v>40.53</v>
      </c>
      <c r="S2584" s="6">
        <f t="shared" si="162"/>
        <v>65.610000000000014</v>
      </c>
      <c r="T2584" s="8">
        <f t="shared" si="163"/>
        <v>0.61814584511023185</v>
      </c>
      <c r="U2584" s="5">
        <f>YEAR(SalesDataTable[[#This Row],[Order Date]])</f>
        <v>2026</v>
      </c>
      <c r="V2584" s="8" t="str">
        <f>"Q"&amp;ROUNDUP(MONTH(SalesDataTable[[#This Row],[Order Date]])/3,0)</f>
        <v>Q4</v>
      </c>
      <c r="W2584" s="9">
        <f>MONTH(SalesDataTable[[#This Row],[Order Date]])</f>
        <v>12</v>
      </c>
      <c r="X2584" s="8" t="str">
        <f>TEXT(SalesDataTable[[#This Row],[Order Date]],"mmm")</f>
        <v>Dec</v>
      </c>
    </row>
    <row r="2585" spans="1:24" ht="15.75">
      <c r="A2585" s="2">
        <v>216</v>
      </c>
      <c r="B2585" s="3">
        <v>46369</v>
      </c>
      <c r="C2585" s="4">
        <f>YEAR(SalesDataTable[[#This Row],[Order Date]])</f>
        <v>2026</v>
      </c>
      <c r="D2585" s="12" t="str">
        <f>"Q"&amp;ROUNDUP(MONTH(SalesDataTable[[#This Row],[Order Date]])/3,0)</f>
        <v>Q4</v>
      </c>
      <c r="E2585" s="4">
        <f>MONTH(SalesDataTable[[#This Row],[Order Date]])</f>
        <v>12</v>
      </c>
      <c r="F2585" s="4" t="str">
        <f>TEXT(SalesDataTable[[#This Row],[Order Date]],"MMM")</f>
        <v>Dec</v>
      </c>
      <c r="G2585" s="4" t="s">
        <v>11</v>
      </c>
      <c r="H2585" s="4" t="s">
        <v>12</v>
      </c>
      <c r="I2585" s="4" t="s">
        <v>2</v>
      </c>
      <c r="J2585" s="4" t="s">
        <v>16</v>
      </c>
      <c r="K2585" s="4" t="s">
        <v>4</v>
      </c>
      <c r="L2585" s="4" t="s">
        <v>5</v>
      </c>
      <c r="M2585" s="9">
        <v>1</v>
      </c>
      <c r="N2585" s="6">
        <v>83.08</v>
      </c>
      <c r="O2585" s="7">
        <v>0.15</v>
      </c>
      <c r="P2585" s="6">
        <v>42.91</v>
      </c>
      <c r="Q2585" s="6">
        <f t="shared" si="160"/>
        <v>70.617999999999995</v>
      </c>
      <c r="R2585" s="6">
        <f t="shared" si="161"/>
        <v>42.91</v>
      </c>
      <c r="S2585" s="6">
        <f t="shared" si="162"/>
        <v>27.707999999999998</v>
      </c>
      <c r="T2585" s="8">
        <f t="shared" si="163"/>
        <v>0.39236455294684075</v>
      </c>
      <c r="U2585" s="5">
        <f>YEAR(SalesDataTable[[#This Row],[Order Date]])</f>
        <v>2026</v>
      </c>
      <c r="V2585" s="8" t="str">
        <f>"Q"&amp;ROUNDUP(MONTH(SalesDataTable[[#This Row],[Order Date]])/3,0)</f>
        <v>Q4</v>
      </c>
      <c r="W2585" s="9">
        <f>MONTH(SalesDataTable[[#This Row],[Order Date]])</f>
        <v>12</v>
      </c>
      <c r="X2585" s="8" t="str">
        <f>TEXT(SalesDataTable[[#This Row],[Order Date]],"mmm")</f>
        <v>Dec</v>
      </c>
    </row>
    <row r="2586" spans="1:24" ht="15.75">
      <c r="A2586" s="2">
        <v>1937</v>
      </c>
      <c r="B2586" s="3">
        <v>46369</v>
      </c>
      <c r="C2586" s="4">
        <f>YEAR(SalesDataTable[[#This Row],[Order Date]])</f>
        <v>2026</v>
      </c>
      <c r="D2586" s="12" t="str">
        <f>"Q"&amp;ROUNDUP(MONTH(SalesDataTable[[#This Row],[Order Date]])/3,0)</f>
        <v>Q4</v>
      </c>
      <c r="E2586" s="4">
        <f>MONTH(SalesDataTable[[#This Row],[Order Date]])</f>
        <v>12</v>
      </c>
      <c r="F2586" s="4" t="str">
        <f>TEXT(SalesDataTable[[#This Row],[Order Date]],"MMM")</f>
        <v>Dec</v>
      </c>
      <c r="G2586" s="4" t="s">
        <v>6</v>
      </c>
      <c r="H2586" s="4" t="s">
        <v>43</v>
      </c>
      <c r="I2586" s="4" t="s">
        <v>8</v>
      </c>
      <c r="J2586" s="4" t="s">
        <v>16</v>
      </c>
      <c r="K2586" s="4" t="s">
        <v>23</v>
      </c>
      <c r="L2586" s="4" t="s">
        <v>51</v>
      </c>
      <c r="M2586" s="9">
        <v>3</v>
      </c>
      <c r="N2586" s="6">
        <v>120.5</v>
      </c>
      <c r="O2586" s="7">
        <v>0.15</v>
      </c>
      <c r="P2586" s="6">
        <v>61.44</v>
      </c>
      <c r="Q2586" s="6">
        <f t="shared" si="160"/>
        <v>307.27499999999998</v>
      </c>
      <c r="R2586" s="6">
        <f t="shared" si="161"/>
        <v>184.32</v>
      </c>
      <c r="S2586" s="6">
        <f t="shared" si="162"/>
        <v>122.95499999999998</v>
      </c>
      <c r="T2586" s="8">
        <f t="shared" si="163"/>
        <v>0.40014644862094212</v>
      </c>
      <c r="U2586" s="5">
        <f>YEAR(SalesDataTable[[#This Row],[Order Date]])</f>
        <v>2026</v>
      </c>
      <c r="V2586" s="8" t="str">
        <f>"Q"&amp;ROUNDUP(MONTH(SalesDataTable[[#This Row],[Order Date]])/3,0)</f>
        <v>Q4</v>
      </c>
      <c r="W2586" s="9">
        <f>MONTH(SalesDataTable[[#This Row],[Order Date]])</f>
        <v>12</v>
      </c>
      <c r="X2586" s="8" t="str">
        <f>TEXT(SalesDataTable[[#This Row],[Order Date]],"mmm")</f>
        <v>Dec</v>
      </c>
    </row>
    <row r="2587" spans="1:24" ht="15.75">
      <c r="A2587" s="2">
        <v>4720</v>
      </c>
      <c r="B2587" s="3">
        <v>46369</v>
      </c>
      <c r="C2587" s="4">
        <f>YEAR(SalesDataTable[[#This Row],[Order Date]])</f>
        <v>2026</v>
      </c>
      <c r="D2587" s="12" t="str">
        <f>"Q"&amp;ROUNDUP(MONTH(SalesDataTable[[#This Row],[Order Date]])/3,0)</f>
        <v>Q4</v>
      </c>
      <c r="E2587" s="4">
        <f>MONTH(SalesDataTable[[#This Row],[Order Date]])</f>
        <v>12</v>
      </c>
      <c r="F2587" s="4" t="str">
        <f>TEXT(SalesDataTable[[#This Row],[Order Date]],"MMM")</f>
        <v>Dec</v>
      </c>
      <c r="G2587" s="4" t="s">
        <v>0</v>
      </c>
      <c r="H2587" s="4" t="s">
        <v>1</v>
      </c>
      <c r="I2587" s="4" t="s">
        <v>2</v>
      </c>
      <c r="J2587" s="4" t="s">
        <v>13</v>
      </c>
      <c r="K2587" s="4" t="s">
        <v>9</v>
      </c>
      <c r="L2587" s="4" t="s">
        <v>46</v>
      </c>
      <c r="M2587" s="9">
        <v>3</v>
      </c>
      <c r="N2587" s="6">
        <v>73.040000000000006</v>
      </c>
      <c r="O2587" s="7">
        <v>0.1</v>
      </c>
      <c r="P2587" s="6">
        <v>31.78</v>
      </c>
      <c r="Q2587" s="6">
        <f t="shared" si="160"/>
        <v>197.208</v>
      </c>
      <c r="R2587" s="6">
        <f t="shared" si="161"/>
        <v>95.34</v>
      </c>
      <c r="S2587" s="6">
        <f t="shared" si="162"/>
        <v>101.86799999999999</v>
      </c>
      <c r="T2587" s="8">
        <f t="shared" si="163"/>
        <v>0.51655105269563095</v>
      </c>
      <c r="U2587" s="5">
        <f>YEAR(SalesDataTable[[#This Row],[Order Date]])</f>
        <v>2026</v>
      </c>
      <c r="V2587" s="8" t="str">
        <f>"Q"&amp;ROUNDUP(MONTH(SalesDataTable[[#This Row],[Order Date]])/3,0)</f>
        <v>Q4</v>
      </c>
      <c r="W2587" s="9">
        <f>MONTH(SalesDataTable[[#This Row],[Order Date]])</f>
        <v>12</v>
      </c>
      <c r="X2587" s="8" t="str">
        <f>TEXT(SalesDataTable[[#This Row],[Order Date]],"mmm")</f>
        <v>Dec</v>
      </c>
    </row>
    <row r="2588" spans="1:24" ht="15.75">
      <c r="A2588" s="2">
        <v>91</v>
      </c>
      <c r="B2588" s="3">
        <v>46370</v>
      </c>
      <c r="C2588" s="4">
        <f>YEAR(SalesDataTable[[#This Row],[Order Date]])</f>
        <v>2026</v>
      </c>
      <c r="D2588" s="12" t="str">
        <f>"Q"&amp;ROUNDUP(MONTH(SalesDataTable[[#This Row],[Order Date]])/3,0)</f>
        <v>Q4</v>
      </c>
      <c r="E2588" s="4">
        <f>MONTH(SalesDataTable[[#This Row],[Order Date]])</f>
        <v>12</v>
      </c>
      <c r="F2588" s="4" t="str">
        <f>TEXT(SalesDataTable[[#This Row],[Order Date]],"MMM")</f>
        <v>Dec</v>
      </c>
      <c r="G2588" s="4" t="s">
        <v>6</v>
      </c>
      <c r="H2588" s="4" t="s">
        <v>7</v>
      </c>
      <c r="I2588" s="4" t="s">
        <v>2</v>
      </c>
      <c r="J2588" s="4" t="s">
        <v>3</v>
      </c>
      <c r="K2588" s="4" t="s">
        <v>23</v>
      </c>
      <c r="L2588" s="4" t="s">
        <v>24</v>
      </c>
      <c r="M2588" s="9">
        <v>2</v>
      </c>
      <c r="N2588" s="6">
        <v>339.95</v>
      </c>
      <c r="O2588" s="7">
        <v>0</v>
      </c>
      <c r="P2588" s="6">
        <v>195.78</v>
      </c>
      <c r="Q2588" s="6">
        <f t="shared" si="160"/>
        <v>679.9</v>
      </c>
      <c r="R2588" s="6">
        <f t="shared" si="161"/>
        <v>391.56</v>
      </c>
      <c r="S2588" s="6">
        <f t="shared" si="162"/>
        <v>288.33999999999997</v>
      </c>
      <c r="T2588" s="8">
        <f t="shared" si="163"/>
        <v>0.42409177820267685</v>
      </c>
      <c r="U2588" s="5">
        <f>YEAR(SalesDataTable[[#This Row],[Order Date]])</f>
        <v>2026</v>
      </c>
      <c r="V2588" s="8" t="str">
        <f>"Q"&amp;ROUNDUP(MONTH(SalesDataTable[[#This Row],[Order Date]])/3,0)</f>
        <v>Q4</v>
      </c>
      <c r="W2588" s="9">
        <f>MONTH(SalesDataTable[[#This Row],[Order Date]])</f>
        <v>12</v>
      </c>
      <c r="X2588" s="8" t="str">
        <f>TEXT(SalesDataTable[[#This Row],[Order Date]],"mmm")</f>
        <v>Dec</v>
      </c>
    </row>
    <row r="2589" spans="1:24" ht="15.75">
      <c r="A2589" s="2">
        <v>505</v>
      </c>
      <c r="B2589" s="3">
        <v>46370</v>
      </c>
      <c r="C2589" s="4">
        <f>YEAR(SalesDataTable[[#This Row],[Order Date]])</f>
        <v>2026</v>
      </c>
      <c r="D2589" s="12" t="str">
        <f>"Q"&amp;ROUNDUP(MONTH(SalesDataTable[[#This Row],[Order Date]])/3,0)</f>
        <v>Q4</v>
      </c>
      <c r="E2589" s="4">
        <f>MONTH(SalesDataTable[[#This Row],[Order Date]])</f>
        <v>12</v>
      </c>
      <c r="F2589" s="4" t="str">
        <f>TEXT(SalesDataTable[[#This Row],[Order Date]],"MMM")</f>
        <v>Dec</v>
      </c>
      <c r="G2589" s="4" t="s">
        <v>0</v>
      </c>
      <c r="H2589" s="4" t="s">
        <v>50</v>
      </c>
      <c r="I2589" s="4" t="s">
        <v>28</v>
      </c>
      <c r="J2589" s="4" t="s">
        <v>3</v>
      </c>
      <c r="K2589" s="4" t="s">
        <v>23</v>
      </c>
      <c r="L2589" s="4" t="s">
        <v>29</v>
      </c>
      <c r="M2589" s="9">
        <v>2</v>
      </c>
      <c r="N2589" s="6">
        <v>199.43</v>
      </c>
      <c r="O2589" s="7">
        <v>0.05</v>
      </c>
      <c r="P2589" s="6">
        <v>106.58</v>
      </c>
      <c r="Q2589" s="6">
        <f t="shared" si="160"/>
        <v>378.91699999999997</v>
      </c>
      <c r="R2589" s="6">
        <f t="shared" si="161"/>
        <v>213.16</v>
      </c>
      <c r="S2589" s="6">
        <f t="shared" si="162"/>
        <v>165.75699999999998</v>
      </c>
      <c r="T2589" s="8">
        <f t="shared" si="163"/>
        <v>0.4374493622613923</v>
      </c>
      <c r="U2589" s="5">
        <f>YEAR(SalesDataTable[[#This Row],[Order Date]])</f>
        <v>2026</v>
      </c>
      <c r="V2589" s="8" t="str">
        <f>"Q"&amp;ROUNDUP(MONTH(SalesDataTable[[#This Row],[Order Date]])/3,0)</f>
        <v>Q4</v>
      </c>
      <c r="W2589" s="9">
        <f>MONTH(SalesDataTable[[#This Row],[Order Date]])</f>
        <v>12</v>
      </c>
      <c r="X2589" s="8" t="str">
        <f>TEXT(SalesDataTable[[#This Row],[Order Date]],"mmm")</f>
        <v>Dec</v>
      </c>
    </row>
    <row r="2590" spans="1:24" ht="15.75">
      <c r="A2590" s="2">
        <v>640</v>
      </c>
      <c r="B2590" s="3">
        <v>46370</v>
      </c>
      <c r="C2590" s="4">
        <f>YEAR(SalesDataTable[[#This Row],[Order Date]])</f>
        <v>2026</v>
      </c>
      <c r="D2590" s="12" t="str">
        <f>"Q"&amp;ROUNDUP(MONTH(SalesDataTable[[#This Row],[Order Date]])/3,0)</f>
        <v>Q4</v>
      </c>
      <c r="E2590" s="4">
        <f>MONTH(SalesDataTable[[#This Row],[Order Date]])</f>
        <v>12</v>
      </c>
      <c r="F2590" s="4" t="str">
        <f>TEXT(SalesDataTable[[#This Row],[Order Date]],"MMM")</f>
        <v>Dec</v>
      </c>
      <c r="G2590" s="4" t="s">
        <v>0</v>
      </c>
      <c r="H2590" s="4" t="s">
        <v>50</v>
      </c>
      <c r="I2590" s="4" t="s">
        <v>2</v>
      </c>
      <c r="J2590" s="4" t="s">
        <v>3</v>
      </c>
      <c r="K2590" s="4" t="s">
        <v>34</v>
      </c>
      <c r="L2590" s="4" t="s">
        <v>45</v>
      </c>
      <c r="M2590" s="9">
        <v>2</v>
      </c>
      <c r="N2590" s="6">
        <v>51.77</v>
      </c>
      <c r="O2590" s="7">
        <v>0.05</v>
      </c>
      <c r="P2590" s="6">
        <v>21.76</v>
      </c>
      <c r="Q2590" s="6">
        <f t="shared" si="160"/>
        <v>98.363</v>
      </c>
      <c r="R2590" s="6">
        <f t="shared" si="161"/>
        <v>43.52</v>
      </c>
      <c r="S2590" s="6">
        <f t="shared" si="162"/>
        <v>54.842999999999996</v>
      </c>
      <c r="T2590" s="8">
        <f t="shared" si="163"/>
        <v>0.55755721155312465</v>
      </c>
      <c r="U2590" s="5">
        <f>YEAR(SalesDataTable[[#This Row],[Order Date]])</f>
        <v>2026</v>
      </c>
      <c r="V2590" s="8" t="str">
        <f>"Q"&amp;ROUNDUP(MONTH(SalesDataTable[[#This Row],[Order Date]])/3,0)</f>
        <v>Q4</v>
      </c>
      <c r="W2590" s="9">
        <f>MONTH(SalesDataTable[[#This Row],[Order Date]])</f>
        <v>12</v>
      </c>
      <c r="X2590" s="8" t="str">
        <f>TEXT(SalesDataTable[[#This Row],[Order Date]],"mmm")</f>
        <v>Dec</v>
      </c>
    </row>
    <row r="2591" spans="1:24" ht="15.75">
      <c r="A2591" s="2">
        <v>1408</v>
      </c>
      <c r="B2591" s="3">
        <v>46370</v>
      </c>
      <c r="C2591" s="4">
        <f>YEAR(SalesDataTable[[#This Row],[Order Date]])</f>
        <v>2026</v>
      </c>
      <c r="D2591" s="12" t="str">
        <f>"Q"&amp;ROUNDUP(MONTH(SalesDataTable[[#This Row],[Order Date]])/3,0)</f>
        <v>Q4</v>
      </c>
      <c r="E2591" s="4">
        <f>MONTH(SalesDataTable[[#This Row],[Order Date]])</f>
        <v>12</v>
      </c>
      <c r="F2591" s="4" t="str">
        <f>TEXT(SalesDataTable[[#This Row],[Order Date]],"MMM")</f>
        <v>Dec</v>
      </c>
      <c r="G2591" s="4" t="s">
        <v>6</v>
      </c>
      <c r="H2591" s="4" t="s">
        <v>7</v>
      </c>
      <c r="I2591" s="4" t="s">
        <v>2</v>
      </c>
      <c r="J2591" s="4" t="s">
        <v>13</v>
      </c>
      <c r="K2591" s="4" t="s">
        <v>14</v>
      </c>
      <c r="L2591" s="4" t="s">
        <v>48</v>
      </c>
      <c r="M2591" s="9">
        <v>1</v>
      </c>
      <c r="N2591" s="6">
        <v>161.53</v>
      </c>
      <c r="O2591" s="7">
        <v>0</v>
      </c>
      <c r="P2591" s="6">
        <v>87.43</v>
      </c>
      <c r="Q2591" s="6">
        <f t="shared" si="160"/>
        <v>161.53</v>
      </c>
      <c r="R2591" s="6">
        <f t="shared" si="161"/>
        <v>87.43</v>
      </c>
      <c r="S2591" s="6">
        <f t="shared" si="162"/>
        <v>74.099999999999994</v>
      </c>
      <c r="T2591" s="8">
        <f t="shared" si="163"/>
        <v>0.45873831486411187</v>
      </c>
      <c r="U2591" s="5">
        <f>YEAR(SalesDataTable[[#This Row],[Order Date]])</f>
        <v>2026</v>
      </c>
      <c r="V2591" s="8" t="str">
        <f>"Q"&amp;ROUNDUP(MONTH(SalesDataTable[[#This Row],[Order Date]])/3,0)</f>
        <v>Q4</v>
      </c>
      <c r="W2591" s="9">
        <f>MONTH(SalesDataTable[[#This Row],[Order Date]])</f>
        <v>12</v>
      </c>
      <c r="X2591" s="8" t="str">
        <f>TEXT(SalesDataTable[[#This Row],[Order Date]],"mmm")</f>
        <v>Dec</v>
      </c>
    </row>
    <row r="2592" spans="1:24" ht="15.75">
      <c r="A2592" s="2">
        <v>2074</v>
      </c>
      <c r="B2592" s="3">
        <v>46370</v>
      </c>
      <c r="C2592" s="4">
        <f>YEAR(SalesDataTable[[#This Row],[Order Date]])</f>
        <v>2026</v>
      </c>
      <c r="D2592" s="12" t="str">
        <f>"Q"&amp;ROUNDUP(MONTH(SalesDataTable[[#This Row],[Order Date]])/3,0)</f>
        <v>Q4</v>
      </c>
      <c r="E2592" s="4">
        <f>MONTH(SalesDataTable[[#This Row],[Order Date]])</f>
        <v>12</v>
      </c>
      <c r="F2592" s="4" t="str">
        <f>TEXT(SalesDataTable[[#This Row],[Order Date]],"MMM")</f>
        <v>Dec</v>
      </c>
      <c r="G2592" s="4" t="s">
        <v>6</v>
      </c>
      <c r="H2592" s="4" t="s">
        <v>43</v>
      </c>
      <c r="I2592" s="4" t="s">
        <v>8</v>
      </c>
      <c r="J2592" s="4" t="s">
        <v>16</v>
      </c>
      <c r="K2592" s="4" t="s">
        <v>9</v>
      </c>
      <c r="L2592" s="4" t="s">
        <v>17</v>
      </c>
      <c r="M2592" s="9">
        <v>4</v>
      </c>
      <c r="N2592" s="6">
        <v>145.85</v>
      </c>
      <c r="O2592" s="7">
        <v>0.1</v>
      </c>
      <c r="P2592" s="6">
        <v>79.47</v>
      </c>
      <c r="Q2592" s="6">
        <f t="shared" si="160"/>
        <v>525.05999999999995</v>
      </c>
      <c r="R2592" s="6">
        <f t="shared" si="161"/>
        <v>317.88</v>
      </c>
      <c r="S2592" s="6">
        <f t="shared" si="162"/>
        <v>207.17999999999995</v>
      </c>
      <c r="T2592" s="8">
        <f t="shared" si="163"/>
        <v>0.39458347617415146</v>
      </c>
      <c r="U2592" s="5">
        <f>YEAR(SalesDataTable[[#This Row],[Order Date]])</f>
        <v>2026</v>
      </c>
      <c r="V2592" s="8" t="str">
        <f>"Q"&amp;ROUNDUP(MONTH(SalesDataTable[[#This Row],[Order Date]])/3,0)</f>
        <v>Q4</v>
      </c>
      <c r="W2592" s="9">
        <f>MONTH(SalesDataTable[[#This Row],[Order Date]])</f>
        <v>12</v>
      </c>
      <c r="X2592" s="8" t="str">
        <f>TEXT(SalesDataTable[[#This Row],[Order Date]],"mmm")</f>
        <v>Dec</v>
      </c>
    </row>
    <row r="2593" spans="1:24" ht="15.75">
      <c r="A2593" s="2">
        <v>2639</v>
      </c>
      <c r="B2593" s="3">
        <v>46370</v>
      </c>
      <c r="C2593" s="4">
        <f>YEAR(SalesDataTable[[#This Row],[Order Date]])</f>
        <v>2026</v>
      </c>
      <c r="D2593" s="12" t="str">
        <f>"Q"&amp;ROUNDUP(MONTH(SalesDataTable[[#This Row],[Order Date]])/3,0)</f>
        <v>Q4</v>
      </c>
      <c r="E2593" s="4">
        <f>MONTH(SalesDataTable[[#This Row],[Order Date]])</f>
        <v>12</v>
      </c>
      <c r="F2593" s="4" t="str">
        <f>TEXT(SalesDataTable[[#This Row],[Order Date]],"MMM")</f>
        <v>Dec</v>
      </c>
      <c r="G2593" s="4" t="s">
        <v>20</v>
      </c>
      <c r="H2593" s="4" t="s">
        <v>47</v>
      </c>
      <c r="I2593" s="4" t="s">
        <v>2</v>
      </c>
      <c r="J2593" s="4" t="s">
        <v>3</v>
      </c>
      <c r="K2593" s="4" t="s">
        <v>23</v>
      </c>
      <c r="L2593" s="4" t="s">
        <v>29</v>
      </c>
      <c r="M2593" s="9">
        <v>1</v>
      </c>
      <c r="N2593" s="6">
        <v>197.18</v>
      </c>
      <c r="O2593" s="7">
        <v>0</v>
      </c>
      <c r="P2593" s="6">
        <v>105.28</v>
      </c>
      <c r="Q2593" s="6">
        <f t="shared" si="160"/>
        <v>197.18</v>
      </c>
      <c r="R2593" s="6">
        <f t="shared" si="161"/>
        <v>105.28</v>
      </c>
      <c r="S2593" s="6">
        <f t="shared" si="162"/>
        <v>91.9</v>
      </c>
      <c r="T2593" s="8">
        <f t="shared" si="163"/>
        <v>0.46607160969672384</v>
      </c>
      <c r="U2593" s="5">
        <f>YEAR(SalesDataTable[[#This Row],[Order Date]])</f>
        <v>2026</v>
      </c>
      <c r="V2593" s="8" t="str">
        <f>"Q"&amp;ROUNDUP(MONTH(SalesDataTable[[#This Row],[Order Date]])/3,0)</f>
        <v>Q4</v>
      </c>
      <c r="W2593" s="9">
        <f>MONTH(SalesDataTable[[#This Row],[Order Date]])</f>
        <v>12</v>
      </c>
      <c r="X2593" s="8" t="str">
        <f>TEXT(SalesDataTable[[#This Row],[Order Date]],"mmm")</f>
        <v>Dec</v>
      </c>
    </row>
    <row r="2594" spans="1:24" ht="15.75">
      <c r="A2594" s="2">
        <v>2694</v>
      </c>
      <c r="B2594" s="3">
        <v>46370</v>
      </c>
      <c r="C2594" s="4">
        <f>YEAR(SalesDataTable[[#This Row],[Order Date]])</f>
        <v>2026</v>
      </c>
      <c r="D2594" s="12" t="str">
        <f>"Q"&amp;ROUNDUP(MONTH(SalesDataTable[[#This Row],[Order Date]])/3,0)</f>
        <v>Q4</v>
      </c>
      <c r="E2594" s="4">
        <f>MONTH(SalesDataTable[[#This Row],[Order Date]])</f>
        <v>12</v>
      </c>
      <c r="F2594" s="4" t="str">
        <f>TEXT(SalesDataTable[[#This Row],[Order Date]],"MMM")</f>
        <v>Dec</v>
      </c>
      <c r="G2594" s="4" t="s">
        <v>20</v>
      </c>
      <c r="H2594" s="4" t="s">
        <v>31</v>
      </c>
      <c r="I2594" s="4" t="s">
        <v>2</v>
      </c>
      <c r="J2594" s="4" t="s">
        <v>13</v>
      </c>
      <c r="K2594" s="4" t="s">
        <v>23</v>
      </c>
      <c r="L2594" s="4" t="s">
        <v>51</v>
      </c>
      <c r="M2594" s="9">
        <v>1</v>
      </c>
      <c r="N2594" s="6">
        <v>124.9</v>
      </c>
      <c r="O2594" s="7">
        <v>0</v>
      </c>
      <c r="P2594" s="6">
        <v>62.16</v>
      </c>
      <c r="Q2594" s="6">
        <f t="shared" si="160"/>
        <v>124.9</v>
      </c>
      <c r="R2594" s="6">
        <f t="shared" si="161"/>
        <v>62.16</v>
      </c>
      <c r="S2594" s="6">
        <f t="shared" si="162"/>
        <v>62.740000000000009</v>
      </c>
      <c r="T2594" s="8">
        <f t="shared" si="163"/>
        <v>0.50232185748598879</v>
      </c>
      <c r="U2594" s="5">
        <f>YEAR(SalesDataTable[[#This Row],[Order Date]])</f>
        <v>2026</v>
      </c>
      <c r="V2594" s="8" t="str">
        <f>"Q"&amp;ROUNDUP(MONTH(SalesDataTable[[#This Row],[Order Date]])/3,0)</f>
        <v>Q4</v>
      </c>
      <c r="W2594" s="9">
        <f>MONTH(SalesDataTable[[#This Row],[Order Date]])</f>
        <v>12</v>
      </c>
      <c r="X2594" s="8" t="str">
        <f>TEXT(SalesDataTable[[#This Row],[Order Date]],"mmm")</f>
        <v>Dec</v>
      </c>
    </row>
    <row r="2595" spans="1:24" ht="15.75">
      <c r="A2595" s="2">
        <v>2797</v>
      </c>
      <c r="B2595" s="3">
        <v>46370</v>
      </c>
      <c r="C2595" s="4">
        <f>YEAR(SalesDataTable[[#This Row],[Order Date]])</f>
        <v>2026</v>
      </c>
      <c r="D2595" s="12" t="str">
        <f>"Q"&amp;ROUNDUP(MONTH(SalesDataTable[[#This Row],[Order Date]])/3,0)</f>
        <v>Q4</v>
      </c>
      <c r="E2595" s="4">
        <f>MONTH(SalesDataTable[[#This Row],[Order Date]])</f>
        <v>12</v>
      </c>
      <c r="F2595" s="4" t="str">
        <f>TEXT(SalesDataTable[[#This Row],[Order Date]],"MMM")</f>
        <v>Dec</v>
      </c>
      <c r="G2595" s="4" t="s">
        <v>11</v>
      </c>
      <c r="H2595" s="4" t="s">
        <v>52</v>
      </c>
      <c r="I2595" s="4" t="s">
        <v>19</v>
      </c>
      <c r="J2595" s="4" t="s">
        <v>13</v>
      </c>
      <c r="K2595" s="4" t="s">
        <v>9</v>
      </c>
      <c r="L2595" s="4" t="s">
        <v>46</v>
      </c>
      <c r="M2595" s="9">
        <v>2</v>
      </c>
      <c r="N2595" s="6">
        <v>70.239999999999995</v>
      </c>
      <c r="O2595" s="7">
        <v>0.1</v>
      </c>
      <c r="P2595" s="6">
        <v>32.130000000000003</v>
      </c>
      <c r="Q2595" s="6">
        <f t="shared" si="160"/>
        <v>126.43199999999999</v>
      </c>
      <c r="R2595" s="6">
        <f t="shared" si="161"/>
        <v>64.260000000000005</v>
      </c>
      <c r="S2595" s="6">
        <f t="shared" si="162"/>
        <v>62.171999999999983</v>
      </c>
      <c r="T2595" s="8">
        <f t="shared" si="163"/>
        <v>0.49174259681093385</v>
      </c>
      <c r="U2595" s="5">
        <f>YEAR(SalesDataTable[[#This Row],[Order Date]])</f>
        <v>2026</v>
      </c>
      <c r="V2595" s="8" t="str">
        <f>"Q"&amp;ROUNDUP(MONTH(SalesDataTable[[#This Row],[Order Date]])/3,0)</f>
        <v>Q4</v>
      </c>
      <c r="W2595" s="9">
        <f>MONTH(SalesDataTable[[#This Row],[Order Date]])</f>
        <v>12</v>
      </c>
      <c r="X2595" s="8" t="str">
        <f>TEXT(SalesDataTable[[#This Row],[Order Date]],"mmm")</f>
        <v>Dec</v>
      </c>
    </row>
    <row r="2596" spans="1:24" ht="15.75">
      <c r="A2596" s="2">
        <v>2811</v>
      </c>
      <c r="B2596" s="3">
        <v>46370</v>
      </c>
      <c r="C2596" s="4">
        <f>YEAR(SalesDataTable[[#This Row],[Order Date]])</f>
        <v>2026</v>
      </c>
      <c r="D2596" s="12" t="str">
        <f>"Q"&amp;ROUNDUP(MONTH(SalesDataTable[[#This Row],[Order Date]])/3,0)</f>
        <v>Q4</v>
      </c>
      <c r="E2596" s="4">
        <f>MONTH(SalesDataTable[[#This Row],[Order Date]])</f>
        <v>12</v>
      </c>
      <c r="F2596" s="4" t="str">
        <f>TEXT(SalesDataTable[[#This Row],[Order Date]],"MMM")</f>
        <v>Dec</v>
      </c>
      <c r="G2596" s="4" t="s">
        <v>6</v>
      </c>
      <c r="H2596" s="4" t="s">
        <v>41</v>
      </c>
      <c r="I2596" s="4" t="s">
        <v>19</v>
      </c>
      <c r="J2596" s="4" t="s">
        <v>16</v>
      </c>
      <c r="K2596" s="4" t="s">
        <v>9</v>
      </c>
      <c r="L2596" s="4" t="s">
        <v>17</v>
      </c>
      <c r="M2596" s="9">
        <v>5</v>
      </c>
      <c r="N2596" s="6">
        <v>145.6</v>
      </c>
      <c r="O2596" s="7">
        <v>0.15</v>
      </c>
      <c r="P2596" s="6">
        <v>81.180000000000007</v>
      </c>
      <c r="Q2596" s="6">
        <f t="shared" si="160"/>
        <v>618.79999999999995</v>
      </c>
      <c r="R2596" s="6">
        <f t="shared" si="161"/>
        <v>405.90000000000003</v>
      </c>
      <c r="S2596" s="6">
        <f t="shared" si="162"/>
        <v>212.89999999999992</v>
      </c>
      <c r="T2596" s="8">
        <f t="shared" si="163"/>
        <v>0.34405300581771159</v>
      </c>
      <c r="U2596" s="5">
        <f>YEAR(SalesDataTable[[#This Row],[Order Date]])</f>
        <v>2026</v>
      </c>
      <c r="V2596" s="8" t="str">
        <f>"Q"&amp;ROUNDUP(MONTH(SalesDataTable[[#This Row],[Order Date]])/3,0)</f>
        <v>Q4</v>
      </c>
      <c r="W2596" s="9">
        <f>MONTH(SalesDataTable[[#This Row],[Order Date]])</f>
        <v>12</v>
      </c>
      <c r="X2596" s="8" t="str">
        <f>TEXT(SalesDataTable[[#This Row],[Order Date]],"mmm")</f>
        <v>Dec</v>
      </c>
    </row>
    <row r="2597" spans="1:24" ht="15.75">
      <c r="A2597" s="2">
        <v>4037</v>
      </c>
      <c r="B2597" s="3">
        <v>46370</v>
      </c>
      <c r="C2597" s="4">
        <f>YEAR(SalesDataTable[[#This Row],[Order Date]])</f>
        <v>2026</v>
      </c>
      <c r="D2597" s="12" t="str">
        <f>"Q"&amp;ROUNDUP(MONTH(SalesDataTable[[#This Row],[Order Date]])/3,0)</f>
        <v>Q4</v>
      </c>
      <c r="E2597" s="4">
        <f>MONTH(SalesDataTable[[#This Row],[Order Date]])</f>
        <v>12</v>
      </c>
      <c r="F2597" s="4" t="str">
        <f>TEXT(SalesDataTable[[#This Row],[Order Date]],"MMM")</f>
        <v>Dec</v>
      </c>
      <c r="G2597" s="4" t="s">
        <v>20</v>
      </c>
      <c r="H2597" s="4" t="s">
        <v>33</v>
      </c>
      <c r="I2597" s="4" t="s">
        <v>19</v>
      </c>
      <c r="J2597" s="4" t="s">
        <v>3</v>
      </c>
      <c r="K2597" s="4" t="s">
        <v>9</v>
      </c>
      <c r="L2597" s="4" t="s">
        <v>37</v>
      </c>
      <c r="M2597" s="9">
        <v>1</v>
      </c>
      <c r="N2597" s="6">
        <v>152.4</v>
      </c>
      <c r="O2597" s="7">
        <v>0.05</v>
      </c>
      <c r="P2597" s="6">
        <v>77.98</v>
      </c>
      <c r="Q2597" s="6">
        <f t="shared" si="160"/>
        <v>144.78</v>
      </c>
      <c r="R2597" s="6">
        <f t="shared" si="161"/>
        <v>77.98</v>
      </c>
      <c r="S2597" s="6">
        <f t="shared" si="162"/>
        <v>66.8</v>
      </c>
      <c r="T2597" s="8">
        <f t="shared" si="163"/>
        <v>0.46138969470921398</v>
      </c>
      <c r="U2597" s="5">
        <f>YEAR(SalesDataTable[[#This Row],[Order Date]])</f>
        <v>2026</v>
      </c>
      <c r="V2597" s="8" t="str">
        <f>"Q"&amp;ROUNDUP(MONTH(SalesDataTable[[#This Row],[Order Date]])/3,0)</f>
        <v>Q4</v>
      </c>
      <c r="W2597" s="9">
        <f>MONTH(SalesDataTable[[#This Row],[Order Date]])</f>
        <v>12</v>
      </c>
      <c r="X2597" s="8" t="str">
        <f>TEXT(SalesDataTable[[#This Row],[Order Date]],"mmm")</f>
        <v>Dec</v>
      </c>
    </row>
    <row r="2598" spans="1:24" ht="15.75">
      <c r="A2598" s="2">
        <v>4629</v>
      </c>
      <c r="B2598" s="3">
        <v>46370</v>
      </c>
      <c r="C2598" s="4">
        <f>YEAR(SalesDataTable[[#This Row],[Order Date]])</f>
        <v>2026</v>
      </c>
      <c r="D2598" s="12" t="str">
        <f>"Q"&amp;ROUNDUP(MONTH(SalesDataTable[[#This Row],[Order Date]])/3,0)</f>
        <v>Q4</v>
      </c>
      <c r="E2598" s="4">
        <f>MONTH(SalesDataTable[[#This Row],[Order Date]])</f>
        <v>12</v>
      </c>
      <c r="F2598" s="4" t="str">
        <f>TEXT(SalesDataTable[[#This Row],[Order Date]],"MMM")</f>
        <v>Dec</v>
      </c>
      <c r="G2598" s="4" t="s">
        <v>11</v>
      </c>
      <c r="H2598" s="4" t="s">
        <v>12</v>
      </c>
      <c r="I2598" s="4" t="s">
        <v>2</v>
      </c>
      <c r="J2598" s="4" t="s">
        <v>13</v>
      </c>
      <c r="K2598" s="4" t="s">
        <v>14</v>
      </c>
      <c r="L2598" s="4" t="s">
        <v>15</v>
      </c>
      <c r="M2598" s="9">
        <v>1</v>
      </c>
      <c r="N2598" s="6">
        <v>36.17</v>
      </c>
      <c r="O2598" s="7">
        <v>0.05</v>
      </c>
      <c r="P2598" s="6">
        <v>13.87</v>
      </c>
      <c r="Q2598" s="6">
        <f t="shared" si="160"/>
        <v>34.361499999999999</v>
      </c>
      <c r="R2598" s="6">
        <f t="shared" si="161"/>
        <v>13.87</v>
      </c>
      <c r="S2598" s="6">
        <f t="shared" si="162"/>
        <v>20.491500000000002</v>
      </c>
      <c r="T2598" s="8">
        <f t="shared" si="163"/>
        <v>0.59635056676803988</v>
      </c>
      <c r="U2598" s="5">
        <f>YEAR(SalesDataTable[[#This Row],[Order Date]])</f>
        <v>2026</v>
      </c>
      <c r="V2598" s="8" t="str">
        <f>"Q"&amp;ROUNDUP(MONTH(SalesDataTable[[#This Row],[Order Date]])/3,0)</f>
        <v>Q4</v>
      </c>
      <c r="W2598" s="9">
        <f>MONTH(SalesDataTable[[#This Row],[Order Date]])</f>
        <v>12</v>
      </c>
      <c r="X2598" s="8" t="str">
        <f>TEXT(SalesDataTable[[#This Row],[Order Date]],"mmm")</f>
        <v>Dec</v>
      </c>
    </row>
    <row r="2599" spans="1:24" ht="15.75">
      <c r="A2599" s="2">
        <v>2455</v>
      </c>
      <c r="B2599" s="3">
        <v>46371</v>
      </c>
      <c r="C2599" s="4">
        <f>YEAR(SalesDataTable[[#This Row],[Order Date]])</f>
        <v>2026</v>
      </c>
      <c r="D2599" s="12" t="str">
        <f>"Q"&amp;ROUNDUP(MONTH(SalesDataTable[[#This Row],[Order Date]])/3,0)</f>
        <v>Q4</v>
      </c>
      <c r="E2599" s="4">
        <f>MONTH(SalesDataTable[[#This Row],[Order Date]])</f>
        <v>12</v>
      </c>
      <c r="F2599" s="4" t="str">
        <f>TEXT(SalesDataTable[[#This Row],[Order Date]],"MMM")</f>
        <v>Dec</v>
      </c>
      <c r="G2599" s="4" t="s">
        <v>6</v>
      </c>
      <c r="H2599" s="4" t="s">
        <v>43</v>
      </c>
      <c r="I2599" s="4" t="s">
        <v>2</v>
      </c>
      <c r="J2599" s="4" t="s">
        <v>3</v>
      </c>
      <c r="K2599" s="4" t="s">
        <v>23</v>
      </c>
      <c r="L2599" s="4" t="s">
        <v>51</v>
      </c>
      <c r="M2599" s="9">
        <v>3</v>
      </c>
      <c r="N2599" s="6">
        <v>126.21</v>
      </c>
      <c r="O2599" s="7">
        <v>0.1</v>
      </c>
      <c r="P2599" s="6">
        <v>60.65</v>
      </c>
      <c r="Q2599" s="6">
        <f t="shared" si="160"/>
        <v>340.767</v>
      </c>
      <c r="R2599" s="6">
        <f t="shared" si="161"/>
        <v>181.95</v>
      </c>
      <c r="S2599" s="6">
        <f t="shared" si="162"/>
        <v>158.81700000000001</v>
      </c>
      <c r="T2599" s="8">
        <f t="shared" si="163"/>
        <v>0.46605745274630467</v>
      </c>
      <c r="U2599" s="5">
        <f>YEAR(SalesDataTable[[#This Row],[Order Date]])</f>
        <v>2026</v>
      </c>
      <c r="V2599" s="8" t="str">
        <f>"Q"&amp;ROUNDUP(MONTH(SalesDataTable[[#This Row],[Order Date]])/3,0)</f>
        <v>Q4</v>
      </c>
      <c r="W2599" s="9">
        <f>MONTH(SalesDataTable[[#This Row],[Order Date]])</f>
        <v>12</v>
      </c>
      <c r="X2599" s="8" t="str">
        <f>TEXT(SalesDataTable[[#This Row],[Order Date]],"mmm")</f>
        <v>Dec</v>
      </c>
    </row>
    <row r="2600" spans="1:24" ht="15.75">
      <c r="A2600" s="2">
        <v>3184</v>
      </c>
      <c r="B2600" s="3">
        <v>46371</v>
      </c>
      <c r="C2600" s="4">
        <f>YEAR(SalesDataTable[[#This Row],[Order Date]])</f>
        <v>2026</v>
      </c>
      <c r="D2600" s="12" t="str">
        <f>"Q"&amp;ROUNDUP(MONTH(SalesDataTable[[#This Row],[Order Date]])/3,0)</f>
        <v>Q4</v>
      </c>
      <c r="E2600" s="4">
        <f>MONTH(SalesDataTable[[#This Row],[Order Date]])</f>
        <v>12</v>
      </c>
      <c r="F2600" s="4" t="str">
        <f>TEXT(SalesDataTable[[#This Row],[Order Date]],"MMM")</f>
        <v>Dec</v>
      </c>
      <c r="G2600" s="4" t="s">
        <v>20</v>
      </c>
      <c r="H2600" s="4" t="s">
        <v>47</v>
      </c>
      <c r="I2600" s="4" t="s">
        <v>8</v>
      </c>
      <c r="J2600" s="4" t="s">
        <v>3</v>
      </c>
      <c r="K2600" s="4" t="s">
        <v>9</v>
      </c>
      <c r="L2600" s="4" t="s">
        <v>17</v>
      </c>
      <c r="M2600" s="9">
        <v>6</v>
      </c>
      <c r="N2600" s="6">
        <v>143.72999999999999</v>
      </c>
      <c r="O2600" s="7">
        <v>0.15</v>
      </c>
      <c r="P2600" s="6">
        <v>77.27</v>
      </c>
      <c r="Q2600" s="6">
        <f t="shared" si="160"/>
        <v>733.02299999999991</v>
      </c>
      <c r="R2600" s="6">
        <f t="shared" si="161"/>
        <v>463.62</v>
      </c>
      <c r="S2600" s="6">
        <f t="shared" si="162"/>
        <v>269.40299999999991</v>
      </c>
      <c r="T2600" s="8">
        <f t="shared" si="163"/>
        <v>0.36752325643260847</v>
      </c>
      <c r="U2600" s="5">
        <f>YEAR(SalesDataTable[[#This Row],[Order Date]])</f>
        <v>2026</v>
      </c>
      <c r="V2600" s="8" t="str">
        <f>"Q"&amp;ROUNDUP(MONTH(SalesDataTable[[#This Row],[Order Date]])/3,0)</f>
        <v>Q4</v>
      </c>
      <c r="W2600" s="9">
        <f>MONTH(SalesDataTable[[#This Row],[Order Date]])</f>
        <v>12</v>
      </c>
      <c r="X2600" s="8" t="str">
        <f>TEXT(SalesDataTable[[#This Row],[Order Date]],"mmm")</f>
        <v>Dec</v>
      </c>
    </row>
    <row r="2601" spans="1:24" ht="15.75">
      <c r="A2601" s="2">
        <v>3363</v>
      </c>
      <c r="B2601" s="3">
        <v>46371</v>
      </c>
      <c r="C2601" s="4">
        <f>YEAR(SalesDataTable[[#This Row],[Order Date]])</f>
        <v>2026</v>
      </c>
      <c r="D2601" s="12" t="str">
        <f>"Q"&amp;ROUNDUP(MONTH(SalesDataTable[[#This Row],[Order Date]])/3,0)</f>
        <v>Q4</v>
      </c>
      <c r="E2601" s="4">
        <f>MONTH(SalesDataTable[[#This Row],[Order Date]])</f>
        <v>12</v>
      </c>
      <c r="F2601" s="4" t="str">
        <f>TEXT(SalesDataTable[[#This Row],[Order Date]],"MMM")</f>
        <v>Dec</v>
      </c>
      <c r="G2601" s="4" t="s">
        <v>6</v>
      </c>
      <c r="H2601" s="4" t="s">
        <v>43</v>
      </c>
      <c r="I2601" s="4" t="s">
        <v>28</v>
      </c>
      <c r="J2601" s="4" t="s">
        <v>13</v>
      </c>
      <c r="K2601" s="4" t="s">
        <v>9</v>
      </c>
      <c r="L2601" s="4" t="s">
        <v>17</v>
      </c>
      <c r="M2601" s="9">
        <v>4</v>
      </c>
      <c r="N2601" s="6">
        <v>146.38999999999999</v>
      </c>
      <c r="O2601" s="7">
        <v>0</v>
      </c>
      <c r="P2601" s="6">
        <v>78.95</v>
      </c>
      <c r="Q2601" s="6">
        <f t="shared" si="160"/>
        <v>585.55999999999995</v>
      </c>
      <c r="R2601" s="6">
        <f t="shared" si="161"/>
        <v>315.8</v>
      </c>
      <c r="S2601" s="6">
        <f t="shared" si="162"/>
        <v>269.75999999999993</v>
      </c>
      <c r="T2601" s="8">
        <f t="shared" si="163"/>
        <v>0.46068720541020552</v>
      </c>
      <c r="U2601" s="5">
        <f>YEAR(SalesDataTable[[#This Row],[Order Date]])</f>
        <v>2026</v>
      </c>
      <c r="V2601" s="8" t="str">
        <f>"Q"&amp;ROUNDUP(MONTH(SalesDataTable[[#This Row],[Order Date]])/3,0)</f>
        <v>Q4</v>
      </c>
      <c r="W2601" s="9">
        <f>MONTH(SalesDataTable[[#This Row],[Order Date]])</f>
        <v>12</v>
      </c>
      <c r="X2601" s="8" t="str">
        <f>TEXT(SalesDataTable[[#This Row],[Order Date]],"mmm")</f>
        <v>Dec</v>
      </c>
    </row>
    <row r="2602" spans="1:24" ht="15.75">
      <c r="A2602" s="2">
        <v>3373</v>
      </c>
      <c r="B2602" s="3">
        <v>46371</v>
      </c>
      <c r="C2602" s="4">
        <f>YEAR(SalesDataTable[[#This Row],[Order Date]])</f>
        <v>2026</v>
      </c>
      <c r="D2602" s="12" t="str">
        <f>"Q"&amp;ROUNDUP(MONTH(SalesDataTable[[#This Row],[Order Date]])/3,0)</f>
        <v>Q4</v>
      </c>
      <c r="E2602" s="4">
        <f>MONTH(SalesDataTable[[#This Row],[Order Date]])</f>
        <v>12</v>
      </c>
      <c r="F2602" s="4" t="str">
        <f>TEXT(SalesDataTable[[#This Row],[Order Date]],"MMM")</f>
        <v>Dec</v>
      </c>
      <c r="G2602" s="4" t="s">
        <v>6</v>
      </c>
      <c r="H2602" s="4" t="s">
        <v>43</v>
      </c>
      <c r="I2602" s="4" t="s">
        <v>28</v>
      </c>
      <c r="J2602" s="4" t="s">
        <v>3</v>
      </c>
      <c r="K2602" s="4" t="s">
        <v>9</v>
      </c>
      <c r="L2602" s="4" t="s">
        <v>10</v>
      </c>
      <c r="M2602" s="9">
        <v>2</v>
      </c>
      <c r="N2602" s="6">
        <v>89.84</v>
      </c>
      <c r="O2602" s="7">
        <v>0.05</v>
      </c>
      <c r="P2602" s="6">
        <v>45.17</v>
      </c>
      <c r="Q2602" s="6">
        <f t="shared" si="160"/>
        <v>170.696</v>
      </c>
      <c r="R2602" s="6">
        <f t="shared" si="161"/>
        <v>90.34</v>
      </c>
      <c r="S2602" s="6">
        <f t="shared" si="162"/>
        <v>80.355999999999995</v>
      </c>
      <c r="T2602" s="8">
        <f t="shared" si="163"/>
        <v>0.47075502647982376</v>
      </c>
      <c r="U2602" s="5">
        <f>YEAR(SalesDataTable[[#This Row],[Order Date]])</f>
        <v>2026</v>
      </c>
      <c r="V2602" s="8" t="str">
        <f>"Q"&amp;ROUNDUP(MONTH(SalesDataTable[[#This Row],[Order Date]])/3,0)</f>
        <v>Q4</v>
      </c>
      <c r="W2602" s="9">
        <f>MONTH(SalesDataTable[[#This Row],[Order Date]])</f>
        <v>12</v>
      </c>
      <c r="X2602" s="8" t="str">
        <f>TEXT(SalesDataTable[[#This Row],[Order Date]],"mmm")</f>
        <v>Dec</v>
      </c>
    </row>
    <row r="2603" spans="1:24" ht="15.75">
      <c r="A2603" s="2">
        <v>3799</v>
      </c>
      <c r="B2603" s="3">
        <v>46371</v>
      </c>
      <c r="C2603" s="4">
        <f>YEAR(SalesDataTable[[#This Row],[Order Date]])</f>
        <v>2026</v>
      </c>
      <c r="D2603" s="12" t="str">
        <f>"Q"&amp;ROUNDUP(MONTH(SalesDataTable[[#This Row],[Order Date]])/3,0)</f>
        <v>Q4</v>
      </c>
      <c r="E2603" s="4">
        <f>MONTH(SalesDataTable[[#This Row],[Order Date]])</f>
        <v>12</v>
      </c>
      <c r="F2603" s="4" t="str">
        <f>TEXT(SalesDataTable[[#This Row],[Order Date]],"MMM")</f>
        <v>Dec</v>
      </c>
      <c r="G2603" s="4" t="s">
        <v>11</v>
      </c>
      <c r="H2603" s="4" t="s">
        <v>39</v>
      </c>
      <c r="I2603" s="4" t="s">
        <v>19</v>
      </c>
      <c r="J2603" s="4" t="s">
        <v>13</v>
      </c>
      <c r="K2603" s="4" t="s">
        <v>34</v>
      </c>
      <c r="L2603" s="4" t="s">
        <v>45</v>
      </c>
      <c r="M2603" s="9">
        <v>3</v>
      </c>
      <c r="N2603" s="6">
        <v>49.67</v>
      </c>
      <c r="O2603" s="7">
        <v>0.05</v>
      </c>
      <c r="P2603" s="6">
        <v>21.5</v>
      </c>
      <c r="Q2603" s="6">
        <f t="shared" si="160"/>
        <v>141.55949999999999</v>
      </c>
      <c r="R2603" s="6">
        <f t="shared" si="161"/>
        <v>64.5</v>
      </c>
      <c r="S2603" s="6">
        <f t="shared" si="162"/>
        <v>77.059499999999986</v>
      </c>
      <c r="T2603" s="8">
        <f t="shared" si="163"/>
        <v>0.54436120500566898</v>
      </c>
      <c r="U2603" s="5">
        <f>YEAR(SalesDataTable[[#This Row],[Order Date]])</f>
        <v>2026</v>
      </c>
      <c r="V2603" s="8" t="str">
        <f>"Q"&amp;ROUNDUP(MONTH(SalesDataTable[[#This Row],[Order Date]])/3,0)</f>
        <v>Q4</v>
      </c>
      <c r="W2603" s="9">
        <f>MONTH(SalesDataTable[[#This Row],[Order Date]])</f>
        <v>12</v>
      </c>
      <c r="X2603" s="8" t="str">
        <f>TEXT(SalesDataTable[[#This Row],[Order Date]],"mmm")</f>
        <v>Dec</v>
      </c>
    </row>
    <row r="2604" spans="1:24" ht="15.75">
      <c r="A2604" s="2">
        <v>5002</v>
      </c>
      <c r="B2604" s="3">
        <v>46371</v>
      </c>
      <c r="C2604" s="4">
        <f>YEAR(SalesDataTable[[#This Row],[Order Date]])</f>
        <v>2026</v>
      </c>
      <c r="D2604" s="12" t="str">
        <f>"Q"&amp;ROUNDUP(MONTH(SalesDataTable[[#This Row],[Order Date]])/3,0)</f>
        <v>Q4</v>
      </c>
      <c r="E2604" s="4">
        <f>MONTH(SalesDataTable[[#This Row],[Order Date]])</f>
        <v>12</v>
      </c>
      <c r="F2604" s="4" t="str">
        <f>TEXT(SalesDataTable[[#This Row],[Order Date]],"MMM")</f>
        <v>Dec</v>
      </c>
      <c r="G2604" s="4" t="s">
        <v>6</v>
      </c>
      <c r="H2604" s="4" t="s">
        <v>49</v>
      </c>
      <c r="I2604" s="4" t="s">
        <v>8</v>
      </c>
      <c r="J2604" s="4" t="s">
        <v>16</v>
      </c>
      <c r="K2604" s="4" t="s">
        <v>9</v>
      </c>
      <c r="L2604" s="4" t="s">
        <v>10</v>
      </c>
      <c r="M2604" s="9">
        <v>4</v>
      </c>
      <c r="N2604" s="6">
        <v>94.3</v>
      </c>
      <c r="O2604" s="7">
        <v>0.1</v>
      </c>
      <c r="P2604" s="6">
        <v>44.36</v>
      </c>
      <c r="Q2604" s="6">
        <f t="shared" si="160"/>
        <v>339.48</v>
      </c>
      <c r="R2604" s="6">
        <f t="shared" si="161"/>
        <v>177.44</v>
      </c>
      <c r="S2604" s="6">
        <f t="shared" si="162"/>
        <v>162.04000000000002</v>
      </c>
      <c r="T2604" s="8">
        <f t="shared" si="163"/>
        <v>0.47731825144338402</v>
      </c>
      <c r="U2604" s="5">
        <f>YEAR(SalesDataTable[[#This Row],[Order Date]])</f>
        <v>2026</v>
      </c>
      <c r="V2604" s="8" t="str">
        <f>"Q"&amp;ROUNDUP(MONTH(SalesDataTable[[#This Row],[Order Date]])/3,0)</f>
        <v>Q4</v>
      </c>
      <c r="W2604" s="9">
        <f>MONTH(SalesDataTable[[#This Row],[Order Date]])</f>
        <v>12</v>
      </c>
      <c r="X2604" s="8" t="str">
        <f>TEXT(SalesDataTable[[#This Row],[Order Date]],"mmm")</f>
        <v>Dec</v>
      </c>
    </row>
    <row r="2605" spans="1:24" ht="15.75">
      <c r="A2605" s="2">
        <v>2896</v>
      </c>
      <c r="B2605" s="3">
        <v>46372</v>
      </c>
      <c r="C2605" s="4">
        <f>YEAR(SalesDataTable[[#This Row],[Order Date]])</f>
        <v>2026</v>
      </c>
      <c r="D2605" s="12" t="str">
        <f>"Q"&amp;ROUNDUP(MONTH(SalesDataTable[[#This Row],[Order Date]])/3,0)</f>
        <v>Q4</v>
      </c>
      <c r="E2605" s="4">
        <f>MONTH(SalesDataTable[[#This Row],[Order Date]])</f>
        <v>12</v>
      </c>
      <c r="F2605" s="4" t="str">
        <f>TEXT(SalesDataTable[[#This Row],[Order Date]],"MMM")</f>
        <v>Dec</v>
      </c>
      <c r="G2605" s="4" t="s">
        <v>6</v>
      </c>
      <c r="H2605" s="4" t="s">
        <v>43</v>
      </c>
      <c r="I2605" s="4" t="s">
        <v>19</v>
      </c>
      <c r="J2605" s="4" t="s">
        <v>16</v>
      </c>
      <c r="K2605" s="4" t="s">
        <v>34</v>
      </c>
      <c r="L2605" s="4" t="s">
        <v>42</v>
      </c>
      <c r="M2605" s="9">
        <v>2</v>
      </c>
      <c r="N2605" s="6">
        <v>36.020000000000003</v>
      </c>
      <c r="O2605" s="7">
        <v>0.1</v>
      </c>
      <c r="P2605" s="6">
        <v>13.59</v>
      </c>
      <c r="Q2605" s="6">
        <f t="shared" si="160"/>
        <v>64.836000000000013</v>
      </c>
      <c r="R2605" s="6">
        <f t="shared" si="161"/>
        <v>27.18</v>
      </c>
      <c r="S2605" s="6">
        <f t="shared" si="162"/>
        <v>37.656000000000013</v>
      </c>
      <c r="T2605" s="8">
        <f t="shared" si="163"/>
        <v>0.58078845086063302</v>
      </c>
      <c r="U2605" s="5">
        <f>YEAR(SalesDataTable[[#This Row],[Order Date]])</f>
        <v>2026</v>
      </c>
      <c r="V2605" s="8" t="str">
        <f>"Q"&amp;ROUNDUP(MONTH(SalesDataTable[[#This Row],[Order Date]])/3,0)</f>
        <v>Q4</v>
      </c>
      <c r="W2605" s="9">
        <f>MONTH(SalesDataTable[[#This Row],[Order Date]])</f>
        <v>12</v>
      </c>
      <c r="X2605" s="8" t="str">
        <f>TEXT(SalesDataTable[[#This Row],[Order Date]],"mmm")</f>
        <v>Dec</v>
      </c>
    </row>
    <row r="2606" spans="1:24" ht="15.75">
      <c r="A2606" s="2">
        <v>3334</v>
      </c>
      <c r="B2606" s="3">
        <v>46372</v>
      </c>
      <c r="C2606" s="4">
        <f>YEAR(SalesDataTable[[#This Row],[Order Date]])</f>
        <v>2026</v>
      </c>
      <c r="D2606" s="12" t="str">
        <f>"Q"&amp;ROUNDUP(MONTH(SalesDataTable[[#This Row],[Order Date]])/3,0)</f>
        <v>Q4</v>
      </c>
      <c r="E2606" s="4">
        <f>MONTH(SalesDataTable[[#This Row],[Order Date]])</f>
        <v>12</v>
      </c>
      <c r="F2606" s="4" t="str">
        <f>TEXT(SalesDataTable[[#This Row],[Order Date]],"MMM")</f>
        <v>Dec</v>
      </c>
      <c r="G2606" s="4" t="s">
        <v>6</v>
      </c>
      <c r="H2606" s="4" t="s">
        <v>49</v>
      </c>
      <c r="I2606" s="4" t="s">
        <v>2</v>
      </c>
      <c r="J2606" s="4" t="s">
        <v>3</v>
      </c>
      <c r="K2606" s="4" t="s">
        <v>9</v>
      </c>
      <c r="L2606" s="4" t="s">
        <v>37</v>
      </c>
      <c r="M2606" s="9">
        <v>1</v>
      </c>
      <c r="N2606" s="6">
        <v>154.12</v>
      </c>
      <c r="O2606" s="7">
        <v>0</v>
      </c>
      <c r="P2606" s="6">
        <v>77.45</v>
      </c>
      <c r="Q2606" s="6">
        <f t="shared" si="160"/>
        <v>154.12</v>
      </c>
      <c r="R2606" s="6">
        <f t="shared" si="161"/>
        <v>77.45</v>
      </c>
      <c r="S2606" s="6">
        <f t="shared" si="162"/>
        <v>76.67</v>
      </c>
      <c r="T2606" s="8">
        <f t="shared" si="163"/>
        <v>0.49746950428237735</v>
      </c>
      <c r="U2606" s="5">
        <f>YEAR(SalesDataTable[[#This Row],[Order Date]])</f>
        <v>2026</v>
      </c>
      <c r="V2606" s="8" t="str">
        <f>"Q"&amp;ROUNDUP(MONTH(SalesDataTable[[#This Row],[Order Date]])/3,0)</f>
        <v>Q4</v>
      </c>
      <c r="W2606" s="9">
        <f>MONTH(SalesDataTable[[#This Row],[Order Date]])</f>
        <v>12</v>
      </c>
      <c r="X2606" s="8" t="str">
        <f>TEXT(SalesDataTable[[#This Row],[Order Date]],"mmm")</f>
        <v>Dec</v>
      </c>
    </row>
    <row r="2607" spans="1:24" ht="15.75">
      <c r="A2607" s="2">
        <v>3469</v>
      </c>
      <c r="B2607" s="3">
        <v>46372</v>
      </c>
      <c r="C2607" s="4">
        <f>YEAR(SalesDataTable[[#This Row],[Order Date]])</f>
        <v>2026</v>
      </c>
      <c r="D2607" s="12" t="str">
        <f>"Q"&amp;ROUNDUP(MONTH(SalesDataTable[[#This Row],[Order Date]])/3,0)</f>
        <v>Q4</v>
      </c>
      <c r="E2607" s="4">
        <f>MONTH(SalesDataTable[[#This Row],[Order Date]])</f>
        <v>12</v>
      </c>
      <c r="F2607" s="4" t="str">
        <f>TEXT(SalesDataTable[[#This Row],[Order Date]],"MMM")</f>
        <v>Dec</v>
      </c>
      <c r="G2607" s="4" t="s">
        <v>0</v>
      </c>
      <c r="H2607" s="4" t="s">
        <v>36</v>
      </c>
      <c r="I2607" s="4" t="s">
        <v>2</v>
      </c>
      <c r="J2607" s="4" t="s">
        <v>3</v>
      </c>
      <c r="K2607" s="4" t="s">
        <v>9</v>
      </c>
      <c r="L2607" s="4" t="s">
        <v>37</v>
      </c>
      <c r="M2607" s="9">
        <v>1</v>
      </c>
      <c r="N2607" s="6">
        <v>150.88</v>
      </c>
      <c r="O2607" s="7">
        <v>0.05</v>
      </c>
      <c r="P2607" s="6">
        <v>81.02</v>
      </c>
      <c r="Q2607" s="6">
        <f t="shared" si="160"/>
        <v>143.33599999999998</v>
      </c>
      <c r="R2607" s="6">
        <f t="shared" si="161"/>
        <v>81.02</v>
      </c>
      <c r="S2607" s="6">
        <f t="shared" si="162"/>
        <v>62.315999999999988</v>
      </c>
      <c r="T2607" s="8">
        <f t="shared" si="163"/>
        <v>0.43475470223809787</v>
      </c>
      <c r="U2607" s="5">
        <f>YEAR(SalesDataTable[[#This Row],[Order Date]])</f>
        <v>2026</v>
      </c>
      <c r="V2607" s="8" t="str">
        <f>"Q"&amp;ROUNDUP(MONTH(SalesDataTable[[#This Row],[Order Date]])/3,0)</f>
        <v>Q4</v>
      </c>
      <c r="W2607" s="9">
        <f>MONTH(SalesDataTable[[#This Row],[Order Date]])</f>
        <v>12</v>
      </c>
      <c r="X2607" s="8" t="str">
        <f>TEXT(SalesDataTable[[#This Row],[Order Date]],"mmm")</f>
        <v>Dec</v>
      </c>
    </row>
    <row r="2608" spans="1:24" ht="15.75">
      <c r="A2608" s="2">
        <v>569</v>
      </c>
      <c r="B2608" s="3">
        <v>46373</v>
      </c>
      <c r="C2608" s="4">
        <f>YEAR(SalesDataTable[[#This Row],[Order Date]])</f>
        <v>2026</v>
      </c>
      <c r="D2608" s="12" t="str">
        <f>"Q"&amp;ROUNDUP(MONTH(SalesDataTable[[#This Row],[Order Date]])/3,0)</f>
        <v>Q4</v>
      </c>
      <c r="E2608" s="4">
        <f>MONTH(SalesDataTable[[#This Row],[Order Date]])</f>
        <v>12</v>
      </c>
      <c r="F2608" s="4" t="str">
        <f>TEXT(SalesDataTable[[#This Row],[Order Date]],"MMM")</f>
        <v>Dec</v>
      </c>
      <c r="G2608" s="4" t="s">
        <v>11</v>
      </c>
      <c r="H2608" s="4" t="s">
        <v>12</v>
      </c>
      <c r="I2608" s="4" t="s">
        <v>28</v>
      </c>
      <c r="J2608" s="4" t="s">
        <v>13</v>
      </c>
      <c r="K2608" s="4" t="s">
        <v>4</v>
      </c>
      <c r="L2608" s="4" t="s">
        <v>26</v>
      </c>
      <c r="M2608" s="9">
        <v>2</v>
      </c>
      <c r="N2608" s="6">
        <v>40.479999999999997</v>
      </c>
      <c r="O2608" s="7">
        <v>0</v>
      </c>
      <c r="P2608" s="6">
        <v>16.23</v>
      </c>
      <c r="Q2608" s="6">
        <f t="shared" si="160"/>
        <v>80.959999999999994</v>
      </c>
      <c r="R2608" s="6">
        <f t="shared" si="161"/>
        <v>32.46</v>
      </c>
      <c r="S2608" s="6">
        <f t="shared" si="162"/>
        <v>48.499999999999993</v>
      </c>
      <c r="T2608" s="8">
        <f t="shared" si="163"/>
        <v>0.5990612648221344</v>
      </c>
      <c r="U2608" s="5">
        <f>YEAR(SalesDataTable[[#This Row],[Order Date]])</f>
        <v>2026</v>
      </c>
      <c r="V2608" s="8" t="str">
        <f>"Q"&amp;ROUNDUP(MONTH(SalesDataTable[[#This Row],[Order Date]])/3,0)</f>
        <v>Q4</v>
      </c>
      <c r="W2608" s="9">
        <f>MONTH(SalesDataTable[[#This Row],[Order Date]])</f>
        <v>12</v>
      </c>
      <c r="X2608" s="8" t="str">
        <f>TEXT(SalesDataTable[[#This Row],[Order Date]],"mmm")</f>
        <v>Dec</v>
      </c>
    </row>
    <row r="2609" spans="1:24" ht="15.75">
      <c r="A2609" s="2">
        <v>2404</v>
      </c>
      <c r="B2609" s="3">
        <v>46373</v>
      </c>
      <c r="C2609" s="4">
        <f>YEAR(SalesDataTable[[#This Row],[Order Date]])</f>
        <v>2026</v>
      </c>
      <c r="D2609" s="12" t="str">
        <f>"Q"&amp;ROUNDUP(MONTH(SalesDataTable[[#This Row],[Order Date]])/3,0)</f>
        <v>Q4</v>
      </c>
      <c r="E2609" s="4">
        <f>MONTH(SalesDataTable[[#This Row],[Order Date]])</f>
        <v>12</v>
      </c>
      <c r="F2609" s="4" t="str">
        <f>TEXT(SalesDataTable[[#This Row],[Order Date]],"MMM")</f>
        <v>Dec</v>
      </c>
      <c r="G2609" s="4" t="s">
        <v>11</v>
      </c>
      <c r="H2609" s="4" t="s">
        <v>39</v>
      </c>
      <c r="I2609" s="4" t="s">
        <v>28</v>
      </c>
      <c r="J2609" s="4" t="s">
        <v>16</v>
      </c>
      <c r="K2609" s="4" t="s">
        <v>14</v>
      </c>
      <c r="L2609" s="4" t="s">
        <v>48</v>
      </c>
      <c r="M2609" s="9">
        <v>3</v>
      </c>
      <c r="N2609" s="6">
        <v>163.34</v>
      </c>
      <c r="O2609" s="7">
        <v>0.1</v>
      </c>
      <c r="P2609" s="6">
        <v>88.53</v>
      </c>
      <c r="Q2609" s="6">
        <f t="shared" si="160"/>
        <v>441.01799999999997</v>
      </c>
      <c r="R2609" s="6">
        <f t="shared" si="161"/>
        <v>265.59000000000003</v>
      </c>
      <c r="S2609" s="6">
        <f t="shared" si="162"/>
        <v>175.42799999999994</v>
      </c>
      <c r="T2609" s="8">
        <f t="shared" si="163"/>
        <v>0.39777968246194023</v>
      </c>
      <c r="U2609" s="5">
        <f>YEAR(SalesDataTable[[#This Row],[Order Date]])</f>
        <v>2026</v>
      </c>
      <c r="V2609" s="8" t="str">
        <f>"Q"&amp;ROUNDUP(MONTH(SalesDataTable[[#This Row],[Order Date]])/3,0)</f>
        <v>Q4</v>
      </c>
      <c r="W2609" s="9">
        <f>MONTH(SalesDataTable[[#This Row],[Order Date]])</f>
        <v>12</v>
      </c>
      <c r="X2609" s="8" t="str">
        <f>TEXT(SalesDataTable[[#This Row],[Order Date]],"mmm")</f>
        <v>Dec</v>
      </c>
    </row>
    <row r="2610" spans="1:24" ht="15.75">
      <c r="A2610" s="2">
        <v>4682</v>
      </c>
      <c r="B2610" s="3">
        <v>46373</v>
      </c>
      <c r="C2610" s="4">
        <f>YEAR(SalesDataTable[[#This Row],[Order Date]])</f>
        <v>2026</v>
      </c>
      <c r="D2610" s="12" t="str">
        <f>"Q"&amp;ROUNDUP(MONTH(SalesDataTable[[#This Row],[Order Date]])/3,0)</f>
        <v>Q4</v>
      </c>
      <c r="E2610" s="4">
        <f>MONTH(SalesDataTable[[#This Row],[Order Date]])</f>
        <v>12</v>
      </c>
      <c r="F2610" s="4" t="str">
        <f>TEXT(SalesDataTable[[#This Row],[Order Date]],"MMM")</f>
        <v>Dec</v>
      </c>
      <c r="G2610" s="4" t="s">
        <v>20</v>
      </c>
      <c r="H2610" s="4" t="s">
        <v>21</v>
      </c>
      <c r="I2610" s="4" t="s">
        <v>19</v>
      </c>
      <c r="J2610" s="4" t="s">
        <v>13</v>
      </c>
      <c r="K2610" s="4" t="s">
        <v>34</v>
      </c>
      <c r="L2610" s="4" t="s">
        <v>35</v>
      </c>
      <c r="M2610" s="9">
        <v>2</v>
      </c>
      <c r="N2610" s="6">
        <v>40.89</v>
      </c>
      <c r="O2610" s="7">
        <v>0</v>
      </c>
      <c r="P2610" s="6">
        <v>14.95</v>
      </c>
      <c r="Q2610" s="6">
        <f t="shared" si="160"/>
        <v>81.78</v>
      </c>
      <c r="R2610" s="6">
        <f t="shared" si="161"/>
        <v>29.9</v>
      </c>
      <c r="S2610" s="6">
        <f t="shared" si="162"/>
        <v>51.88</v>
      </c>
      <c r="T2610" s="8">
        <f t="shared" si="163"/>
        <v>0.63438493519197847</v>
      </c>
      <c r="U2610" s="5">
        <f>YEAR(SalesDataTable[[#This Row],[Order Date]])</f>
        <v>2026</v>
      </c>
      <c r="V2610" s="8" t="str">
        <f>"Q"&amp;ROUNDUP(MONTH(SalesDataTable[[#This Row],[Order Date]])/3,0)</f>
        <v>Q4</v>
      </c>
      <c r="W2610" s="9">
        <f>MONTH(SalesDataTable[[#This Row],[Order Date]])</f>
        <v>12</v>
      </c>
      <c r="X2610" s="8" t="str">
        <f>TEXT(SalesDataTable[[#This Row],[Order Date]],"mmm")</f>
        <v>Dec</v>
      </c>
    </row>
    <row r="2611" spans="1:24" ht="15.75">
      <c r="A2611" s="2">
        <v>4888</v>
      </c>
      <c r="B2611" s="3">
        <v>46373</v>
      </c>
      <c r="C2611" s="4">
        <f>YEAR(SalesDataTable[[#This Row],[Order Date]])</f>
        <v>2026</v>
      </c>
      <c r="D2611" s="12" t="str">
        <f>"Q"&amp;ROUNDUP(MONTH(SalesDataTable[[#This Row],[Order Date]])/3,0)</f>
        <v>Q4</v>
      </c>
      <c r="E2611" s="4">
        <f>MONTH(SalesDataTable[[#This Row],[Order Date]])</f>
        <v>12</v>
      </c>
      <c r="F2611" s="4" t="str">
        <f>TEXT(SalesDataTable[[#This Row],[Order Date]],"MMM")</f>
        <v>Dec</v>
      </c>
      <c r="G2611" s="4" t="s">
        <v>11</v>
      </c>
      <c r="H2611" s="4" t="s">
        <v>12</v>
      </c>
      <c r="I2611" s="4" t="s">
        <v>28</v>
      </c>
      <c r="J2611" s="4" t="s">
        <v>13</v>
      </c>
      <c r="K2611" s="4" t="s">
        <v>34</v>
      </c>
      <c r="L2611" s="4" t="s">
        <v>35</v>
      </c>
      <c r="M2611" s="9">
        <v>1</v>
      </c>
      <c r="N2611" s="6">
        <v>40.159999999999997</v>
      </c>
      <c r="O2611" s="7">
        <v>0.15</v>
      </c>
      <c r="P2611" s="6">
        <v>14.46</v>
      </c>
      <c r="Q2611" s="6">
        <f t="shared" si="160"/>
        <v>34.135999999999996</v>
      </c>
      <c r="R2611" s="6">
        <f t="shared" si="161"/>
        <v>14.46</v>
      </c>
      <c r="S2611" s="6">
        <f t="shared" si="162"/>
        <v>19.675999999999995</v>
      </c>
      <c r="T2611" s="8">
        <f t="shared" si="163"/>
        <v>0.576400281228029</v>
      </c>
      <c r="U2611" s="5">
        <f>YEAR(SalesDataTable[[#This Row],[Order Date]])</f>
        <v>2026</v>
      </c>
      <c r="V2611" s="8" t="str">
        <f>"Q"&amp;ROUNDUP(MONTH(SalesDataTable[[#This Row],[Order Date]])/3,0)</f>
        <v>Q4</v>
      </c>
      <c r="W2611" s="9">
        <f>MONTH(SalesDataTable[[#This Row],[Order Date]])</f>
        <v>12</v>
      </c>
      <c r="X2611" s="8" t="str">
        <f>TEXT(SalesDataTable[[#This Row],[Order Date]],"mmm")</f>
        <v>Dec</v>
      </c>
    </row>
    <row r="2612" spans="1:24" ht="15.75">
      <c r="A2612" s="2">
        <v>4923</v>
      </c>
      <c r="B2612" s="3">
        <v>46373</v>
      </c>
      <c r="C2612" s="4">
        <f>YEAR(SalesDataTable[[#This Row],[Order Date]])</f>
        <v>2026</v>
      </c>
      <c r="D2612" s="12" t="str">
        <f>"Q"&amp;ROUNDUP(MONTH(SalesDataTable[[#This Row],[Order Date]])/3,0)</f>
        <v>Q4</v>
      </c>
      <c r="E2612" s="4">
        <f>MONTH(SalesDataTable[[#This Row],[Order Date]])</f>
        <v>12</v>
      </c>
      <c r="F2612" s="4" t="str">
        <f>TEXT(SalesDataTable[[#This Row],[Order Date]],"MMM")</f>
        <v>Dec</v>
      </c>
      <c r="G2612" s="4" t="s">
        <v>20</v>
      </c>
      <c r="H2612" s="4" t="s">
        <v>47</v>
      </c>
      <c r="I2612" s="4" t="s">
        <v>2</v>
      </c>
      <c r="J2612" s="4" t="s">
        <v>13</v>
      </c>
      <c r="K2612" s="4" t="s">
        <v>23</v>
      </c>
      <c r="L2612" s="4" t="s">
        <v>40</v>
      </c>
      <c r="M2612" s="9">
        <v>2</v>
      </c>
      <c r="N2612" s="6">
        <v>79.86</v>
      </c>
      <c r="O2612" s="7">
        <v>0</v>
      </c>
      <c r="P2612" s="6">
        <v>39.049999999999997</v>
      </c>
      <c r="Q2612" s="6">
        <f t="shared" si="160"/>
        <v>159.72</v>
      </c>
      <c r="R2612" s="6">
        <f t="shared" si="161"/>
        <v>78.099999999999994</v>
      </c>
      <c r="S2612" s="6">
        <f t="shared" si="162"/>
        <v>81.62</v>
      </c>
      <c r="T2612" s="8">
        <f t="shared" si="163"/>
        <v>0.51101928374655647</v>
      </c>
      <c r="U2612" s="5">
        <f>YEAR(SalesDataTable[[#This Row],[Order Date]])</f>
        <v>2026</v>
      </c>
      <c r="V2612" s="8" t="str">
        <f>"Q"&amp;ROUNDUP(MONTH(SalesDataTable[[#This Row],[Order Date]])/3,0)</f>
        <v>Q4</v>
      </c>
      <c r="W2612" s="9">
        <f>MONTH(SalesDataTable[[#This Row],[Order Date]])</f>
        <v>12</v>
      </c>
      <c r="X2612" s="8" t="str">
        <f>TEXT(SalesDataTable[[#This Row],[Order Date]],"mmm")</f>
        <v>Dec</v>
      </c>
    </row>
    <row r="2613" spans="1:24" ht="15.75">
      <c r="A2613" s="2">
        <v>131</v>
      </c>
      <c r="B2613" s="3">
        <v>46374</v>
      </c>
      <c r="C2613" s="4">
        <f>YEAR(SalesDataTable[[#This Row],[Order Date]])</f>
        <v>2026</v>
      </c>
      <c r="D2613" s="12" t="str">
        <f>"Q"&amp;ROUNDUP(MONTH(SalesDataTable[[#This Row],[Order Date]])/3,0)</f>
        <v>Q4</v>
      </c>
      <c r="E2613" s="4">
        <f>MONTH(SalesDataTable[[#This Row],[Order Date]])</f>
        <v>12</v>
      </c>
      <c r="F2613" s="4" t="str">
        <f>TEXT(SalesDataTable[[#This Row],[Order Date]],"MMM")</f>
        <v>Dec</v>
      </c>
      <c r="G2613" s="4" t="s">
        <v>6</v>
      </c>
      <c r="H2613" s="4" t="s">
        <v>41</v>
      </c>
      <c r="I2613" s="4" t="s">
        <v>28</v>
      </c>
      <c r="J2613" s="4" t="s">
        <v>3</v>
      </c>
      <c r="K2613" s="4" t="s">
        <v>23</v>
      </c>
      <c r="L2613" s="4" t="s">
        <v>51</v>
      </c>
      <c r="M2613" s="9">
        <v>2</v>
      </c>
      <c r="N2613" s="6">
        <v>123.42</v>
      </c>
      <c r="O2613" s="7">
        <v>0.1</v>
      </c>
      <c r="P2613" s="6">
        <v>60.03</v>
      </c>
      <c r="Q2613" s="6">
        <f t="shared" si="160"/>
        <v>222.15600000000001</v>
      </c>
      <c r="R2613" s="6">
        <f t="shared" si="161"/>
        <v>120.06</v>
      </c>
      <c r="S2613" s="6">
        <f t="shared" si="162"/>
        <v>102.096</v>
      </c>
      <c r="T2613" s="8">
        <f t="shared" si="163"/>
        <v>0.45956895154756117</v>
      </c>
      <c r="U2613" s="5">
        <f>YEAR(SalesDataTable[[#This Row],[Order Date]])</f>
        <v>2026</v>
      </c>
      <c r="V2613" s="8" t="str">
        <f>"Q"&amp;ROUNDUP(MONTH(SalesDataTable[[#This Row],[Order Date]])/3,0)</f>
        <v>Q4</v>
      </c>
      <c r="W2613" s="9">
        <f>MONTH(SalesDataTable[[#This Row],[Order Date]])</f>
        <v>12</v>
      </c>
      <c r="X2613" s="8" t="str">
        <f>TEXT(SalesDataTable[[#This Row],[Order Date]],"mmm")</f>
        <v>Dec</v>
      </c>
    </row>
    <row r="2614" spans="1:24" ht="15.75">
      <c r="A2614" s="2">
        <v>349</v>
      </c>
      <c r="B2614" s="3">
        <v>46374</v>
      </c>
      <c r="C2614" s="4">
        <f>YEAR(SalesDataTable[[#This Row],[Order Date]])</f>
        <v>2026</v>
      </c>
      <c r="D2614" s="12" t="str">
        <f>"Q"&amp;ROUNDUP(MONTH(SalesDataTable[[#This Row],[Order Date]])/3,0)</f>
        <v>Q4</v>
      </c>
      <c r="E2614" s="4">
        <f>MONTH(SalesDataTable[[#This Row],[Order Date]])</f>
        <v>12</v>
      </c>
      <c r="F2614" s="4" t="str">
        <f>TEXT(SalesDataTable[[#This Row],[Order Date]],"MMM")</f>
        <v>Dec</v>
      </c>
      <c r="G2614" s="4" t="s">
        <v>11</v>
      </c>
      <c r="H2614" s="4" t="s">
        <v>12</v>
      </c>
      <c r="I2614" s="4" t="s">
        <v>2</v>
      </c>
      <c r="J2614" s="4" t="s">
        <v>3</v>
      </c>
      <c r="K2614" s="4" t="s">
        <v>14</v>
      </c>
      <c r="L2614" s="4" t="s">
        <v>32</v>
      </c>
      <c r="M2614" s="9">
        <v>1</v>
      </c>
      <c r="N2614" s="6">
        <v>47.61</v>
      </c>
      <c r="O2614" s="7">
        <v>0.05</v>
      </c>
      <c r="P2614" s="6">
        <v>18.18</v>
      </c>
      <c r="Q2614" s="6">
        <f t="shared" si="160"/>
        <v>45.229499999999994</v>
      </c>
      <c r="R2614" s="6">
        <f t="shared" si="161"/>
        <v>18.18</v>
      </c>
      <c r="S2614" s="6">
        <f t="shared" si="162"/>
        <v>27.049499999999995</v>
      </c>
      <c r="T2614" s="8">
        <f t="shared" si="163"/>
        <v>0.59804994527907662</v>
      </c>
      <c r="U2614" s="5">
        <f>YEAR(SalesDataTable[[#This Row],[Order Date]])</f>
        <v>2026</v>
      </c>
      <c r="V2614" s="8" t="str">
        <f>"Q"&amp;ROUNDUP(MONTH(SalesDataTable[[#This Row],[Order Date]])/3,0)</f>
        <v>Q4</v>
      </c>
      <c r="W2614" s="9">
        <f>MONTH(SalesDataTable[[#This Row],[Order Date]])</f>
        <v>12</v>
      </c>
      <c r="X2614" s="8" t="str">
        <f>TEXT(SalesDataTable[[#This Row],[Order Date]],"mmm")</f>
        <v>Dec</v>
      </c>
    </row>
    <row r="2615" spans="1:24" ht="15.75">
      <c r="A2615" s="2">
        <v>1131</v>
      </c>
      <c r="B2615" s="3">
        <v>46374</v>
      </c>
      <c r="C2615" s="4">
        <f>YEAR(SalesDataTable[[#This Row],[Order Date]])</f>
        <v>2026</v>
      </c>
      <c r="D2615" s="12" t="str">
        <f>"Q"&amp;ROUNDUP(MONTH(SalesDataTable[[#This Row],[Order Date]])/3,0)</f>
        <v>Q4</v>
      </c>
      <c r="E2615" s="4">
        <f>MONTH(SalesDataTable[[#This Row],[Order Date]])</f>
        <v>12</v>
      </c>
      <c r="F2615" s="4" t="str">
        <f>TEXT(SalesDataTable[[#This Row],[Order Date]],"MMM")</f>
        <v>Dec</v>
      </c>
      <c r="G2615" s="4" t="s">
        <v>20</v>
      </c>
      <c r="H2615" s="4" t="s">
        <v>33</v>
      </c>
      <c r="I2615" s="4" t="s">
        <v>2</v>
      </c>
      <c r="J2615" s="4" t="s">
        <v>3</v>
      </c>
      <c r="K2615" s="4" t="s">
        <v>9</v>
      </c>
      <c r="L2615" s="4" t="s">
        <v>10</v>
      </c>
      <c r="M2615" s="9">
        <v>2</v>
      </c>
      <c r="N2615" s="6">
        <v>93.88</v>
      </c>
      <c r="O2615" s="7">
        <v>0.1</v>
      </c>
      <c r="P2615" s="6">
        <v>45.89</v>
      </c>
      <c r="Q2615" s="6">
        <f t="shared" si="160"/>
        <v>168.98400000000001</v>
      </c>
      <c r="R2615" s="6">
        <f t="shared" si="161"/>
        <v>91.78</v>
      </c>
      <c r="S2615" s="6">
        <f t="shared" si="162"/>
        <v>77.204000000000008</v>
      </c>
      <c r="T2615" s="8">
        <f t="shared" si="163"/>
        <v>0.45687165648818823</v>
      </c>
      <c r="U2615" s="5">
        <f>YEAR(SalesDataTable[[#This Row],[Order Date]])</f>
        <v>2026</v>
      </c>
      <c r="V2615" s="8" t="str">
        <f>"Q"&amp;ROUNDUP(MONTH(SalesDataTable[[#This Row],[Order Date]])/3,0)</f>
        <v>Q4</v>
      </c>
      <c r="W2615" s="9">
        <f>MONTH(SalesDataTable[[#This Row],[Order Date]])</f>
        <v>12</v>
      </c>
      <c r="X2615" s="8" t="str">
        <f>TEXT(SalesDataTable[[#This Row],[Order Date]],"mmm")</f>
        <v>Dec</v>
      </c>
    </row>
    <row r="2616" spans="1:24" ht="15.75">
      <c r="A2616" s="2">
        <v>2738</v>
      </c>
      <c r="B2616" s="3">
        <v>46374</v>
      </c>
      <c r="C2616" s="4">
        <f>YEAR(SalesDataTable[[#This Row],[Order Date]])</f>
        <v>2026</v>
      </c>
      <c r="D2616" s="12" t="str">
        <f>"Q"&amp;ROUNDUP(MONTH(SalesDataTable[[#This Row],[Order Date]])/3,0)</f>
        <v>Q4</v>
      </c>
      <c r="E2616" s="4">
        <f>MONTH(SalesDataTable[[#This Row],[Order Date]])</f>
        <v>12</v>
      </c>
      <c r="F2616" s="4" t="str">
        <f>TEXT(SalesDataTable[[#This Row],[Order Date]],"MMM")</f>
        <v>Dec</v>
      </c>
      <c r="G2616" s="4" t="s">
        <v>6</v>
      </c>
      <c r="H2616" s="4" t="s">
        <v>41</v>
      </c>
      <c r="I2616" s="4" t="s">
        <v>2</v>
      </c>
      <c r="J2616" s="4" t="s">
        <v>13</v>
      </c>
      <c r="K2616" s="4" t="s">
        <v>9</v>
      </c>
      <c r="L2616" s="4" t="s">
        <v>17</v>
      </c>
      <c r="M2616" s="9">
        <v>3</v>
      </c>
      <c r="N2616" s="6">
        <v>145.43</v>
      </c>
      <c r="O2616" s="7">
        <v>0.05</v>
      </c>
      <c r="P2616" s="6">
        <v>81.72</v>
      </c>
      <c r="Q2616" s="6">
        <f t="shared" si="160"/>
        <v>414.47550000000001</v>
      </c>
      <c r="R2616" s="6">
        <f t="shared" si="161"/>
        <v>245.16</v>
      </c>
      <c r="S2616" s="6">
        <f t="shared" si="162"/>
        <v>169.31550000000001</v>
      </c>
      <c r="T2616" s="8">
        <f t="shared" si="163"/>
        <v>0.40850544845232106</v>
      </c>
      <c r="U2616" s="5">
        <f>YEAR(SalesDataTable[[#This Row],[Order Date]])</f>
        <v>2026</v>
      </c>
      <c r="V2616" s="8" t="str">
        <f>"Q"&amp;ROUNDUP(MONTH(SalesDataTable[[#This Row],[Order Date]])/3,0)</f>
        <v>Q4</v>
      </c>
      <c r="W2616" s="9">
        <f>MONTH(SalesDataTable[[#This Row],[Order Date]])</f>
        <v>12</v>
      </c>
      <c r="X2616" s="8" t="str">
        <f>TEXT(SalesDataTable[[#This Row],[Order Date]],"mmm")</f>
        <v>Dec</v>
      </c>
    </row>
    <row r="2617" spans="1:24" ht="15.75">
      <c r="A2617" s="2">
        <v>4400</v>
      </c>
      <c r="B2617" s="3">
        <v>46374</v>
      </c>
      <c r="C2617" s="4">
        <f>YEAR(SalesDataTable[[#This Row],[Order Date]])</f>
        <v>2026</v>
      </c>
      <c r="D2617" s="12" t="str">
        <f>"Q"&amp;ROUNDUP(MONTH(SalesDataTable[[#This Row],[Order Date]])/3,0)</f>
        <v>Q4</v>
      </c>
      <c r="E2617" s="4">
        <f>MONTH(SalesDataTable[[#This Row],[Order Date]])</f>
        <v>12</v>
      </c>
      <c r="F2617" s="4" t="str">
        <f>TEXT(SalesDataTable[[#This Row],[Order Date]],"MMM")</f>
        <v>Dec</v>
      </c>
      <c r="G2617" s="4" t="s">
        <v>20</v>
      </c>
      <c r="H2617" s="4" t="s">
        <v>21</v>
      </c>
      <c r="I2617" s="4" t="s">
        <v>2</v>
      </c>
      <c r="J2617" s="4" t="s">
        <v>3</v>
      </c>
      <c r="K2617" s="4" t="s">
        <v>14</v>
      </c>
      <c r="L2617" s="4" t="s">
        <v>15</v>
      </c>
      <c r="M2617" s="9">
        <v>2</v>
      </c>
      <c r="N2617" s="6">
        <v>36.89</v>
      </c>
      <c r="O2617" s="7">
        <v>0.1</v>
      </c>
      <c r="P2617" s="6">
        <v>13.74</v>
      </c>
      <c r="Q2617" s="6">
        <f t="shared" si="160"/>
        <v>66.402000000000001</v>
      </c>
      <c r="R2617" s="6">
        <f t="shared" si="161"/>
        <v>27.48</v>
      </c>
      <c r="S2617" s="6">
        <f t="shared" si="162"/>
        <v>38.921999999999997</v>
      </c>
      <c r="T2617" s="8">
        <f t="shared" si="163"/>
        <v>0.58615704346254627</v>
      </c>
      <c r="U2617" s="5">
        <f>YEAR(SalesDataTable[[#This Row],[Order Date]])</f>
        <v>2026</v>
      </c>
      <c r="V2617" s="8" t="str">
        <f>"Q"&amp;ROUNDUP(MONTH(SalesDataTable[[#This Row],[Order Date]])/3,0)</f>
        <v>Q4</v>
      </c>
      <c r="W2617" s="9">
        <f>MONTH(SalesDataTable[[#This Row],[Order Date]])</f>
        <v>12</v>
      </c>
      <c r="X2617" s="8" t="str">
        <f>TEXT(SalesDataTable[[#This Row],[Order Date]],"mmm")</f>
        <v>Dec</v>
      </c>
    </row>
    <row r="2618" spans="1:24" ht="15.75">
      <c r="A2618" s="2">
        <v>3122</v>
      </c>
      <c r="B2618" s="3">
        <v>46375</v>
      </c>
      <c r="C2618" s="4">
        <f>YEAR(SalesDataTable[[#This Row],[Order Date]])</f>
        <v>2026</v>
      </c>
      <c r="D2618" s="12" t="str">
        <f>"Q"&amp;ROUNDUP(MONTH(SalesDataTable[[#This Row],[Order Date]])/3,0)</f>
        <v>Q4</v>
      </c>
      <c r="E2618" s="4">
        <f>MONTH(SalesDataTable[[#This Row],[Order Date]])</f>
        <v>12</v>
      </c>
      <c r="F2618" s="4" t="str">
        <f>TEXT(SalesDataTable[[#This Row],[Order Date]],"MMM")</f>
        <v>Dec</v>
      </c>
      <c r="G2618" s="4" t="s">
        <v>0</v>
      </c>
      <c r="H2618" s="4" t="s">
        <v>1</v>
      </c>
      <c r="I2618" s="4" t="s">
        <v>28</v>
      </c>
      <c r="J2618" s="4" t="s">
        <v>3</v>
      </c>
      <c r="K2618" s="4" t="s">
        <v>9</v>
      </c>
      <c r="L2618" s="4" t="s">
        <v>17</v>
      </c>
      <c r="M2618" s="9">
        <v>1</v>
      </c>
      <c r="N2618" s="6">
        <v>145.44</v>
      </c>
      <c r="O2618" s="7">
        <v>0.1</v>
      </c>
      <c r="P2618" s="6">
        <v>80.42</v>
      </c>
      <c r="Q2618" s="6">
        <f t="shared" si="160"/>
        <v>130.89600000000002</v>
      </c>
      <c r="R2618" s="6">
        <f t="shared" si="161"/>
        <v>80.42</v>
      </c>
      <c r="S2618" s="6">
        <f t="shared" si="162"/>
        <v>50.476000000000013</v>
      </c>
      <c r="T2618" s="8">
        <f t="shared" si="163"/>
        <v>0.38561911746730232</v>
      </c>
      <c r="U2618" s="5">
        <f>YEAR(SalesDataTable[[#This Row],[Order Date]])</f>
        <v>2026</v>
      </c>
      <c r="V2618" s="8" t="str">
        <f>"Q"&amp;ROUNDUP(MONTH(SalesDataTable[[#This Row],[Order Date]])/3,0)</f>
        <v>Q4</v>
      </c>
      <c r="W2618" s="9">
        <f>MONTH(SalesDataTable[[#This Row],[Order Date]])</f>
        <v>12</v>
      </c>
      <c r="X2618" s="8" t="str">
        <f>TEXT(SalesDataTable[[#This Row],[Order Date]],"mmm")</f>
        <v>Dec</v>
      </c>
    </row>
    <row r="2619" spans="1:24" ht="15.75">
      <c r="A2619" s="2">
        <v>4572</v>
      </c>
      <c r="B2619" s="3">
        <v>46375</v>
      </c>
      <c r="C2619" s="4">
        <f>YEAR(SalesDataTable[[#This Row],[Order Date]])</f>
        <v>2026</v>
      </c>
      <c r="D2619" s="12" t="str">
        <f>"Q"&amp;ROUNDUP(MONTH(SalesDataTable[[#This Row],[Order Date]])/3,0)</f>
        <v>Q4</v>
      </c>
      <c r="E2619" s="4">
        <f>MONTH(SalesDataTable[[#This Row],[Order Date]])</f>
        <v>12</v>
      </c>
      <c r="F2619" s="4" t="str">
        <f>TEXT(SalesDataTable[[#This Row],[Order Date]],"MMM")</f>
        <v>Dec</v>
      </c>
      <c r="G2619" s="4" t="s">
        <v>0</v>
      </c>
      <c r="H2619" s="4" t="s">
        <v>50</v>
      </c>
      <c r="I2619" s="4" t="s">
        <v>2</v>
      </c>
      <c r="J2619" s="4" t="s">
        <v>13</v>
      </c>
      <c r="K2619" s="4" t="s">
        <v>34</v>
      </c>
      <c r="L2619" s="4" t="s">
        <v>45</v>
      </c>
      <c r="M2619" s="9">
        <v>2</v>
      </c>
      <c r="N2619" s="6">
        <v>51.56</v>
      </c>
      <c r="O2619" s="7">
        <v>0</v>
      </c>
      <c r="P2619" s="6">
        <v>21.9</v>
      </c>
      <c r="Q2619" s="6">
        <f t="shared" si="160"/>
        <v>103.12</v>
      </c>
      <c r="R2619" s="6">
        <f t="shared" si="161"/>
        <v>43.8</v>
      </c>
      <c r="S2619" s="6">
        <f t="shared" si="162"/>
        <v>59.320000000000007</v>
      </c>
      <c r="T2619" s="8">
        <f t="shared" si="163"/>
        <v>0.57525213343677273</v>
      </c>
      <c r="U2619" s="5">
        <f>YEAR(SalesDataTable[[#This Row],[Order Date]])</f>
        <v>2026</v>
      </c>
      <c r="V2619" s="8" t="str">
        <f>"Q"&amp;ROUNDUP(MONTH(SalesDataTable[[#This Row],[Order Date]])/3,0)</f>
        <v>Q4</v>
      </c>
      <c r="W2619" s="9">
        <f>MONTH(SalesDataTable[[#This Row],[Order Date]])</f>
        <v>12</v>
      </c>
      <c r="X2619" s="8" t="str">
        <f>TEXT(SalesDataTable[[#This Row],[Order Date]],"mmm")</f>
        <v>Dec</v>
      </c>
    </row>
    <row r="2620" spans="1:24" ht="15.75">
      <c r="A2620" s="2">
        <v>4783</v>
      </c>
      <c r="B2620" s="3">
        <v>46375</v>
      </c>
      <c r="C2620" s="4">
        <f>YEAR(SalesDataTable[[#This Row],[Order Date]])</f>
        <v>2026</v>
      </c>
      <c r="D2620" s="12" t="str">
        <f>"Q"&amp;ROUNDUP(MONTH(SalesDataTable[[#This Row],[Order Date]])/3,0)</f>
        <v>Q4</v>
      </c>
      <c r="E2620" s="4">
        <f>MONTH(SalesDataTable[[#This Row],[Order Date]])</f>
        <v>12</v>
      </c>
      <c r="F2620" s="4" t="str">
        <f>TEXT(SalesDataTable[[#This Row],[Order Date]],"MMM")</f>
        <v>Dec</v>
      </c>
      <c r="G2620" s="4" t="s">
        <v>20</v>
      </c>
      <c r="H2620" s="4" t="s">
        <v>31</v>
      </c>
      <c r="I2620" s="4" t="s">
        <v>2</v>
      </c>
      <c r="J2620" s="4" t="s">
        <v>13</v>
      </c>
      <c r="K2620" s="4" t="s">
        <v>23</v>
      </c>
      <c r="L2620" s="4" t="s">
        <v>51</v>
      </c>
      <c r="M2620" s="9">
        <v>2</v>
      </c>
      <c r="N2620" s="6">
        <v>122</v>
      </c>
      <c r="O2620" s="7">
        <v>0.15</v>
      </c>
      <c r="P2620" s="6">
        <v>60.01</v>
      </c>
      <c r="Q2620" s="6">
        <f t="shared" si="160"/>
        <v>207.4</v>
      </c>
      <c r="R2620" s="6">
        <f t="shared" si="161"/>
        <v>120.02</v>
      </c>
      <c r="S2620" s="6">
        <f t="shared" si="162"/>
        <v>87.38000000000001</v>
      </c>
      <c r="T2620" s="8">
        <f t="shared" si="163"/>
        <v>0.4213114754098361</v>
      </c>
      <c r="U2620" s="5">
        <f>YEAR(SalesDataTable[[#This Row],[Order Date]])</f>
        <v>2026</v>
      </c>
      <c r="V2620" s="8" t="str">
        <f>"Q"&amp;ROUNDUP(MONTH(SalesDataTable[[#This Row],[Order Date]])/3,0)</f>
        <v>Q4</v>
      </c>
      <c r="W2620" s="9">
        <f>MONTH(SalesDataTable[[#This Row],[Order Date]])</f>
        <v>12</v>
      </c>
      <c r="X2620" s="8" t="str">
        <f>TEXT(SalesDataTable[[#This Row],[Order Date]],"mmm")</f>
        <v>Dec</v>
      </c>
    </row>
    <row r="2621" spans="1:24" ht="15.75">
      <c r="A2621" s="2">
        <v>5055</v>
      </c>
      <c r="B2621" s="3">
        <v>46375</v>
      </c>
      <c r="C2621" s="4">
        <f>YEAR(SalesDataTable[[#This Row],[Order Date]])</f>
        <v>2026</v>
      </c>
      <c r="D2621" s="12" t="str">
        <f>"Q"&amp;ROUNDUP(MONTH(SalesDataTable[[#This Row],[Order Date]])/3,0)</f>
        <v>Q4</v>
      </c>
      <c r="E2621" s="4">
        <f>MONTH(SalesDataTable[[#This Row],[Order Date]])</f>
        <v>12</v>
      </c>
      <c r="F2621" s="4" t="str">
        <f>TEXT(SalesDataTable[[#This Row],[Order Date]],"MMM")</f>
        <v>Dec</v>
      </c>
      <c r="G2621" s="4" t="s">
        <v>11</v>
      </c>
      <c r="H2621" s="4" t="s">
        <v>18</v>
      </c>
      <c r="I2621" s="4" t="s">
        <v>28</v>
      </c>
      <c r="J2621" s="4" t="s">
        <v>13</v>
      </c>
      <c r="K2621" s="4" t="s">
        <v>9</v>
      </c>
      <c r="L2621" s="4" t="s">
        <v>46</v>
      </c>
      <c r="M2621" s="9">
        <v>1</v>
      </c>
      <c r="N2621" s="6">
        <v>71.89</v>
      </c>
      <c r="O2621" s="7">
        <v>0.15</v>
      </c>
      <c r="P2621" s="6">
        <v>32.409999999999997</v>
      </c>
      <c r="Q2621" s="6">
        <f t="shared" si="160"/>
        <v>61.106499999999997</v>
      </c>
      <c r="R2621" s="6">
        <f t="shared" si="161"/>
        <v>32.409999999999997</v>
      </c>
      <c r="S2621" s="6">
        <f t="shared" si="162"/>
        <v>28.6965</v>
      </c>
      <c r="T2621" s="8">
        <f t="shared" si="163"/>
        <v>0.46961452545964832</v>
      </c>
      <c r="U2621" s="5">
        <f>YEAR(SalesDataTable[[#This Row],[Order Date]])</f>
        <v>2026</v>
      </c>
      <c r="V2621" s="8" t="str">
        <f>"Q"&amp;ROUNDUP(MONTH(SalesDataTable[[#This Row],[Order Date]])/3,0)</f>
        <v>Q4</v>
      </c>
      <c r="W2621" s="9">
        <f>MONTH(SalesDataTable[[#This Row],[Order Date]])</f>
        <v>12</v>
      </c>
      <c r="X2621" s="8" t="str">
        <f>TEXT(SalesDataTable[[#This Row],[Order Date]],"mmm")</f>
        <v>Dec</v>
      </c>
    </row>
    <row r="2622" spans="1:24" ht="15.75">
      <c r="A2622" s="2">
        <v>5100</v>
      </c>
      <c r="B2622" s="3">
        <v>46375</v>
      </c>
      <c r="C2622" s="4">
        <f>YEAR(SalesDataTable[[#This Row],[Order Date]])</f>
        <v>2026</v>
      </c>
      <c r="D2622" s="12" t="str">
        <f>"Q"&amp;ROUNDUP(MONTH(SalesDataTable[[#This Row],[Order Date]])/3,0)</f>
        <v>Q4</v>
      </c>
      <c r="E2622" s="4">
        <f>MONTH(SalesDataTable[[#This Row],[Order Date]])</f>
        <v>12</v>
      </c>
      <c r="F2622" s="4" t="str">
        <f>TEXT(SalesDataTable[[#This Row],[Order Date]],"MMM")</f>
        <v>Dec</v>
      </c>
      <c r="G2622" s="4" t="s">
        <v>11</v>
      </c>
      <c r="H2622" s="4" t="s">
        <v>25</v>
      </c>
      <c r="I2622" s="4" t="s">
        <v>2</v>
      </c>
      <c r="J2622" s="4" t="s">
        <v>3</v>
      </c>
      <c r="K2622" s="4" t="s">
        <v>9</v>
      </c>
      <c r="L2622" s="4" t="s">
        <v>46</v>
      </c>
      <c r="M2622" s="9">
        <v>2</v>
      </c>
      <c r="N2622" s="6">
        <v>70.59</v>
      </c>
      <c r="O2622" s="7">
        <v>0.15</v>
      </c>
      <c r="P2622" s="6">
        <v>31.56</v>
      </c>
      <c r="Q2622" s="6">
        <f t="shared" si="160"/>
        <v>120.003</v>
      </c>
      <c r="R2622" s="6">
        <f t="shared" si="161"/>
        <v>63.12</v>
      </c>
      <c r="S2622" s="6">
        <f t="shared" si="162"/>
        <v>56.883000000000003</v>
      </c>
      <c r="T2622" s="8">
        <f t="shared" si="163"/>
        <v>0.47401314967125824</v>
      </c>
      <c r="U2622" s="5">
        <f>YEAR(SalesDataTable[[#This Row],[Order Date]])</f>
        <v>2026</v>
      </c>
      <c r="V2622" s="8" t="str">
        <f>"Q"&amp;ROUNDUP(MONTH(SalesDataTable[[#This Row],[Order Date]])/3,0)</f>
        <v>Q4</v>
      </c>
      <c r="W2622" s="9">
        <f>MONTH(SalesDataTable[[#This Row],[Order Date]])</f>
        <v>12</v>
      </c>
      <c r="X2622" s="8" t="str">
        <f>TEXT(SalesDataTable[[#This Row],[Order Date]],"mmm")</f>
        <v>Dec</v>
      </c>
    </row>
    <row r="2623" spans="1:24" ht="15.75">
      <c r="A2623" s="2">
        <v>488</v>
      </c>
      <c r="B2623" s="3">
        <v>46376</v>
      </c>
      <c r="C2623" s="4">
        <f>YEAR(SalesDataTable[[#This Row],[Order Date]])</f>
        <v>2026</v>
      </c>
      <c r="D2623" s="12" t="str">
        <f>"Q"&amp;ROUNDUP(MONTH(SalesDataTable[[#This Row],[Order Date]])/3,0)</f>
        <v>Q4</v>
      </c>
      <c r="E2623" s="4">
        <f>MONTH(SalesDataTable[[#This Row],[Order Date]])</f>
        <v>12</v>
      </c>
      <c r="F2623" s="4" t="str">
        <f>TEXT(SalesDataTable[[#This Row],[Order Date]],"MMM")</f>
        <v>Dec</v>
      </c>
      <c r="G2623" s="4" t="s">
        <v>20</v>
      </c>
      <c r="H2623" s="4" t="s">
        <v>31</v>
      </c>
      <c r="I2623" s="4" t="s">
        <v>2</v>
      </c>
      <c r="J2623" s="4" t="s">
        <v>3</v>
      </c>
      <c r="K2623" s="4" t="s">
        <v>9</v>
      </c>
      <c r="L2623" s="4" t="s">
        <v>17</v>
      </c>
      <c r="M2623" s="9">
        <v>4</v>
      </c>
      <c r="N2623" s="6">
        <v>141.91</v>
      </c>
      <c r="O2623" s="7">
        <v>0.05</v>
      </c>
      <c r="P2623" s="6">
        <v>80.260000000000005</v>
      </c>
      <c r="Q2623" s="6">
        <f t="shared" si="160"/>
        <v>539.25799999999992</v>
      </c>
      <c r="R2623" s="6">
        <f t="shared" si="161"/>
        <v>321.04000000000002</v>
      </c>
      <c r="S2623" s="6">
        <f t="shared" si="162"/>
        <v>218.2179999999999</v>
      </c>
      <c r="T2623" s="8">
        <f t="shared" si="163"/>
        <v>0.40466344495584661</v>
      </c>
      <c r="U2623" s="5">
        <f>YEAR(SalesDataTable[[#This Row],[Order Date]])</f>
        <v>2026</v>
      </c>
      <c r="V2623" s="8" t="str">
        <f>"Q"&amp;ROUNDUP(MONTH(SalesDataTable[[#This Row],[Order Date]])/3,0)</f>
        <v>Q4</v>
      </c>
      <c r="W2623" s="9">
        <f>MONTH(SalesDataTable[[#This Row],[Order Date]])</f>
        <v>12</v>
      </c>
      <c r="X2623" s="8" t="str">
        <f>TEXT(SalesDataTable[[#This Row],[Order Date]],"mmm")</f>
        <v>Dec</v>
      </c>
    </row>
    <row r="2624" spans="1:24" ht="15.75">
      <c r="A2624" s="2">
        <v>710</v>
      </c>
      <c r="B2624" s="3">
        <v>46376</v>
      </c>
      <c r="C2624" s="4">
        <f>YEAR(SalesDataTable[[#This Row],[Order Date]])</f>
        <v>2026</v>
      </c>
      <c r="D2624" s="12" t="str">
        <f>"Q"&amp;ROUNDUP(MONTH(SalesDataTable[[#This Row],[Order Date]])/3,0)</f>
        <v>Q4</v>
      </c>
      <c r="E2624" s="4">
        <f>MONTH(SalesDataTable[[#This Row],[Order Date]])</f>
        <v>12</v>
      </c>
      <c r="F2624" s="4" t="str">
        <f>TEXT(SalesDataTable[[#This Row],[Order Date]],"MMM")</f>
        <v>Dec</v>
      </c>
      <c r="G2624" s="4" t="s">
        <v>6</v>
      </c>
      <c r="H2624" s="4" t="s">
        <v>27</v>
      </c>
      <c r="I2624" s="4" t="s">
        <v>8</v>
      </c>
      <c r="J2624" s="4" t="s">
        <v>16</v>
      </c>
      <c r="K2624" s="4" t="s">
        <v>9</v>
      </c>
      <c r="L2624" s="4" t="s">
        <v>17</v>
      </c>
      <c r="M2624" s="9">
        <v>3</v>
      </c>
      <c r="N2624" s="6">
        <v>140.4</v>
      </c>
      <c r="O2624" s="7">
        <v>0.2</v>
      </c>
      <c r="P2624" s="6">
        <v>81.760000000000005</v>
      </c>
      <c r="Q2624" s="6">
        <f t="shared" si="160"/>
        <v>336.96000000000004</v>
      </c>
      <c r="R2624" s="6">
        <f t="shared" si="161"/>
        <v>245.28000000000003</v>
      </c>
      <c r="S2624" s="6">
        <f t="shared" si="162"/>
        <v>91.68</v>
      </c>
      <c r="T2624" s="8">
        <f t="shared" si="163"/>
        <v>0.27207977207977208</v>
      </c>
      <c r="U2624" s="5">
        <f>YEAR(SalesDataTable[[#This Row],[Order Date]])</f>
        <v>2026</v>
      </c>
      <c r="V2624" s="8" t="str">
        <f>"Q"&amp;ROUNDUP(MONTH(SalesDataTable[[#This Row],[Order Date]])/3,0)</f>
        <v>Q4</v>
      </c>
      <c r="W2624" s="9">
        <f>MONTH(SalesDataTable[[#This Row],[Order Date]])</f>
        <v>12</v>
      </c>
      <c r="X2624" s="8" t="str">
        <f>TEXT(SalesDataTable[[#This Row],[Order Date]],"mmm")</f>
        <v>Dec</v>
      </c>
    </row>
    <row r="2625" spans="1:24" ht="15.75">
      <c r="A2625" s="2">
        <v>1009</v>
      </c>
      <c r="B2625" s="3">
        <v>46376</v>
      </c>
      <c r="C2625" s="4">
        <f>YEAR(SalesDataTable[[#This Row],[Order Date]])</f>
        <v>2026</v>
      </c>
      <c r="D2625" s="12" t="str">
        <f>"Q"&amp;ROUNDUP(MONTH(SalesDataTable[[#This Row],[Order Date]])/3,0)</f>
        <v>Q4</v>
      </c>
      <c r="E2625" s="4">
        <f>MONTH(SalesDataTable[[#This Row],[Order Date]])</f>
        <v>12</v>
      </c>
      <c r="F2625" s="4" t="str">
        <f>TEXT(SalesDataTable[[#This Row],[Order Date]],"MMM")</f>
        <v>Dec</v>
      </c>
      <c r="G2625" s="4" t="s">
        <v>20</v>
      </c>
      <c r="H2625" s="4" t="s">
        <v>47</v>
      </c>
      <c r="I2625" s="4" t="s">
        <v>28</v>
      </c>
      <c r="J2625" s="4" t="s">
        <v>3</v>
      </c>
      <c r="K2625" s="4" t="s">
        <v>9</v>
      </c>
      <c r="L2625" s="4" t="s">
        <v>46</v>
      </c>
      <c r="M2625" s="9">
        <v>2</v>
      </c>
      <c r="N2625" s="6">
        <v>72.349999999999994</v>
      </c>
      <c r="O2625" s="7">
        <v>0.15</v>
      </c>
      <c r="P2625" s="6">
        <v>32.44</v>
      </c>
      <c r="Q2625" s="6">
        <f t="shared" si="160"/>
        <v>122.99499999999999</v>
      </c>
      <c r="R2625" s="6">
        <f t="shared" si="161"/>
        <v>64.88</v>
      </c>
      <c r="S2625" s="6">
        <f t="shared" si="162"/>
        <v>58.114999999999995</v>
      </c>
      <c r="T2625" s="8">
        <f t="shared" si="163"/>
        <v>0.47249888206837676</v>
      </c>
      <c r="U2625" s="5">
        <f>YEAR(SalesDataTable[[#This Row],[Order Date]])</f>
        <v>2026</v>
      </c>
      <c r="V2625" s="8" t="str">
        <f>"Q"&amp;ROUNDUP(MONTH(SalesDataTable[[#This Row],[Order Date]])/3,0)</f>
        <v>Q4</v>
      </c>
      <c r="W2625" s="9">
        <f>MONTH(SalesDataTable[[#This Row],[Order Date]])</f>
        <v>12</v>
      </c>
      <c r="X2625" s="8" t="str">
        <f>TEXT(SalesDataTable[[#This Row],[Order Date]],"mmm")</f>
        <v>Dec</v>
      </c>
    </row>
    <row r="2626" spans="1:24" ht="15.75">
      <c r="A2626" s="2">
        <v>1231</v>
      </c>
      <c r="B2626" s="3">
        <v>46376</v>
      </c>
      <c r="C2626" s="4">
        <f>YEAR(SalesDataTable[[#This Row],[Order Date]])</f>
        <v>2026</v>
      </c>
      <c r="D2626" s="12" t="str">
        <f>"Q"&amp;ROUNDUP(MONTH(SalesDataTable[[#This Row],[Order Date]])/3,0)</f>
        <v>Q4</v>
      </c>
      <c r="E2626" s="4">
        <f>MONTH(SalesDataTable[[#This Row],[Order Date]])</f>
        <v>12</v>
      </c>
      <c r="F2626" s="4" t="str">
        <f>TEXT(SalesDataTable[[#This Row],[Order Date]],"MMM")</f>
        <v>Dec</v>
      </c>
      <c r="G2626" s="4" t="s">
        <v>20</v>
      </c>
      <c r="H2626" s="4" t="s">
        <v>33</v>
      </c>
      <c r="I2626" s="4" t="s">
        <v>2</v>
      </c>
      <c r="J2626" s="4" t="s">
        <v>13</v>
      </c>
      <c r="K2626" s="4" t="s">
        <v>23</v>
      </c>
      <c r="L2626" s="4" t="s">
        <v>51</v>
      </c>
      <c r="M2626" s="9">
        <v>4</v>
      </c>
      <c r="N2626" s="6">
        <v>120.8</v>
      </c>
      <c r="O2626" s="7">
        <v>0.1</v>
      </c>
      <c r="P2626" s="6">
        <v>59.93</v>
      </c>
      <c r="Q2626" s="6">
        <f t="shared" ref="Q2626:Q2689" si="164">M2626*N2626*(1-O2626)</f>
        <v>434.88</v>
      </c>
      <c r="R2626" s="6">
        <f t="shared" ref="R2626:R2689" si="165">M2626*P2626</f>
        <v>239.72</v>
      </c>
      <c r="S2626" s="6">
        <f t="shared" ref="S2626:S2689" si="166">Q2626-R2626</f>
        <v>195.16</v>
      </c>
      <c r="T2626" s="8">
        <f t="shared" ref="T2626:T2689" si="167">IFERROR(S2626/Q2626,0)</f>
        <v>0.44876747608535689</v>
      </c>
      <c r="U2626" s="5">
        <f>YEAR(SalesDataTable[[#This Row],[Order Date]])</f>
        <v>2026</v>
      </c>
      <c r="V2626" s="8" t="str">
        <f>"Q"&amp;ROUNDUP(MONTH(SalesDataTable[[#This Row],[Order Date]])/3,0)</f>
        <v>Q4</v>
      </c>
      <c r="W2626" s="9">
        <f>MONTH(SalesDataTable[[#This Row],[Order Date]])</f>
        <v>12</v>
      </c>
      <c r="X2626" s="8" t="str">
        <f>TEXT(SalesDataTable[[#This Row],[Order Date]],"mmm")</f>
        <v>Dec</v>
      </c>
    </row>
    <row r="2627" spans="1:24" ht="15.75">
      <c r="A2627" s="2">
        <v>1445</v>
      </c>
      <c r="B2627" s="3">
        <v>46376</v>
      </c>
      <c r="C2627" s="4">
        <f>YEAR(SalesDataTable[[#This Row],[Order Date]])</f>
        <v>2026</v>
      </c>
      <c r="D2627" s="12" t="str">
        <f>"Q"&amp;ROUNDUP(MONTH(SalesDataTable[[#This Row],[Order Date]])/3,0)</f>
        <v>Q4</v>
      </c>
      <c r="E2627" s="4">
        <f>MONTH(SalesDataTable[[#This Row],[Order Date]])</f>
        <v>12</v>
      </c>
      <c r="F2627" s="4" t="str">
        <f>TEXT(SalesDataTable[[#This Row],[Order Date]],"MMM")</f>
        <v>Dec</v>
      </c>
      <c r="G2627" s="4" t="s">
        <v>20</v>
      </c>
      <c r="H2627" s="4" t="s">
        <v>31</v>
      </c>
      <c r="I2627" s="4" t="s">
        <v>2</v>
      </c>
      <c r="J2627" s="4" t="s">
        <v>13</v>
      </c>
      <c r="K2627" s="4" t="s">
        <v>9</v>
      </c>
      <c r="L2627" s="4" t="s">
        <v>46</v>
      </c>
      <c r="M2627" s="9">
        <v>1</v>
      </c>
      <c r="N2627" s="6">
        <v>71.23</v>
      </c>
      <c r="O2627" s="7">
        <v>0</v>
      </c>
      <c r="P2627" s="6">
        <v>31.63</v>
      </c>
      <c r="Q2627" s="6">
        <f t="shared" si="164"/>
        <v>71.23</v>
      </c>
      <c r="R2627" s="6">
        <f t="shared" si="165"/>
        <v>31.63</v>
      </c>
      <c r="S2627" s="6">
        <f t="shared" si="166"/>
        <v>39.600000000000009</v>
      </c>
      <c r="T2627" s="8">
        <f t="shared" si="167"/>
        <v>0.55594552856942303</v>
      </c>
      <c r="U2627" s="5">
        <f>YEAR(SalesDataTable[[#This Row],[Order Date]])</f>
        <v>2026</v>
      </c>
      <c r="V2627" s="8" t="str">
        <f>"Q"&amp;ROUNDUP(MONTH(SalesDataTable[[#This Row],[Order Date]])/3,0)</f>
        <v>Q4</v>
      </c>
      <c r="W2627" s="9">
        <f>MONTH(SalesDataTable[[#This Row],[Order Date]])</f>
        <v>12</v>
      </c>
      <c r="X2627" s="8" t="str">
        <f>TEXT(SalesDataTable[[#This Row],[Order Date]],"mmm")</f>
        <v>Dec</v>
      </c>
    </row>
    <row r="2628" spans="1:24" ht="15.75">
      <c r="A2628" s="2">
        <v>2842</v>
      </c>
      <c r="B2628" s="3">
        <v>46376</v>
      </c>
      <c r="C2628" s="4">
        <f>YEAR(SalesDataTable[[#This Row],[Order Date]])</f>
        <v>2026</v>
      </c>
      <c r="D2628" s="12" t="str">
        <f>"Q"&amp;ROUNDUP(MONTH(SalesDataTable[[#This Row],[Order Date]])/3,0)</f>
        <v>Q4</v>
      </c>
      <c r="E2628" s="4">
        <f>MONTH(SalesDataTable[[#This Row],[Order Date]])</f>
        <v>12</v>
      </c>
      <c r="F2628" s="4" t="str">
        <f>TEXT(SalesDataTable[[#This Row],[Order Date]],"MMM")</f>
        <v>Dec</v>
      </c>
      <c r="G2628" s="4" t="s">
        <v>11</v>
      </c>
      <c r="H2628" s="4" t="s">
        <v>39</v>
      </c>
      <c r="I2628" s="4" t="s">
        <v>8</v>
      </c>
      <c r="J2628" s="4" t="s">
        <v>16</v>
      </c>
      <c r="K2628" s="4" t="s">
        <v>4</v>
      </c>
      <c r="L2628" s="4" t="s">
        <v>22</v>
      </c>
      <c r="M2628" s="9">
        <v>5</v>
      </c>
      <c r="N2628" s="6">
        <v>51.02</v>
      </c>
      <c r="O2628" s="7">
        <v>0.05</v>
      </c>
      <c r="P2628" s="6">
        <v>22.56</v>
      </c>
      <c r="Q2628" s="6">
        <f t="shared" si="164"/>
        <v>242.345</v>
      </c>
      <c r="R2628" s="6">
        <f t="shared" si="165"/>
        <v>112.8</v>
      </c>
      <c r="S2628" s="6">
        <f t="shared" si="166"/>
        <v>129.54500000000002</v>
      </c>
      <c r="T2628" s="8">
        <f t="shared" si="167"/>
        <v>0.5345478553302111</v>
      </c>
      <c r="U2628" s="5">
        <f>YEAR(SalesDataTable[[#This Row],[Order Date]])</f>
        <v>2026</v>
      </c>
      <c r="V2628" s="8" t="str">
        <f>"Q"&amp;ROUNDUP(MONTH(SalesDataTable[[#This Row],[Order Date]])/3,0)</f>
        <v>Q4</v>
      </c>
      <c r="W2628" s="9">
        <f>MONTH(SalesDataTable[[#This Row],[Order Date]])</f>
        <v>12</v>
      </c>
      <c r="X2628" s="8" t="str">
        <f>TEXT(SalesDataTable[[#This Row],[Order Date]],"mmm")</f>
        <v>Dec</v>
      </c>
    </row>
    <row r="2629" spans="1:24" ht="15.75">
      <c r="A2629" s="2">
        <v>3783</v>
      </c>
      <c r="B2629" s="3">
        <v>46376</v>
      </c>
      <c r="C2629" s="4">
        <f>YEAR(SalesDataTable[[#This Row],[Order Date]])</f>
        <v>2026</v>
      </c>
      <c r="D2629" s="12" t="str">
        <f>"Q"&amp;ROUNDUP(MONTH(SalesDataTable[[#This Row],[Order Date]])/3,0)</f>
        <v>Q4</v>
      </c>
      <c r="E2629" s="4">
        <f>MONTH(SalesDataTable[[#This Row],[Order Date]])</f>
        <v>12</v>
      </c>
      <c r="F2629" s="4" t="str">
        <f>TEXT(SalesDataTable[[#This Row],[Order Date]],"MMM")</f>
        <v>Dec</v>
      </c>
      <c r="G2629" s="4" t="s">
        <v>11</v>
      </c>
      <c r="H2629" s="4" t="s">
        <v>12</v>
      </c>
      <c r="I2629" s="4" t="s">
        <v>28</v>
      </c>
      <c r="J2629" s="4" t="s">
        <v>13</v>
      </c>
      <c r="K2629" s="4" t="s">
        <v>14</v>
      </c>
      <c r="L2629" s="4" t="s">
        <v>44</v>
      </c>
      <c r="M2629" s="9">
        <v>1</v>
      </c>
      <c r="N2629" s="6">
        <v>130.52000000000001</v>
      </c>
      <c r="O2629" s="7">
        <v>0.1</v>
      </c>
      <c r="P2629" s="6">
        <v>66.09</v>
      </c>
      <c r="Q2629" s="6">
        <f t="shared" si="164"/>
        <v>117.46800000000002</v>
      </c>
      <c r="R2629" s="6">
        <f t="shared" si="165"/>
        <v>66.09</v>
      </c>
      <c r="S2629" s="6">
        <f t="shared" si="166"/>
        <v>51.378000000000014</v>
      </c>
      <c r="T2629" s="8">
        <f t="shared" si="167"/>
        <v>0.43737869036673821</v>
      </c>
      <c r="U2629" s="5">
        <f>YEAR(SalesDataTable[[#This Row],[Order Date]])</f>
        <v>2026</v>
      </c>
      <c r="V2629" s="8" t="str">
        <f>"Q"&amp;ROUNDUP(MONTH(SalesDataTable[[#This Row],[Order Date]])/3,0)</f>
        <v>Q4</v>
      </c>
      <c r="W2629" s="9">
        <f>MONTH(SalesDataTable[[#This Row],[Order Date]])</f>
        <v>12</v>
      </c>
      <c r="X2629" s="8" t="str">
        <f>TEXT(SalesDataTable[[#This Row],[Order Date]],"mmm")</f>
        <v>Dec</v>
      </c>
    </row>
    <row r="2630" spans="1:24" ht="15.75">
      <c r="A2630" s="2">
        <v>4484</v>
      </c>
      <c r="B2630" s="3">
        <v>46376</v>
      </c>
      <c r="C2630" s="4">
        <f>YEAR(SalesDataTable[[#This Row],[Order Date]])</f>
        <v>2026</v>
      </c>
      <c r="D2630" s="12" t="str">
        <f>"Q"&amp;ROUNDUP(MONTH(SalesDataTable[[#This Row],[Order Date]])/3,0)</f>
        <v>Q4</v>
      </c>
      <c r="E2630" s="4">
        <f>MONTH(SalesDataTable[[#This Row],[Order Date]])</f>
        <v>12</v>
      </c>
      <c r="F2630" s="4" t="str">
        <f>TEXT(SalesDataTable[[#This Row],[Order Date]],"MMM")</f>
        <v>Dec</v>
      </c>
      <c r="G2630" s="4" t="s">
        <v>6</v>
      </c>
      <c r="H2630" s="4" t="s">
        <v>49</v>
      </c>
      <c r="I2630" s="4" t="s">
        <v>2</v>
      </c>
      <c r="J2630" s="4" t="s">
        <v>3</v>
      </c>
      <c r="K2630" s="4" t="s">
        <v>4</v>
      </c>
      <c r="L2630" s="4" t="s">
        <v>5</v>
      </c>
      <c r="M2630" s="9">
        <v>2</v>
      </c>
      <c r="N2630" s="6">
        <v>79.87</v>
      </c>
      <c r="O2630" s="7">
        <v>0.15</v>
      </c>
      <c r="P2630" s="6">
        <v>41.9</v>
      </c>
      <c r="Q2630" s="6">
        <f t="shared" si="164"/>
        <v>135.779</v>
      </c>
      <c r="R2630" s="6">
        <f t="shared" si="165"/>
        <v>83.8</v>
      </c>
      <c r="S2630" s="6">
        <f t="shared" si="166"/>
        <v>51.978999999999999</v>
      </c>
      <c r="T2630" s="8">
        <f t="shared" si="167"/>
        <v>0.38282061290773978</v>
      </c>
      <c r="U2630" s="5">
        <f>YEAR(SalesDataTable[[#This Row],[Order Date]])</f>
        <v>2026</v>
      </c>
      <c r="V2630" s="8" t="str">
        <f>"Q"&amp;ROUNDUP(MONTH(SalesDataTable[[#This Row],[Order Date]])/3,0)</f>
        <v>Q4</v>
      </c>
      <c r="W2630" s="9">
        <f>MONTH(SalesDataTable[[#This Row],[Order Date]])</f>
        <v>12</v>
      </c>
      <c r="X2630" s="8" t="str">
        <f>TEXT(SalesDataTable[[#This Row],[Order Date]],"mmm")</f>
        <v>Dec</v>
      </c>
    </row>
    <row r="2631" spans="1:24" ht="15.75">
      <c r="A2631" s="2">
        <v>4597</v>
      </c>
      <c r="B2631" s="3">
        <v>46376</v>
      </c>
      <c r="C2631" s="4">
        <f>YEAR(SalesDataTable[[#This Row],[Order Date]])</f>
        <v>2026</v>
      </c>
      <c r="D2631" s="12" t="str">
        <f>"Q"&amp;ROUNDUP(MONTH(SalesDataTable[[#This Row],[Order Date]])/3,0)</f>
        <v>Q4</v>
      </c>
      <c r="E2631" s="4">
        <f>MONTH(SalesDataTable[[#This Row],[Order Date]])</f>
        <v>12</v>
      </c>
      <c r="F2631" s="4" t="str">
        <f>TEXT(SalesDataTable[[#This Row],[Order Date]],"MMM")</f>
        <v>Dec</v>
      </c>
      <c r="G2631" s="4" t="s">
        <v>20</v>
      </c>
      <c r="H2631" s="4" t="s">
        <v>47</v>
      </c>
      <c r="I2631" s="4" t="s">
        <v>2</v>
      </c>
      <c r="J2631" s="4" t="s">
        <v>3</v>
      </c>
      <c r="K2631" s="4" t="s">
        <v>9</v>
      </c>
      <c r="L2631" s="4" t="s">
        <v>46</v>
      </c>
      <c r="M2631" s="9">
        <v>3</v>
      </c>
      <c r="N2631" s="6">
        <v>71.3</v>
      </c>
      <c r="O2631" s="7">
        <v>0.1</v>
      </c>
      <c r="P2631" s="6">
        <v>32.93</v>
      </c>
      <c r="Q2631" s="6">
        <f t="shared" si="164"/>
        <v>192.51</v>
      </c>
      <c r="R2631" s="6">
        <f t="shared" si="165"/>
        <v>98.789999999999992</v>
      </c>
      <c r="S2631" s="6">
        <f t="shared" si="166"/>
        <v>93.72</v>
      </c>
      <c r="T2631" s="8">
        <f t="shared" si="167"/>
        <v>0.48683185289075892</v>
      </c>
      <c r="U2631" s="5">
        <f>YEAR(SalesDataTable[[#This Row],[Order Date]])</f>
        <v>2026</v>
      </c>
      <c r="V2631" s="8" t="str">
        <f>"Q"&amp;ROUNDUP(MONTH(SalesDataTable[[#This Row],[Order Date]])/3,0)</f>
        <v>Q4</v>
      </c>
      <c r="W2631" s="9">
        <f>MONTH(SalesDataTable[[#This Row],[Order Date]])</f>
        <v>12</v>
      </c>
      <c r="X2631" s="8" t="str">
        <f>TEXT(SalesDataTable[[#This Row],[Order Date]],"mmm")</f>
        <v>Dec</v>
      </c>
    </row>
    <row r="2632" spans="1:24" ht="15.75">
      <c r="A2632" s="2">
        <v>4917</v>
      </c>
      <c r="B2632" s="3">
        <v>46376</v>
      </c>
      <c r="C2632" s="4">
        <f>YEAR(SalesDataTable[[#This Row],[Order Date]])</f>
        <v>2026</v>
      </c>
      <c r="D2632" s="12" t="str">
        <f>"Q"&amp;ROUNDUP(MONTH(SalesDataTable[[#This Row],[Order Date]])/3,0)</f>
        <v>Q4</v>
      </c>
      <c r="E2632" s="4">
        <f>MONTH(SalesDataTable[[#This Row],[Order Date]])</f>
        <v>12</v>
      </c>
      <c r="F2632" s="4" t="str">
        <f>TEXT(SalesDataTable[[#This Row],[Order Date]],"MMM")</f>
        <v>Dec</v>
      </c>
      <c r="G2632" s="4" t="s">
        <v>0</v>
      </c>
      <c r="H2632" s="4" t="s">
        <v>36</v>
      </c>
      <c r="I2632" s="4" t="s">
        <v>2</v>
      </c>
      <c r="J2632" s="4" t="s">
        <v>3</v>
      </c>
      <c r="K2632" s="4" t="s">
        <v>23</v>
      </c>
      <c r="L2632" s="4" t="s">
        <v>51</v>
      </c>
      <c r="M2632" s="9">
        <v>2</v>
      </c>
      <c r="N2632" s="6">
        <v>122.95</v>
      </c>
      <c r="O2632" s="7">
        <v>0.1</v>
      </c>
      <c r="P2632" s="6">
        <v>59.79</v>
      </c>
      <c r="Q2632" s="6">
        <f t="shared" si="164"/>
        <v>221.31</v>
      </c>
      <c r="R2632" s="6">
        <f t="shared" si="165"/>
        <v>119.58</v>
      </c>
      <c r="S2632" s="6">
        <f t="shared" si="166"/>
        <v>101.73</v>
      </c>
      <c r="T2632" s="8">
        <f t="shared" si="167"/>
        <v>0.45967195336857802</v>
      </c>
      <c r="U2632" s="5">
        <f>YEAR(SalesDataTable[[#This Row],[Order Date]])</f>
        <v>2026</v>
      </c>
      <c r="V2632" s="8" t="str">
        <f>"Q"&amp;ROUNDUP(MONTH(SalesDataTable[[#This Row],[Order Date]])/3,0)</f>
        <v>Q4</v>
      </c>
      <c r="W2632" s="9">
        <f>MONTH(SalesDataTable[[#This Row],[Order Date]])</f>
        <v>12</v>
      </c>
      <c r="X2632" s="8" t="str">
        <f>TEXT(SalesDataTable[[#This Row],[Order Date]],"mmm")</f>
        <v>Dec</v>
      </c>
    </row>
    <row r="2633" spans="1:24" ht="15.75">
      <c r="A2633" s="2">
        <v>629</v>
      </c>
      <c r="B2633" s="3">
        <v>46377</v>
      </c>
      <c r="C2633" s="4">
        <f>YEAR(SalesDataTable[[#This Row],[Order Date]])</f>
        <v>2026</v>
      </c>
      <c r="D2633" s="12" t="str">
        <f>"Q"&amp;ROUNDUP(MONTH(SalesDataTable[[#This Row],[Order Date]])/3,0)</f>
        <v>Q4</v>
      </c>
      <c r="E2633" s="4">
        <f>MONTH(SalesDataTable[[#This Row],[Order Date]])</f>
        <v>12</v>
      </c>
      <c r="F2633" s="4" t="str">
        <f>TEXT(SalesDataTable[[#This Row],[Order Date]],"MMM")</f>
        <v>Dec</v>
      </c>
      <c r="G2633" s="4" t="s">
        <v>20</v>
      </c>
      <c r="H2633" s="4" t="s">
        <v>47</v>
      </c>
      <c r="I2633" s="4" t="s">
        <v>2</v>
      </c>
      <c r="J2633" s="4" t="s">
        <v>16</v>
      </c>
      <c r="K2633" s="4" t="s">
        <v>34</v>
      </c>
      <c r="L2633" s="4" t="s">
        <v>45</v>
      </c>
      <c r="M2633" s="9">
        <v>2</v>
      </c>
      <c r="N2633" s="6">
        <v>50.04</v>
      </c>
      <c r="O2633" s="7">
        <v>0.05</v>
      </c>
      <c r="P2633" s="6">
        <v>22.43</v>
      </c>
      <c r="Q2633" s="6">
        <f t="shared" si="164"/>
        <v>95.075999999999993</v>
      </c>
      <c r="R2633" s="6">
        <f t="shared" si="165"/>
        <v>44.86</v>
      </c>
      <c r="S2633" s="6">
        <f t="shared" si="166"/>
        <v>50.215999999999994</v>
      </c>
      <c r="T2633" s="8">
        <f t="shared" si="167"/>
        <v>0.52816694013210486</v>
      </c>
      <c r="U2633" s="5">
        <f>YEAR(SalesDataTable[[#This Row],[Order Date]])</f>
        <v>2026</v>
      </c>
      <c r="V2633" s="8" t="str">
        <f>"Q"&amp;ROUNDUP(MONTH(SalesDataTable[[#This Row],[Order Date]])/3,0)</f>
        <v>Q4</v>
      </c>
      <c r="W2633" s="9">
        <f>MONTH(SalesDataTable[[#This Row],[Order Date]])</f>
        <v>12</v>
      </c>
      <c r="X2633" s="8" t="str">
        <f>TEXT(SalesDataTable[[#This Row],[Order Date]],"mmm")</f>
        <v>Dec</v>
      </c>
    </row>
    <row r="2634" spans="1:24" ht="15.75">
      <c r="A2634" s="2">
        <v>1373</v>
      </c>
      <c r="B2634" s="3">
        <v>46377</v>
      </c>
      <c r="C2634" s="4">
        <f>YEAR(SalesDataTable[[#This Row],[Order Date]])</f>
        <v>2026</v>
      </c>
      <c r="D2634" s="12" t="str">
        <f>"Q"&amp;ROUNDUP(MONTH(SalesDataTable[[#This Row],[Order Date]])/3,0)</f>
        <v>Q4</v>
      </c>
      <c r="E2634" s="4">
        <f>MONTH(SalesDataTable[[#This Row],[Order Date]])</f>
        <v>12</v>
      </c>
      <c r="F2634" s="4" t="str">
        <f>TEXT(SalesDataTable[[#This Row],[Order Date]],"MMM")</f>
        <v>Dec</v>
      </c>
      <c r="G2634" s="4" t="s">
        <v>6</v>
      </c>
      <c r="H2634" s="4" t="s">
        <v>7</v>
      </c>
      <c r="I2634" s="4" t="s">
        <v>28</v>
      </c>
      <c r="J2634" s="4" t="s">
        <v>3</v>
      </c>
      <c r="K2634" s="4" t="s">
        <v>23</v>
      </c>
      <c r="L2634" s="4" t="s">
        <v>40</v>
      </c>
      <c r="M2634" s="9">
        <v>1</v>
      </c>
      <c r="N2634" s="6">
        <v>80.92</v>
      </c>
      <c r="O2634" s="7">
        <v>0.05</v>
      </c>
      <c r="P2634" s="6">
        <v>40.14</v>
      </c>
      <c r="Q2634" s="6">
        <f t="shared" si="164"/>
        <v>76.873999999999995</v>
      </c>
      <c r="R2634" s="6">
        <f t="shared" si="165"/>
        <v>40.14</v>
      </c>
      <c r="S2634" s="6">
        <f t="shared" si="166"/>
        <v>36.733999999999995</v>
      </c>
      <c r="T2634" s="8">
        <f t="shared" si="167"/>
        <v>0.47784686630069978</v>
      </c>
      <c r="U2634" s="5">
        <f>YEAR(SalesDataTable[[#This Row],[Order Date]])</f>
        <v>2026</v>
      </c>
      <c r="V2634" s="8" t="str">
        <f>"Q"&amp;ROUNDUP(MONTH(SalesDataTable[[#This Row],[Order Date]])/3,0)</f>
        <v>Q4</v>
      </c>
      <c r="W2634" s="9">
        <f>MONTH(SalesDataTable[[#This Row],[Order Date]])</f>
        <v>12</v>
      </c>
      <c r="X2634" s="8" t="str">
        <f>TEXT(SalesDataTable[[#This Row],[Order Date]],"mmm")</f>
        <v>Dec</v>
      </c>
    </row>
    <row r="2635" spans="1:24" ht="15.75">
      <c r="A2635" s="2">
        <v>1668</v>
      </c>
      <c r="B2635" s="3">
        <v>46377</v>
      </c>
      <c r="C2635" s="4">
        <f>YEAR(SalesDataTable[[#This Row],[Order Date]])</f>
        <v>2026</v>
      </c>
      <c r="D2635" s="12" t="str">
        <f>"Q"&amp;ROUNDUP(MONTH(SalesDataTable[[#This Row],[Order Date]])/3,0)</f>
        <v>Q4</v>
      </c>
      <c r="E2635" s="4">
        <f>MONTH(SalesDataTable[[#This Row],[Order Date]])</f>
        <v>12</v>
      </c>
      <c r="F2635" s="4" t="str">
        <f>TEXT(SalesDataTable[[#This Row],[Order Date]],"MMM")</f>
        <v>Dec</v>
      </c>
      <c r="G2635" s="4" t="s">
        <v>11</v>
      </c>
      <c r="H2635" s="4" t="s">
        <v>25</v>
      </c>
      <c r="I2635" s="4" t="s">
        <v>2</v>
      </c>
      <c r="J2635" s="4" t="s">
        <v>16</v>
      </c>
      <c r="K2635" s="4" t="s">
        <v>4</v>
      </c>
      <c r="L2635" s="4" t="s">
        <v>22</v>
      </c>
      <c r="M2635" s="9">
        <v>6</v>
      </c>
      <c r="N2635" s="6">
        <v>50.35</v>
      </c>
      <c r="O2635" s="7">
        <v>0.15</v>
      </c>
      <c r="P2635" s="6">
        <v>22.91</v>
      </c>
      <c r="Q2635" s="6">
        <f t="shared" si="164"/>
        <v>256.78500000000003</v>
      </c>
      <c r="R2635" s="6">
        <f t="shared" si="165"/>
        <v>137.46</v>
      </c>
      <c r="S2635" s="6">
        <f t="shared" si="166"/>
        <v>119.32500000000002</v>
      </c>
      <c r="T2635" s="8">
        <f t="shared" si="167"/>
        <v>0.46468835796483443</v>
      </c>
      <c r="U2635" s="5">
        <f>YEAR(SalesDataTable[[#This Row],[Order Date]])</f>
        <v>2026</v>
      </c>
      <c r="V2635" s="8" t="str">
        <f>"Q"&amp;ROUNDUP(MONTH(SalesDataTable[[#This Row],[Order Date]])/3,0)</f>
        <v>Q4</v>
      </c>
      <c r="W2635" s="9">
        <f>MONTH(SalesDataTable[[#This Row],[Order Date]])</f>
        <v>12</v>
      </c>
      <c r="X2635" s="8" t="str">
        <f>TEXT(SalesDataTable[[#This Row],[Order Date]],"mmm")</f>
        <v>Dec</v>
      </c>
    </row>
    <row r="2636" spans="1:24" ht="15.75">
      <c r="A2636" s="2">
        <v>2646</v>
      </c>
      <c r="B2636" s="3">
        <v>46377</v>
      </c>
      <c r="C2636" s="4">
        <f>YEAR(SalesDataTable[[#This Row],[Order Date]])</f>
        <v>2026</v>
      </c>
      <c r="D2636" s="12" t="str">
        <f>"Q"&amp;ROUNDUP(MONTH(SalesDataTable[[#This Row],[Order Date]])/3,0)</f>
        <v>Q4</v>
      </c>
      <c r="E2636" s="4">
        <f>MONTH(SalesDataTable[[#This Row],[Order Date]])</f>
        <v>12</v>
      </c>
      <c r="F2636" s="4" t="str">
        <f>TEXT(SalesDataTable[[#This Row],[Order Date]],"MMM")</f>
        <v>Dec</v>
      </c>
      <c r="G2636" s="4" t="s">
        <v>6</v>
      </c>
      <c r="H2636" s="4" t="s">
        <v>7</v>
      </c>
      <c r="I2636" s="4" t="s">
        <v>2</v>
      </c>
      <c r="J2636" s="4" t="s">
        <v>3</v>
      </c>
      <c r="K2636" s="4" t="s">
        <v>34</v>
      </c>
      <c r="L2636" s="4" t="s">
        <v>42</v>
      </c>
      <c r="M2636" s="9">
        <v>1</v>
      </c>
      <c r="N2636" s="6">
        <v>35.799999999999997</v>
      </c>
      <c r="O2636" s="7">
        <v>0.05</v>
      </c>
      <c r="P2636" s="6">
        <v>14.12</v>
      </c>
      <c r="Q2636" s="6">
        <f t="shared" si="164"/>
        <v>34.01</v>
      </c>
      <c r="R2636" s="6">
        <f t="shared" si="165"/>
        <v>14.12</v>
      </c>
      <c r="S2636" s="6">
        <f t="shared" si="166"/>
        <v>19.89</v>
      </c>
      <c r="T2636" s="8">
        <f t="shared" si="167"/>
        <v>0.58482799176712741</v>
      </c>
      <c r="U2636" s="5">
        <f>YEAR(SalesDataTable[[#This Row],[Order Date]])</f>
        <v>2026</v>
      </c>
      <c r="V2636" s="8" t="str">
        <f>"Q"&amp;ROUNDUP(MONTH(SalesDataTable[[#This Row],[Order Date]])/3,0)</f>
        <v>Q4</v>
      </c>
      <c r="W2636" s="9">
        <f>MONTH(SalesDataTable[[#This Row],[Order Date]])</f>
        <v>12</v>
      </c>
      <c r="X2636" s="8" t="str">
        <f>TEXT(SalesDataTable[[#This Row],[Order Date]],"mmm")</f>
        <v>Dec</v>
      </c>
    </row>
    <row r="2637" spans="1:24" ht="15.75">
      <c r="A2637" s="2">
        <v>3044</v>
      </c>
      <c r="B2637" s="3">
        <v>46377</v>
      </c>
      <c r="C2637" s="4">
        <f>YEAR(SalesDataTable[[#This Row],[Order Date]])</f>
        <v>2026</v>
      </c>
      <c r="D2637" s="12" t="str">
        <f>"Q"&amp;ROUNDUP(MONTH(SalesDataTable[[#This Row],[Order Date]])/3,0)</f>
        <v>Q4</v>
      </c>
      <c r="E2637" s="4">
        <f>MONTH(SalesDataTable[[#This Row],[Order Date]])</f>
        <v>12</v>
      </c>
      <c r="F2637" s="4" t="str">
        <f>TEXT(SalesDataTable[[#This Row],[Order Date]],"MMM")</f>
        <v>Dec</v>
      </c>
      <c r="G2637" s="4" t="s">
        <v>6</v>
      </c>
      <c r="H2637" s="4" t="s">
        <v>27</v>
      </c>
      <c r="I2637" s="4" t="s">
        <v>8</v>
      </c>
      <c r="J2637" s="4" t="s">
        <v>16</v>
      </c>
      <c r="K2637" s="4" t="s">
        <v>4</v>
      </c>
      <c r="L2637" s="4" t="s">
        <v>26</v>
      </c>
      <c r="M2637" s="9">
        <v>4</v>
      </c>
      <c r="N2637" s="6">
        <v>40.64</v>
      </c>
      <c r="O2637" s="7">
        <v>0.1</v>
      </c>
      <c r="P2637" s="6">
        <v>16.260000000000002</v>
      </c>
      <c r="Q2637" s="6">
        <f t="shared" si="164"/>
        <v>146.304</v>
      </c>
      <c r="R2637" s="6">
        <f t="shared" si="165"/>
        <v>65.040000000000006</v>
      </c>
      <c r="S2637" s="6">
        <f t="shared" si="166"/>
        <v>81.263999999999996</v>
      </c>
      <c r="T2637" s="8">
        <f t="shared" si="167"/>
        <v>0.55544619422572172</v>
      </c>
      <c r="U2637" s="5">
        <f>YEAR(SalesDataTable[[#This Row],[Order Date]])</f>
        <v>2026</v>
      </c>
      <c r="V2637" s="8" t="str">
        <f>"Q"&amp;ROUNDUP(MONTH(SalesDataTable[[#This Row],[Order Date]])/3,0)</f>
        <v>Q4</v>
      </c>
      <c r="W2637" s="9">
        <f>MONTH(SalesDataTable[[#This Row],[Order Date]])</f>
        <v>12</v>
      </c>
      <c r="X2637" s="8" t="str">
        <f>TEXT(SalesDataTable[[#This Row],[Order Date]],"mmm")</f>
        <v>Dec</v>
      </c>
    </row>
    <row r="2638" spans="1:24" ht="15.75">
      <c r="A2638" s="2">
        <v>3065</v>
      </c>
      <c r="B2638" s="3">
        <v>46377</v>
      </c>
      <c r="C2638" s="4">
        <f>YEAR(SalesDataTable[[#This Row],[Order Date]])</f>
        <v>2026</v>
      </c>
      <c r="D2638" s="12" t="str">
        <f>"Q"&amp;ROUNDUP(MONTH(SalesDataTable[[#This Row],[Order Date]])/3,0)</f>
        <v>Q4</v>
      </c>
      <c r="E2638" s="4">
        <f>MONTH(SalesDataTable[[#This Row],[Order Date]])</f>
        <v>12</v>
      </c>
      <c r="F2638" s="4" t="str">
        <f>TEXT(SalesDataTable[[#This Row],[Order Date]],"MMM")</f>
        <v>Dec</v>
      </c>
      <c r="G2638" s="4" t="s">
        <v>11</v>
      </c>
      <c r="H2638" s="4" t="s">
        <v>39</v>
      </c>
      <c r="I2638" s="4" t="s">
        <v>2</v>
      </c>
      <c r="J2638" s="4" t="s">
        <v>13</v>
      </c>
      <c r="K2638" s="4" t="s">
        <v>23</v>
      </c>
      <c r="L2638" s="4" t="s">
        <v>40</v>
      </c>
      <c r="M2638" s="9">
        <v>3</v>
      </c>
      <c r="N2638" s="6">
        <v>81.510000000000005</v>
      </c>
      <c r="O2638" s="7">
        <v>0.05</v>
      </c>
      <c r="P2638" s="6">
        <v>39.9</v>
      </c>
      <c r="Q2638" s="6">
        <f t="shared" si="164"/>
        <v>232.30350000000001</v>
      </c>
      <c r="R2638" s="6">
        <f t="shared" si="165"/>
        <v>119.69999999999999</v>
      </c>
      <c r="S2638" s="6">
        <f t="shared" si="166"/>
        <v>112.60350000000003</v>
      </c>
      <c r="T2638" s="8">
        <f t="shared" si="167"/>
        <v>0.48472580051527425</v>
      </c>
      <c r="U2638" s="5">
        <f>YEAR(SalesDataTable[[#This Row],[Order Date]])</f>
        <v>2026</v>
      </c>
      <c r="V2638" s="8" t="str">
        <f>"Q"&amp;ROUNDUP(MONTH(SalesDataTable[[#This Row],[Order Date]])/3,0)</f>
        <v>Q4</v>
      </c>
      <c r="W2638" s="9">
        <f>MONTH(SalesDataTable[[#This Row],[Order Date]])</f>
        <v>12</v>
      </c>
      <c r="X2638" s="8" t="str">
        <f>TEXT(SalesDataTable[[#This Row],[Order Date]],"mmm")</f>
        <v>Dec</v>
      </c>
    </row>
    <row r="2639" spans="1:24" ht="15.75">
      <c r="A2639" s="2">
        <v>3365</v>
      </c>
      <c r="B2639" s="3">
        <v>46377</v>
      </c>
      <c r="C2639" s="4">
        <f>YEAR(SalesDataTable[[#This Row],[Order Date]])</f>
        <v>2026</v>
      </c>
      <c r="D2639" s="12" t="str">
        <f>"Q"&amp;ROUNDUP(MONTH(SalesDataTable[[#This Row],[Order Date]])/3,0)</f>
        <v>Q4</v>
      </c>
      <c r="E2639" s="4">
        <f>MONTH(SalesDataTable[[#This Row],[Order Date]])</f>
        <v>12</v>
      </c>
      <c r="F2639" s="4" t="str">
        <f>TEXT(SalesDataTable[[#This Row],[Order Date]],"MMM")</f>
        <v>Dec</v>
      </c>
      <c r="G2639" s="4" t="s">
        <v>20</v>
      </c>
      <c r="H2639" s="4" t="s">
        <v>31</v>
      </c>
      <c r="I2639" s="4" t="s">
        <v>19</v>
      </c>
      <c r="J2639" s="4" t="s">
        <v>13</v>
      </c>
      <c r="K2639" s="4" t="s">
        <v>34</v>
      </c>
      <c r="L2639" s="4" t="s">
        <v>38</v>
      </c>
      <c r="M2639" s="9">
        <v>2</v>
      </c>
      <c r="N2639" s="6">
        <v>122.4</v>
      </c>
      <c r="O2639" s="7">
        <v>0.1</v>
      </c>
      <c r="P2639" s="6">
        <v>71.09</v>
      </c>
      <c r="Q2639" s="6">
        <f t="shared" si="164"/>
        <v>220.32000000000002</v>
      </c>
      <c r="R2639" s="6">
        <f t="shared" si="165"/>
        <v>142.18</v>
      </c>
      <c r="S2639" s="6">
        <f t="shared" si="166"/>
        <v>78.140000000000015</v>
      </c>
      <c r="T2639" s="8">
        <f t="shared" si="167"/>
        <v>0.35466594045025424</v>
      </c>
      <c r="U2639" s="5">
        <f>YEAR(SalesDataTable[[#This Row],[Order Date]])</f>
        <v>2026</v>
      </c>
      <c r="V2639" s="8" t="str">
        <f>"Q"&amp;ROUNDUP(MONTH(SalesDataTable[[#This Row],[Order Date]])/3,0)</f>
        <v>Q4</v>
      </c>
      <c r="W2639" s="9">
        <f>MONTH(SalesDataTable[[#This Row],[Order Date]])</f>
        <v>12</v>
      </c>
      <c r="X2639" s="8" t="str">
        <f>TEXT(SalesDataTable[[#This Row],[Order Date]],"mmm")</f>
        <v>Dec</v>
      </c>
    </row>
    <row r="2640" spans="1:24" ht="15.75">
      <c r="A2640" s="2">
        <v>4042</v>
      </c>
      <c r="B2640" s="3">
        <v>46377</v>
      </c>
      <c r="C2640" s="4">
        <f>YEAR(SalesDataTable[[#This Row],[Order Date]])</f>
        <v>2026</v>
      </c>
      <c r="D2640" s="12" t="str">
        <f>"Q"&amp;ROUNDUP(MONTH(SalesDataTable[[#This Row],[Order Date]])/3,0)</f>
        <v>Q4</v>
      </c>
      <c r="E2640" s="4">
        <f>MONTH(SalesDataTable[[#This Row],[Order Date]])</f>
        <v>12</v>
      </c>
      <c r="F2640" s="4" t="str">
        <f>TEXT(SalesDataTable[[#This Row],[Order Date]],"MMM")</f>
        <v>Dec</v>
      </c>
      <c r="G2640" s="4" t="s">
        <v>0</v>
      </c>
      <c r="H2640" s="4" t="s">
        <v>36</v>
      </c>
      <c r="I2640" s="4" t="s">
        <v>28</v>
      </c>
      <c r="J2640" s="4" t="s">
        <v>3</v>
      </c>
      <c r="K2640" s="4" t="s">
        <v>14</v>
      </c>
      <c r="L2640" s="4" t="s">
        <v>32</v>
      </c>
      <c r="M2640" s="9">
        <v>1</v>
      </c>
      <c r="N2640" s="6">
        <v>45.94</v>
      </c>
      <c r="O2640" s="7">
        <v>0.05</v>
      </c>
      <c r="P2640" s="6">
        <v>18.100000000000001</v>
      </c>
      <c r="Q2640" s="6">
        <f t="shared" si="164"/>
        <v>43.642999999999994</v>
      </c>
      <c r="R2640" s="6">
        <f t="shared" si="165"/>
        <v>18.100000000000001</v>
      </c>
      <c r="S2640" s="6">
        <f t="shared" si="166"/>
        <v>25.542999999999992</v>
      </c>
      <c r="T2640" s="8">
        <f t="shared" si="167"/>
        <v>0.58527140664024002</v>
      </c>
      <c r="U2640" s="5">
        <f>YEAR(SalesDataTable[[#This Row],[Order Date]])</f>
        <v>2026</v>
      </c>
      <c r="V2640" s="8" t="str">
        <f>"Q"&amp;ROUNDUP(MONTH(SalesDataTable[[#This Row],[Order Date]])/3,0)</f>
        <v>Q4</v>
      </c>
      <c r="W2640" s="9">
        <f>MONTH(SalesDataTable[[#This Row],[Order Date]])</f>
        <v>12</v>
      </c>
      <c r="X2640" s="8" t="str">
        <f>TEXT(SalesDataTable[[#This Row],[Order Date]],"mmm")</f>
        <v>Dec</v>
      </c>
    </row>
    <row r="2641" spans="1:24" ht="15.75">
      <c r="A2641" s="2">
        <v>4635</v>
      </c>
      <c r="B2641" s="3">
        <v>46377</v>
      </c>
      <c r="C2641" s="4">
        <f>YEAR(SalesDataTable[[#This Row],[Order Date]])</f>
        <v>2026</v>
      </c>
      <c r="D2641" s="12" t="str">
        <f>"Q"&amp;ROUNDUP(MONTH(SalesDataTable[[#This Row],[Order Date]])/3,0)</f>
        <v>Q4</v>
      </c>
      <c r="E2641" s="4">
        <f>MONTH(SalesDataTable[[#This Row],[Order Date]])</f>
        <v>12</v>
      </c>
      <c r="F2641" s="4" t="str">
        <f>TEXT(SalesDataTable[[#This Row],[Order Date]],"MMM")</f>
        <v>Dec</v>
      </c>
      <c r="G2641" s="4" t="s">
        <v>20</v>
      </c>
      <c r="H2641" s="4" t="s">
        <v>47</v>
      </c>
      <c r="I2641" s="4" t="s">
        <v>8</v>
      </c>
      <c r="J2641" s="4" t="s">
        <v>3</v>
      </c>
      <c r="K2641" s="4" t="s">
        <v>23</v>
      </c>
      <c r="L2641" s="4" t="s">
        <v>29</v>
      </c>
      <c r="M2641" s="9">
        <v>15</v>
      </c>
      <c r="N2641" s="6">
        <v>196.89</v>
      </c>
      <c r="O2641" s="7">
        <v>0.15</v>
      </c>
      <c r="P2641" s="6">
        <v>105.09</v>
      </c>
      <c r="Q2641" s="6">
        <f t="shared" si="164"/>
        <v>2510.3474999999999</v>
      </c>
      <c r="R2641" s="6">
        <f t="shared" si="165"/>
        <v>1576.3500000000001</v>
      </c>
      <c r="S2641" s="6">
        <f t="shared" si="166"/>
        <v>933.99749999999972</v>
      </c>
      <c r="T2641" s="8">
        <f t="shared" si="167"/>
        <v>0.37205904760197533</v>
      </c>
      <c r="U2641" s="5">
        <f>YEAR(SalesDataTable[[#This Row],[Order Date]])</f>
        <v>2026</v>
      </c>
      <c r="V2641" s="8" t="str">
        <f>"Q"&amp;ROUNDUP(MONTH(SalesDataTable[[#This Row],[Order Date]])/3,0)</f>
        <v>Q4</v>
      </c>
      <c r="W2641" s="9">
        <f>MONTH(SalesDataTable[[#This Row],[Order Date]])</f>
        <v>12</v>
      </c>
      <c r="X2641" s="8" t="str">
        <f>TEXT(SalesDataTable[[#This Row],[Order Date]],"mmm")</f>
        <v>Dec</v>
      </c>
    </row>
    <row r="2642" spans="1:24" ht="15.75">
      <c r="A2642" s="2">
        <v>4748</v>
      </c>
      <c r="B2642" s="3">
        <v>46377</v>
      </c>
      <c r="C2642" s="4">
        <f>YEAR(SalesDataTable[[#This Row],[Order Date]])</f>
        <v>2026</v>
      </c>
      <c r="D2642" s="12" t="str">
        <f>"Q"&amp;ROUNDUP(MONTH(SalesDataTable[[#This Row],[Order Date]])/3,0)</f>
        <v>Q4</v>
      </c>
      <c r="E2642" s="4">
        <f>MONTH(SalesDataTable[[#This Row],[Order Date]])</f>
        <v>12</v>
      </c>
      <c r="F2642" s="4" t="str">
        <f>TEXT(SalesDataTable[[#This Row],[Order Date]],"MMM")</f>
        <v>Dec</v>
      </c>
      <c r="G2642" s="4" t="s">
        <v>20</v>
      </c>
      <c r="H2642" s="4" t="s">
        <v>47</v>
      </c>
      <c r="I2642" s="4" t="s">
        <v>19</v>
      </c>
      <c r="J2642" s="4" t="s">
        <v>16</v>
      </c>
      <c r="K2642" s="4" t="s">
        <v>4</v>
      </c>
      <c r="L2642" s="4" t="s">
        <v>22</v>
      </c>
      <c r="M2642" s="9">
        <v>1</v>
      </c>
      <c r="N2642" s="6">
        <v>51.18</v>
      </c>
      <c r="O2642" s="7">
        <v>0.05</v>
      </c>
      <c r="P2642" s="6">
        <v>22.98</v>
      </c>
      <c r="Q2642" s="6">
        <f t="shared" si="164"/>
        <v>48.620999999999995</v>
      </c>
      <c r="R2642" s="6">
        <f t="shared" si="165"/>
        <v>22.98</v>
      </c>
      <c r="S2642" s="6">
        <f t="shared" si="166"/>
        <v>25.640999999999995</v>
      </c>
      <c r="T2642" s="8">
        <f t="shared" si="167"/>
        <v>0.52736471894860237</v>
      </c>
      <c r="U2642" s="5">
        <f>YEAR(SalesDataTable[[#This Row],[Order Date]])</f>
        <v>2026</v>
      </c>
      <c r="V2642" s="8" t="str">
        <f>"Q"&amp;ROUNDUP(MONTH(SalesDataTable[[#This Row],[Order Date]])/3,0)</f>
        <v>Q4</v>
      </c>
      <c r="W2642" s="9">
        <f>MONTH(SalesDataTable[[#This Row],[Order Date]])</f>
        <v>12</v>
      </c>
      <c r="X2642" s="8" t="str">
        <f>TEXT(SalesDataTable[[#This Row],[Order Date]],"mmm")</f>
        <v>Dec</v>
      </c>
    </row>
    <row r="2643" spans="1:24" ht="15.75">
      <c r="A2643" s="2">
        <v>342</v>
      </c>
      <c r="B2643" s="3">
        <v>46378</v>
      </c>
      <c r="C2643" s="4">
        <f>YEAR(SalesDataTable[[#This Row],[Order Date]])</f>
        <v>2026</v>
      </c>
      <c r="D2643" s="12" t="str">
        <f>"Q"&amp;ROUNDUP(MONTH(SalesDataTable[[#This Row],[Order Date]])/3,0)</f>
        <v>Q4</v>
      </c>
      <c r="E2643" s="4">
        <f>MONTH(SalesDataTable[[#This Row],[Order Date]])</f>
        <v>12</v>
      </c>
      <c r="F2643" s="4" t="str">
        <f>TEXT(SalesDataTable[[#This Row],[Order Date]],"MMM")</f>
        <v>Dec</v>
      </c>
      <c r="G2643" s="4" t="s">
        <v>6</v>
      </c>
      <c r="H2643" s="4" t="s">
        <v>27</v>
      </c>
      <c r="I2643" s="4" t="s">
        <v>19</v>
      </c>
      <c r="J2643" s="4" t="s">
        <v>13</v>
      </c>
      <c r="K2643" s="4" t="s">
        <v>4</v>
      </c>
      <c r="L2643" s="4" t="s">
        <v>26</v>
      </c>
      <c r="M2643" s="9">
        <v>3</v>
      </c>
      <c r="N2643" s="6">
        <v>40.78</v>
      </c>
      <c r="O2643" s="7">
        <v>0.15</v>
      </c>
      <c r="P2643" s="6">
        <v>16.73</v>
      </c>
      <c r="Q2643" s="6">
        <f t="shared" si="164"/>
        <v>103.989</v>
      </c>
      <c r="R2643" s="6">
        <f t="shared" si="165"/>
        <v>50.19</v>
      </c>
      <c r="S2643" s="6">
        <f t="shared" si="166"/>
        <v>53.799000000000007</v>
      </c>
      <c r="T2643" s="8">
        <f t="shared" si="167"/>
        <v>0.51735279693044456</v>
      </c>
      <c r="U2643" s="5">
        <f>YEAR(SalesDataTable[[#This Row],[Order Date]])</f>
        <v>2026</v>
      </c>
      <c r="V2643" s="8" t="str">
        <f>"Q"&amp;ROUNDUP(MONTH(SalesDataTable[[#This Row],[Order Date]])/3,0)</f>
        <v>Q4</v>
      </c>
      <c r="W2643" s="9">
        <f>MONTH(SalesDataTable[[#This Row],[Order Date]])</f>
        <v>12</v>
      </c>
      <c r="X2643" s="8" t="str">
        <f>TEXT(SalesDataTable[[#This Row],[Order Date]],"mmm")</f>
        <v>Dec</v>
      </c>
    </row>
    <row r="2644" spans="1:24" ht="15.75">
      <c r="A2644" s="2">
        <v>676</v>
      </c>
      <c r="B2644" s="3">
        <v>46378</v>
      </c>
      <c r="C2644" s="4">
        <f>YEAR(SalesDataTable[[#This Row],[Order Date]])</f>
        <v>2026</v>
      </c>
      <c r="D2644" s="12" t="str">
        <f>"Q"&amp;ROUNDUP(MONTH(SalesDataTable[[#This Row],[Order Date]])/3,0)</f>
        <v>Q4</v>
      </c>
      <c r="E2644" s="4">
        <f>MONTH(SalesDataTable[[#This Row],[Order Date]])</f>
        <v>12</v>
      </c>
      <c r="F2644" s="4" t="str">
        <f>TEXT(SalesDataTable[[#This Row],[Order Date]],"MMM")</f>
        <v>Dec</v>
      </c>
      <c r="G2644" s="4" t="s">
        <v>11</v>
      </c>
      <c r="H2644" s="4" t="s">
        <v>18</v>
      </c>
      <c r="I2644" s="4" t="s">
        <v>28</v>
      </c>
      <c r="J2644" s="4" t="s">
        <v>3</v>
      </c>
      <c r="K2644" s="4" t="s">
        <v>23</v>
      </c>
      <c r="L2644" s="4" t="s">
        <v>29</v>
      </c>
      <c r="M2644" s="9">
        <v>1</v>
      </c>
      <c r="N2644" s="6">
        <v>195.63</v>
      </c>
      <c r="O2644" s="7">
        <v>0.05</v>
      </c>
      <c r="P2644" s="6">
        <v>102.13</v>
      </c>
      <c r="Q2644" s="6">
        <f t="shared" si="164"/>
        <v>185.84849999999997</v>
      </c>
      <c r="R2644" s="6">
        <f t="shared" si="165"/>
        <v>102.13</v>
      </c>
      <c r="S2644" s="6">
        <f t="shared" si="166"/>
        <v>83.718499999999977</v>
      </c>
      <c r="T2644" s="8">
        <f t="shared" si="167"/>
        <v>0.45046637449320276</v>
      </c>
      <c r="U2644" s="5">
        <f>YEAR(SalesDataTable[[#This Row],[Order Date]])</f>
        <v>2026</v>
      </c>
      <c r="V2644" s="8" t="str">
        <f>"Q"&amp;ROUNDUP(MONTH(SalesDataTable[[#This Row],[Order Date]])/3,0)</f>
        <v>Q4</v>
      </c>
      <c r="W2644" s="9">
        <f>MONTH(SalesDataTable[[#This Row],[Order Date]])</f>
        <v>12</v>
      </c>
      <c r="X2644" s="8" t="str">
        <f>TEXT(SalesDataTable[[#This Row],[Order Date]],"mmm")</f>
        <v>Dec</v>
      </c>
    </row>
    <row r="2645" spans="1:24" ht="15.75">
      <c r="A2645" s="2">
        <v>1912</v>
      </c>
      <c r="B2645" s="3">
        <v>46378</v>
      </c>
      <c r="C2645" s="4">
        <f>YEAR(SalesDataTable[[#This Row],[Order Date]])</f>
        <v>2026</v>
      </c>
      <c r="D2645" s="12" t="str">
        <f>"Q"&amp;ROUNDUP(MONTH(SalesDataTable[[#This Row],[Order Date]])/3,0)</f>
        <v>Q4</v>
      </c>
      <c r="E2645" s="4">
        <f>MONTH(SalesDataTable[[#This Row],[Order Date]])</f>
        <v>12</v>
      </c>
      <c r="F2645" s="4" t="str">
        <f>TEXT(SalesDataTable[[#This Row],[Order Date]],"MMM")</f>
        <v>Dec</v>
      </c>
      <c r="G2645" s="4" t="s">
        <v>11</v>
      </c>
      <c r="H2645" s="4" t="s">
        <v>25</v>
      </c>
      <c r="I2645" s="4" t="s">
        <v>8</v>
      </c>
      <c r="J2645" s="4" t="s">
        <v>3</v>
      </c>
      <c r="K2645" s="4" t="s">
        <v>14</v>
      </c>
      <c r="L2645" s="4" t="s">
        <v>44</v>
      </c>
      <c r="M2645" s="9">
        <v>10</v>
      </c>
      <c r="N2645" s="6">
        <v>134.86000000000001</v>
      </c>
      <c r="O2645" s="7">
        <v>0.1</v>
      </c>
      <c r="P2645" s="6">
        <v>65.3</v>
      </c>
      <c r="Q2645" s="6">
        <f t="shared" si="164"/>
        <v>1213.7400000000002</v>
      </c>
      <c r="R2645" s="6">
        <f t="shared" si="165"/>
        <v>653</v>
      </c>
      <c r="S2645" s="6">
        <f t="shared" si="166"/>
        <v>560.74000000000024</v>
      </c>
      <c r="T2645" s="8">
        <f t="shared" si="167"/>
        <v>0.46199350767050612</v>
      </c>
      <c r="U2645" s="5">
        <f>YEAR(SalesDataTable[[#This Row],[Order Date]])</f>
        <v>2026</v>
      </c>
      <c r="V2645" s="8" t="str">
        <f>"Q"&amp;ROUNDUP(MONTH(SalesDataTable[[#This Row],[Order Date]])/3,0)</f>
        <v>Q4</v>
      </c>
      <c r="W2645" s="9">
        <f>MONTH(SalesDataTable[[#This Row],[Order Date]])</f>
        <v>12</v>
      </c>
      <c r="X2645" s="8" t="str">
        <f>TEXT(SalesDataTable[[#This Row],[Order Date]],"mmm")</f>
        <v>Dec</v>
      </c>
    </row>
    <row r="2646" spans="1:24" ht="15.75">
      <c r="A2646" s="2">
        <v>2065</v>
      </c>
      <c r="B2646" s="3">
        <v>46378</v>
      </c>
      <c r="C2646" s="4">
        <f>YEAR(SalesDataTable[[#This Row],[Order Date]])</f>
        <v>2026</v>
      </c>
      <c r="D2646" s="12" t="str">
        <f>"Q"&amp;ROUNDUP(MONTH(SalesDataTable[[#This Row],[Order Date]])/3,0)</f>
        <v>Q4</v>
      </c>
      <c r="E2646" s="4">
        <f>MONTH(SalesDataTable[[#This Row],[Order Date]])</f>
        <v>12</v>
      </c>
      <c r="F2646" s="4" t="str">
        <f>TEXT(SalesDataTable[[#This Row],[Order Date]],"MMM")</f>
        <v>Dec</v>
      </c>
      <c r="G2646" s="4" t="s">
        <v>20</v>
      </c>
      <c r="H2646" s="4" t="s">
        <v>21</v>
      </c>
      <c r="I2646" s="4" t="s">
        <v>2</v>
      </c>
      <c r="J2646" s="4" t="s">
        <v>13</v>
      </c>
      <c r="K2646" s="4" t="s">
        <v>4</v>
      </c>
      <c r="L2646" s="4" t="s">
        <v>5</v>
      </c>
      <c r="M2646" s="9">
        <v>1</v>
      </c>
      <c r="N2646" s="6">
        <v>83.15</v>
      </c>
      <c r="O2646" s="7">
        <v>0</v>
      </c>
      <c r="P2646" s="6">
        <v>42.3</v>
      </c>
      <c r="Q2646" s="6">
        <f t="shared" si="164"/>
        <v>83.15</v>
      </c>
      <c r="R2646" s="6">
        <f t="shared" si="165"/>
        <v>42.3</v>
      </c>
      <c r="S2646" s="6">
        <f t="shared" si="166"/>
        <v>40.850000000000009</v>
      </c>
      <c r="T2646" s="8">
        <f t="shared" si="167"/>
        <v>0.49128081779915822</v>
      </c>
      <c r="U2646" s="5">
        <f>YEAR(SalesDataTable[[#This Row],[Order Date]])</f>
        <v>2026</v>
      </c>
      <c r="V2646" s="8" t="str">
        <f>"Q"&amp;ROUNDUP(MONTH(SalesDataTable[[#This Row],[Order Date]])/3,0)</f>
        <v>Q4</v>
      </c>
      <c r="W2646" s="9">
        <f>MONTH(SalesDataTable[[#This Row],[Order Date]])</f>
        <v>12</v>
      </c>
      <c r="X2646" s="8" t="str">
        <f>TEXT(SalesDataTable[[#This Row],[Order Date]],"mmm")</f>
        <v>Dec</v>
      </c>
    </row>
    <row r="2647" spans="1:24" ht="15.75">
      <c r="A2647" s="2">
        <v>3136</v>
      </c>
      <c r="B2647" s="3">
        <v>46378</v>
      </c>
      <c r="C2647" s="4">
        <f>YEAR(SalesDataTable[[#This Row],[Order Date]])</f>
        <v>2026</v>
      </c>
      <c r="D2647" s="12" t="str">
        <f>"Q"&amp;ROUNDUP(MONTH(SalesDataTable[[#This Row],[Order Date]])/3,0)</f>
        <v>Q4</v>
      </c>
      <c r="E2647" s="4">
        <f>MONTH(SalesDataTable[[#This Row],[Order Date]])</f>
        <v>12</v>
      </c>
      <c r="F2647" s="4" t="str">
        <f>TEXT(SalesDataTable[[#This Row],[Order Date]],"MMM")</f>
        <v>Dec</v>
      </c>
      <c r="G2647" s="4" t="s">
        <v>6</v>
      </c>
      <c r="H2647" s="4" t="s">
        <v>27</v>
      </c>
      <c r="I2647" s="4" t="s">
        <v>28</v>
      </c>
      <c r="J2647" s="4" t="s">
        <v>16</v>
      </c>
      <c r="K2647" s="4" t="s">
        <v>4</v>
      </c>
      <c r="L2647" s="4" t="s">
        <v>5</v>
      </c>
      <c r="M2647" s="9">
        <v>1</v>
      </c>
      <c r="N2647" s="6">
        <v>81.599999999999994</v>
      </c>
      <c r="O2647" s="7">
        <v>0.15</v>
      </c>
      <c r="P2647" s="6">
        <v>42</v>
      </c>
      <c r="Q2647" s="6">
        <f t="shared" si="164"/>
        <v>69.36</v>
      </c>
      <c r="R2647" s="6">
        <f t="shared" si="165"/>
        <v>42</v>
      </c>
      <c r="S2647" s="6">
        <f t="shared" si="166"/>
        <v>27.36</v>
      </c>
      <c r="T2647" s="8">
        <f t="shared" si="167"/>
        <v>0.3944636678200692</v>
      </c>
      <c r="U2647" s="5">
        <f>YEAR(SalesDataTable[[#This Row],[Order Date]])</f>
        <v>2026</v>
      </c>
      <c r="V2647" s="8" t="str">
        <f>"Q"&amp;ROUNDUP(MONTH(SalesDataTable[[#This Row],[Order Date]])/3,0)</f>
        <v>Q4</v>
      </c>
      <c r="W2647" s="9">
        <f>MONTH(SalesDataTable[[#This Row],[Order Date]])</f>
        <v>12</v>
      </c>
      <c r="X2647" s="8" t="str">
        <f>TEXT(SalesDataTable[[#This Row],[Order Date]],"mmm")</f>
        <v>Dec</v>
      </c>
    </row>
    <row r="2648" spans="1:24" ht="15.75">
      <c r="A2648" s="2">
        <v>3423</v>
      </c>
      <c r="B2648" s="3">
        <v>46378</v>
      </c>
      <c r="C2648" s="4">
        <f>YEAR(SalesDataTable[[#This Row],[Order Date]])</f>
        <v>2026</v>
      </c>
      <c r="D2648" s="12" t="str">
        <f>"Q"&amp;ROUNDUP(MONTH(SalesDataTable[[#This Row],[Order Date]])/3,0)</f>
        <v>Q4</v>
      </c>
      <c r="E2648" s="4">
        <f>MONTH(SalesDataTable[[#This Row],[Order Date]])</f>
        <v>12</v>
      </c>
      <c r="F2648" s="4" t="str">
        <f>TEXT(SalesDataTable[[#This Row],[Order Date]],"MMM")</f>
        <v>Dec</v>
      </c>
      <c r="G2648" s="4" t="s">
        <v>20</v>
      </c>
      <c r="H2648" s="4" t="s">
        <v>31</v>
      </c>
      <c r="I2648" s="4" t="s">
        <v>19</v>
      </c>
      <c r="J2648" s="4" t="s">
        <v>16</v>
      </c>
      <c r="K2648" s="4" t="s">
        <v>14</v>
      </c>
      <c r="L2648" s="4" t="s">
        <v>32</v>
      </c>
      <c r="M2648" s="9">
        <v>5</v>
      </c>
      <c r="N2648" s="6">
        <v>47.67</v>
      </c>
      <c r="O2648" s="7">
        <v>0.1</v>
      </c>
      <c r="P2648" s="6">
        <v>17.84</v>
      </c>
      <c r="Q2648" s="6">
        <f t="shared" si="164"/>
        <v>214.51500000000001</v>
      </c>
      <c r="R2648" s="6">
        <f t="shared" si="165"/>
        <v>89.2</v>
      </c>
      <c r="S2648" s="6">
        <f t="shared" si="166"/>
        <v>125.31500000000001</v>
      </c>
      <c r="T2648" s="8">
        <f t="shared" si="167"/>
        <v>0.5841782625923595</v>
      </c>
      <c r="U2648" s="5">
        <f>YEAR(SalesDataTable[[#This Row],[Order Date]])</f>
        <v>2026</v>
      </c>
      <c r="V2648" s="8" t="str">
        <f>"Q"&amp;ROUNDUP(MONTH(SalesDataTable[[#This Row],[Order Date]])/3,0)</f>
        <v>Q4</v>
      </c>
      <c r="W2648" s="9">
        <f>MONTH(SalesDataTable[[#This Row],[Order Date]])</f>
        <v>12</v>
      </c>
      <c r="X2648" s="8" t="str">
        <f>TEXT(SalesDataTable[[#This Row],[Order Date]],"mmm")</f>
        <v>Dec</v>
      </c>
    </row>
    <row r="2649" spans="1:24" ht="15.75">
      <c r="A2649" s="2">
        <v>3746</v>
      </c>
      <c r="B2649" s="3">
        <v>46378</v>
      </c>
      <c r="C2649" s="4">
        <f>YEAR(SalesDataTable[[#This Row],[Order Date]])</f>
        <v>2026</v>
      </c>
      <c r="D2649" s="12" t="str">
        <f>"Q"&amp;ROUNDUP(MONTH(SalesDataTable[[#This Row],[Order Date]])/3,0)</f>
        <v>Q4</v>
      </c>
      <c r="E2649" s="4">
        <f>MONTH(SalesDataTable[[#This Row],[Order Date]])</f>
        <v>12</v>
      </c>
      <c r="F2649" s="4" t="str">
        <f>TEXT(SalesDataTable[[#This Row],[Order Date]],"MMM")</f>
        <v>Dec</v>
      </c>
      <c r="G2649" s="4" t="s">
        <v>20</v>
      </c>
      <c r="H2649" s="4" t="s">
        <v>31</v>
      </c>
      <c r="I2649" s="4" t="s">
        <v>19</v>
      </c>
      <c r="J2649" s="4" t="s">
        <v>16</v>
      </c>
      <c r="K2649" s="4" t="s">
        <v>4</v>
      </c>
      <c r="L2649" s="4" t="s">
        <v>22</v>
      </c>
      <c r="M2649" s="9">
        <v>2</v>
      </c>
      <c r="N2649" s="6">
        <v>50.96</v>
      </c>
      <c r="O2649" s="7">
        <v>0.15</v>
      </c>
      <c r="P2649" s="6">
        <v>22.59</v>
      </c>
      <c r="Q2649" s="6">
        <f t="shared" si="164"/>
        <v>86.632000000000005</v>
      </c>
      <c r="R2649" s="6">
        <f t="shared" si="165"/>
        <v>45.18</v>
      </c>
      <c r="S2649" s="6">
        <f t="shared" si="166"/>
        <v>41.452000000000005</v>
      </c>
      <c r="T2649" s="8">
        <f t="shared" si="167"/>
        <v>0.47848370117277683</v>
      </c>
      <c r="U2649" s="5">
        <f>YEAR(SalesDataTable[[#This Row],[Order Date]])</f>
        <v>2026</v>
      </c>
      <c r="V2649" s="8" t="str">
        <f>"Q"&amp;ROUNDUP(MONTH(SalesDataTable[[#This Row],[Order Date]])/3,0)</f>
        <v>Q4</v>
      </c>
      <c r="W2649" s="9">
        <f>MONTH(SalesDataTable[[#This Row],[Order Date]])</f>
        <v>12</v>
      </c>
      <c r="X2649" s="8" t="str">
        <f>TEXT(SalesDataTable[[#This Row],[Order Date]],"mmm")</f>
        <v>Dec</v>
      </c>
    </row>
    <row r="2650" spans="1:24" ht="15.75">
      <c r="A2650" s="2">
        <v>1198</v>
      </c>
      <c r="B2650" s="3">
        <v>46379</v>
      </c>
      <c r="C2650" s="4">
        <f>YEAR(SalesDataTable[[#This Row],[Order Date]])</f>
        <v>2026</v>
      </c>
      <c r="D2650" s="12" t="str">
        <f>"Q"&amp;ROUNDUP(MONTH(SalesDataTable[[#This Row],[Order Date]])/3,0)</f>
        <v>Q4</v>
      </c>
      <c r="E2650" s="4">
        <f>MONTH(SalesDataTable[[#This Row],[Order Date]])</f>
        <v>12</v>
      </c>
      <c r="F2650" s="4" t="str">
        <f>TEXT(SalesDataTable[[#This Row],[Order Date]],"MMM")</f>
        <v>Dec</v>
      </c>
      <c r="G2650" s="4" t="s">
        <v>20</v>
      </c>
      <c r="H2650" s="4" t="s">
        <v>31</v>
      </c>
      <c r="I2650" s="4" t="s">
        <v>19</v>
      </c>
      <c r="J2650" s="4" t="s">
        <v>13</v>
      </c>
      <c r="K2650" s="4" t="s">
        <v>14</v>
      </c>
      <c r="L2650" s="4" t="s">
        <v>32</v>
      </c>
      <c r="M2650" s="9">
        <v>5</v>
      </c>
      <c r="N2650" s="6">
        <v>47.69</v>
      </c>
      <c r="O2650" s="7">
        <v>0.05</v>
      </c>
      <c r="P2650" s="6">
        <v>18.23</v>
      </c>
      <c r="Q2650" s="6">
        <f t="shared" si="164"/>
        <v>226.52749999999997</v>
      </c>
      <c r="R2650" s="6">
        <f t="shared" si="165"/>
        <v>91.15</v>
      </c>
      <c r="S2650" s="6">
        <f t="shared" si="166"/>
        <v>135.37749999999997</v>
      </c>
      <c r="T2650" s="8">
        <f t="shared" si="167"/>
        <v>0.59762059794064726</v>
      </c>
      <c r="U2650" s="5">
        <f>YEAR(SalesDataTable[[#This Row],[Order Date]])</f>
        <v>2026</v>
      </c>
      <c r="V2650" s="8" t="str">
        <f>"Q"&amp;ROUNDUP(MONTH(SalesDataTable[[#This Row],[Order Date]])/3,0)</f>
        <v>Q4</v>
      </c>
      <c r="W2650" s="9">
        <f>MONTH(SalesDataTable[[#This Row],[Order Date]])</f>
        <v>12</v>
      </c>
      <c r="X2650" s="8" t="str">
        <f>TEXT(SalesDataTable[[#This Row],[Order Date]],"mmm")</f>
        <v>Dec</v>
      </c>
    </row>
    <row r="2651" spans="1:24" ht="15.75">
      <c r="A2651" s="2">
        <v>2123</v>
      </c>
      <c r="B2651" s="3">
        <v>46379</v>
      </c>
      <c r="C2651" s="4">
        <f>YEAR(SalesDataTable[[#This Row],[Order Date]])</f>
        <v>2026</v>
      </c>
      <c r="D2651" s="12" t="str">
        <f>"Q"&amp;ROUNDUP(MONTH(SalesDataTable[[#This Row],[Order Date]])/3,0)</f>
        <v>Q4</v>
      </c>
      <c r="E2651" s="4">
        <f>MONTH(SalesDataTable[[#This Row],[Order Date]])</f>
        <v>12</v>
      </c>
      <c r="F2651" s="4" t="str">
        <f>TEXT(SalesDataTable[[#This Row],[Order Date]],"MMM")</f>
        <v>Dec</v>
      </c>
      <c r="G2651" s="4" t="s">
        <v>20</v>
      </c>
      <c r="H2651" s="4" t="s">
        <v>33</v>
      </c>
      <c r="I2651" s="4" t="s">
        <v>2</v>
      </c>
      <c r="J2651" s="4" t="s">
        <v>3</v>
      </c>
      <c r="K2651" s="4" t="s">
        <v>9</v>
      </c>
      <c r="L2651" s="4" t="s">
        <v>10</v>
      </c>
      <c r="M2651" s="9">
        <v>1</v>
      </c>
      <c r="N2651" s="6">
        <v>91.08</v>
      </c>
      <c r="O2651" s="7">
        <v>0.2</v>
      </c>
      <c r="P2651" s="6">
        <v>46.14</v>
      </c>
      <c r="Q2651" s="6">
        <f t="shared" si="164"/>
        <v>72.864000000000004</v>
      </c>
      <c r="R2651" s="6">
        <f t="shared" si="165"/>
        <v>46.14</v>
      </c>
      <c r="S2651" s="6">
        <f t="shared" si="166"/>
        <v>26.724000000000004</v>
      </c>
      <c r="T2651" s="8">
        <f t="shared" si="167"/>
        <v>0.36676548089591571</v>
      </c>
      <c r="U2651" s="5">
        <f>YEAR(SalesDataTable[[#This Row],[Order Date]])</f>
        <v>2026</v>
      </c>
      <c r="V2651" s="8" t="str">
        <f>"Q"&amp;ROUNDUP(MONTH(SalesDataTable[[#This Row],[Order Date]])/3,0)</f>
        <v>Q4</v>
      </c>
      <c r="W2651" s="9">
        <f>MONTH(SalesDataTable[[#This Row],[Order Date]])</f>
        <v>12</v>
      </c>
      <c r="X2651" s="8" t="str">
        <f>TEXT(SalesDataTable[[#This Row],[Order Date]],"mmm")</f>
        <v>Dec</v>
      </c>
    </row>
    <row r="2652" spans="1:24" ht="15.75">
      <c r="A2652" s="2">
        <v>2586</v>
      </c>
      <c r="B2652" s="3">
        <v>46379</v>
      </c>
      <c r="C2652" s="4">
        <f>YEAR(SalesDataTable[[#This Row],[Order Date]])</f>
        <v>2026</v>
      </c>
      <c r="D2652" s="12" t="str">
        <f>"Q"&amp;ROUNDUP(MONTH(SalesDataTable[[#This Row],[Order Date]])/3,0)</f>
        <v>Q4</v>
      </c>
      <c r="E2652" s="4">
        <f>MONTH(SalesDataTable[[#This Row],[Order Date]])</f>
        <v>12</v>
      </c>
      <c r="F2652" s="4" t="str">
        <f>TEXT(SalesDataTable[[#This Row],[Order Date]],"MMM")</f>
        <v>Dec</v>
      </c>
      <c r="G2652" s="4" t="s">
        <v>6</v>
      </c>
      <c r="H2652" s="4" t="s">
        <v>49</v>
      </c>
      <c r="I2652" s="4" t="s">
        <v>19</v>
      </c>
      <c r="J2652" s="4" t="s">
        <v>13</v>
      </c>
      <c r="K2652" s="4" t="s">
        <v>9</v>
      </c>
      <c r="L2652" s="4" t="s">
        <v>17</v>
      </c>
      <c r="M2652" s="9">
        <v>1</v>
      </c>
      <c r="N2652" s="6">
        <v>143.84</v>
      </c>
      <c r="O2652" s="7">
        <v>0.15</v>
      </c>
      <c r="P2652" s="6">
        <v>78.17</v>
      </c>
      <c r="Q2652" s="6">
        <f t="shared" si="164"/>
        <v>122.264</v>
      </c>
      <c r="R2652" s="6">
        <f t="shared" si="165"/>
        <v>78.17</v>
      </c>
      <c r="S2652" s="6">
        <f t="shared" si="166"/>
        <v>44.093999999999994</v>
      </c>
      <c r="T2652" s="8">
        <f t="shared" si="167"/>
        <v>0.360645815612118</v>
      </c>
      <c r="U2652" s="5">
        <f>YEAR(SalesDataTable[[#This Row],[Order Date]])</f>
        <v>2026</v>
      </c>
      <c r="V2652" s="8" t="str">
        <f>"Q"&amp;ROUNDUP(MONTH(SalesDataTable[[#This Row],[Order Date]])/3,0)</f>
        <v>Q4</v>
      </c>
      <c r="W2652" s="9">
        <f>MONTH(SalesDataTable[[#This Row],[Order Date]])</f>
        <v>12</v>
      </c>
      <c r="X2652" s="8" t="str">
        <f>TEXT(SalesDataTable[[#This Row],[Order Date]],"mmm")</f>
        <v>Dec</v>
      </c>
    </row>
    <row r="2653" spans="1:24" ht="15.75">
      <c r="A2653" s="2">
        <v>3048</v>
      </c>
      <c r="B2653" s="3">
        <v>46379</v>
      </c>
      <c r="C2653" s="4">
        <f>YEAR(SalesDataTable[[#This Row],[Order Date]])</f>
        <v>2026</v>
      </c>
      <c r="D2653" s="12" t="str">
        <f>"Q"&amp;ROUNDUP(MONTH(SalesDataTable[[#This Row],[Order Date]])/3,0)</f>
        <v>Q4</v>
      </c>
      <c r="E2653" s="4">
        <f>MONTH(SalesDataTable[[#This Row],[Order Date]])</f>
        <v>12</v>
      </c>
      <c r="F2653" s="4" t="str">
        <f>TEXT(SalesDataTable[[#This Row],[Order Date]],"MMM")</f>
        <v>Dec</v>
      </c>
      <c r="G2653" s="4" t="s">
        <v>6</v>
      </c>
      <c r="H2653" s="4" t="s">
        <v>27</v>
      </c>
      <c r="I2653" s="4" t="s">
        <v>2</v>
      </c>
      <c r="J2653" s="4" t="s">
        <v>13</v>
      </c>
      <c r="K2653" s="4" t="s">
        <v>4</v>
      </c>
      <c r="L2653" s="4" t="s">
        <v>30</v>
      </c>
      <c r="M2653" s="9">
        <v>1</v>
      </c>
      <c r="N2653" s="6">
        <v>102.66</v>
      </c>
      <c r="O2653" s="7">
        <v>0.05</v>
      </c>
      <c r="P2653" s="6">
        <v>49.2</v>
      </c>
      <c r="Q2653" s="6">
        <f t="shared" si="164"/>
        <v>97.526999999999987</v>
      </c>
      <c r="R2653" s="6">
        <f t="shared" si="165"/>
        <v>49.2</v>
      </c>
      <c r="S2653" s="6">
        <f t="shared" si="166"/>
        <v>48.326999999999984</v>
      </c>
      <c r="T2653" s="8">
        <f t="shared" si="167"/>
        <v>0.4955243163431664</v>
      </c>
      <c r="U2653" s="5">
        <f>YEAR(SalesDataTable[[#This Row],[Order Date]])</f>
        <v>2026</v>
      </c>
      <c r="V2653" s="8" t="str">
        <f>"Q"&amp;ROUNDUP(MONTH(SalesDataTable[[#This Row],[Order Date]])/3,0)</f>
        <v>Q4</v>
      </c>
      <c r="W2653" s="9">
        <f>MONTH(SalesDataTable[[#This Row],[Order Date]])</f>
        <v>12</v>
      </c>
      <c r="X2653" s="8" t="str">
        <f>TEXT(SalesDataTable[[#This Row],[Order Date]],"mmm")</f>
        <v>Dec</v>
      </c>
    </row>
    <row r="2654" spans="1:24" ht="15.75">
      <c r="A2654" s="2">
        <v>3838</v>
      </c>
      <c r="B2654" s="3">
        <v>46379</v>
      </c>
      <c r="C2654" s="4">
        <f>YEAR(SalesDataTable[[#This Row],[Order Date]])</f>
        <v>2026</v>
      </c>
      <c r="D2654" s="12" t="str">
        <f>"Q"&amp;ROUNDUP(MONTH(SalesDataTable[[#This Row],[Order Date]])/3,0)</f>
        <v>Q4</v>
      </c>
      <c r="E2654" s="4">
        <f>MONTH(SalesDataTable[[#This Row],[Order Date]])</f>
        <v>12</v>
      </c>
      <c r="F2654" s="4" t="str">
        <f>TEXT(SalesDataTable[[#This Row],[Order Date]],"MMM")</f>
        <v>Dec</v>
      </c>
      <c r="G2654" s="4" t="s">
        <v>6</v>
      </c>
      <c r="H2654" s="4" t="s">
        <v>41</v>
      </c>
      <c r="I2654" s="4" t="s">
        <v>19</v>
      </c>
      <c r="J2654" s="4" t="s">
        <v>13</v>
      </c>
      <c r="K2654" s="4" t="s">
        <v>34</v>
      </c>
      <c r="L2654" s="4" t="s">
        <v>35</v>
      </c>
      <c r="M2654" s="9">
        <v>2</v>
      </c>
      <c r="N2654" s="6">
        <v>40.32</v>
      </c>
      <c r="O2654" s="7">
        <v>0</v>
      </c>
      <c r="P2654" s="6">
        <v>14.39</v>
      </c>
      <c r="Q2654" s="6">
        <f t="shared" si="164"/>
        <v>80.64</v>
      </c>
      <c r="R2654" s="6">
        <f t="shared" si="165"/>
        <v>28.78</v>
      </c>
      <c r="S2654" s="6">
        <f t="shared" si="166"/>
        <v>51.86</v>
      </c>
      <c r="T2654" s="8">
        <f t="shared" si="167"/>
        <v>0.64310515873015872</v>
      </c>
      <c r="U2654" s="5">
        <f>YEAR(SalesDataTable[[#This Row],[Order Date]])</f>
        <v>2026</v>
      </c>
      <c r="V2654" s="8" t="str">
        <f>"Q"&amp;ROUNDUP(MONTH(SalesDataTable[[#This Row],[Order Date]])/3,0)</f>
        <v>Q4</v>
      </c>
      <c r="W2654" s="9">
        <f>MONTH(SalesDataTable[[#This Row],[Order Date]])</f>
        <v>12</v>
      </c>
      <c r="X2654" s="8" t="str">
        <f>TEXT(SalesDataTable[[#This Row],[Order Date]],"mmm")</f>
        <v>Dec</v>
      </c>
    </row>
    <row r="2655" spans="1:24" ht="15.75">
      <c r="A2655" s="2">
        <v>4718</v>
      </c>
      <c r="B2655" s="3">
        <v>46379</v>
      </c>
      <c r="C2655" s="4">
        <f>YEAR(SalesDataTable[[#This Row],[Order Date]])</f>
        <v>2026</v>
      </c>
      <c r="D2655" s="12" t="str">
        <f>"Q"&amp;ROUNDUP(MONTH(SalesDataTable[[#This Row],[Order Date]])/3,0)</f>
        <v>Q4</v>
      </c>
      <c r="E2655" s="4">
        <f>MONTH(SalesDataTable[[#This Row],[Order Date]])</f>
        <v>12</v>
      </c>
      <c r="F2655" s="4" t="str">
        <f>TEXT(SalesDataTable[[#This Row],[Order Date]],"MMM")</f>
        <v>Dec</v>
      </c>
      <c r="G2655" s="4" t="s">
        <v>0</v>
      </c>
      <c r="H2655" s="4" t="s">
        <v>1</v>
      </c>
      <c r="I2655" s="4" t="s">
        <v>19</v>
      </c>
      <c r="J2655" s="4" t="s">
        <v>3</v>
      </c>
      <c r="K2655" s="4" t="s">
        <v>9</v>
      </c>
      <c r="L2655" s="4" t="s">
        <v>37</v>
      </c>
      <c r="M2655" s="9">
        <v>1</v>
      </c>
      <c r="N2655" s="6">
        <v>157.58000000000001</v>
      </c>
      <c r="O2655" s="7">
        <v>0.1</v>
      </c>
      <c r="P2655" s="6">
        <v>80.37</v>
      </c>
      <c r="Q2655" s="6">
        <f t="shared" si="164"/>
        <v>141.822</v>
      </c>
      <c r="R2655" s="6">
        <f t="shared" si="165"/>
        <v>80.37</v>
      </c>
      <c r="S2655" s="6">
        <f t="shared" si="166"/>
        <v>61.451999999999998</v>
      </c>
      <c r="T2655" s="8">
        <f t="shared" si="167"/>
        <v>0.43330371874603374</v>
      </c>
      <c r="U2655" s="5">
        <f>YEAR(SalesDataTable[[#This Row],[Order Date]])</f>
        <v>2026</v>
      </c>
      <c r="V2655" s="8" t="str">
        <f>"Q"&amp;ROUNDUP(MONTH(SalesDataTable[[#This Row],[Order Date]])/3,0)</f>
        <v>Q4</v>
      </c>
      <c r="W2655" s="9">
        <f>MONTH(SalesDataTable[[#This Row],[Order Date]])</f>
        <v>12</v>
      </c>
      <c r="X2655" s="8" t="str">
        <f>TEXT(SalesDataTable[[#This Row],[Order Date]],"mmm")</f>
        <v>Dec</v>
      </c>
    </row>
    <row r="2656" spans="1:24" ht="15.75">
      <c r="A2656" s="2">
        <v>4844</v>
      </c>
      <c r="B2656" s="3">
        <v>46379</v>
      </c>
      <c r="C2656" s="4">
        <f>YEAR(SalesDataTable[[#This Row],[Order Date]])</f>
        <v>2026</v>
      </c>
      <c r="D2656" s="12" t="str">
        <f>"Q"&amp;ROUNDUP(MONTH(SalesDataTable[[#This Row],[Order Date]])/3,0)</f>
        <v>Q4</v>
      </c>
      <c r="E2656" s="4">
        <f>MONTH(SalesDataTable[[#This Row],[Order Date]])</f>
        <v>12</v>
      </c>
      <c r="F2656" s="4" t="str">
        <f>TEXT(SalesDataTable[[#This Row],[Order Date]],"MMM")</f>
        <v>Dec</v>
      </c>
      <c r="G2656" s="4" t="s">
        <v>6</v>
      </c>
      <c r="H2656" s="4" t="s">
        <v>49</v>
      </c>
      <c r="I2656" s="4" t="s">
        <v>2</v>
      </c>
      <c r="J2656" s="4" t="s">
        <v>13</v>
      </c>
      <c r="K2656" s="4" t="s">
        <v>34</v>
      </c>
      <c r="L2656" s="4" t="s">
        <v>42</v>
      </c>
      <c r="M2656" s="9">
        <v>1</v>
      </c>
      <c r="N2656" s="6">
        <v>36.4</v>
      </c>
      <c r="O2656" s="7">
        <v>0</v>
      </c>
      <c r="P2656" s="6">
        <v>14.22</v>
      </c>
      <c r="Q2656" s="6">
        <f t="shared" si="164"/>
        <v>36.4</v>
      </c>
      <c r="R2656" s="6">
        <f t="shared" si="165"/>
        <v>14.22</v>
      </c>
      <c r="S2656" s="6">
        <f t="shared" si="166"/>
        <v>22.18</v>
      </c>
      <c r="T2656" s="8">
        <f t="shared" si="167"/>
        <v>0.6093406593406594</v>
      </c>
      <c r="U2656" s="5">
        <f>YEAR(SalesDataTable[[#This Row],[Order Date]])</f>
        <v>2026</v>
      </c>
      <c r="V2656" s="8" t="str">
        <f>"Q"&amp;ROUNDUP(MONTH(SalesDataTable[[#This Row],[Order Date]])/3,0)</f>
        <v>Q4</v>
      </c>
      <c r="W2656" s="9">
        <f>MONTH(SalesDataTable[[#This Row],[Order Date]])</f>
        <v>12</v>
      </c>
      <c r="X2656" s="8" t="str">
        <f>TEXT(SalesDataTable[[#This Row],[Order Date]],"mmm")</f>
        <v>Dec</v>
      </c>
    </row>
    <row r="2657" spans="1:24" ht="15.75">
      <c r="A2657" s="2">
        <v>678</v>
      </c>
      <c r="B2657" s="3">
        <v>46380</v>
      </c>
      <c r="C2657" s="4">
        <f>YEAR(SalesDataTable[[#This Row],[Order Date]])</f>
        <v>2026</v>
      </c>
      <c r="D2657" s="12" t="str">
        <f>"Q"&amp;ROUNDUP(MONTH(SalesDataTable[[#This Row],[Order Date]])/3,0)</f>
        <v>Q4</v>
      </c>
      <c r="E2657" s="4">
        <f>MONTH(SalesDataTable[[#This Row],[Order Date]])</f>
        <v>12</v>
      </c>
      <c r="F2657" s="4" t="str">
        <f>TEXT(SalesDataTable[[#This Row],[Order Date]],"MMM")</f>
        <v>Dec</v>
      </c>
      <c r="G2657" s="4" t="s">
        <v>6</v>
      </c>
      <c r="H2657" s="4" t="s">
        <v>41</v>
      </c>
      <c r="I2657" s="4" t="s">
        <v>2</v>
      </c>
      <c r="J2657" s="4" t="s">
        <v>16</v>
      </c>
      <c r="K2657" s="4" t="s">
        <v>9</v>
      </c>
      <c r="L2657" s="4" t="s">
        <v>17</v>
      </c>
      <c r="M2657" s="9">
        <v>1</v>
      </c>
      <c r="N2657" s="6">
        <v>142.15</v>
      </c>
      <c r="O2657" s="7">
        <v>0.05</v>
      </c>
      <c r="P2657" s="6">
        <v>80.5</v>
      </c>
      <c r="Q2657" s="6">
        <f t="shared" si="164"/>
        <v>135.04249999999999</v>
      </c>
      <c r="R2657" s="6">
        <f t="shared" si="165"/>
        <v>80.5</v>
      </c>
      <c r="S2657" s="6">
        <f t="shared" si="166"/>
        <v>54.54249999999999</v>
      </c>
      <c r="T2657" s="8">
        <f t="shared" si="167"/>
        <v>0.40389136753244342</v>
      </c>
      <c r="U2657" s="5">
        <f>YEAR(SalesDataTable[[#This Row],[Order Date]])</f>
        <v>2026</v>
      </c>
      <c r="V2657" s="8" t="str">
        <f>"Q"&amp;ROUNDUP(MONTH(SalesDataTable[[#This Row],[Order Date]])/3,0)</f>
        <v>Q4</v>
      </c>
      <c r="W2657" s="9">
        <f>MONTH(SalesDataTable[[#This Row],[Order Date]])</f>
        <v>12</v>
      </c>
      <c r="X2657" s="8" t="str">
        <f>TEXT(SalesDataTable[[#This Row],[Order Date]],"mmm")</f>
        <v>Dec</v>
      </c>
    </row>
    <row r="2658" spans="1:24" ht="15.75">
      <c r="A2658" s="2">
        <v>1706</v>
      </c>
      <c r="B2658" s="3">
        <v>46380</v>
      </c>
      <c r="C2658" s="4">
        <f>YEAR(SalesDataTable[[#This Row],[Order Date]])</f>
        <v>2026</v>
      </c>
      <c r="D2658" s="12" t="str">
        <f>"Q"&amp;ROUNDUP(MONTH(SalesDataTable[[#This Row],[Order Date]])/3,0)</f>
        <v>Q4</v>
      </c>
      <c r="E2658" s="4">
        <f>MONTH(SalesDataTable[[#This Row],[Order Date]])</f>
        <v>12</v>
      </c>
      <c r="F2658" s="4" t="str">
        <f>TEXT(SalesDataTable[[#This Row],[Order Date]],"MMM")</f>
        <v>Dec</v>
      </c>
      <c r="G2658" s="4" t="s">
        <v>0</v>
      </c>
      <c r="H2658" s="4" t="s">
        <v>1</v>
      </c>
      <c r="I2658" s="4" t="s">
        <v>2</v>
      </c>
      <c r="J2658" s="4" t="s">
        <v>3</v>
      </c>
      <c r="K2658" s="4" t="s">
        <v>23</v>
      </c>
      <c r="L2658" s="4" t="s">
        <v>24</v>
      </c>
      <c r="M2658" s="9">
        <v>2</v>
      </c>
      <c r="N2658" s="6">
        <v>332.38</v>
      </c>
      <c r="O2658" s="7">
        <v>0.05</v>
      </c>
      <c r="P2658" s="6">
        <v>192.16</v>
      </c>
      <c r="Q2658" s="6">
        <f t="shared" si="164"/>
        <v>631.52199999999993</v>
      </c>
      <c r="R2658" s="6">
        <f t="shared" si="165"/>
        <v>384.32</v>
      </c>
      <c r="S2658" s="6">
        <f t="shared" si="166"/>
        <v>247.20199999999994</v>
      </c>
      <c r="T2658" s="8">
        <f t="shared" si="167"/>
        <v>0.39143846136793331</v>
      </c>
      <c r="U2658" s="5">
        <f>YEAR(SalesDataTable[[#This Row],[Order Date]])</f>
        <v>2026</v>
      </c>
      <c r="V2658" s="8" t="str">
        <f>"Q"&amp;ROUNDUP(MONTH(SalesDataTable[[#This Row],[Order Date]])/3,0)</f>
        <v>Q4</v>
      </c>
      <c r="W2658" s="9">
        <f>MONTH(SalesDataTable[[#This Row],[Order Date]])</f>
        <v>12</v>
      </c>
      <c r="X2658" s="8" t="str">
        <f>TEXT(SalesDataTable[[#This Row],[Order Date]],"mmm")</f>
        <v>Dec</v>
      </c>
    </row>
    <row r="2659" spans="1:24" ht="15.75">
      <c r="A2659" s="2">
        <v>3034</v>
      </c>
      <c r="B2659" s="3">
        <v>46380</v>
      </c>
      <c r="C2659" s="4">
        <f>YEAR(SalesDataTable[[#This Row],[Order Date]])</f>
        <v>2026</v>
      </c>
      <c r="D2659" s="12" t="str">
        <f>"Q"&amp;ROUNDUP(MONTH(SalesDataTable[[#This Row],[Order Date]])/3,0)</f>
        <v>Q4</v>
      </c>
      <c r="E2659" s="4">
        <f>MONTH(SalesDataTable[[#This Row],[Order Date]])</f>
        <v>12</v>
      </c>
      <c r="F2659" s="4" t="str">
        <f>TEXT(SalesDataTable[[#This Row],[Order Date]],"MMM")</f>
        <v>Dec</v>
      </c>
      <c r="G2659" s="4" t="s">
        <v>6</v>
      </c>
      <c r="H2659" s="4" t="s">
        <v>7</v>
      </c>
      <c r="I2659" s="4" t="s">
        <v>19</v>
      </c>
      <c r="J2659" s="4" t="s">
        <v>13</v>
      </c>
      <c r="K2659" s="4" t="s">
        <v>23</v>
      </c>
      <c r="L2659" s="4" t="s">
        <v>51</v>
      </c>
      <c r="M2659" s="9">
        <v>1</v>
      </c>
      <c r="N2659" s="6">
        <v>122.18</v>
      </c>
      <c r="O2659" s="7">
        <v>0.15</v>
      </c>
      <c r="P2659" s="6">
        <v>61.28</v>
      </c>
      <c r="Q2659" s="6">
        <f t="shared" si="164"/>
        <v>103.85300000000001</v>
      </c>
      <c r="R2659" s="6">
        <f t="shared" si="165"/>
        <v>61.28</v>
      </c>
      <c r="S2659" s="6">
        <f t="shared" si="166"/>
        <v>42.573000000000008</v>
      </c>
      <c r="T2659" s="8">
        <f t="shared" si="167"/>
        <v>0.40993519686479934</v>
      </c>
      <c r="U2659" s="5">
        <f>YEAR(SalesDataTable[[#This Row],[Order Date]])</f>
        <v>2026</v>
      </c>
      <c r="V2659" s="8" t="str">
        <f>"Q"&amp;ROUNDUP(MONTH(SalesDataTable[[#This Row],[Order Date]])/3,0)</f>
        <v>Q4</v>
      </c>
      <c r="W2659" s="9">
        <f>MONTH(SalesDataTable[[#This Row],[Order Date]])</f>
        <v>12</v>
      </c>
      <c r="X2659" s="8" t="str">
        <f>TEXT(SalesDataTable[[#This Row],[Order Date]],"mmm")</f>
        <v>Dec</v>
      </c>
    </row>
    <row r="2660" spans="1:24" ht="15.75">
      <c r="A2660" s="2">
        <v>3883</v>
      </c>
      <c r="B2660" s="3">
        <v>46380</v>
      </c>
      <c r="C2660" s="4">
        <f>YEAR(SalesDataTable[[#This Row],[Order Date]])</f>
        <v>2026</v>
      </c>
      <c r="D2660" s="12" t="str">
        <f>"Q"&amp;ROUNDUP(MONTH(SalesDataTable[[#This Row],[Order Date]])/3,0)</f>
        <v>Q4</v>
      </c>
      <c r="E2660" s="4">
        <f>MONTH(SalesDataTable[[#This Row],[Order Date]])</f>
        <v>12</v>
      </c>
      <c r="F2660" s="4" t="str">
        <f>TEXT(SalesDataTable[[#This Row],[Order Date]],"MMM")</f>
        <v>Dec</v>
      </c>
      <c r="G2660" s="4" t="s">
        <v>0</v>
      </c>
      <c r="H2660" s="4" t="s">
        <v>1</v>
      </c>
      <c r="I2660" s="4" t="s">
        <v>2</v>
      </c>
      <c r="J2660" s="4" t="s">
        <v>13</v>
      </c>
      <c r="K2660" s="4" t="s">
        <v>23</v>
      </c>
      <c r="L2660" s="4" t="s">
        <v>51</v>
      </c>
      <c r="M2660" s="9">
        <v>1</v>
      </c>
      <c r="N2660" s="6">
        <v>125.66</v>
      </c>
      <c r="O2660" s="7">
        <v>0.15</v>
      </c>
      <c r="P2660" s="6">
        <v>60.6</v>
      </c>
      <c r="Q2660" s="6">
        <f t="shared" si="164"/>
        <v>106.81099999999999</v>
      </c>
      <c r="R2660" s="6">
        <f t="shared" si="165"/>
        <v>60.6</v>
      </c>
      <c r="S2660" s="6">
        <f t="shared" si="166"/>
        <v>46.210999999999991</v>
      </c>
      <c r="T2660" s="8">
        <f t="shared" si="167"/>
        <v>0.43264270533933763</v>
      </c>
      <c r="U2660" s="5">
        <f>YEAR(SalesDataTable[[#This Row],[Order Date]])</f>
        <v>2026</v>
      </c>
      <c r="V2660" s="8" t="str">
        <f>"Q"&amp;ROUNDUP(MONTH(SalesDataTable[[#This Row],[Order Date]])/3,0)</f>
        <v>Q4</v>
      </c>
      <c r="W2660" s="9">
        <f>MONTH(SalesDataTable[[#This Row],[Order Date]])</f>
        <v>12</v>
      </c>
      <c r="X2660" s="8" t="str">
        <f>TEXT(SalesDataTable[[#This Row],[Order Date]],"mmm")</f>
        <v>Dec</v>
      </c>
    </row>
    <row r="2661" spans="1:24" ht="15.75">
      <c r="A2661" s="2">
        <v>4342</v>
      </c>
      <c r="B2661" s="3">
        <v>46380</v>
      </c>
      <c r="C2661" s="4">
        <f>YEAR(SalesDataTable[[#This Row],[Order Date]])</f>
        <v>2026</v>
      </c>
      <c r="D2661" s="12" t="str">
        <f>"Q"&amp;ROUNDUP(MONTH(SalesDataTable[[#This Row],[Order Date]])/3,0)</f>
        <v>Q4</v>
      </c>
      <c r="E2661" s="4">
        <f>MONTH(SalesDataTable[[#This Row],[Order Date]])</f>
        <v>12</v>
      </c>
      <c r="F2661" s="4" t="str">
        <f>TEXT(SalesDataTable[[#This Row],[Order Date]],"MMM")</f>
        <v>Dec</v>
      </c>
      <c r="G2661" s="4" t="s">
        <v>20</v>
      </c>
      <c r="H2661" s="4" t="s">
        <v>21</v>
      </c>
      <c r="I2661" s="4" t="s">
        <v>2</v>
      </c>
      <c r="J2661" s="4" t="s">
        <v>3</v>
      </c>
      <c r="K2661" s="4" t="s">
        <v>14</v>
      </c>
      <c r="L2661" s="4" t="s">
        <v>32</v>
      </c>
      <c r="M2661" s="9">
        <v>2</v>
      </c>
      <c r="N2661" s="6">
        <v>47.38</v>
      </c>
      <c r="O2661" s="7">
        <v>0.05</v>
      </c>
      <c r="P2661" s="6">
        <v>18.850000000000001</v>
      </c>
      <c r="Q2661" s="6">
        <f t="shared" si="164"/>
        <v>90.022000000000006</v>
      </c>
      <c r="R2661" s="6">
        <f t="shared" si="165"/>
        <v>37.700000000000003</v>
      </c>
      <c r="S2661" s="6">
        <f t="shared" si="166"/>
        <v>52.322000000000003</v>
      </c>
      <c r="T2661" s="8">
        <f t="shared" si="167"/>
        <v>0.58121348114905247</v>
      </c>
      <c r="U2661" s="5">
        <f>YEAR(SalesDataTable[[#This Row],[Order Date]])</f>
        <v>2026</v>
      </c>
      <c r="V2661" s="8" t="str">
        <f>"Q"&amp;ROUNDUP(MONTH(SalesDataTable[[#This Row],[Order Date]])/3,0)</f>
        <v>Q4</v>
      </c>
      <c r="W2661" s="9">
        <f>MONTH(SalesDataTable[[#This Row],[Order Date]])</f>
        <v>12</v>
      </c>
      <c r="X2661" s="8" t="str">
        <f>TEXT(SalesDataTable[[#This Row],[Order Date]],"mmm")</f>
        <v>Dec</v>
      </c>
    </row>
    <row r="2662" spans="1:24" ht="15.75">
      <c r="A2662" s="2">
        <v>4468</v>
      </c>
      <c r="B2662" s="3">
        <v>46380</v>
      </c>
      <c r="C2662" s="4">
        <f>YEAR(SalesDataTable[[#This Row],[Order Date]])</f>
        <v>2026</v>
      </c>
      <c r="D2662" s="12" t="str">
        <f>"Q"&amp;ROUNDUP(MONTH(SalesDataTable[[#This Row],[Order Date]])/3,0)</f>
        <v>Q4</v>
      </c>
      <c r="E2662" s="4">
        <f>MONTH(SalesDataTable[[#This Row],[Order Date]])</f>
        <v>12</v>
      </c>
      <c r="F2662" s="4" t="str">
        <f>TEXT(SalesDataTable[[#This Row],[Order Date]],"MMM")</f>
        <v>Dec</v>
      </c>
      <c r="G2662" s="4" t="s">
        <v>0</v>
      </c>
      <c r="H2662" s="4" t="s">
        <v>1</v>
      </c>
      <c r="I2662" s="4" t="s">
        <v>2</v>
      </c>
      <c r="J2662" s="4" t="s">
        <v>16</v>
      </c>
      <c r="K2662" s="4" t="s">
        <v>23</v>
      </c>
      <c r="L2662" s="4" t="s">
        <v>40</v>
      </c>
      <c r="M2662" s="9">
        <v>1</v>
      </c>
      <c r="N2662" s="6">
        <v>80.8</v>
      </c>
      <c r="O2662" s="7">
        <v>0.05</v>
      </c>
      <c r="P2662" s="6">
        <v>38.33</v>
      </c>
      <c r="Q2662" s="6">
        <f t="shared" si="164"/>
        <v>76.759999999999991</v>
      </c>
      <c r="R2662" s="6">
        <f t="shared" si="165"/>
        <v>38.33</v>
      </c>
      <c r="S2662" s="6">
        <f t="shared" si="166"/>
        <v>38.429999999999993</v>
      </c>
      <c r="T2662" s="8">
        <f t="shared" si="167"/>
        <v>0.50065138092756645</v>
      </c>
      <c r="U2662" s="5">
        <f>YEAR(SalesDataTable[[#This Row],[Order Date]])</f>
        <v>2026</v>
      </c>
      <c r="V2662" s="8" t="str">
        <f>"Q"&amp;ROUNDUP(MONTH(SalesDataTable[[#This Row],[Order Date]])/3,0)</f>
        <v>Q4</v>
      </c>
      <c r="W2662" s="9">
        <f>MONTH(SalesDataTable[[#This Row],[Order Date]])</f>
        <v>12</v>
      </c>
      <c r="X2662" s="8" t="str">
        <f>TEXT(SalesDataTable[[#This Row],[Order Date]],"mmm")</f>
        <v>Dec</v>
      </c>
    </row>
    <row r="2663" spans="1:24" ht="15.75">
      <c r="A2663" s="2">
        <v>7</v>
      </c>
      <c r="B2663" s="3">
        <v>46381</v>
      </c>
      <c r="C2663" s="4">
        <f>YEAR(SalesDataTable[[#This Row],[Order Date]])</f>
        <v>2026</v>
      </c>
      <c r="D2663" s="12" t="str">
        <f>"Q"&amp;ROUNDUP(MONTH(SalesDataTable[[#This Row],[Order Date]])/3,0)</f>
        <v>Q4</v>
      </c>
      <c r="E2663" s="4">
        <f>MONTH(SalesDataTable[[#This Row],[Order Date]])</f>
        <v>12</v>
      </c>
      <c r="F2663" s="4" t="str">
        <f>TEXT(SalesDataTable[[#This Row],[Order Date]],"MMM")</f>
        <v>Dec</v>
      </c>
      <c r="G2663" s="4" t="s">
        <v>20</v>
      </c>
      <c r="H2663" s="4" t="s">
        <v>33</v>
      </c>
      <c r="I2663" s="4" t="s">
        <v>2</v>
      </c>
      <c r="J2663" s="4" t="s">
        <v>3</v>
      </c>
      <c r="K2663" s="4" t="s">
        <v>4</v>
      </c>
      <c r="L2663" s="4" t="s">
        <v>30</v>
      </c>
      <c r="M2663" s="9">
        <v>5</v>
      </c>
      <c r="N2663" s="6">
        <v>103.52</v>
      </c>
      <c r="O2663" s="7">
        <v>0.1</v>
      </c>
      <c r="P2663" s="6">
        <v>49.1</v>
      </c>
      <c r="Q2663" s="6">
        <f t="shared" si="164"/>
        <v>465.84000000000003</v>
      </c>
      <c r="R2663" s="6">
        <f t="shared" si="165"/>
        <v>245.5</v>
      </c>
      <c r="S2663" s="6">
        <f t="shared" si="166"/>
        <v>220.34000000000003</v>
      </c>
      <c r="T2663" s="8">
        <f t="shared" si="167"/>
        <v>0.47299501974927016</v>
      </c>
      <c r="U2663" s="5">
        <f>YEAR(SalesDataTable[[#This Row],[Order Date]])</f>
        <v>2026</v>
      </c>
      <c r="V2663" s="8" t="str">
        <f>"Q"&amp;ROUNDUP(MONTH(SalesDataTable[[#This Row],[Order Date]])/3,0)</f>
        <v>Q4</v>
      </c>
      <c r="W2663" s="9">
        <f>MONTH(SalesDataTable[[#This Row],[Order Date]])</f>
        <v>12</v>
      </c>
      <c r="X2663" s="8" t="str">
        <f>TEXT(SalesDataTable[[#This Row],[Order Date]],"mmm")</f>
        <v>Dec</v>
      </c>
    </row>
    <row r="2664" spans="1:24" ht="15.75">
      <c r="A2664" s="2">
        <v>658</v>
      </c>
      <c r="B2664" s="3">
        <v>46381</v>
      </c>
      <c r="C2664" s="4">
        <f>YEAR(SalesDataTable[[#This Row],[Order Date]])</f>
        <v>2026</v>
      </c>
      <c r="D2664" s="12" t="str">
        <f>"Q"&amp;ROUNDUP(MONTH(SalesDataTable[[#This Row],[Order Date]])/3,0)</f>
        <v>Q4</v>
      </c>
      <c r="E2664" s="4">
        <f>MONTH(SalesDataTable[[#This Row],[Order Date]])</f>
        <v>12</v>
      </c>
      <c r="F2664" s="4" t="str">
        <f>TEXT(SalesDataTable[[#This Row],[Order Date]],"MMM")</f>
        <v>Dec</v>
      </c>
      <c r="G2664" s="4" t="s">
        <v>6</v>
      </c>
      <c r="H2664" s="4" t="s">
        <v>27</v>
      </c>
      <c r="I2664" s="4" t="s">
        <v>19</v>
      </c>
      <c r="J2664" s="4" t="s">
        <v>16</v>
      </c>
      <c r="K2664" s="4" t="s">
        <v>9</v>
      </c>
      <c r="L2664" s="4" t="s">
        <v>37</v>
      </c>
      <c r="M2664" s="9">
        <v>2</v>
      </c>
      <c r="N2664" s="6">
        <v>153.38999999999999</v>
      </c>
      <c r="O2664" s="7">
        <v>0.05</v>
      </c>
      <c r="P2664" s="6">
        <v>78.06</v>
      </c>
      <c r="Q2664" s="6">
        <f t="shared" si="164"/>
        <v>291.44099999999997</v>
      </c>
      <c r="R2664" s="6">
        <f t="shared" si="165"/>
        <v>156.12</v>
      </c>
      <c r="S2664" s="6">
        <f t="shared" si="166"/>
        <v>135.32099999999997</v>
      </c>
      <c r="T2664" s="8">
        <f t="shared" si="167"/>
        <v>0.46431696295305047</v>
      </c>
      <c r="U2664" s="5">
        <f>YEAR(SalesDataTable[[#This Row],[Order Date]])</f>
        <v>2026</v>
      </c>
      <c r="V2664" s="8" t="str">
        <f>"Q"&amp;ROUNDUP(MONTH(SalesDataTable[[#This Row],[Order Date]])/3,0)</f>
        <v>Q4</v>
      </c>
      <c r="W2664" s="9">
        <f>MONTH(SalesDataTable[[#This Row],[Order Date]])</f>
        <v>12</v>
      </c>
      <c r="X2664" s="8" t="str">
        <f>TEXT(SalesDataTable[[#This Row],[Order Date]],"mmm")</f>
        <v>Dec</v>
      </c>
    </row>
    <row r="2665" spans="1:24" ht="15.75">
      <c r="A2665" s="2">
        <v>1192</v>
      </c>
      <c r="B2665" s="3">
        <v>46381</v>
      </c>
      <c r="C2665" s="4">
        <f>YEAR(SalesDataTable[[#This Row],[Order Date]])</f>
        <v>2026</v>
      </c>
      <c r="D2665" s="12" t="str">
        <f>"Q"&amp;ROUNDUP(MONTH(SalesDataTable[[#This Row],[Order Date]])/3,0)</f>
        <v>Q4</v>
      </c>
      <c r="E2665" s="4">
        <f>MONTH(SalesDataTable[[#This Row],[Order Date]])</f>
        <v>12</v>
      </c>
      <c r="F2665" s="4" t="str">
        <f>TEXT(SalesDataTable[[#This Row],[Order Date]],"MMM")</f>
        <v>Dec</v>
      </c>
      <c r="G2665" s="4" t="s">
        <v>20</v>
      </c>
      <c r="H2665" s="4" t="s">
        <v>47</v>
      </c>
      <c r="I2665" s="4" t="s">
        <v>8</v>
      </c>
      <c r="J2665" s="4" t="s">
        <v>16</v>
      </c>
      <c r="K2665" s="4" t="s">
        <v>34</v>
      </c>
      <c r="L2665" s="4" t="s">
        <v>35</v>
      </c>
      <c r="M2665" s="9">
        <v>6</v>
      </c>
      <c r="N2665" s="6">
        <v>39.49</v>
      </c>
      <c r="O2665" s="7">
        <v>0.05</v>
      </c>
      <c r="P2665" s="6">
        <v>14.49</v>
      </c>
      <c r="Q2665" s="6">
        <f t="shared" si="164"/>
        <v>225.09299999999999</v>
      </c>
      <c r="R2665" s="6">
        <f t="shared" si="165"/>
        <v>86.94</v>
      </c>
      <c r="S2665" s="6">
        <f t="shared" si="166"/>
        <v>138.15299999999999</v>
      </c>
      <c r="T2665" s="8">
        <f t="shared" si="167"/>
        <v>0.61375964601298127</v>
      </c>
      <c r="U2665" s="5">
        <f>YEAR(SalesDataTable[[#This Row],[Order Date]])</f>
        <v>2026</v>
      </c>
      <c r="V2665" s="8" t="str">
        <f>"Q"&amp;ROUNDUP(MONTH(SalesDataTable[[#This Row],[Order Date]])/3,0)</f>
        <v>Q4</v>
      </c>
      <c r="W2665" s="9">
        <f>MONTH(SalesDataTable[[#This Row],[Order Date]])</f>
        <v>12</v>
      </c>
      <c r="X2665" s="8" t="str">
        <f>TEXT(SalesDataTable[[#This Row],[Order Date]],"mmm")</f>
        <v>Dec</v>
      </c>
    </row>
    <row r="2666" spans="1:24" ht="15.75">
      <c r="A2666" s="2">
        <v>3852</v>
      </c>
      <c r="B2666" s="3">
        <v>46381</v>
      </c>
      <c r="C2666" s="4">
        <f>YEAR(SalesDataTable[[#This Row],[Order Date]])</f>
        <v>2026</v>
      </c>
      <c r="D2666" s="12" t="str">
        <f>"Q"&amp;ROUNDUP(MONTH(SalesDataTable[[#This Row],[Order Date]])/3,0)</f>
        <v>Q4</v>
      </c>
      <c r="E2666" s="4">
        <f>MONTH(SalesDataTable[[#This Row],[Order Date]])</f>
        <v>12</v>
      </c>
      <c r="F2666" s="4" t="str">
        <f>TEXT(SalesDataTable[[#This Row],[Order Date]],"MMM")</f>
        <v>Dec</v>
      </c>
      <c r="G2666" s="4" t="s">
        <v>11</v>
      </c>
      <c r="H2666" s="4" t="s">
        <v>12</v>
      </c>
      <c r="I2666" s="4" t="s">
        <v>19</v>
      </c>
      <c r="J2666" s="4" t="s">
        <v>16</v>
      </c>
      <c r="K2666" s="4" t="s">
        <v>34</v>
      </c>
      <c r="L2666" s="4" t="s">
        <v>42</v>
      </c>
      <c r="M2666" s="9">
        <v>1</v>
      </c>
      <c r="N2666" s="6">
        <v>35.54</v>
      </c>
      <c r="O2666" s="7">
        <v>0.1</v>
      </c>
      <c r="P2666" s="6">
        <v>13.63</v>
      </c>
      <c r="Q2666" s="6">
        <f t="shared" si="164"/>
        <v>31.986000000000001</v>
      </c>
      <c r="R2666" s="6">
        <f t="shared" si="165"/>
        <v>13.63</v>
      </c>
      <c r="S2666" s="6">
        <f t="shared" si="166"/>
        <v>18.356000000000002</v>
      </c>
      <c r="T2666" s="8">
        <f t="shared" si="167"/>
        <v>0.5738760707809667</v>
      </c>
      <c r="U2666" s="5">
        <f>YEAR(SalesDataTable[[#This Row],[Order Date]])</f>
        <v>2026</v>
      </c>
      <c r="V2666" s="8" t="str">
        <f>"Q"&amp;ROUNDUP(MONTH(SalesDataTable[[#This Row],[Order Date]])/3,0)</f>
        <v>Q4</v>
      </c>
      <c r="W2666" s="9">
        <f>MONTH(SalesDataTable[[#This Row],[Order Date]])</f>
        <v>12</v>
      </c>
      <c r="X2666" s="8" t="str">
        <f>TEXT(SalesDataTable[[#This Row],[Order Date]],"mmm")</f>
        <v>Dec</v>
      </c>
    </row>
    <row r="2667" spans="1:24" ht="15.75">
      <c r="A2667" s="2">
        <v>4507</v>
      </c>
      <c r="B2667" s="3">
        <v>46381</v>
      </c>
      <c r="C2667" s="4">
        <f>YEAR(SalesDataTable[[#This Row],[Order Date]])</f>
        <v>2026</v>
      </c>
      <c r="D2667" s="12" t="str">
        <f>"Q"&amp;ROUNDUP(MONTH(SalesDataTable[[#This Row],[Order Date]])/3,0)</f>
        <v>Q4</v>
      </c>
      <c r="E2667" s="4">
        <f>MONTH(SalesDataTable[[#This Row],[Order Date]])</f>
        <v>12</v>
      </c>
      <c r="F2667" s="4" t="str">
        <f>TEXT(SalesDataTable[[#This Row],[Order Date]],"MMM")</f>
        <v>Dec</v>
      </c>
      <c r="G2667" s="4" t="s">
        <v>6</v>
      </c>
      <c r="H2667" s="4" t="s">
        <v>43</v>
      </c>
      <c r="I2667" s="4" t="s">
        <v>28</v>
      </c>
      <c r="J2667" s="4" t="s">
        <v>3</v>
      </c>
      <c r="K2667" s="4" t="s">
        <v>14</v>
      </c>
      <c r="L2667" s="4" t="s">
        <v>48</v>
      </c>
      <c r="M2667" s="9">
        <v>2</v>
      </c>
      <c r="N2667" s="6">
        <v>167.21</v>
      </c>
      <c r="O2667" s="7">
        <v>0.05</v>
      </c>
      <c r="P2667" s="6">
        <v>88.23</v>
      </c>
      <c r="Q2667" s="6">
        <f t="shared" si="164"/>
        <v>317.69900000000001</v>
      </c>
      <c r="R2667" s="6">
        <f t="shared" si="165"/>
        <v>176.46</v>
      </c>
      <c r="S2667" s="6">
        <f t="shared" si="166"/>
        <v>141.239</v>
      </c>
      <c r="T2667" s="8">
        <f t="shared" si="167"/>
        <v>0.44456860109726504</v>
      </c>
      <c r="U2667" s="5">
        <f>YEAR(SalesDataTable[[#This Row],[Order Date]])</f>
        <v>2026</v>
      </c>
      <c r="V2667" s="8" t="str">
        <f>"Q"&amp;ROUNDUP(MONTH(SalesDataTable[[#This Row],[Order Date]])/3,0)</f>
        <v>Q4</v>
      </c>
      <c r="W2667" s="9">
        <f>MONTH(SalesDataTable[[#This Row],[Order Date]])</f>
        <v>12</v>
      </c>
      <c r="X2667" s="8" t="str">
        <f>TEXT(SalesDataTable[[#This Row],[Order Date]],"mmm")</f>
        <v>Dec</v>
      </c>
    </row>
    <row r="2668" spans="1:24" ht="15.75">
      <c r="A2668" s="2">
        <v>260</v>
      </c>
      <c r="B2668" s="3">
        <v>46382</v>
      </c>
      <c r="C2668" s="4">
        <f>YEAR(SalesDataTable[[#This Row],[Order Date]])</f>
        <v>2026</v>
      </c>
      <c r="D2668" s="12" t="str">
        <f>"Q"&amp;ROUNDUP(MONTH(SalesDataTable[[#This Row],[Order Date]])/3,0)</f>
        <v>Q4</v>
      </c>
      <c r="E2668" s="4">
        <f>MONTH(SalesDataTable[[#This Row],[Order Date]])</f>
        <v>12</v>
      </c>
      <c r="F2668" s="4" t="str">
        <f>TEXT(SalesDataTable[[#This Row],[Order Date]],"MMM")</f>
        <v>Dec</v>
      </c>
      <c r="G2668" s="4" t="s">
        <v>11</v>
      </c>
      <c r="H2668" s="4" t="s">
        <v>12</v>
      </c>
      <c r="I2668" s="4" t="s">
        <v>2</v>
      </c>
      <c r="J2668" s="4" t="s">
        <v>16</v>
      </c>
      <c r="K2668" s="4" t="s">
        <v>9</v>
      </c>
      <c r="L2668" s="4" t="s">
        <v>46</v>
      </c>
      <c r="M2668" s="9">
        <v>1</v>
      </c>
      <c r="N2668" s="6">
        <v>71.89</v>
      </c>
      <c r="O2668" s="7">
        <v>0.1</v>
      </c>
      <c r="P2668" s="6">
        <v>31.88</v>
      </c>
      <c r="Q2668" s="6">
        <f t="shared" si="164"/>
        <v>64.701000000000008</v>
      </c>
      <c r="R2668" s="6">
        <f t="shared" si="165"/>
        <v>31.88</v>
      </c>
      <c r="S2668" s="6">
        <f t="shared" si="166"/>
        <v>32.821000000000012</v>
      </c>
      <c r="T2668" s="8">
        <f t="shared" si="167"/>
        <v>0.50727191233520363</v>
      </c>
      <c r="U2668" s="5">
        <f>YEAR(SalesDataTable[[#This Row],[Order Date]])</f>
        <v>2026</v>
      </c>
      <c r="V2668" s="8" t="str">
        <f>"Q"&amp;ROUNDUP(MONTH(SalesDataTable[[#This Row],[Order Date]])/3,0)</f>
        <v>Q4</v>
      </c>
      <c r="W2668" s="9">
        <f>MONTH(SalesDataTable[[#This Row],[Order Date]])</f>
        <v>12</v>
      </c>
      <c r="X2668" s="8" t="str">
        <f>TEXT(SalesDataTable[[#This Row],[Order Date]],"mmm")</f>
        <v>Dec</v>
      </c>
    </row>
    <row r="2669" spans="1:24" ht="15.75">
      <c r="A2669" s="2">
        <v>1659</v>
      </c>
      <c r="B2669" s="3">
        <v>46382</v>
      </c>
      <c r="C2669" s="4">
        <f>YEAR(SalesDataTable[[#This Row],[Order Date]])</f>
        <v>2026</v>
      </c>
      <c r="D2669" s="12" t="str">
        <f>"Q"&amp;ROUNDUP(MONTH(SalesDataTable[[#This Row],[Order Date]])/3,0)</f>
        <v>Q4</v>
      </c>
      <c r="E2669" s="4">
        <f>MONTH(SalesDataTable[[#This Row],[Order Date]])</f>
        <v>12</v>
      </c>
      <c r="F2669" s="4" t="str">
        <f>TEXT(SalesDataTable[[#This Row],[Order Date]],"MMM")</f>
        <v>Dec</v>
      </c>
      <c r="G2669" s="4" t="s">
        <v>0</v>
      </c>
      <c r="H2669" s="4" t="s">
        <v>50</v>
      </c>
      <c r="I2669" s="4" t="s">
        <v>19</v>
      </c>
      <c r="J2669" s="4" t="s">
        <v>13</v>
      </c>
      <c r="K2669" s="4" t="s">
        <v>14</v>
      </c>
      <c r="L2669" s="4" t="s">
        <v>44</v>
      </c>
      <c r="M2669" s="9">
        <v>1</v>
      </c>
      <c r="N2669" s="6">
        <v>133.56</v>
      </c>
      <c r="O2669" s="7">
        <v>0.05</v>
      </c>
      <c r="P2669" s="6">
        <v>68.739999999999995</v>
      </c>
      <c r="Q2669" s="6">
        <f t="shared" si="164"/>
        <v>126.88199999999999</v>
      </c>
      <c r="R2669" s="6">
        <f t="shared" si="165"/>
        <v>68.739999999999995</v>
      </c>
      <c r="S2669" s="6">
        <f t="shared" si="166"/>
        <v>58.141999999999996</v>
      </c>
      <c r="T2669" s="8">
        <f t="shared" si="167"/>
        <v>0.4582367869358932</v>
      </c>
      <c r="U2669" s="5">
        <f>YEAR(SalesDataTable[[#This Row],[Order Date]])</f>
        <v>2026</v>
      </c>
      <c r="V2669" s="8" t="str">
        <f>"Q"&amp;ROUNDUP(MONTH(SalesDataTable[[#This Row],[Order Date]])/3,0)</f>
        <v>Q4</v>
      </c>
      <c r="W2669" s="9">
        <f>MONTH(SalesDataTable[[#This Row],[Order Date]])</f>
        <v>12</v>
      </c>
      <c r="X2669" s="8" t="str">
        <f>TEXT(SalesDataTable[[#This Row],[Order Date]],"mmm")</f>
        <v>Dec</v>
      </c>
    </row>
    <row r="2670" spans="1:24" ht="15.75">
      <c r="A2670" s="2">
        <v>3188</v>
      </c>
      <c r="B2670" s="3">
        <v>46382</v>
      </c>
      <c r="C2670" s="4">
        <f>YEAR(SalesDataTable[[#This Row],[Order Date]])</f>
        <v>2026</v>
      </c>
      <c r="D2670" s="12" t="str">
        <f>"Q"&amp;ROUNDUP(MONTH(SalesDataTable[[#This Row],[Order Date]])/3,0)</f>
        <v>Q4</v>
      </c>
      <c r="E2670" s="4">
        <f>MONTH(SalesDataTable[[#This Row],[Order Date]])</f>
        <v>12</v>
      </c>
      <c r="F2670" s="4" t="str">
        <f>TEXT(SalesDataTable[[#This Row],[Order Date]],"MMM")</f>
        <v>Dec</v>
      </c>
      <c r="G2670" s="4" t="s">
        <v>20</v>
      </c>
      <c r="H2670" s="4" t="s">
        <v>31</v>
      </c>
      <c r="I2670" s="4" t="s">
        <v>28</v>
      </c>
      <c r="J2670" s="4" t="s">
        <v>13</v>
      </c>
      <c r="K2670" s="4" t="s">
        <v>23</v>
      </c>
      <c r="L2670" s="4" t="s">
        <v>51</v>
      </c>
      <c r="M2670" s="9">
        <v>2</v>
      </c>
      <c r="N2670" s="6">
        <v>122.28</v>
      </c>
      <c r="O2670" s="7">
        <v>0.1</v>
      </c>
      <c r="P2670" s="6">
        <v>61.64</v>
      </c>
      <c r="Q2670" s="6">
        <f t="shared" si="164"/>
        <v>220.10400000000001</v>
      </c>
      <c r="R2670" s="6">
        <f t="shared" si="165"/>
        <v>123.28</v>
      </c>
      <c r="S2670" s="6">
        <f t="shared" si="166"/>
        <v>96.824000000000012</v>
      </c>
      <c r="T2670" s="8">
        <f t="shared" si="167"/>
        <v>0.43990113764402283</v>
      </c>
      <c r="U2670" s="5">
        <f>YEAR(SalesDataTable[[#This Row],[Order Date]])</f>
        <v>2026</v>
      </c>
      <c r="V2670" s="8" t="str">
        <f>"Q"&amp;ROUNDUP(MONTH(SalesDataTable[[#This Row],[Order Date]])/3,0)</f>
        <v>Q4</v>
      </c>
      <c r="W2670" s="9">
        <f>MONTH(SalesDataTable[[#This Row],[Order Date]])</f>
        <v>12</v>
      </c>
      <c r="X2670" s="8" t="str">
        <f>TEXT(SalesDataTable[[#This Row],[Order Date]],"mmm")</f>
        <v>Dec</v>
      </c>
    </row>
    <row r="2671" spans="1:24" ht="15.75">
      <c r="A2671" s="2">
        <v>3673</v>
      </c>
      <c r="B2671" s="3">
        <v>46382</v>
      </c>
      <c r="C2671" s="4">
        <f>YEAR(SalesDataTable[[#This Row],[Order Date]])</f>
        <v>2026</v>
      </c>
      <c r="D2671" s="12" t="str">
        <f>"Q"&amp;ROUNDUP(MONTH(SalesDataTable[[#This Row],[Order Date]])/3,0)</f>
        <v>Q4</v>
      </c>
      <c r="E2671" s="4">
        <f>MONTH(SalesDataTable[[#This Row],[Order Date]])</f>
        <v>12</v>
      </c>
      <c r="F2671" s="4" t="str">
        <f>TEXT(SalesDataTable[[#This Row],[Order Date]],"MMM")</f>
        <v>Dec</v>
      </c>
      <c r="G2671" s="4" t="s">
        <v>0</v>
      </c>
      <c r="H2671" s="4" t="s">
        <v>50</v>
      </c>
      <c r="I2671" s="4" t="s">
        <v>2</v>
      </c>
      <c r="J2671" s="4" t="s">
        <v>16</v>
      </c>
      <c r="K2671" s="4" t="s">
        <v>34</v>
      </c>
      <c r="L2671" s="4" t="s">
        <v>35</v>
      </c>
      <c r="M2671" s="9">
        <v>1</v>
      </c>
      <c r="N2671" s="6">
        <v>40.619999999999997</v>
      </c>
      <c r="O2671" s="7">
        <v>0</v>
      </c>
      <c r="P2671" s="6">
        <v>14.62</v>
      </c>
      <c r="Q2671" s="6">
        <f t="shared" si="164"/>
        <v>40.619999999999997</v>
      </c>
      <c r="R2671" s="6">
        <f t="shared" si="165"/>
        <v>14.62</v>
      </c>
      <c r="S2671" s="6">
        <f t="shared" si="166"/>
        <v>26</v>
      </c>
      <c r="T2671" s="8">
        <f t="shared" si="167"/>
        <v>0.64007877892663712</v>
      </c>
      <c r="U2671" s="5">
        <f>YEAR(SalesDataTable[[#This Row],[Order Date]])</f>
        <v>2026</v>
      </c>
      <c r="V2671" s="8" t="str">
        <f>"Q"&amp;ROUNDUP(MONTH(SalesDataTable[[#This Row],[Order Date]])/3,0)</f>
        <v>Q4</v>
      </c>
      <c r="W2671" s="9">
        <f>MONTH(SalesDataTable[[#This Row],[Order Date]])</f>
        <v>12</v>
      </c>
      <c r="X2671" s="8" t="str">
        <f>TEXT(SalesDataTable[[#This Row],[Order Date]],"mmm")</f>
        <v>Dec</v>
      </c>
    </row>
    <row r="2672" spans="1:24" ht="15.75">
      <c r="A2672" s="2">
        <v>3805</v>
      </c>
      <c r="B2672" s="3">
        <v>46382</v>
      </c>
      <c r="C2672" s="4">
        <f>YEAR(SalesDataTable[[#This Row],[Order Date]])</f>
        <v>2026</v>
      </c>
      <c r="D2672" s="12" t="str">
        <f>"Q"&amp;ROUNDUP(MONTH(SalesDataTable[[#This Row],[Order Date]])/3,0)</f>
        <v>Q4</v>
      </c>
      <c r="E2672" s="4">
        <f>MONTH(SalesDataTable[[#This Row],[Order Date]])</f>
        <v>12</v>
      </c>
      <c r="F2672" s="4" t="str">
        <f>TEXT(SalesDataTable[[#This Row],[Order Date]],"MMM")</f>
        <v>Dec</v>
      </c>
      <c r="G2672" s="4" t="s">
        <v>20</v>
      </c>
      <c r="H2672" s="4" t="s">
        <v>21</v>
      </c>
      <c r="I2672" s="4" t="s">
        <v>8</v>
      </c>
      <c r="J2672" s="4" t="s">
        <v>16</v>
      </c>
      <c r="K2672" s="4" t="s">
        <v>14</v>
      </c>
      <c r="L2672" s="4" t="s">
        <v>32</v>
      </c>
      <c r="M2672" s="9">
        <v>8</v>
      </c>
      <c r="N2672" s="6">
        <v>45.54</v>
      </c>
      <c r="O2672" s="7">
        <v>0.15</v>
      </c>
      <c r="P2672" s="6">
        <v>18.54</v>
      </c>
      <c r="Q2672" s="6">
        <f t="shared" si="164"/>
        <v>309.67199999999997</v>
      </c>
      <c r="R2672" s="6">
        <f t="shared" si="165"/>
        <v>148.32</v>
      </c>
      <c r="S2672" s="6">
        <f t="shared" si="166"/>
        <v>161.35199999999998</v>
      </c>
      <c r="T2672" s="8">
        <f t="shared" si="167"/>
        <v>0.52104161822831896</v>
      </c>
      <c r="U2672" s="5">
        <f>YEAR(SalesDataTable[[#This Row],[Order Date]])</f>
        <v>2026</v>
      </c>
      <c r="V2672" s="8" t="str">
        <f>"Q"&amp;ROUNDUP(MONTH(SalesDataTable[[#This Row],[Order Date]])/3,0)</f>
        <v>Q4</v>
      </c>
      <c r="W2672" s="9">
        <f>MONTH(SalesDataTable[[#This Row],[Order Date]])</f>
        <v>12</v>
      </c>
      <c r="X2672" s="8" t="str">
        <f>TEXT(SalesDataTable[[#This Row],[Order Date]],"mmm")</f>
        <v>Dec</v>
      </c>
    </row>
    <row r="2673" spans="1:24" ht="15.75">
      <c r="A2673" s="2">
        <v>3945</v>
      </c>
      <c r="B2673" s="3">
        <v>46382</v>
      </c>
      <c r="C2673" s="4">
        <f>YEAR(SalesDataTable[[#This Row],[Order Date]])</f>
        <v>2026</v>
      </c>
      <c r="D2673" s="12" t="str">
        <f>"Q"&amp;ROUNDUP(MONTH(SalesDataTable[[#This Row],[Order Date]])/3,0)</f>
        <v>Q4</v>
      </c>
      <c r="E2673" s="4">
        <f>MONTH(SalesDataTable[[#This Row],[Order Date]])</f>
        <v>12</v>
      </c>
      <c r="F2673" s="4" t="str">
        <f>TEXT(SalesDataTable[[#This Row],[Order Date]],"MMM")</f>
        <v>Dec</v>
      </c>
      <c r="G2673" s="4" t="s">
        <v>20</v>
      </c>
      <c r="H2673" s="4" t="s">
        <v>47</v>
      </c>
      <c r="I2673" s="4" t="s">
        <v>8</v>
      </c>
      <c r="J2673" s="4" t="s">
        <v>16</v>
      </c>
      <c r="K2673" s="4" t="s">
        <v>4</v>
      </c>
      <c r="L2673" s="4" t="s">
        <v>22</v>
      </c>
      <c r="M2673" s="9">
        <v>4</v>
      </c>
      <c r="N2673" s="6">
        <v>50.96</v>
      </c>
      <c r="O2673" s="7">
        <v>0.1</v>
      </c>
      <c r="P2673" s="6">
        <v>22.14</v>
      </c>
      <c r="Q2673" s="6">
        <f t="shared" si="164"/>
        <v>183.45600000000002</v>
      </c>
      <c r="R2673" s="6">
        <f t="shared" si="165"/>
        <v>88.56</v>
      </c>
      <c r="S2673" s="6">
        <f t="shared" si="166"/>
        <v>94.896000000000015</v>
      </c>
      <c r="T2673" s="8">
        <f t="shared" si="167"/>
        <v>0.51726844583987441</v>
      </c>
      <c r="U2673" s="5">
        <f>YEAR(SalesDataTable[[#This Row],[Order Date]])</f>
        <v>2026</v>
      </c>
      <c r="V2673" s="8" t="str">
        <f>"Q"&amp;ROUNDUP(MONTH(SalesDataTable[[#This Row],[Order Date]])/3,0)</f>
        <v>Q4</v>
      </c>
      <c r="W2673" s="9">
        <f>MONTH(SalesDataTable[[#This Row],[Order Date]])</f>
        <v>12</v>
      </c>
      <c r="X2673" s="8" t="str">
        <f>TEXT(SalesDataTable[[#This Row],[Order Date]],"mmm")</f>
        <v>Dec</v>
      </c>
    </row>
    <row r="2674" spans="1:24" ht="15.75">
      <c r="A2674" s="2">
        <v>4266</v>
      </c>
      <c r="B2674" s="3">
        <v>46382</v>
      </c>
      <c r="C2674" s="4">
        <f>YEAR(SalesDataTable[[#This Row],[Order Date]])</f>
        <v>2026</v>
      </c>
      <c r="D2674" s="12" t="str">
        <f>"Q"&amp;ROUNDUP(MONTH(SalesDataTable[[#This Row],[Order Date]])/3,0)</f>
        <v>Q4</v>
      </c>
      <c r="E2674" s="4">
        <f>MONTH(SalesDataTable[[#This Row],[Order Date]])</f>
        <v>12</v>
      </c>
      <c r="F2674" s="4" t="str">
        <f>TEXT(SalesDataTable[[#This Row],[Order Date]],"MMM")</f>
        <v>Dec</v>
      </c>
      <c r="G2674" s="4" t="s">
        <v>6</v>
      </c>
      <c r="H2674" s="4" t="s">
        <v>7</v>
      </c>
      <c r="I2674" s="4" t="s">
        <v>2</v>
      </c>
      <c r="J2674" s="4" t="s">
        <v>13</v>
      </c>
      <c r="K2674" s="4" t="s">
        <v>4</v>
      </c>
      <c r="L2674" s="4" t="s">
        <v>26</v>
      </c>
      <c r="M2674" s="9">
        <v>4</v>
      </c>
      <c r="N2674" s="6">
        <v>40.19</v>
      </c>
      <c r="O2674" s="7">
        <v>0.15</v>
      </c>
      <c r="P2674" s="6">
        <v>16.55</v>
      </c>
      <c r="Q2674" s="6">
        <f t="shared" si="164"/>
        <v>136.64599999999999</v>
      </c>
      <c r="R2674" s="6">
        <f t="shared" si="165"/>
        <v>66.2</v>
      </c>
      <c r="S2674" s="6">
        <f t="shared" si="166"/>
        <v>70.445999999999984</v>
      </c>
      <c r="T2674" s="8">
        <f t="shared" si="167"/>
        <v>0.51553649576277383</v>
      </c>
      <c r="U2674" s="5">
        <f>YEAR(SalesDataTable[[#This Row],[Order Date]])</f>
        <v>2026</v>
      </c>
      <c r="V2674" s="8" t="str">
        <f>"Q"&amp;ROUNDUP(MONTH(SalesDataTable[[#This Row],[Order Date]])/3,0)</f>
        <v>Q4</v>
      </c>
      <c r="W2674" s="9">
        <f>MONTH(SalesDataTable[[#This Row],[Order Date]])</f>
        <v>12</v>
      </c>
      <c r="X2674" s="8" t="str">
        <f>TEXT(SalesDataTable[[#This Row],[Order Date]],"mmm")</f>
        <v>Dec</v>
      </c>
    </row>
    <row r="2675" spans="1:24" ht="15.75">
      <c r="A2675" s="2">
        <v>606</v>
      </c>
      <c r="B2675" s="3">
        <v>46383</v>
      </c>
      <c r="C2675" s="4">
        <f>YEAR(SalesDataTable[[#This Row],[Order Date]])</f>
        <v>2026</v>
      </c>
      <c r="D2675" s="12" t="str">
        <f>"Q"&amp;ROUNDUP(MONTH(SalesDataTable[[#This Row],[Order Date]])/3,0)</f>
        <v>Q4</v>
      </c>
      <c r="E2675" s="4">
        <f>MONTH(SalesDataTable[[#This Row],[Order Date]])</f>
        <v>12</v>
      </c>
      <c r="F2675" s="4" t="str">
        <f>TEXT(SalesDataTable[[#This Row],[Order Date]],"MMM")</f>
        <v>Dec</v>
      </c>
      <c r="G2675" s="4" t="s">
        <v>6</v>
      </c>
      <c r="H2675" s="4" t="s">
        <v>43</v>
      </c>
      <c r="I2675" s="4" t="s">
        <v>2</v>
      </c>
      <c r="J2675" s="4" t="s">
        <v>13</v>
      </c>
      <c r="K2675" s="4" t="s">
        <v>23</v>
      </c>
      <c r="L2675" s="4" t="s">
        <v>24</v>
      </c>
      <c r="M2675" s="9">
        <v>3</v>
      </c>
      <c r="N2675" s="6">
        <v>333.84</v>
      </c>
      <c r="O2675" s="7">
        <v>0</v>
      </c>
      <c r="P2675" s="6">
        <v>193.05</v>
      </c>
      <c r="Q2675" s="6">
        <f t="shared" si="164"/>
        <v>1001.52</v>
      </c>
      <c r="R2675" s="6">
        <f t="shared" si="165"/>
        <v>579.15000000000009</v>
      </c>
      <c r="S2675" s="6">
        <f t="shared" si="166"/>
        <v>422.36999999999989</v>
      </c>
      <c r="T2675" s="8">
        <f t="shared" si="167"/>
        <v>0.42172897196261672</v>
      </c>
      <c r="U2675" s="5">
        <f>YEAR(SalesDataTable[[#This Row],[Order Date]])</f>
        <v>2026</v>
      </c>
      <c r="V2675" s="8" t="str">
        <f>"Q"&amp;ROUNDUP(MONTH(SalesDataTable[[#This Row],[Order Date]])/3,0)</f>
        <v>Q4</v>
      </c>
      <c r="W2675" s="9">
        <f>MONTH(SalesDataTable[[#This Row],[Order Date]])</f>
        <v>12</v>
      </c>
      <c r="X2675" s="8" t="str">
        <f>TEXT(SalesDataTable[[#This Row],[Order Date]],"mmm")</f>
        <v>Dec</v>
      </c>
    </row>
    <row r="2676" spans="1:24" ht="15.75">
      <c r="A2676" s="2">
        <v>1166</v>
      </c>
      <c r="B2676" s="3">
        <v>46383</v>
      </c>
      <c r="C2676" s="4">
        <f>YEAR(SalesDataTable[[#This Row],[Order Date]])</f>
        <v>2026</v>
      </c>
      <c r="D2676" s="12" t="str">
        <f>"Q"&amp;ROUNDUP(MONTH(SalesDataTable[[#This Row],[Order Date]])/3,0)</f>
        <v>Q4</v>
      </c>
      <c r="E2676" s="4">
        <f>MONTH(SalesDataTable[[#This Row],[Order Date]])</f>
        <v>12</v>
      </c>
      <c r="F2676" s="4" t="str">
        <f>TEXT(SalesDataTable[[#This Row],[Order Date]],"MMM")</f>
        <v>Dec</v>
      </c>
      <c r="G2676" s="4" t="s">
        <v>11</v>
      </c>
      <c r="H2676" s="4" t="s">
        <v>52</v>
      </c>
      <c r="I2676" s="4" t="s">
        <v>28</v>
      </c>
      <c r="J2676" s="4" t="s">
        <v>3</v>
      </c>
      <c r="K2676" s="4" t="s">
        <v>23</v>
      </c>
      <c r="L2676" s="4" t="s">
        <v>29</v>
      </c>
      <c r="M2676" s="9">
        <v>2</v>
      </c>
      <c r="N2676" s="6">
        <v>198.94</v>
      </c>
      <c r="O2676" s="7">
        <v>0.15</v>
      </c>
      <c r="P2676" s="6">
        <v>102.32</v>
      </c>
      <c r="Q2676" s="6">
        <f t="shared" si="164"/>
        <v>338.19799999999998</v>
      </c>
      <c r="R2676" s="6">
        <f t="shared" si="165"/>
        <v>204.64</v>
      </c>
      <c r="S2676" s="6">
        <f t="shared" si="166"/>
        <v>133.55799999999999</v>
      </c>
      <c r="T2676" s="8">
        <f t="shared" si="167"/>
        <v>0.39491067362905752</v>
      </c>
      <c r="U2676" s="5">
        <f>YEAR(SalesDataTable[[#This Row],[Order Date]])</f>
        <v>2026</v>
      </c>
      <c r="V2676" s="8" t="str">
        <f>"Q"&amp;ROUNDUP(MONTH(SalesDataTable[[#This Row],[Order Date]])/3,0)</f>
        <v>Q4</v>
      </c>
      <c r="W2676" s="9">
        <f>MONTH(SalesDataTable[[#This Row],[Order Date]])</f>
        <v>12</v>
      </c>
      <c r="X2676" s="8" t="str">
        <f>TEXT(SalesDataTable[[#This Row],[Order Date]],"mmm")</f>
        <v>Dec</v>
      </c>
    </row>
    <row r="2677" spans="1:24" ht="15.75">
      <c r="A2677" s="2">
        <v>1913</v>
      </c>
      <c r="B2677" s="3">
        <v>46383</v>
      </c>
      <c r="C2677" s="4">
        <f>YEAR(SalesDataTable[[#This Row],[Order Date]])</f>
        <v>2026</v>
      </c>
      <c r="D2677" s="12" t="str">
        <f>"Q"&amp;ROUNDUP(MONTH(SalesDataTable[[#This Row],[Order Date]])/3,0)</f>
        <v>Q4</v>
      </c>
      <c r="E2677" s="4">
        <f>MONTH(SalesDataTable[[#This Row],[Order Date]])</f>
        <v>12</v>
      </c>
      <c r="F2677" s="4" t="str">
        <f>TEXT(SalesDataTable[[#This Row],[Order Date]],"MMM")</f>
        <v>Dec</v>
      </c>
      <c r="G2677" s="4" t="s">
        <v>11</v>
      </c>
      <c r="H2677" s="4" t="s">
        <v>25</v>
      </c>
      <c r="I2677" s="4" t="s">
        <v>28</v>
      </c>
      <c r="J2677" s="4" t="s">
        <v>13</v>
      </c>
      <c r="K2677" s="4" t="s">
        <v>34</v>
      </c>
      <c r="L2677" s="4" t="s">
        <v>42</v>
      </c>
      <c r="M2677" s="9">
        <v>3</v>
      </c>
      <c r="N2677" s="6">
        <v>35.979999999999997</v>
      </c>
      <c r="O2677" s="7">
        <v>0</v>
      </c>
      <c r="P2677" s="6">
        <v>13.6</v>
      </c>
      <c r="Q2677" s="6">
        <f t="shared" si="164"/>
        <v>107.94</v>
      </c>
      <c r="R2677" s="6">
        <f t="shared" si="165"/>
        <v>40.799999999999997</v>
      </c>
      <c r="S2677" s="6">
        <f t="shared" si="166"/>
        <v>67.14</v>
      </c>
      <c r="T2677" s="8">
        <f t="shared" si="167"/>
        <v>0.62201222901612008</v>
      </c>
      <c r="U2677" s="5">
        <f>YEAR(SalesDataTable[[#This Row],[Order Date]])</f>
        <v>2026</v>
      </c>
      <c r="V2677" s="8" t="str">
        <f>"Q"&amp;ROUNDUP(MONTH(SalesDataTable[[#This Row],[Order Date]])/3,0)</f>
        <v>Q4</v>
      </c>
      <c r="W2677" s="9">
        <f>MONTH(SalesDataTable[[#This Row],[Order Date]])</f>
        <v>12</v>
      </c>
      <c r="X2677" s="8" t="str">
        <f>TEXT(SalesDataTable[[#This Row],[Order Date]],"mmm")</f>
        <v>Dec</v>
      </c>
    </row>
    <row r="2678" spans="1:24" ht="15.75">
      <c r="A2678" s="2">
        <v>2402</v>
      </c>
      <c r="B2678" s="3">
        <v>46383</v>
      </c>
      <c r="C2678" s="4">
        <f>YEAR(SalesDataTable[[#This Row],[Order Date]])</f>
        <v>2026</v>
      </c>
      <c r="D2678" s="12" t="str">
        <f>"Q"&amp;ROUNDUP(MONTH(SalesDataTable[[#This Row],[Order Date]])/3,0)</f>
        <v>Q4</v>
      </c>
      <c r="E2678" s="4">
        <f>MONTH(SalesDataTable[[#This Row],[Order Date]])</f>
        <v>12</v>
      </c>
      <c r="F2678" s="4" t="str">
        <f>TEXT(SalesDataTable[[#This Row],[Order Date]],"MMM")</f>
        <v>Dec</v>
      </c>
      <c r="G2678" s="4" t="s">
        <v>6</v>
      </c>
      <c r="H2678" s="4" t="s">
        <v>49</v>
      </c>
      <c r="I2678" s="4" t="s">
        <v>28</v>
      </c>
      <c r="J2678" s="4" t="s">
        <v>13</v>
      </c>
      <c r="K2678" s="4" t="s">
        <v>14</v>
      </c>
      <c r="L2678" s="4" t="s">
        <v>44</v>
      </c>
      <c r="M2678" s="9">
        <v>6</v>
      </c>
      <c r="N2678" s="6">
        <v>133.4</v>
      </c>
      <c r="O2678" s="7">
        <v>0.1</v>
      </c>
      <c r="P2678" s="6">
        <v>66.3</v>
      </c>
      <c r="Q2678" s="6">
        <f t="shared" si="164"/>
        <v>720.36000000000013</v>
      </c>
      <c r="R2678" s="6">
        <f t="shared" si="165"/>
        <v>397.79999999999995</v>
      </c>
      <c r="S2678" s="6">
        <f t="shared" si="166"/>
        <v>322.56000000000017</v>
      </c>
      <c r="T2678" s="8">
        <f t="shared" si="167"/>
        <v>0.44777611194402817</v>
      </c>
      <c r="U2678" s="5">
        <f>YEAR(SalesDataTable[[#This Row],[Order Date]])</f>
        <v>2026</v>
      </c>
      <c r="V2678" s="8" t="str">
        <f>"Q"&amp;ROUNDUP(MONTH(SalesDataTable[[#This Row],[Order Date]])/3,0)</f>
        <v>Q4</v>
      </c>
      <c r="W2678" s="9">
        <f>MONTH(SalesDataTable[[#This Row],[Order Date]])</f>
        <v>12</v>
      </c>
      <c r="X2678" s="8" t="str">
        <f>TEXT(SalesDataTable[[#This Row],[Order Date]],"mmm")</f>
        <v>Dec</v>
      </c>
    </row>
    <row r="2679" spans="1:24" ht="15.75">
      <c r="A2679" s="2">
        <v>3192</v>
      </c>
      <c r="B2679" s="3">
        <v>46383</v>
      </c>
      <c r="C2679" s="4">
        <f>YEAR(SalesDataTable[[#This Row],[Order Date]])</f>
        <v>2026</v>
      </c>
      <c r="D2679" s="12" t="str">
        <f>"Q"&amp;ROUNDUP(MONTH(SalesDataTable[[#This Row],[Order Date]])/3,0)</f>
        <v>Q4</v>
      </c>
      <c r="E2679" s="4">
        <f>MONTH(SalesDataTable[[#This Row],[Order Date]])</f>
        <v>12</v>
      </c>
      <c r="F2679" s="4" t="str">
        <f>TEXT(SalesDataTable[[#This Row],[Order Date]],"MMM")</f>
        <v>Dec</v>
      </c>
      <c r="G2679" s="4" t="s">
        <v>20</v>
      </c>
      <c r="H2679" s="4" t="s">
        <v>31</v>
      </c>
      <c r="I2679" s="4" t="s">
        <v>2</v>
      </c>
      <c r="J2679" s="4" t="s">
        <v>3</v>
      </c>
      <c r="K2679" s="4" t="s">
        <v>9</v>
      </c>
      <c r="L2679" s="4" t="s">
        <v>10</v>
      </c>
      <c r="M2679" s="9">
        <v>2</v>
      </c>
      <c r="N2679" s="6">
        <v>93.45</v>
      </c>
      <c r="O2679" s="7">
        <v>0</v>
      </c>
      <c r="P2679" s="6">
        <v>45.75</v>
      </c>
      <c r="Q2679" s="6">
        <f t="shared" si="164"/>
        <v>186.9</v>
      </c>
      <c r="R2679" s="6">
        <f t="shared" si="165"/>
        <v>91.5</v>
      </c>
      <c r="S2679" s="6">
        <f t="shared" si="166"/>
        <v>95.4</v>
      </c>
      <c r="T2679" s="8">
        <f t="shared" si="167"/>
        <v>0.5104333868378812</v>
      </c>
      <c r="U2679" s="5">
        <f>YEAR(SalesDataTable[[#This Row],[Order Date]])</f>
        <v>2026</v>
      </c>
      <c r="V2679" s="8" t="str">
        <f>"Q"&amp;ROUNDUP(MONTH(SalesDataTable[[#This Row],[Order Date]])/3,0)</f>
        <v>Q4</v>
      </c>
      <c r="W2679" s="9">
        <f>MONTH(SalesDataTable[[#This Row],[Order Date]])</f>
        <v>12</v>
      </c>
      <c r="X2679" s="8" t="str">
        <f>TEXT(SalesDataTable[[#This Row],[Order Date]],"mmm")</f>
        <v>Dec</v>
      </c>
    </row>
    <row r="2680" spans="1:24" ht="15.75">
      <c r="A2680" s="2">
        <v>3721</v>
      </c>
      <c r="B2680" s="3">
        <v>46383</v>
      </c>
      <c r="C2680" s="4">
        <f>YEAR(SalesDataTable[[#This Row],[Order Date]])</f>
        <v>2026</v>
      </c>
      <c r="D2680" s="12" t="str">
        <f>"Q"&amp;ROUNDUP(MONTH(SalesDataTable[[#This Row],[Order Date]])/3,0)</f>
        <v>Q4</v>
      </c>
      <c r="E2680" s="4">
        <f>MONTH(SalesDataTable[[#This Row],[Order Date]])</f>
        <v>12</v>
      </c>
      <c r="F2680" s="4" t="str">
        <f>TEXT(SalesDataTable[[#This Row],[Order Date]],"MMM")</f>
        <v>Dec</v>
      </c>
      <c r="G2680" s="4" t="s">
        <v>11</v>
      </c>
      <c r="H2680" s="4" t="s">
        <v>25</v>
      </c>
      <c r="I2680" s="4" t="s">
        <v>28</v>
      </c>
      <c r="J2680" s="4" t="s">
        <v>13</v>
      </c>
      <c r="K2680" s="4" t="s">
        <v>34</v>
      </c>
      <c r="L2680" s="4" t="s">
        <v>45</v>
      </c>
      <c r="M2680" s="9">
        <v>1</v>
      </c>
      <c r="N2680" s="6">
        <v>49.79</v>
      </c>
      <c r="O2680" s="7">
        <v>0.2</v>
      </c>
      <c r="P2680" s="6">
        <v>21.87</v>
      </c>
      <c r="Q2680" s="6">
        <f t="shared" si="164"/>
        <v>39.832000000000001</v>
      </c>
      <c r="R2680" s="6">
        <f t="shared" si="165"/>
        <v>21.87</v>
      </c>
      <c r="S2680" s="6">
        <f t="shared" si="166"/>
        <v>17.962</v>
      </c>
      <c r="T2680" s="8">
        <f t="shared" si="167"/>
        <v>0.45094396465153641</v>
      </c>
      <c r="U2680" s="5">
        <f>YEAR(SalesDataTable[[#This Row],[Order Date]])</f>
        <v>2026</v>
      </c>
      <c r="V2680" s="8" t="str">
        <f>"Q"&amp;ROUNDUP(MONTH(SalesDataTable[[#This Row],[Order Date]])/3,0)</f>
        <v>Q4</v>
      </c>
      <c r="W2680" s="9">
        <f>MONTH(SalesDataTable[[#This Row],[Order Date]])</f>
        <v>12</v>
      </c>
      <c r="X2680" s="8" t="str">
        <f>TEXT(SalesDataTable[[#This Row],[Order Date]],"mmm")</f>
        <v>Dec</v>
      </c>
    </row>
    <row r="2681" spans="1:24" ht="15.75">
      <c r="A2681" s="2">
        <v>3882</v>
      </c>
      <c r="B2681" s="3">
        <v>46383</v>
      </c>
      <c r="C2681" s="4">
        <f>YEAR(SalesDataTable[[#This Row],[Order Date]])</f>
        <v>2026</v>
      </c>
      <c r="D2681" s="12" t="str">
        <f>"Q"&amp;ROUNDUP(MONTH(SalesDataTable[[#This Row],[Order Date]])/3,0)</f>
        <v>Q4</v>
      </c>
      <c r="E2681" s="4">
        <f>MONTH(SalesDataTable[[#This Row],[Order Date]])</f>
        <v>12</v>
      </c>
      <c r="F2681" s="4" t="str">
        <f>TEXT(SalesDataTable[[#This Row],[Order Date]],"MMM")</f>
        <v>Dec</v>
      </c>
      <c r="G2681" s="4" t="s">
        <v>20</v>
      </c>
      <c r="H2681" s="4" t="s">
        <v>33</v>
      </c>
      <c r="I2681" s="4" t="s">
        <v>28</v>
      </c>
      <c r="J2681" s="4" t="s">
        <v>3</v>
      </c>
      <c r="K2681" s="4" t="s">
        <v>9</v>
      </c>
      <c r="L2681" s="4" t="s">
        <v>46</v>
      </c>
      <c r="M2681" s="9">
        <v>3</v>
      </c>
      <c r="N2681" s="6">
        <v>70.430000000000007</v>
      </c>
      <c r="O2681" s="7">
        <v>0.1</v>
      </c>
      <c r="P2681" s="6">
        <v>32.869999999999997</v>
      </c>
      <c r="Q2681" s="6">
        <f t="shared" si="164"/>
        <v>190.16100000000003</v>
      </c>
      <c r="R2681" s="6">
        <f t="shared" si="165"/>
        <v>98.609999999999985</v>
      </c>
      <c r="S2681" s="6">
        <f t="shared" si="166"/>
        <v>91.551000000000045</v>
      </c>
      <c r="T2681" s="8">
        <f t="shared" si="167"/>
        <v>0.48143941186678674</v>
      </c>
      <c r="U2681" s="5">
        <f>YEAR(SalesDataTable[[#This Row],[Order Date]])</f>
        <v>2026</v>
      </c>
      <c r="V2681" s="8" t="str">
        <f>"Q"&amp;ROUNDUP(MONTH(SalesDataTable[[#This Row],[Order Date]])/3,0)</f>
        <v>Q4</v>
      </c>
      <c r="W2681" s="9">
        <f>MONTH(SalesDataTable[[#This Row],[Order Date]])</f>
        <v>12</v>
      </c>
      <c r="X2681" s="8" t="str">
        <f>TEXT(SalesDataTable[[#This Row],[Order Date]],"mmm")</f>
        <v>Dec</v>
      </c>
    </row>
    <row r="2682" spans="1:24" ht="15.75">
      <c r="A2682" s="2">
        <v>4945</v>
      </c>
      <c r="B2682" s="3">
        <v>46383</v>
      </c>
      <c r="C2682" s="4">
        <f>YEAR(SalesDataTable[[#This Row],[Order Date]])</f>
        <v>2026</v>
      </c>
      <c r="D2682" s="12" t="str">
        <f>"Q"&amp;ROUNDUP(MONTH(SalesDataTable[[#This Row],[Order Date]])/3,0)</f>
        <v>Q4</v>
      </c>
      <c r="E2682" s="4">
        <f>MONTH(SalesDataTable[[#This Row],[Order Date]])</f>
        <v>12</v>
      </c>
      <c r="F2682" s="4" t="str">
        <f>TEXT(SalesDataTable[[#This Row],[Order Date]],"MMM")</f>
        <v>Dec</v>
      </c>
      <c r="G2682" s="4" t="s">
        <v>11</v>
      </c>
      <c r="H2682" s="4" t="s">
        <v>12</v>
      </c>
      <c r="I2682" s="4" t="s">
        <v>2</v>
      </c>
      <c r="J2682" s="4" t="s">
        <v>16</v>
      </c>
      <c r="K2682" s="4" t="s">
        <v>23</v>
      </c>
      <c r="L2682" s="4" t="s">
        <v>40</v>
      </c>
      <c r="M2682" s="9">
        <v>2</v>
      </c>
      <c r="N2682" s="6">
        <v>82.04</v>
      </c>
      <c r="O2682" s="7">
        <v>0.1</v>
      </c>
      <c r="P2682" s="6">
        <v>38.880000000000003</v>
      </c>
      <c r="Q2682" s="6">
        <f t="shared" si="164"/>
        <v>147.67200000000003</v>
      </c>
      <c r="R2682" s="6">
        <f t="shared" si="165"/>
        <v>77.760000000000005</v>
      </c>
      <c r="S2682" s="6">
        <f t="shared" si="166"/>
        <v>69.91200000000002</v>
      </c>
      <c r="T2682" s="8">
        <f t="shared" si="167"/>
        <v>0.47342759629449055</v>
      </c>
      <c r="U2682" s="5">
        <f>YEAR(SalesDataTable[[#This Row],[Order Date]])</f>
        <v>2026</v>
      </c>
      <c r="V2682" s="8" t="str">
        <f>"Q"&amp;ROUNDUP(MONTH(SalesDataTable[[#This Row],[Order Date]])/3,0)</f>
        <v>Q4</v>
      </c>
      <c r="W2682" s="9">
        <f>MONTH(SalesDataTable[[#This Row],[Order Date]])</f>
        <v>12</v>
      </c>
      <c r="X2682" s="8" t="str">
        <f>TEXT(SalesDataTable[[#This Row],[Order Date]],"mmm")</f>
        <v>Dec</v>
      </c>
    </row>
    <row r="2683" spans="1:24" ht="15.75">
      <c r="A2683" s="2">
        <v>5084</v>
      </c>
      <c r="B2683" s="3">
        <v>46383</v>
      </c>
      <c r="C2683" s="4">
        <f>YEAR(SalesDataTable[[#This Row],[Order Date]])</f>
        <v>2026</v>
      </c>
      <c r="D2683" s="12" t="str">
        <f>"Q"&amp;ROUNDUP(MONTH(SalesDataTable[[#This Row],[Order Date]])/3,0)</f>
        <v>Q4</v>
      </c>
      <c r="E2683" s="4">
        <f>MONTH(SalesDataTable[[#This Row],[Order Date]])</f>
        <v>12</v>
      </c>
      <c r="F2683" s="4" t="str">
        <f>TEXT(SalesDataTable[[#This Row],[Order Date]],"MMM")</f>
        <v>Dec</v>
      </c>
      <c r="G2683" s="4" t="s">
        <v>6</v>
      </c>
      <c r="H2683" s="4" t="s">
        <v>41</v>
      </c>
      <c r="I2683" s="4" t="s">
        <v>28</v>
      </c>
      <c r="J2683" s="4" t="s">
        <v>3</v>
      </c>
      <c r="K2683" s="4" t="s">
        <v>14</v>
      </c>
      <c r="L2683" s="4" t="s">
        <v>15</v>
      </c>
      <c r="M2683" s="9">
        <v>1</v>
      </c>
      <c r="N2683" s="6">
        <v>35.409999999999997</v>
      </c>
      <c r="O2683" s="7">
        <v>0.2</v>
      </c>
      <c r="P2683" s="6">
        <v>13.54</v>
      </c>
      <c r="Q2683" s="6">
        <f t="shared" si="164"/>
        <v>28.327999999999999</v>
      </c>
      <c r="R2683" s="6">
        <f t="shared" si="165"/>
        <v>13.54</v>
      </c>
      <c r="S2683" s="6">
        <f t="shared" si="166"/>
        <v>14.788</v>
      </c>
      <c r="T2683" s="8">
        <f t="shared" si="167"/>
        <v>0.5220276757977973</v>
      </c>
      <c r="U2683" s="5">
        <f>YEAR(SalesDataTable[[#This Row],[Order Date]])</f>
        <v>2026</v>
      </c>
      <c r="V2683" s="8" t="str">
        <f>"Q"&amp;ROUNDUP(MONTH(SalesDataTable[[#This Row],[Order Date]])/3,0)</f>
        <v>Q4</v>
      </c>
      <c r="W2683" s="9">
        <f>MONTH(SalesDataTable[[#This Row],[Order Date]])</f>
        <v>12</v>
      </c>
      <c r="X2683" s="8" t="str">
        <f>TEXT(SalesDataTable[[#This Row],[Order Date]],"mmm")</f>
        <v>Dec</v>
      </c>
    </row>
    <row r="2684" spans="1:24" ht="15.75">
      <c r="A2684" s="2">
        <v>246</v>
      </c>
      <c r="B2684" s="3">
        <v>46384</v>
      </c>
      <c r="C2684" s="4">
        <f>YEAR(SalesDataTable[[#This Row],[Order Date]])</f>
        <v>2026</v>
      </c>
      <c r="D2684" s="12" t="str">
        <f>"Q"&amp;ROUNDUP(MONTH(SalesDataTable[[#This Row],[Order Date]])/3,0)</f>
        <v>Q4</v>
      </c>
      <c r="E2684" s="4">
        <f>MONTH(SalesDataTable[[#This Row],[Order Date]])</f>
        <v>12</v>
      </c>
      <c r="F2684" s="4" t="str">
        <f>TEXT(SalesDataTable[[#This Row],[Order Date]],"MMM")</f>
        <v>Dec</v>
      </c>
      <c r="G2684" s="4" t="s">
        <v>20</v>
      </c>
      <c r="H2684" s="4" t="s">
        <v>31</v>
      </c>
      <c r="I2684" s="4" t="s">
        <v>28</v>
      </c>
      <c r="J2684" s="4" t="s">
        <v>16</v>
      </c>
      <c r="K2684" s="4" t="s">
        <v>4</v>
      </c>
      <c r="L2684" s="4" t="s">
        <v>26</v>
      </c>
      <c r="M2684" s="9">
        <v>1</v>
      </c>
      <c r="N2684" s="6">
        <v>41.06</v>
      </c>
      <c r="O2684" s="7">
        <v>0.1</v>
      </c>
      <c r="P2684" s="6">
        <v>16.23</v>
      </c>
      <c r="Q2684" s="6">
        <f t="shared" si="164"/>
        <v>36.954000000000001</v>
      </c>
      <c r="R2684" s="6">
        <f t="shared" si="165"/>
        <v>16.23</v>
      </c>
      <c r="S2684" s="6">
        <f t="shared" si="166"/>
        <v>20.724</v>
      </c>
      <c r="T2684" s="8">
        <f t="shared" si="167"/>
        <v>0.5608053255398604</v>
      </c>
      <c r="U2684" s="5">
        <f>YEAR(SalesDataTable[[#This Row],[Order Date]])</f>
        <v>2026</v>
      </c>
      <c r="V2684" s="8" t="str">
        <f>"Q"&amp;ROUNDUP(MONTH(SalesDataTable[[#This Row],[Order Date]])/3,0)</f>
        <v>Q4</v>
      </c>
      <c r="W2684" s="9">
        <f>MONTH(SalesDataTable[[#This Row],[Order Date]])</f>
        <v>12</v>
      </c>
      <c r="X2684" s="8" t="str">
        <f>TEXT(SalesDataTable[[#This Row],[Order Date]],"mmm")</f>
        <v>Dec</v>
      </c>
    </row>
    <row r="2685" spans="1:24" ht="15.75">
      <c r="A2685" s="2">
        <v>537</v>
      </c>
      <c r="B2685" s="3">
        <v>46384</v>
      </c>
      <c r="C2685" s="4">
        <f>YEAR(SalesDataTable[[#This Row],[Order Date]])</f>
        <v>2026</v>
      </c>
      <c r="D2685" s="12" t="str">
        <f>"Q"&amp;ROUNDUP(MONTH(SalesDataTable[[#This Row],[Order Date]])/3,0)</f>
        <v>Q4</v>
      </c>
      <c r="E2685" s="4">
        <f>MONTH(SalesDataTable[[#This Row],[Order Date]])</f>
        <v>12</v>
      </c>
      <c r="F2685" s="4" t="str">
        <f>TEXT(SalesDataTable[[#This Row],[Order Date]],"MMM")</f>
        <v>Dec</v>
      </c>
      <c r="G2685" s="4" t="s">
        <v>20</v>
      </c>
      <c r="H2685" s="4" t="s">
        <v>33</v>
      </c>
      <c r="I2685" s="4" t="s">
        <v>8</v>
      </c>
      <c r="J2685" s="4" t="s">
        <v>16</v>
      </c>
      <c r="K2685" s="4" t="s">
        <v>9</v>
      </c>
      <c r="L2685" s="4" t="s">
        <v>10</v>
      </c>
      <c r="M2685" s="9">
        <v>12</v>
      </c>
      <c r="N2685" s="6">
        <v>90.29</v>
      </c>
      <c r="O2685" s="7">
        <v>0.1</v>
      </c>
      <c r="P2685" s="6">
        <v>45.76</v>
      </c>
      <c r="Q2685" s="6">
        <f t="shared" si="164"/>
        <v>975.13200000000006</v>
      </c>
      <c r="R2685" s="6">
        <f t="shared" si="165"/>
        <v>549.12</v>
      </c>
      <c r="S2685" s="6">
        <f t="shared" si="166"/>
        <v>426.01200000000006</v>
      </c>
      <c r="T2685" s="8">
        <f t="shared" si="167"/>
        <v>0.43687623829389255</v>
      </c>
      <c r="U2685" s="5">
        <f>YEAR(SalesDataTable[[#This Row],[Order Date]])</f>
        <v>2026</v>
      </c>
      <c r="V2685" s="8" t="str">
        <f>"Q"&amp;ROUNDUP(MONTH(SalesDataTable[[#This Row],[Order Date]])/3,0)</f>
        <v>Q4</v>
      </c>
      <c r="W2685" s="9">
        <f>MONTH(SalesDataTable[[#This Row],[Order Date]])</f>
        <v>12</v>
      </c>
      <c r="X2685" s="8" t="str">
        <f>TEXT(SalesDataTable[[#This Row],[Order Date]],"mmm")</f>
        <v>Dec</v>
      </c>
    </row>
    <row r="2686" spans="1:24" ht="15.75">
      <c r="A2686" s="2">
        <v>968</v>
      </c>
      <c r="B2686" s="3">
        <v>46384</v>
      </c>
      <c r="C2686" s="4">
        <f>YEAR(SalesDataTable[[#This Row],[Order Date]])</f>
        <v>2026</v>
      </c>
      <c r="D2686" s="12" t="str">
        <f>"Q"&amp;ROUNDUP(MONTH(SalesDataTable[[#This Row],[Order Date]])/3,0)</f>
        <v>Q4</v>
      </c>
      <c r="E2686" s="4">
        <f>MONTH(SalesDataTable[[#This Row],[Order Date]])</f>
        <v>12</v>
      </c>
      <c r="F2686" s="4" t="str">
        <f>TEXT(SalesDataTable[[#This Row],[Order Date]],"MMM")</f>
        <v>Dec</v>
      </c>
      <c r="G2686" s="4" t="s">
        <v>6</v>
      </c>
      <c r="H2686" s="4" t="s">
        <v>43</v>
      </c>
      <c r="I2686" s="4" t="s">
        <v>19</v>
      </c>
      <c r="J2686" s="4" t="s">
        <v>13</v>
      </c>
      <c r="K2686" s="4" t="s">
        <v>4</v>
      </c>
      <c r="L2686" s="4" t="s">
        <v>30</v>
      </c>
      <c r="M2686" s="9">
        <v>1</v>
      </c>
      <c r="N2686" s="6">
        <v>103.13</v>
      </c>
      <c r="O2686" s="7">
        <v>0.15</v>
      </c>
      <c r="P2686" s="6">
        <v>50.06</v>
      </c>
      <c r="Q2686" s="6">
        <f t="shared" si="164"/>
        <v>87.660499999999999</v>
      </c>
      <c r="R2686" s="6">
        <f t="shared" si="165"/>
        <v>50.06</v>
      </c>
      <c r="S2686" s="6">
        <f t="shared" si="166"/>
        <v>37.600499999999997</v>
      </c>
      <c r="T2686" s="8">
        <f t="shared" si="167"/>
        <v>0.42893321393329947</v>
      </c>
      <c r="U2686" s="5">
        <f>YEAR(SalesDataTable[[#This Row],[Order Date]])</f>
        <v>2026</v>
      </c>
      <c r="V2686" s="8" t="str">
        <f>"Q"&amp;ROUNDUP(MONTH(SalesDataTable[[#This Row],[Order Date]])/3,0)</f>
        <v>Q4</v>
      </c>
      <c r="W2686" s="9">
        <f>MONTH(SalesDataTable[[#This Row],[Order Date]])</f>
        <v>12</v>
      </c>
      <c r="X2686" s="8" t="str">
        <f>TEXT(SalesDataTable[[#This Row],[Order Date]],"mmm")</f>
        <v>Dec</v>
      </c>
    </row>
    <row r="2687" spans="1:24" ht="15.75">
      <c r="A2687" s="2">
        <v>1234</v>
      </c>
      <c r="B2687" s="3">
        <v>46384</v>
      </c>
      <c r="C2687" s="4">
        <f>YEAR(SalesDataTable[[#This Row],[Order Date]])</f>
        <v>2026</v>
      </c>
      <c r="D2687" s="12" t="str">
        <f>"Q"&amp;ROUNDUP(MONTH(SalesDataTable[[#This Row],[Order Date]])/3,0)</f>
        <v>Q4</v>
      </c>
      <c r="E2687" s="4">
        <f>MONTH(SalesDataTable[[#This Row],[Order Date]])</f>
        <v>12</v>
      </c>
      <c r="F2687" s="4" t="str">
        <f>TEXT(SalesDataTable[[#This Row],[Order Date]],"MMM")</f>
        <v>Dec</v>
      </c>
      <c r="G2687" s="4" t="s">
        <v>20</v>
      </c>
      <c r="H2687" s="4" t="s">
        <v>47</v>
      </c>
      <c r="I2687" s="4" t="s">
        <v>2</v>
      </c>
      <c r="J2687" s="4" t="s">
        <v>3</v>
      </c>
      <c r="K2687" s="4" t="s">
        <v>4</v>
      </c>
      <c r="L2687" s="4" t="s">
        <v>5</v>
      </c>
      <c r="M2687" s="9">
        <v>1</v>
      </c>
      <c r="N2687" s="6">
        <v>81.39</v>
      </c>
      <c r="O2687" s="7">
        <v>0.05</v>
      </c>
      <c r="P2687" s="6">
        <v>43.54</v>
      </c>
      <c r="Q2687" s="6">
        <f t="shared" si="164"/>
        <v>77.320499999999996</v>
      </c>
      <c r="R2687" s="6">
        <f t="shared" si="165"/>
        <v>43.54</v>
      </c>
      <c r="S2687" s="6">
        <f t="shared" si="166"/>
        <v>33.780499999999996</v>
      </c>
      <c r="T2687" s="8">
        <f t="shared" si="167"/>
        <v>0.43688931137279247</v>
      </c>
      <c r="U2687" s="5">
        <f>YEAR(SalesDataTable[[#This Row],[Order Date]])</f>
        <v>2026</v>
      </c>
      <c r="V2687" s="8" t="str">
        <f>"Q"&amp;ROUNDUP(MONTH(SalesDataTable[[#This Row],[Order Date]])/3,0)</f>
        <v>Q4</v>
      </c>
      <c r="W2687" s="9">
        <f>MONTH(SalesDataTable[[#This Row],[Order Date]])</f>
        <v>12</v>
      </c>
      <c r="X2687" s="8" t="str">
        <f>TEXT(SalesDataTable[[#This Row],[Order Date]],"mmm")</f>
        <v>Dec</v>
      </c>
    </row>
    <row r="2688" spans="1:24" ht="15.75">
      <c r="A2688" s="2">
        <v>2061</v>
      </c>
      <c r="B2688" s="3">
        <v>46384</v>
      </c>
      <c r="C2688" s="4">
        <f>YEAR(SalesDataTable[[#This Row],[Order Date]])</f>
        <v>2026</v>
      </c>
      <c r="D2688" s="12" t="str">
        <f>"Q"&amp;ROUNDUP(MONTH(SalesDataTable[[#This Row],[Order Date]])/3,0)</f>
        <v>Q4</v>
      </c>
      <c r="E2688" s="4">
        <f>MONTH(SalesDataTable[[#This Row],[Order Date]])</f>
        <v>12</v>
      </c>
      <c r="F2688" s="4" t="str">
        <f>TEXT(SalesDataTable[[#This Row],[Order Date]],"MMM")</f>
        <v>Dec</v>
      </c>
      <c r="G2688" s="4" t="s">
        <v>0</v>
      </c>
      <c r="H2688" s="4" t="s">
        <v>50</v>
      </c>
      <c r="I2688" s="4" t="s">
        <v>28</v>
      </c>
      <c r="J2688" s="4" t="s">
        <v>3</v>
      </c>
      <c r="K2688" s="4" t="s">
        <v>23</v>
      </c>
      <c r="L2688" s="4" t="s">
        <v>24</v>
      </c>
      <c r="M2688" s="9">
        <v>2</v>
      </c>
      <c r="N2688" s="6">
        <v>342.78</v>
      </c>
      <c r="O2688" s="7">
        <v>0</v>
      </c>
      <c r="P2688" s="6">
        <v>197.89</v>
      </c>
      <c r="Q2688" s="6">
        <f t="shared" si="164"/>
        <v>685.56</v>
      </c>
      <c r="R2688" s="6">
        <f t="shared" si="165"/>
        <v>395.78</v>
      </c>
      <c r="S2688" s="6">
        <f t="shared" si="166"/>
        <v>289.77999999999997</v>
      </c>
      <c r="T2688" s="8">
        <f t="shared" si="167"/>
        <v>0.4226909387945621</v>
      </c>
      <c r="U2688" s="5">
        <f>YEAR(SalesDataTable[[#This Row],[Order Date]])</f>
        <v>2026</v>
      </c>
      <c r="V2688" s="8" t="str">
        <f>"Q"&amp;ROUNDUP(MONTH(SalesDataTable[[#This Row],[Order Date]])/3,0)</f>
        <v>Q4</v>
      </c>
      <c r="W2688" s="9">
        <f>MONTH(SalesDataTable[[#This Row],[Order Date]])</f>
        <v>12</v>
      </c>
      <c r="X2688" s="8" t="str">
        <f>TEXT(SalesDataTable[[#This Row],[Order Date]],"mmm")</f>
        <v>Dec</v>
      </c>
    </row>
    <row r="2689" spans="1:24" ht="15.75">
      <c r="A2689" s="2">
        <v>2219</v>
      </c>
      <c r="B2689" s="3">
        <v>46384</v>
      </c>
      <c r="C2689" s="4">
        <f>YEAR(SalesDataTable[[#This Row],[Order Date]])</f>
        <v>2026</v>
      </c>
      <c r="D2689" s="12" t="str">
        <f>"Q"&amp;ROUNDUP(MONTH(SalesDataTable[[#This Row],[Order Date]])/3,0)</f>
        <v>Q4</v>
      </c>
      <c r="E2689" s="4">
        <f>MONTH(SalesDataTable[[#This Row],[Order Date]])</f>
        <v>12</v>
      </c>
      <c r="F2689" s="4" t="str">
        <f>TEXT(SalesDataTable[[#This Row],[Order Date]],"MMM")</f>
        <v>Dec</v>
      </c>
      <c r="G2689" s="4" t="s">
        <v>6</v>
      </c>
      <c r="H2689" s="4" t="s">
        <v>49</v>
      </c>
      <c r="I2689" s="4" t="s">
        <v>2</v>
      </c>
      <c r="J2689" s="4" t="s">
        <v>3</v>
      </c>
      <c r="K2689" s="4" t="s">
        <v>9</v>
      </c>
      <c r="L2689" s="4" t="s">
        <v>17</v>
      </c>
      <c r="M2689" s="9">
        <v>1</v>
      </c>
      <c r="N2689" s="6">
        <v>147</v>
      </c>
      <c r="O2689" s="7">
        <v>0.15</v>
      </c>
      <c r="P2689" s="6">
        <v>79.58</v>
      </c>
      <c r="Q2689" s="6">
        <f t="shared" si="164"/>
        <v>124.95</v>
      </c>
      <c r="R2689" s="6">
        <f t="shared" si="165"/>
        <v>79.58</v>
      </c>
      <c r="S2689" s="6">
        <f t="shared" si="166"/>
        <v>45.370000000000005</v>
      </c>
      <c r="T2689" s="8">
        <f t="shared" si="167"/>
        <v>0.36310524209683875</v>
      </c>
      <c r="U2689" s="5">
        <f>YEAR(SalesDataTable[[#This Row],[Order Date]])</f>
        <v>2026</v>
      </c>
      <c r="V2689" s="8" t="str">
        <f>"Q"&amp;ROUNDUP(MONTH(SalesDataTable[[#This Row],[Order Date]])/3,0)</f>
        <v>Q4</v>
      </c>
      <c r="W2689" s="9">
        <f>MONTH(SalesDataTable[[#This Row],[Order Date]])</f>
        <v>12</v>
      </c>
      <c r="X2689" s="8" t="str">
        <f>TEXT(SalesDataTable[[#This Row],[Order Date]],"mmm")</f>
        <v>Dec</v>
      </c>
    </row>
    <row r="2690" spans="1:24" ht="15.75">
      <c r="A2690" s="2">
        <v>2651</v>
      </c>
      <c r="B2690" s="3">
        <v>46384</v>
      </c>
      <c r="C2690" s="4">
        <f>YEAR(SalesDataTable[[#This Row],[Order Date]])</f>
        <v>2026</v>
      </c>
      <c r="D2690" s="12" t="str">
        <f>"Q"&amp;ROUNDUP(MONTH(SalesDataTable[[#This Row],[Order Date]])/3,0)</f>
        <v>Q4</v>
      </c>
      <c r="E2690" s="4">
        <f>MONTH(SalesDataTable[[#This Row],[Order Date]])</f>
        <v>12</v>
      </c>
      <c r="F2690" s="4" t="str">
        <f>TEXT(SalesDataTable[[#This Row],[Order Date]],"MMM")</f>
        <v>Dec</v>
      </c>
      <c r="G2690" s="4" t="s">
        <v>0</v>
      </c>
      <c r="H2690" s="4" t="s">
        <v>50</v>
      </c>
      <c r="I2690" s="4" t="s">
        <v>2</v>
      </c>
      <c r="J2690" s="4" t="s">
        <v>13</v>
      </c>
      <c r="K2690" s="4" t="s">
        <v>14</v>
      </c>
      <c r="L2690" s="4" t="s">
        <v>32</v>
      </c>
      <c r="M2690" s="9">
        <v>1</v>
      </c>
      <c r="N2690" s="6">
        <v>45.69</v>
      </c>
      <c r="O2690" s="7">
        <v>0.2</v>
      </c>
      <c r="P2690" s="6">
        <v>18.829999999999998</v>
      </c>
      <c r="Q2690" s="6">
        <f t="shared" ref="Q2690:Q2708" si="168">M2690*N2690*(1-O2690)</f>
        <v>36.552</v>
      </c>
      <c r="R2690" s="6">
        <f t="shared" ref="R2690:R2708" si="169">M2690*P2690</f>
        <v>18.829999999999998</v>
      </c>
      <c r="S2690" s="6">
        <f t="shared" ref="S2690:S2708" si="170">Q2690-R2690</f>
        <v>17.722000000000001</v>
      </c>
      <c r="T2690" s="8">
        <f t="shared" ref="T2690:T2708" si="171">IFERROR(S2690/Q2690,0)</f>
        <v>0.48484351061501429</v>
      </c>
      <c r="U2690" s="5">
        <f>YEAR(SalesDataTable[[#This Row],[Order Date]])</f>
        <v>2026</v>
      </c>
      <c r="V2690" s="8" t="str">
        <f>"Q"&amp;ROUNDUP(MONTH(SalesDataTable[[#This Row],[Order Date]])/3,0)</f>
        <v>Q4</v>
      </c>
      <c r="W2690" s="9">
        <f>MONTH(SalesDataTable[[#This Row],[Order Date]])</f>
        <v>12</v>
      </c>
      <c r="X2690" s="8" t="str">
        <f>TEXT(SalesDataTable[[#This Row],[Order Date]],"mmm")</f>
        <v>Dec</v>
      </c>
    </row>
    <row r="2691" spans="1:24" ht="15.75">
      <c r="A2691" s="2">
        <v>3173</v>
      </c>
      <c r="B2691" s="3">
        <v>46384</v>
      </c>
      <c r="C2691" s="4">
        <f>YEAR(SalesDataTable[[#This Row],[Order Date]])</f>
        <v>2026</v>
      </c>
      <c r="D2691" s="12" t="str">
        <f>"Q"&amp;ROUNDUP(MONTH(SalesDataTable[[#This Row],[Order Date]])/3,0)</f>
        <v>Q4</v>
      </c>
      <c r="E2691" s="4">
        <f>MONTH(SalesDataTable[[#This Row],[Order Date]])</f>
        <v>12</v>
      </c>
      <c r="F2691" s="4" t="str">
        <f>TEXT(SalesDataTable[[#This Row],[Order Date]],"MMM")</f>
        <v>Dec</v>
      </c>
      <c r="G2691" s="4" t="s">
        <v>6</v>
      </c>
      <c r="H2691" s="4" t="s">
        <v>43</v>
      </c>
      <c r="I2691" s="4" t="s">
        <v>28</v>
      </c>
      <c r="J2691" s="4" t="s">
        <v>3</v>
      </c>
      <c r="K2691" s="4" t="s">
        <v>4</v>
      </c>
      <c r="L2691" s="4" t="s">
        <v>26</v>
      </c>
      <c r="M2691" s="9">
        <v>1</v>
      </c>
      <c r="N2691" s="6">
        <v>39.69</v>
      </c>
      <c r="O2691" s="7">
        <v>0</v>
      </c>
      <c r="P2691" s="6">
        <v>17.09</v>
      </c>
      <c r="Q2691" s="6">
        <f t="shared" si="168"/>
        <v>39.69</v>
      </c>
      <c r="R2691" s="6">
        <f t="shared" si="169"/>
        <v>17.09</v>
      </c>
      <c r="S2691" s="6">
        <f t="shared" si="170"/>
        <v>22.599999999999998</v>
      </c>
      <c r="T2691" s="8">
        <f t="shared" si="171"/>
        <v>0.56941295036533135</v>
      </c>
      <c r="U2691" s="5">
        <f>YEAR(SalesDataTable[[#This Row],[Order Date]])</f>
        <v>2026</v>
      </c>
      <c r="V2691" s="8" t="str">
        <f>"Q"&amp;ROUNDUP(MONTH(SalesDataTable[[#This Row],[Order Date]])/3,0)</f>
        <v>Q4</v>
      </c>
      <c r="W2691" s="9">
        <f>MONTH(SalesDataTable[[#This Row],[Order Date]])</f>
        <v>12</v>
      </c>
      <c r="X2691" s="8" t="str">
        <f>TEXT(SalesDataTable[[#This Row],[Order Date]],"mmm")</f>
        <v>Dec</v>
      </c>
    </row>
    <row r="2692" spans="1:24" ht="15.75">
      <c r="A2692" s="2">
        <v>3409</v>
      </c>
      <c r="B2692" s="3">
        <v>46384</v>
      </c>
      <c r="C2692" s="4">
        <f>YEAR(SalesDataTable[[#This Row],[Order Date]])</f>
        <v>2026</v>
      </c>
      <c r="D2692" s="12" t="str">
        <f>"Q"&amp;ROUNDUP(MONTH(SalesDataTable[[#This Row],[Order Date]])/3,0)</f>
        <v>Q4</v>
      </c>
      <c r="E2692" s="4">
        <f>MONTH(SalesDataTable[[#This Row],[Order Date]])</f>
        <v>12</v>
      </c>
      <c r="F2692" s="4" t="str">
        <f>TEXT(SalesDataTable[[#This Row],[Order Date]],"MMM")</f>
        <v>Dec</v>
      </c>
      <c r="G2692" s="4" t="s">
        <v>20</v>
      </c>
      <c r="H2692" s="4" t="s">
        <v>21</v>
      </c>
      <c r="I2692" s="4" t="s">
        <v>2</v>
      </c>
      <c r="J2692" s="4" t="s">
        <v>13</v>
      </c>
      <c r="K2692" s="4" t="s">
        <v>23</v>
      </c>
      <c r="L2692" s="4" t="s">
        <v>51</v>
      </c>
      <c r="M2692" s="9">
        <v>5</v>
      </c>
      <c r="N2692" s="6">
        <v>122.42</v>
      </c>
      <c r="O2692" s="7">
        <v>0</v>
      </c>
      <c r="P2692" s="6">
        <v>60.8</v>
      </c>
      <c r="Q2692" s="6">
        <f t="shared" si="168"/>
        <v>612.1</v>
      </c>
      <c r="R2692" s="6">
        <f t="shared" si="169"/>
        <v>304</v>
      </c>
      <c r="S2692" s="6">
        <f t="shared" si="170"/>
        <v>308.10000000000002</v>
      </c>
      <c r="T2692" s="8">
        <f t="shared" si="171"/>
        <v>0.50334912595981052</v>
      </c>
      <c r="U2692" s="5">
        <f>YEAR(SalesDataTable[[#This Row],[Order Date]])</f>
        <v>2026</v>
      </c>
      <c r="V2692" s="8" t="str">
        <f>"Q"&amp;ROUNDUP(MONTH(SalesDataTable[[#This Row],[Order Date]])/3,0)</f>
        <v>Q4</v>
      </c>
      <c r="W2692" s="9">
        <f>MONTH(SalesDataTable[[#This Row],[Order Date]])</f>
        <v>12</v>
      </c>
      <c r="X2692" s="8" t="str">
        <f>TEXT(SalesDataTable[[#This Row],[Order Date]],"mmm")</f>
        <v>Dec</v>
      </c>
    </row>
    <row r="2693" spans="1:24" ht="15.75">
      <c r="A2693" s="2">
        <v>3535</v>
      </c>
      <c r="B2693" s="3">
        <v>46384</v>
      </c>
      <c r="C2693" s="4">
        <f>YEAR(SalesDataTable[[#This Row],[Order Date]])</f>
        <v>2026</v>
      </c>
      <c r="D2693" s="12" t="str">
        <f>"Q"&amp;ROUNDUP(MONTH(SalesDataTable[[#This Row],[Order Date]])/3,0)</f>
        <v>Q4</v>
      </c>
      <c r="E2693" s="4">
        <f>MONTH(SalesDataTable[[#This Row],[Order Date]])</f>
        <v>12</v>
      </c>
      <c r="F2693" s="4" t="str">
        <f>TEXT(SalesDataTable[[#This Row],[Order Date]],"MMM")</f>
        <v>Dec</v>
      </c>
      <c r="G2693" s="4" t="s">
        <v>6</v>
      </c>
      <c r="H2693" s="4" t="s">
        <v>27</v>
      </c>
      <c r="I2693" s="4" t="s">
        <v>19</v>
      </c>
      <c r="J2693" s="4" t="s">
        <v>13</v>
      </c>
      <c r="K2693" s="4" t="s">
        <v>14</v>
      </c>
      <c r="L2693" s="4" t="s">
        <v>15</v>
      </c>
      <c r="M2693" s="9">
        <v>1</v>
      </c>
      <c r="N2693" s="6">
        <v>37.03</v>
      </c>
      <c r="O2693" s="7">
        <v>0.15</v>
      </c>
      <c r="P2693" s="6">
        <v>13.53</v>
      </c>
      <c r="Q2693" s="6">
        <f t="shared" si="168"/>
        <v>31.4755</v>
      </c>
      <c r="R2693" s="6">
        <f t="shared" si="169"/>
        <v>13.53</v>
      </c>
      <c r="S2693" s="6">
        <f t="shared" si="170"/>
        <v>17.945500000000003</v>
      </c>
      <c r="T2693" s="8">
        <f t="shared" si="171"/>
        <v>0.57014185636447401</v>
      </c>
      <c r="U2693" s="5">
        <f>YEAR(SalesDataTable[[#This Row],[Order Date]])</f>
        <v>2026</v>
      </c>
      <c r="V2693" s="8" t="str">
        <f>"Q"&amp;ROUNDUP(MONTH(SalesDataTable[[#This Row],[Order Date]])/3,0)</f>
        <v>Q4</v>
      </c>
      <c r="W2693" s="9">
        <f>MONTH(SalesDataTable[[#This Row],[Order Date]])</f>
        <v>12</v>
      </c>
      <c r="X2693" s="8" t="str">
        <f>TEXT(SalesDataTable[[#This Row],[Order Date]],"mmm")</f>
        <v>Dec</v>
      </c>
    </row>
    <row r="2694" spans="1:24" ht="15.75">
      <c r="A2694" s="2">
        <v>5134</v>
      </c>
      <c r="B2694" s="3">
        <v>46384</v>
      </c>
      <c r="C2694" s="4">
        <f>YEAR(SalesDataTable[[#This Row],[Order Date]])</f>
        <v>2026</v>
      </c>
      <c r="D2694" s="12" t="str">
        <f>"Q"&amp;ROUNDUP(MONTH(SalesDataTable[[#This Row],[Order Date]])/3,0)</f>
        <v>Q4</v>
      </c>
      <c r="E2694" s="4">
        <f>MONTH(SalesDataTable[[#This Row],[Order Date]])</f>
        <v>12</v>
      </c>
      <c r="F2694" s="4" t="str">
        <f>TEXT(SalesDataTable[[#This Row],[Order Date]],"MMM")</f>
        <v>Dec</v>
      </c>
      <c r="G2694" s="4" t="s">
        <v>6</v>
      </c>
      <c r="H2694" s="4" t="s">
        <v>49</v>
      </c>
      <c r="I2694" s="4" t="s">
        <v>19</v>
      </c>
      <c r="J2694" s="4" t="s">
        <v>3</v>
      </c>
      <c r="K2694" s="4" t="s">
        <v>9</v>
      </c>
      <c r="L2694" s="4" t="s">
        <v>10</v>
      </c>
      <c r="M2694" s="9">
        <v>1</v>
      </c>
      <c r="N2694" s="6">
        <v>90.99</v>
      </c>
      <c r="O2694" s="7">
        <v>0.05</v>
      </c>
      <c r="P2694" s="6">
        <v>44.78</v>
      </c>
      <c r="Q2694" s="6">
        <f t="shared" si="168"/>
        <v>86.440499999999986</v>
      </c>
      <c r="R2694" s="6">
        <f t="shared" si="169"/>
        <v>44.78</v>
      </c>
      <c r="S2694" s="6">
        <f t="shared" si="170"/>
        <v>41.660499999999985</v>
      </c>
      <c r="T2694" s="8">
        <f t="shared" si="171"/>
        <v>0.48195579618350187</v>
      </c>
      <c r="U2694" s="5">
        <f>YEAR(SalesDataTable[[#This Row],[Order Date]])</f>
        <v>2026</v>
      </c>
      <c r="V2694" s="8" t="str">
        <f>"Q"&amp;ROUNDUP(MONTH(SalesDataTable[[#This Row],[Order Date]])/3,0)</f>
        <v>Q4</v>
      </c>
      <c r="W2694" s="9">
        <f>MONTH(SalesDataTable[[#This Row],[Order Date]])</f>
        <v>12</v>
      </c>
      <c r="X2694" s="8" t="str">
        <f>TEXT(SalesDataTable[[#This Row],[Order Date]],"mmm")</f>
        <v>Dec</v>
      </c>
    </row>
    <row r="2695" spans="1:24" ht="15.75">
      <c r="A2695" s="2">
        <v>2011</v>
      </c>
      <c r="B2695" s="3">
        <v>46385</v>
      </c>
      <c r="C2695" s="4">
        <f>YEAR(SalesDataTable[[#This Row],[Order Date]])</f>
        <v>2026</v>
      </c>
      <c r="D2695" s="12" t="str">
        <f>"Q"&amp;ROUNDUP(MONTH(SalesDataTable[[#This Row],[Order Date]])/3,0)</f>
        <v>Q4</v>
      </c>
      <c r="E2695" s="4">
        <f>MONTH(SalesDataTable[[#This Row],[Order Date]])</f>
        <v>12</v>
      </c>
      <c r="F2695" s="4" t="str">
        <f>TEXT(SalesDataTable[[#This Row],[Order Date]],"MMM")</f>
        <v>Dec</v>
      </c>
      <c r="G2695" s="4" t="s">
        <v>6</v>
      </c>
      <c r="H2695" s="4" t="s">
        <v>41</v>
      </c>
      <c r="I2695" s="4" t="s">
        <v>2</v>
      </c>
      <c r="J2695" s="4" t="s">
        <v>3</v>
      </c>
      <c r="K2695" s="4" t="s">
        <v>9</v>
      </c>
      <c r="L2695" s="4" t="s">
        <v>10</v>
      </c>
      <c r="M2695" s="9">
        <v>1</v>
      </c>
      <c r="N2695" s="6">
        <v>90.81</v>
      </c>
      <c r="O2695" s="7">
        <v>0.1</v>
      </c>
      <c r="P2695" s="6">
        <v>46.53</v>
      </c>
      <c r="Q2695" s="6">
        <f t="shared" si="168"/>
        <v>81.728999999999999</v>
      </c>
      <c r="R2695" s="6">
        <f t="shared" si="169"/>
        <v>46.53</v>
      </c>
      <c r="S2695" s="6">
        <f t="shared" si="170"/>
        <v>35.198999999999998</v>
      </c>
      <c r="T2695" s="8">
        <f t="shared" si="171"/>
        <v>0.43067944059024332</v>
      </c>
      <c r="U2695" s="5">
        <f>YEAR(SalesDataTable[[#This Row],[Order Date]])</f>
        <v>2026</v>
      </c>
      <c r="V2695" s="8" t="str">
        <f>"Q"&amp;ROUNDUP(MONTH(SalesDataTable[[#This Row],[Order Date]])/3,0)</f>
        <v>Q4</v>
      </c>
      <c r="W2695" s="9">
        <f>MONTH(SalesDataTable[[#This Row],[Order Date]])</f>
        <v>12</v>
      </c>
      <c r="X2695" s="8" t="str">
        <f>TEXT(SalesDataTable[[#This Row],[Order Date]],"mmm")</f>
        <v>Dec</v>
      </c>
    </row>
    <row r="2696" spans="1:24" ht="15.75">
      <c r="A2696" s="2">
        <v>2477</v>
      </c>
      <c r="B2696" s="3">
        <v>46385</v>
      </c>
      <c r="C2696" s="4">
        <f>YEAR(SalesDataTable[[#This Row],[Order Date]])</f>
        <v>2026</v>
      </c>
      <c r="D2696" s="12" t="str">
        <f>"Q"&amp;ROUNDUP(MONTH(SalesDataTable[[#This Row],[Order Date]])/3,0)</f>
        <v>Q4</v>
      </c>
      <c r="E2696" s="4">
        <f>MONTH(SalesDataTable[[#This Row],[Order Date]])</f>
        <v>12</v>
      </c>
      <c r="F2696" s="4" t="str">
        <f>TEXT(SalesDataTable[[#This Row],[Order Date]],"MMM")</f>
        <v>Dec</v>
      </c>
      <c r="G2696" s="4" t="s">
        <v>0</v>
      </c>
      <c r="H2696" s="4" t="s">
        <v>50</v>
      </c>
      <c r="I2696" s="4" t="s">
        <v>19</v>
      </c>
      <c r="J2696" s="4" t="s">
        <v>13</v>
      </c>
      <c r="K2696" s="4" t="s">
        <v>4</v>
      </c>
      <c r="L2696" s="4" t="s">
        <v>26</v>
      </c>
      <c r="M2696" s="9">
        <v>1</v>
      </c>
      <c r="N2696" s="6">
        <v>41.28</v>
      </c>
      <c r="O2696" s="7">
        <v>0.15</v>
      </c>
      <c r="P2696" s="6">
        <v>16.41</v>
      </c>
      <c r="Q2696" s="6">
        <f t="shared" si="168"/>
        <v>35.088000000000001</v>
      </c>
      <c r="R2696" s="6">
        <f t="shared" si="169"/>
        <v>16.41</v>
      </c>
      <c r="S2696" s="6">
        <f t="shared" si="170"/>
        <v>18.678000000000001</v>
      </c>
      <c r="T2696" s="8">
        <f t="shared" si="171"/>
        <v>0.53231874145006841</v>
      </c>
      <c r="U2696" s="5">
        <f>YEAR(SalesDataTable[[#This Row],[Order Date]])</f>
        <v>2026</v>
      </c>
      <c r="V2696" s="8" t="str">
        <f>"Q"&amp;ROUNDUP(MONTH(SalesDataTable[[#This Row],[Order Date]])/3,0)</f>
        <v>Q4</v>
      </c>
      <c r="W2696" s="9">
        <f>MONTH(SalesDataTable[[#This Row],[Order Date]])</f>
        <v>12</v>
      </c>
      <c r="X2696" s="8" t="str">
        <f>TEXT(SalesDataTable[[#This Row],[Order Date]],"mmm")</f>
        <v>Dec</v>
      </c>
    </row>
    <row r="2697" spans="1:24" ht="15.75">
      <c r="A2697" s="2">
        <v>2745</v>
      </c>
      <c r="B2697" s="3">
        <v>46385</v>
      </c>
      <c r="C2697" s="4">
        <f>YEAR(SalesDataTable[[#This Row],[Order Date]])</f>
        <v>2026</v>
      </c>
      <c r="D2697" s="12" t="str">
        <f>"Q"&amp;ROUNDUP(MONTH(SalesDataTable[[#This Row],[Order Date]])/3,0)</f>
        <v>Q4</v>
      </c>
      <c r="E2697" s="4">
        <f>MONTH(SalesDataTable[[#This Row],[Order Date]])</f>
        <v>12</v>
      </c>
      <c r="F2697" s="4" t="str">
        <f>TEXT(SalesDataTable[[#This Row],[Order Date]],"MMM")</f>
        <v>Dec</v>
      </c>
      <c r="G2697" s="4" t="s">
        <v>20</v>
      </c>
      <c r="H2697" s="4" t="s">
        <v>47</v>
      </c>
      <c r="I2697" s="4" t="s">
        <v>28</v>
      </c>
      <c r="J2697" s="4" t="s">
        <v>16</v>
      </c>
      <c r="K2697" s="4" t="s">
        <v>14</v>
      </c>
      <c r="L2697" s="4" t="s">
        <v>32</v>
      </c>
      <c r="M2697" s="9">
        <v>1</v>
      </c>
      <c r="N2697" s="6">
        <v>46.07</v>
      </c>
      <c r="O2697" s="7">
        <v>0</v>
      </c>
      <c r="P2697" s="6">
        <v>18.420000000000002</v>
      </c>
      <c r="Q2697" s="6">
        <f t="shared" si="168"/>
        <v>46.07</v>
      </c>
      <c r="R2697" s="6">
        <f t="shared" si="169"/>
        <v>18.420000000000002</v>
      </c>
      <c r="S2697" s="6">
        <f t="shared" si="170"/>
        <v>27.65</v>
      </c>
      <c r="T2697" s="8">
        <f t="shared" si="171"/>
        <v>0.60017364879531143</v>
      </c>
      <c r="U2697" s="5">
        <f>YEAR(SalesDataTable[[#This Row],[Order Date]])</f>
        <v>2026</v>
      </c>
      <c r="V2697" s="8" t="str">
        <f>"Q"&amp;ROUNDUP(MONTH(SalesDataTable[[#This Row],[Order Date]])/3,0)</f>
        <v>Q4</v>
      </c>
      <c r="W2697" s="9">
        <f>MONTH(SalesDataTable[[#This Row],[Order Date]])</f>
        <v>12</v>
      </c>
      <c r="X2697" s="8" t="str">
        <f>TEXT(SalesDataTable[[#This Row],[Order Date]],"mmm")</f>
        <v>Dec</v>
      </c>
    </row>
    <row r="2698" spans="1:24" ht="15.75">
      <c r="A2698" s="2">
        <v>4427</v>
      </c>
      <c r="B2698" s="3">
        <v>46385</v>
      </c>
      <c r="C2698" s="4">
        <f>YEAR(SalesDataTable[[#This Row],[Order Date]])</f>
        <v>2026</v>
      </c>
      <c r="D2698" s="12" t="str">
        <f>"Q"&amp;ROUNDUP(MONTH(SalesDataTable[[#This Row],[Order Date]])/3,0)</f>
        <v>Q4</v>
      </c>
      <c r="E2698" s="4">
        <f>MONTH(SalesDataTable[[#This Row],[Order Date]])</f>
        <v>12</v>
      </c>
      <c r="F2698" s="4" t="str">
        <f>TEXT(SalesDataTable[[#This Row],[Order Date]],"MMM")</f>
        <v>Dec</v>
      </c>
      <c r="G2698" s="4" t="s">
        <v>6</v>
      </c>
      <c r="H2698" s="4" t="s">
        <v>43</v>
      </c>
      <c r="I2698" s="4" t="s">
        <v>19</v>
      </c>
      <c r="J2698" s="4" t="s">
        <v>16</v>
      </c>
      <c r="K2698" s="4" t="s">
        <v>9</v>
      </c>
      <c r="L2698" s="4" t="s">
        <v>17</v>
      </c>
      <c r="M2698" s="9">
        <v>1</v>
      </c>
      <c r="N2698" s="6">
        <v>147.29</v>
      </c>
      <c r="O2698" s="7">
        <v>0.1</v>
      </c>
      <c r="P2698" s="6">
        <v>78.2</v>
      </c>
      <c r="Q2698" s="6">
        <f t="shared" si="168"/>
        <v>132.56100000000001</v>
      </c>
      <c r="R2698" s="6">
        <f t="shared" si="169"/>
        <v>78.2</v>
      </c>
      <c r="S2698" s="6">
        <f t="shared" si="170"/>
        <v>54.361000000000004</v>
      </c>
      <c r="T2698" s="8">
        <f t="shared" si="171"/>
        <v>0.4100829052285363</v>
      </c>
      <c r="U2698" s="5">
        <f>YEAR(SalesDataTable[[#This Row],[Order Date]])</f>
        <v>2026</v>
      </c>
      <c r="V2698" s="8" t="str">
        <f>"Q"&amp;ROUNDUP(MONTH(SalesDataTable[[#This Row],[Order Date]])/3,0)</f>
        <v>Q4</v>
      </c>
      <c r="W2698" s="9">
        <f>MONTH(SalesDataTable[[#This Row],[Order Date]])</f>
        <v>12</v>
      </c>
      <c r="X2698" s="8" t="str">
        <f>TEXT(SalesDataTable[[#This Row],[Order Date]],"mmm")</f>
        <v>Dec</v>
      </c>
    </row>
    <row r="2699" spans="1:24" ht="15.75">
      <c r="A2699" s="2">
        <v>377</v>
      </c>
      <c r="B2699" s="3">
        <v>46386</v>
      </c>
      <c r="C2699" s="4">
        <f>YEAR(SalesDataTable[[#This Row],[Order Date]])</f>
        <v>2026</v>
      </c>
      <c r="D2699" s="12" t="str">
        <f>"Q"&amp;ROUNDUP(MONTH(SalesDataTable[[#This Row],[Order Date]])/3,0)</f>
        <v>Q4</v>
      </c>
      <c r="E2699" s="4">
        <f>MONTH(SalesDataTable[[#This Row],[Order Date]])</f>
        <v>12</v>
      </c>
      <c r="F2699" s="4" t="str">
        <f>TEXT(SalesDataTable[[#This Row],[Order Date]],"MMM")</f>
        <v>Dec</v>
      </c>
      <c r="G2699" s="4" t="s">
        <v>20</v>
      </c>
      <c r="H2699" s="4" t="s">
        <v>47</v>
      </c>
      <c r="I2699" s="4" t="s">
        <v>2</v>
      </c>
      <c r="J2699" s="4" t="s">
        <v>13</v>
      </c>
      <c r="K2699" s="4" t="s">
        <v>4</v>
      </c>
      <c r="L2699" s="4" t="s">
        <v>26</v>
      </c>
      <c r="M2699" s="9">
        <v>1</v>
      </c>
      <c r="N2699" s="6">
        <v>40.82</v>
      </c>
      <c r="O2699" s="7">
        <v>0.1</v>
      </c>
      <c r="P2699" s="6">
        <v>17.2</v>
      </c>
      <c r="Q2699" s="6">
        <f t="shared" si="168"/>
        <v>36.738</v>
      </c>
      <c r="R2699" s="6">
        <f t="shared" si="169"/>
        <v>17.2</v>
      </c>
      <c r="S2699" s="6">
        <f t="shared" si="170"/>
        <v>19.538</v>
      </c>
      <c r="T2699" s="8">
        <f t="shared" si="171"/>
        <v>0.53181991398551909</v>
      </c>
      <c r="U2699" s="5">
        <f>YEAR(SalesDataTable[[#This Row],[Order Date]])</f>
        <v>2026</v>
      </c>
      <c r="V2699" s="8" t="str">
        <f>"Q"&amp;ROUNDUP(MONTH(SalesDataTable[[#This Row],[Order Date]])/3,0)</f>
        <v>Q4</v>
      </c>
      <c r="W2699" s="9">
        <f>MONTH(SalesDataTable[[#This Row],[Order Date]])</f>
        <v>12</v>
      </c>
      <c r="X2699" s="8" t="str">
        <f>TEXT(SalesDataTable[[#This Row],[Order Date]],"mmm")</f>
        <v>Dec</v>
      </c>
    </row>
    <row r="2700" spans="1:24" ht="15.75">
      <c r="A2700" s="2">
        <v>1530</v>
      </c>
      <c r="B2700" s="3">
        <v>46386</v>
      </c>
      <c r="C2700" s="4">
        <f>YEAR(SalesDataTable[[#This Row],[Order Date]])</f>
        <v>2026</v>
      </c>
      <c r="D2700" s="12" t="str">
        <f>"Q"&amp;ROUNDUP(MONTH(SalesDataTable[[#This Row],[Order Date]])/3,0)</f>
        <v>Q4</v>
      </c>
      <c r="E2700" s="4">
        <f>MONTH(SalesDataTable[[#This Row],[Order Date]])</f>
        <v>12</v>
      </c>
      <c r="F2700" s="4" t="str">
        <f>TEXT(SalesDataTable[[#This Row],[Order Date]],"MMM")</f>
        <v>Dec</v>
      </c>
      <c r="G2700" s="4" t="s">
        <v>20</v>
      </c>
      <c r="H2700" s="4" t="s">
        <v>31</v>
      </c>
      <c r="I2700" s="4" t="s">
        <v>2</v>
      </c>
      <c r="J2700" s="4" t="s">
        <v>13</v>
      </c>
      <c r="K2700" s="4" t="s">
        <v>34</v>
      </c>
      <c r="L2700" s="4" t="s">
        <v>45</v>
      </c>
      <c r="M2700" s="9">
        <v>3</v>
      </c>
      <c r="N2700" s="6">
        <v>50.72</v>
      </c>
      <c r="O2700" s="7">
        <v>0</v>
      </c>
      <c r="P2700" s="6">
        <v>22.3</v>
      </c>
      <c r="Q2700" s="6">
        <f t="shared" si="168"/>
        <v>152.16</v>
      </c>
      <c r="R2700" s="6">
        <f t="shared" si="169"/>
        <v>66.900000000000006</v>
      </c>
      <c r="S2700" s="6">
        <f t="shared" si="170"/>
        <v>85.259999999999991</v>
      </c>
      <c r="T2700" s="8">
        <f t="shared" si="171"/>
        <v>0.56033123028391163</v>
      </c>
      <c r="U2700" s="5">
        <f>YEAR(SalesDataTable[[#This Row],[Order Date]])</f>
        <v>2026</v>
      </c>
      <c r="V2700" s="8" t="str">
        <f>"Q"&amp;ROUNDUP(MONTH(SalesDataTable[[#This Row],[Order Date]])/3,0)</f>
        <v>Q4</v>
      </c>
      <c r="W2700" s="9">
        <f>MONTH(SalesDataTable[[#This Row],[Order Date]])</f>
        <v>12</v>
      </c>
      <c r="X2700" s="8" t="str">
        <f>TEXT(SalesDataTable[[#This Row],[Order Date]],"mmm")</f>
        <v>Dec</v>
      </c>
    </row>
    <row r="2701" spans="1:24" ht="15.75">
      <c r="A2701" s="2">
        <v>2135</v>
      </c>
      <c r="B2701" s="3">
        <v>46386</v>
      </c>
      <c r="C2701" s="4">
        <f>YEAR(SalesDataTable[[#This Row],[Order Date]])</f>
        <v>2026</v>
      </c>
      <c r="D2701" s="12" t="str">
        <f>"Q"&amp;ROUNDUP(MONTH(SalesDataTable[[#This Row],[Order Date]])/3,0)</f>
        <v>Q4</v>
      </c>
      <c r="E2701" s="4">
        <f>MONTH(SalesDataTable[[#This Row],[Order Date]])</f>
        <v>12</v>
      </c>
      <c r="F2701" s="4" t="str">
        <f>TEXT(SalesDataTable[[#This Row],[Order Date]],"MMM")</f>
        <v>Dec</v>
      </c>
      <c r="G2701" s="4" t="s">
        <v>6</v>
      </c>
      <c r="H2701" s="4" t="s">
        <v>43</v>
      </c>
      <c r="I2701" s="4" t="s">
        <v>28</v>
      </c>
      <c r="J2701" s="4" t="s">
        <v>16</v>
      </c>
      <c r="K2701" s="4" t="s">
        <v>23</v>
      </c>
      <c r="L2701" s="4" t="s">
        <v>29</v>
      </c>
      <c r="M2701" s="9">
        <v>3</v>
      </c>
      <c r="N2701" s="6">
        <v>194.7</v>
      </c>
      <c r="O2701" s="7">
        <v>0.1</v>
      </c>
      <c r="P2701" s="6">
        <v>102.62</v>
      </c>
      <c r="Q2701" s="6">
        <f t="shared" si="168"/>
        <v>525.68999999999994</v>
      </c>
      <c r="R2701" s="6">
        <f t="shared" si="169"/>
        <v>307.86</v>
      </c>
      <c r="S2701" s="6">
        <f t="shared" si="170"/>
        <v>217.82999999999993</v>
      </c>
      <c r="T2701" s="8">
        <f t="shared" si="171"/>
        <v>0.41436968555612613</v>
      </c>
      <c r="U2701" s="5">
        <f>YEAR(SalesDataTable[[#This Row],[Order Date]])</f>
        <v>2026</v>
      </c>
      <c r="V2701" s="8" t="str">
        <f>"Q"&amp;ROUNDUP(MONTH(SalesDataTable[[#This Row],[Order Date]])/3,0)</f>
        <v>Q4</v>
      </c>
      <c r="W2701" s="9">
        <f>MONTH(SalesDataTable[[#This Row],[Order Date]])</f>
        <v>12</v>
      </c>
      <c r="X2701" s="8" t="str">
        <f>TEXT(SalesDataTable[[#This Row],[Order Date]],"mmm")</f>
        <v>Dec</v>
      </c>
    </row>
    <row r="2702" spans="1:24" ht="15.75">
      <c r="A2702" s="2">
        <v>2916</v>
      </c>
      <c r="B2702" s="3">
        <v>46386</v>
      </c>
      <c r="C2702" s="4">
        <f>YEAR(SalesDataTable[[#This Row],[Order Date]])</f>
        <v>2026</v>
      </c>
      <c r="D2702" s="12" t="str">
        <f>"Q"&amp;ROUNDUP(MONTH(SalesDataTable[[#This Row],[Order Date]])/3,0)</f>
        <v>Q4</v>
      </c>
      <c r="E2702" s="4">
        <f>MONTH(SalesDataTable[[#This Row],[Order Date]])</f>
        <v>12</v>
      </c>
      <c r="F2702" s="4" t="str">
        <f>TEXT(SalesDataTable[[#This Row],[Order Date]],"MMM")</f>
        <v>Dec</v>
      </c>
      <c r="G2702" s="4" t="s">
        <v>6</v>
      </c>
      <c r="H2702" s="4" t="s">
        <v>27</v>
      </c>
      <c r="I2702" s="4" t="s">
        <v>19</v>
      </c>
      <c r="J2702" s="4" t="s">
        <v>13</v>
      </c>
      <c r="K2702" s="4" t="s">
        <v>14</v>
      </c>
      <c r="L2702" s="4" t="s">
        <v>15</v>
      </c>
      <c r="M2702" s="9">
        <v>1</v>
      </c>
      <c r="N2702" s="6">
        <v>36.64</v>
      </c>
      <c r="O2702" s="7">
        <v>0.05</v>
      </c>
      <c r="P2702" s="6">
        <v>13.59</v>
      </c>
      <c r="Q2702" s="6">
        <f t="shared" si="168"/>
        <v>34.808</v>
      </c>
      <c r="R2702" s="6">
        <f t="shared" si="169"/>
        <v>13.59</v>
      </c>
      <c r="S2702" s="6">
        <f t="shared" si="170"/>
        <v>21.218</v>
      </c>
      <c r="T2702" s="8">
        <f t="shared" si="171"/>
        <v>0.60957251206619167</v>
      </c>
      <c r="U2702" s="5">
        <f>YEAR(SalesDataTable[[#This Row],[Order Date]])</f>
        <v>2026</v>
      </c>
      <c r="V2702" s="8" t="str">
        <f>"Q"&amp;ROUNDUP(MONTH(SalesDataTable[[#This Row],[Order Date]])/3,0)</f>
        <v>Q4</v>
      </c>
      <c r="W2702" s="9">
        <f>MONTH(SalesDataTable[[#This Row],[Order Date]])</f>
        <v>12</v>
      </c>
      <c r="X2702" s="8" t="str">
        <f>TEXT(SalesDataTable[[#This Row],[Order Date]],"mmm")</f>
        <v>Dec</v>
      </c>
    </row>
    <row r="2703" spans="1:24" ht="15.75">
      <c r="A2703" s="2">
        <v>3449</v>
      </c>
      <c r="B2703" s="3">
        <v>46386</v>
      </c>
      <c r="C2703" s="4">
        <f>YEAR(SalesDataTable[[#This Row],[Order Date]])</f>
        <v>2026</v>
      </c>
      <c r="D2703" s="12" t="str">
        <f>"Q"&amp;ROUNDUP(MONTH(SalesDataTable[[#This Row],[Order Date]])/3,0)</f>
        <v>Q4</v>
      </c>
      <c r="E2703" s="4">
        <f>MONTH(SalesDataTable[[#This Row],[Order Date]])</f>
        <v>12</v>
      </c>
      <c r="F2703" s="4" t="str">
        <f>TEXT(SalesDataTable[[#This Row],[Order Date]],"MMM")</f>
        <v>Dec</v>
      </c>
      <c r="G2703" s="4" t="s">
        <v>11</v>
      </c>
      <c r="H2703" s="4" t="s">
        <v>39</v>
      </c>
      <c r="I2703" s="4" t="s">
        <v>28</v>
      </c>
      <c r="J2703" s="4" t="s">
        <v>3</v>
      </c>
      <c r="K2703" s="4" t="s">
        <v>23</v>
      </c>
      <c r="L2703" s="4" t="s">
        <v>29</v>
      </c>
      <c r="M2703" s="9">
        <v>6</v>
      </c>
      <c r="N2703" s="6">
        <v>192.9</v>
      </c>
      <c r="O2703" s="7">
        <v>0.2</v>
      </c>
      <c r="P2703" s="6">
        <v>106.89</v>
      </c>
      <c r="Q2703" s="6">
        <f t="shared" si="168"/>
        <v>925.92000000000007</v>
      </c>
      <c r="R2703" s="6">
        <f t="shared" si="169"/>
        <v>641.34</v>
      </c>
      <c r="S2703" s="6">
        <f t="shared" si="170"/>
        <v>284.58000000000004</v>
      </c>
      <c r="T2703" s="8">
        <f t="shared" si="171"/>
        <v>0.30734836702954899</v>
      </c>
      <c r="U2703" s="5">
        <f>YEAR(SalesDataTable[[#This Row],[Order Date]])</f>
        <v>2026</v>
      </c>
      <c r="V2703" s="8" t="str">
        <f>"Q"&amp;ROUNDUP(MONTH(SalesDataTable[[#This Row],[Order Date]])/3,0)</f>
        <v>Q4</v>
      </c>
      <c r="W2703" s="9">
        <f>MONTH(SalesDataTable[[#This Row],[Order Date]])</f>
        <v>12</v>
      </c>
      <c r="X2703" s="8" t="str">
        <f>TEXT(SalesDataTable[[#This Row],[Order Date]],"mmm")</f>
        <v>Dec</v>
      </c>
    </row>
    <row r="2704" spans="1:24" ht="15.75">
      <c r="A2704" s="2">
        <v>3498</v>
      </c>
      <c r="B2704" s="3">
        <v>46386</v>
      </c>
      <c r="C2704" s="4">
        <f>YEAR(SalesDataTable[[#This Row],[Order Date]])</f>
        <v>2026</v>
      </c>
      <c r="D2704" s="12" t="str">
        <f>"Q"&amp;ROUNDUP(MONTH(SalesDataTable[[#This Row],[Order Date]])/3,0)</f>
        <v>Q4</v>
      </c>
      <c r="E2704" s="4">
        <f>MONTH(SalesDataTable[[#This Row],[Order Date]])</f>
        <v>12</v>
      </c>
      <c r="F2704" s="4" t="str">
        <f>TEXT(SalesDataTable[[#This Row],[Order Date]],"MMM")</f>
        <v>Dec</v>
      </c>
      <c r="G2704" s="4" t="s">
        <v>20</v>
      </c>
      <c r="H2704" s="4" t="s">
        <v>31</v>
      </c>
      <c r="I2704" s="4" t="s">
        <v>28</v>
      </c>
      <c r="J2704" s="4" t="s">
        <v>3</v>
      </c>
      <c r="K2704" s="4" t="s">
        <v>9</v>
      </c>
      <c r="L2704" s="4" t="s">
        <v>46</v>
      </c>
      <c r="M2704" s="9">
        <v>2</v>
      </c>
      <c r="N2704" s="6">
        <v>71.56</v>
      </c>
      <c r="O2704" s="7">
        <v>0.1</v>
      </c>
      <c r="P2704" s="6">
        <v>32.99</v>
      </c>
      <c r="Q2704" s="6">
        <f t="shared" si="168"/>
        <v>128.80800000000002</v>
      </c>
      <c r="R2704" s="6">
        <f t="shared" si="169"/>
        <v>65.98</v>
      </c>
      <c r="S2704" s="6">
        <f t="shared" si="170"/>
        <v>62.828000000000017</v>
      </c>
      <c r="T2704" s="8">
        <f t="shared" si="171"/>
        <v>0.4877647351096206</v>
      </c>
      <c r="U2704" s="5">
        <f>YEAR(SalesDataTable[[#This Row],[Order Date]])</f>
        <v>2026</v>
      </c>
      <c r="V2704" s="8" t="str">
        <f>"Q"&amp;ROUNDUP(MONTH(SalesDataTable[[#This Row],[Order Date]])/3,0)</f>
        <v>Q4</v>
      </c>
      <c r="W2704" s="9">
        <f>MONTH(SalesDataTable[[#This Row],[Order Date]])</f>
        <v>12</v>
      </c>
      <c r="X2704" s="8" t="str">
        <f>TEXT(SalesDataTable[[#This Row],[Order Date]],"mmm")</f>
        <v>Dec</v>
      </c>
    </row>
    <row r="2705" spans="1:24" ht="15.75">
      <c r="A2705" s="2">
        <v>4851</v>
      </c>
      <c r="B2705" s="3">
        <v>46386</v>
      </c>
      <c r="C2705" s="4">
        <f>YEAR(SalesDataTable[[#This Row],[Order Date]])</f>
        <v>2026</v>
      </c>
      <c r="D2705" s="12" t="str">
        <f>"Q"&amp;ROUNDUP(MONTH(SalesDataTable[[#This Row],[Order Date]])/3,0)</f>
        <v>Q4</v>
      </c>
      <c r="E2705" s="4">
        <f>MONTH(SalesDataTable[[#This Row],[Order Date]])</f>
        <v>12</v>
      </c>
      <c r="F2705" s="4" t="str">
        <f>TEXT(SalesDataTable[[#This Row],[Order Date]],"MMM")</f>
        <v>Dec</v>
      </c>
      <c r="G2705" s="4" t="s">
        <v>20</v>
      </c>
      <c r="H2705" s="4" t="s">
        <v>47</v>
      </c>
      <c r="I2705" s="4" t="s">
        <v>28</v>
      </c>
      <c r="J2705" s="4" t="s">
        <v>13</v>
      </c>
      <c r="K2705" s="4" t="s">
        <v>4</v>
      </c>
      <c r="L2705" s="4" t="s">
        <v>26</v>
      </c>
      <c r="M2705" s="9">
        <v>1</v>
      </c>
      <c r="N2705" s="6">
        <v>40.270000000000003</v>
      </c>
      <c r="O2705" s="7">
        <v>0.1</v>
      </c>
      <c r="P2705" s="6">
        <v>16.63</v>
      </c>
      <c r="Q2705" s="6">
        <f t="shared" si="168"/>
        <v>36.243000000000002</v>
      </c>
      <c r="R2705" s="6">
        <f t="shared" si="169"/>
        <v>16.63</v>
      </c>
      <c r="S2705" s="6">
        <f t="shared" si="170"/>
        <v>19.613000000000003</v>
      </c>
      <c r="T2705" s="8">
        <f t="shared" si="171"/>
        <v>0.54115277432883602</v>
      </c>
      <c r="U2705" s="5">
        <f>YEAR(SalesDataTable[[#This Row],[Order Date]])</f>
        <v>2026</v>
      </c>
      <c r="V2705" s="8" t="str">
        <f>"Q"&amp;ROUNDUP(MONTH(SalesDataTable[[#This Row],[Order Date]])/3,0)</f>
        <v>Q4</v>
      </c>
      <c r="W2705" s="9">
        <f>MONTH(SalesDataTable[[#This Row],[Order Date]])</f>
        <v>12</v>
      </c>
      <c r="X2705" s="8" t="str">
        <f>TEXT(SalesDataTable[[#This Row],[Order Date]],"mmm")</f>
        <v>Dec</v>
      </c>
    </row>
    <row r="2706" spans="1:24" ht="15.75">
      <c r="A2706" s="2">
        <v>4926</v>
      </c>
      <c r="B2706" s="3">
        <v>46386</v>
      </c>
      <c r="C2706" s="4">
        <f>YEAR(SalesDataTable[[#This Row],[Order Date]])</f>
        <v>2026</v>
      </c>
      <c r="D2706" s="12" t="str">
        <f>"Q"&amp;ROUNDUP(MONTH(SalesDataTable[[#This Row],[Order Date]])/3,0)</f>
        <v>Q4</v>
      </c>
      <c r="E2706" s="4">
        <f>MONTH(SalesDataTable[[#This Row],[Order Date]])</f>
        <v>12</v>
      </c>
      <c r="F2706" s="4" t="str">
        <f>TEXT(SalesDataTable[[#This Row],[Order Date]],"MMM")</f>
        <v>Dec</v>
      </c>
      <c r="G2706" s="4" t="s">
        <v>20</v>
      </c>
      <c r="H2706" s="4" t="s">
        <v>31</v>
      </c>
      <c r="I2706" s="4" t="s">
        <v>19</v>
      </c>
      <c r="J2706" s="4" t="s">
        <v>16</v>
      </c>
      <c r="K2706" s="4" t="s">
        <v>4</v>
      </c>
      <c r="L2706" s="4" t="s">
        <v>5</v>
      </c>
      <c r="M2706" s="9">
        <v>6</v>
      </c>
      <c r="N2706" s="6">
        <v>81.180000000000007</v>
      </c>
      <c r="O2706" s="7">
        <v>0.05</v>
      </c>
      <c r="P2706" s="6">
        <v>43.3</v>
      </c>
      <c r="Q2706" s="6">
        <f t="shared" si="168"/>
        <v>462.726</v>
      </c>
      <c r="R2706" s="6">
        <f t="shared" si="169"/>
        <v>259.79999999999995</v>
      </c>
      <c r="S2706" s="6">
        <f t="shared" si="170"/>
        <v>202.92600000000004</v>
      </c>
      <c r="T2706" s="8">
        <f t="shared" si="171"/>
        <v>0.43854462468069666</v>
      </c>
      <c r="U2706" s="5">
        <f>YEAR(SalesDataTable[[#This Row],[Order Date]])</f>
        <v>2026</v>
      </c>
      <c r="V2706" s="8" t="str">
        <f>"Q"&amp;ROUNDUP(MONTH(SalesDataTable[[#This Row],[Order Date]])/3,0)</f>
        <v>Q4</v>
      </c>
      <c r="W2706" s="9">
        <f>MONTH(SalesDataTable[[#This Row],[Order Date]])</f>
        <v>12</v>
      </c>
      <c r="X2706" s="8" t="str">
        <f>TEXT(SalesDataTable[[#This Row],[Order Date]],"mmm")</f>
        <v>Dec</v>
      </c>
    </row>
    <row r="2707" spans="1:24" ht="15.75">
      <c r="A2707" s="2">
        <v>5035</v>
      </c>
      <c r="B2707" s="3">
        <v>46386</v>
      </c>
      <c r="C2707" s="4">
        <f>YEAR(SalesDataTable[[#This Row],[Order Date]])</f>
        <v>2026</v>
      </c>
      <c r="D2707" s="12" t="str">
        <f>"Q"&amp;ROUNDUP(MONTH(SalesDataTable[[#This Row],[Order Date]])/3,0)</f>
        <v>Q4</v>
      </c>
      <c r="E2707" s="4">
        <f>MONTH(SalesDataTable[[#This Row],[Order Date]])</f>
        <v>12</v>
      </c>
      <c r="F2707" s="4" t="str">
        <f>TEXT(SalesDataTable[[#This Row],[Order Date]],"MMM")</f>
        <v>Dec</v>
      </c>
      <c r="G2707" s="4" t="s">
        <v>6</v>
      </c>
      <c r="H2707" s="4" t="s">
        <v>43</v>
      </c>
      <c r="I2707" s="4" t="s">
        <v>2</v>
      </c>
      <c r="J2707" s="4" t="s">
        <v>13</v>
      </c>
      <c r="K2707" s="4" t="s">
        <v>4</v>
      </c>
      <c r="L2707" s="4" t="s">
        <v>30</v>
      </c>
      <c r="M2707" s="9">
        <v>2</v>
      </c>
      <c r="N2707" s="6">
        <v>101.73</v>
      </c>
      <c r="O2707" s="7">
        <v>0.1</v>
      </c>
      <c r="P2707" s="6">
        <v>49.3</v>
      </c>
      <c r="Q2707" s="6">
        <f t="shared" si="168"/>
        <v>183.114</v>
      </c>
      <c r="R2707" s="6">
        <f t="shared" si="169"/>
        <v>98.6</v>
      </c>
      <c r="S2707" s="6">
        <f t="shared" si="170"/>
        <v>84.51400000000001</v>
      </c>
      <c r="T2707" s="8">
        <f t="shared" si="171"/>
        <v>0.46153762137247839</v>
      </c>
      <c r="U2707" s="5">
        <f>YEAR(SalesDataTable[[#This Row],[Order Date]])</f>
        <v>2026</v>
      </c>
      <c r="V2707" s="8" t="str">
        <f>"Q"&amp;ROUNDUP(MONTH(SalesDataTable[[#This Row],[Order Date]])/3,0)</f>
        <v>Q4</v>
      </c>
      <c r="W2707" s="9">
        <f>MONTH(SalesDataTable[[#This Row],[Order Date]])</f>
        <v>12</v>
      </c>
      <c r="X2707" s="8" t="str">
        <f>TEXT(SalesDataTable[[#This Row],[Order Date]],"mmm")</f>
        <v>Dec</v>
      </c>
    </row>
    <row r="2708" spans="1:24" ht="15.75">
      <c r="A2708" s="2">
        <v>5135</v>
      </c>
      <c r="B2708" s="3">
        <v>46386</v>
      </c>
      <c r="C2708" s="4">
        <f>YEAR(SalesDataTable[[#This Row],[Order Date]])</f>
        <v>2026</v>
      </c>
      <c r="D2708" s="12" t="str">
        <f>"Q"&amp;ROUNDUP(MONTH(SalesDataTable[[#This Row],[Order Date]])/3,0)</f>
        <v>Q4</v>
      </c>
      <c r="E2708" s="4">
        <f>MONTH(SalesDataTable[[#This Row],[Order Date]])</f>
        <v>12</v>
      </c>
      <c r="F2708" s="4" t="str">
        <f>TEXT(SalesDataTable[[#This Row],[Order Date]],"MMM")</f>
        <v>Dec</v>
      </c>
      <c r="G2708" s="4" t="s">
        <v>11</v>
      </c>
      <c r="H2708" s="4" t="s">
        <v>39</v>
      </c>
      <c r="I2708" s="4" t="s">
        <v>2</v>
      </c>
      <c r="J2708" s="4" t="s">
        <v>13</v>
      </c>
      <c r="K2708" s="4" t="s">
        <v>4</v>
      </c>
      <c r="L2708" s="4" t="s">
        <v>22</v>
      </c>
      <c r="M2708" s="9">
        <v>5</v>
      </c>
      <c r="N2708" s="6">
        <v>51.78</v>
      </c>
      <c r="O2708" s="7">
        <v>0.15</v>
      </c>
      <c r="P2708" s="6">
        <v>22.37</v>
      </c>
      <c r="Q2708" s="6">
        <f t="shared" si="168"/>
        <v>220.06499999999997</v>
      </c>
      <c r="R2708" s="6">
        <f t="shared" si="169"/>
        <v>111.85000000000001</v>
      </c>
      <c r="S2708" s="6">
        <f t="shared" si="170"/>
        <v>108.21499999999996</v>
      </c>
      <c r="T2708" s="8">
        <f t="shared" si="171"/>
        <v>0.49174107650012483</v>
      </c>
      <c r="U2708" s="5">
        <f>YEAR(SalesDataTable[[#This Row],[Order Date]])</f>
        <v>2026</v>
      </c>
      <c r="V2708" s="8" t="str">
        <f>"Q"&amp;ROUNDUP(MONTH(SalesDataTable[[#This Row],[Order Date]])/3,0)</f>
        <v>Q4</v>
      </c>
      <c r="W2708" s="9">
        <f>MONTH(SalesDataTable[[#This Row],[Order Date]])</f>
        <v>12</v>
      </c>
      <c r="X2708" s="8" t="str">
        <f>TEXT(SalesDataTable[[#This Row],[Order Date]],"mmm")</f>
        <v>Dec</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PivotTable</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goveend kumar</cp:lastModifiedBy>
  <dcterms:created xsi:type="dcterms:W3CDTF">2026-09-07T01:30:55Z</dcterms:created>
  <dcterms:modified xsi:type="dcterms:W3CDTF">2026-10-13T10:42:29Z</dcterms:modified>
</cp:coreProperties>
</file>