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Computer\Research\Codes\Electrothermal model_LCO_validated_opti\"/>
    </mc:Choice>
  </mc:AlternateContent>
  <xr:revisionPtr revIDLastSave="0" documentId="13_ncr:1_{1AADD06E-B442-42C5-BC9C-2F1FC707674F}" xr6:coauthVersionLast="47" xr6:coauthVersionMax="47" xr10:uidLastSave="{00000000-0000-0000-0000-000000000000}"/>
  <bookViews>
    <workbookView xWindow="-120" yWindow="-120" windowWidth="29040" windowHeight="15720" activeTab="2" xr2:uid="{D0F18AEC-21EB-4D1B-A957-1D54F73C94A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3" l="1"/>
  <c r="F26" i="3"/>
  <c r="G26" i="3"/>
  <c r="D26" i="3"/>
  <c r="E25" i="3"/>
  <c r="F25" i="3"/>
  <c r="G25" i="3"/>
  <c r="D25" i="3"/>
  <c r="E18" i="3"/>
  <c r="F18" i="3"/>
  <c r="G18" i="3"/>
  <c r="D18" i="3"/>
  <c r="E17" i="3"/>
  <c r="F17" i="3"/>
  <c r="G17" i="3"/>
  <c r="D17" i="3"/>
  <c r="D9" i="3"/>
  <c r="G10" i="3"/>
  <c r="E10" i="3"/>
  <c r="F10" i="3"/>
  <c r="E9" i="3"/>
  <c r="F9" i="3"/>
  <c r="G9" i="3"/>
  <c r="D10" i="3"/>
  <c r="G24" i="3"/>
  <c r="F24" i="3"/>
  <c r="E24" i="3"/>
  <c r="D24" i="3"/>
  <c r="G16" i="3"/>
  <c r="F16" i="3"/>
  <c r="E16" i="3"/>
  <c r="D16" i="3"/>
  <c r="G8" i="3"/>
  <c r="F8" i="3"/>
  <c r="E8" i="3"/>
  <c r="D8" i="3"/>
  <c r="G19" i="2"/>
  <c r="F19" i="2"/>
  <c r="E19" i="2"/>
  <c r="D19" i="2"/>
  <c r="G13" i="2"/>
  <c r="F13" i="2"/>
  <c r="E13" i="2"/>
  <c r="D13" i="2"/>
  <c r="G7" i="2"/>
  <c r="F7" i="2"/>
  <c r="E7" i="2"/>
  <c r="D7" i="2"/>
  <c r="E21" i="1"/>
  <c r="F21" i="1"/>
  <c r="G21" i="1"/>
  <c r="D21" i="1"/>
  <c r="E15" i="1"/>
  <c r="F15" i="1"/>
  <c r="G15" i="1"/>
  <c r="D15" i="1"/>
  <c r="E9" i="1"/>
  <c r="F9" i="1"/>
  <c r="G9" i="1"/>
  <c r="D9" i="1"/>
</calcChain>
</file>

<file path=xl/sharedStrings.xml><?xml version="1.0" encoding="utf-8"?>
<sst xmlns="http://schemas.openxmlformats.org/spreadsheetml/2006/main" count="48" uniqueCount="10">
  <si>
    <t>Lithium plating loss</t>
  </si>
  <si>
    <t>SEI loss</t>
  </si>
  <si>
    <t>Peak temp</t>
  </si>
  <si>
    <t>1.5C</t>
  </si>
  <si>
    <t>0.5C</t>
  </si>
  <si>
    <t>del T</t>
  </si>
  <si>
    <t>1C</t>
  </si>
  <si>
    <t>% plating loss</t>
  </si>
  <si>
    <t>% SEI loss</t>
  </si>
  <si>
    <t>Cmax,p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</si>
</sst>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 = 2.5 A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Sheet1!$D$7:$G$7</c:f>
              <c:numCache>
                <c:formatCode>General</c:formatCode>
                <c:ptCount val="4"/>
                <c:pt idx="0">
                  <c:v>33.9</c:v>
                </c:pt>
                <c:pt idx="1">
                  <c:v>82.6083</c:v>
                </c:pt>
                <c:pt idx="2">
                  <c:v>676.56</c:v>
                </c:pt>
                <c:pt idx="3">
                  <c:v>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B-44D7-B6E4-A9DE62BE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840031"/>
        <c:axId val="1151854175"/>
        <c:axId val="0"/>
      </c:bar3DChart>
      <c:catAx>
        <c:axId val="115184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54175"/>
        <c:crosses val="autoZero"/>
        <c:auto val="1"/>
        <c:lblAlgn val="ctr"/>
        <c:lblOffset val="100"/>
        <c:noMultiLvlLbl val="0"/>
      </c:catAx>
      <c:valAx>
        <c:axId val="11518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ysClr val="windowText" lastClr="000000"/>
                    </a:solidFill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531780402449694E-2"/>
              <c:y val="0.227731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 = 1.5C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SEI_loss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Sheet3!$D$4:$G$4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Sheet3!$D$10:$G$10</c:f>
              <c:numCache>
                <c:formatCode>General</c:formatCode>
                <c:ptCount val="4"/>
                <c:pt idx="0">
                  <c:v>1.640269907694772E-3</c:v>
                </c:pt>
                <c:pt idx="1">
                  <c:v>1.4564002963378252E-2</c:v>
                </c:pt>
                <c:pt idx="2">
                  <c:v>0.11920068878521514</c:v>
                </c:pt>
                <c:pt idx="3">
                  <c:v>0.7979764932022505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82F-80FF-53D257A5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345472"/>
        <c:axId val="2125346304"/>
        <c:axId val="0"/>
      </c:bar3DChart>
      <c:catAx>
        <c:axId val="21253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2834470691163606"/>
              <c:y val="0.90273850600135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46304"/>
        <c:crosses val="autoZero"/>
        <c:auto val="1"/>
        <c:lblAlgn val="ctr"/>
        <c:lblOffset val="100"/>
        <c:noMultiLvlLbl val="0"/>
      </c:catAx>
      <c:valAx>
        <c:axId val="2125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(%)</a:t>
                </a:r>
              </a:p>
            </c:rich>
          </c:tx>
          <c:layout>
            <c:manualLayout>
              <c:xMode val="edge"/>
              <c:yMode val="edge"/>
              <c:x val="2.2455161854768157E-2"/>
              <c:y val="0.28709811554454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rate = 1C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SEI_loss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Sheet3!$D$12:$G$12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Sheet3!$D$18:$G$18</c:f>
              <c:numCache>
                <c:formatCode>General</c:formatCode>
                <c:ptCount val="4"/>
                <c:pt idx="0">
                  <c:v>1.5277416254530166E-3</c:v>
                </c:pt>
                <c:pt idx="1">
                  <c:v>1.332679254349959E-2</c:v>
                </c:pt>
                <c:pt idx="2">
                  <c:v>0.104161744388603</c:v>
                </c:pt>
                <c:pt idx="3">
                  <c:v>0.71513525418977641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D-4F7F-8872-B455CCEF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7916112"/>
        <c:axId val="1717914864"/>
        <c:axId val="0"/>
      </c:bar3DChart>
      <c:catAx>
        <c:axId val="171791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14864"/>
        <c:crosses val="autoZero"/>
        <c:auto val="1"/>
        <c:lblAlgn val="ctr"/>
        <c:lblOffset val="100"/>
        <c:noMultiLvlLbl val="0"/>
      </c:catAx>
      <c:valAx>
        <c:axId val="17179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(%)</a:t>
                </a:r>
              </a:p>
            </c:rich>
          </c:tx>
          <c:layout>
            <c:manualLayout>
              <c:xMode val="edge"/>
              <c:yMode val="edge"/>
              <c:x val="3.0788495188101488E-2"/>
              <c:y val="0.23575605132691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 =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0.5C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SEI_loss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Sheet3!$D$20:$G$20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Sheet3!$D$26:$G$26</c:f>
              <c:numCache>
                <c:formatCode>General</c:formatCode>
                <c:ptCount val="4"/>
                <c:pt idx="0">
                  <c:v>1.5097210820335183E-3</c:v>
                </c:pt>
                <c:pt idx="1">
                  <c:v>1.3202050337384618E-2</c:v>
                </c:pt>
                <c:pt idx="2">
                  <c:v>0.10033958712932743</c:v>
                </c:pt>
                <c:pt idx="3">
                  <c:v>0.67408245399755717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4C30-B44B-1C948CD9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97152"/>
        <c:axId val="39597984"/>
        <c:axId val="0"/>
      </c:bar3DChart>
      <c:catAx>
        <c:axId val="395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7984"/>
        <c:crosses val="autoZero"/>
        <c:auto val="1"/>
        <c:lblAlgn val="ctr"/>
        <c:lblOffset val="100"/>
        <c:noMultiLvlLbl val="0"/>
      </c:catAx>
      <c:valAx>
        <c:axId val="395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(%)</a:t>
                </a:r>
              </a:p>
            </c:rich>
          </c:tx>
          <c:layout>
            <c:manualLayout>
              <c:xMode val="edge"/>
              <c:yMode val="edge"/>
              <c:x val="2.750853018372703E-2"/>
              <c:y val="0.23401428988043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lithium plating loss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Sheet3!$D$12:$G$12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Sheet3!$D$9:$G$9</c:f>
              <c:numCache>
                <c:formatCode>General</c:formatCode>
                <c:ptCount val="4"/>
                <c:pt idx="0">
                  <c:v>9.4482109604949641E-2</c:v>
                </c:pt>
                <c:pt idx="1">
                  <c:v>8.7718198746571094E-2</c:v>
                </c:pt>
                <c:pt idx="2">
                  <c:v>8.0964299301203371E-2</c:v>
                </c:pt>
                <c:pt idx="3">
                  <c:v>7.4667520973910259E-2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2-4288-A8E3-D5C59A48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41392"/>
        <c:axId val="142541808"/>
      </c:barChart>
      <c:catAx>
        <c:axId val="1425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7326487314085741"/>
              <c:y val="0.89037839020122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1808"/>
        <c:crosses val="autoZero"/>
        <c:auto val="1"/>
        <c:lblAlgn val="ctr"/>
        <c:lblOffset val="100"/>
        <c:noMultiLvlLbl val="0"/>
      </c:catAx>
      <c:valAx>
        <c:axId val="14254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(%)</a:t>
                </a:r>
              </a:p>
            </c:rich>
          </c:tx>
          <c:layout>
            <c:manualLayout>
              <c:xMode val="edge"/>
              <c:yMode val="edge"/>
              <c:x val="2.3543088363954506E-2"/>
              <c:y val="0.23910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 = 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Sheet3!$D$20:$G$20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Sheet3!$D$13:$G$13</c:f>
              <c:numCache>
                <c:formatCode>0.00</c:formatCode>
                <c:ptCount val="4"/>
                <c:pt idx="0">
                  <c:v>50.055999999999997</c:v>
                </c:pt>
                <c:pt idx="1">
                  <c:v>46.445</c:v>
                </c:pt>
                <c:pt idx="2">
                  <c:v>42.1447</c:v>
                </c:pt>
                <c:pt idx="3">
                  <c:v>38.869999999999997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A-4CF0-90CD-FFC2122A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354800"/>
        <c:axId val="75357712"/>
        <c:axId val="0"/>
      </c:bar3DChart>
      <c:catAx>
        <c:axId val="753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1027143482064743"/>
              <c:y val="0.8698352289297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7712"/>
        <c:crosses val="autoZero"/>
        <c:auto val="1"/>
        <c:lblAlgn val="ctr"/>
        <c:lblOffset val="100"/>
        <c:noMultiLvlLbl val="0"/>
      </c:catAx>
      <c:valAx>
        <c:axId val="75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loss (mol/m3)</a:t>
                </a:r>
                <a:endParaRPr lang="en-US" sz="11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876421697287841E-2"/>
              <c:y val="0.22058326042578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Charging rate = 0.5C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Sheet3!$D$20:$G$20</c:f>
              <c:numCache>
                <c:formatCode>0.00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Sheet3!$D$21:$G$21</c:f>
              <c:numCache>
                <c:formatCode>0.00</c:formatCode>
                <c:ptCount val="4"/>
                <c:pt idx="0">
                  <c:v>53.898099999999999</c:v>
                </c:pt>
                <c:pt idx="1">
                  <c:v>49.026400000000002</c:v>
                </c:pt>
                <c:pt idx="2">
                  <c:v>44.7</c:v>
                </c:pt>
                <c:pt idx="3">
                  <c:v>40.29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7-40BE-80A6-F973C335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36208"/>
        <c:axId val="134936624"/>
        <c:axId val="0"/>
      </c:bar3DChart>
      <c:catAx>
        <c:axId val="1349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7332939632545934"/>
              <c:y val="0.8811333479148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6624"/>
        <c:crosses val="autoZero"/>
        <c:auto val="1"/>
        <c:lblAlgn val="ctr"/>
        <c:lblOffset val="100"/>
        <c:noMultiLvlLbl val="0"/>
      </c:catAx>
      <c:valAx>
        <c:axId val="1349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ion loss (mol/m3)</a:t>
                </a:r>
                <a:endParaRPr lang="en-US" sz="11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876421697287841E-2"/>
              <c:y val="0.23910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Temperature = 318.15K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SEI_loss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(Sheet3!$C$4,Sheet3!$C$12,Sheet3!$C$20)</c:f>
              <c:strCache>
                <c:ptCount val="3"/>
                <c:pt idx="0">
                  <c:v>1.5C</c:v>
                </c:pt>
                <c:pt idx="1">
                  <c:v>1C</c:v>
                </c:pt>
                <c:pt idx="2">
                  <c:v>0.5C</c:v>
                </c:pt>
              </c:strCache>
            </c:strRef>
          </c:cat>
          <c:val>
            <c:numRef>
              <c:f>(Sheet3!$G$10,Sheet3!$G$18,Sheet3!$G$26)</c:f>
              <c:numCache>
                <c:formatCode>General</c:formatCode>
                <c:ptCount val="3"/>
                <c:pt idx="0">
                  <c:v>0.7979764932022505</c:v>
                </c:pt>
                <c:pt idx="1">
                  <c:v>0.71513525418977641</c:v>
                </c:pt>
                <c:pt idx="2">
                  <c:v>0.67408245399755717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B-4AB9-ADC3-92F3E0E6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60476144"/>
        <c:axId val="60486544"/>
        <c:axId val="0"/>
      </c:bar3DChart>
      <c:catAx>
        <c:axId val="6047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Charging rate (C-rate)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544"/>
        <c:crosses val="autoZero"/>
        <c:auto val="1"/>
        <c:lblAlgn val="ctr"/>
        <c:lblOffset val="100"/>
        <c:noMultiLvlLbl val="0"/>
      </c:catAx>
      <c:valAx>
        <c:axId val="60486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(%)</a:t>
                </a:r>
              </a:p>
            </c:rich>
          </c:tx>
          <c:layout>
            <c:manualLayout>
              <c:xMode val="edge"/>
              <c:yMode val="edge"/>
              <c:x val="3.7359024208461364E-2"/>
              <c:y val="0.221277889787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lithium plating loss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(Sheet3!$C$4,Sheet3!$C$12,Sheet3!$C$20)</c:f>
              <c:strCache>
                <c:ptCount val="3"/>
                <c:pt idx="0">
                  <c:v>1.5C</c:v>
                </c:pt>
                <c:pt idx="1">
                  <c:v>1C</c:v>
                </c:pt>
                <c:pt idx="2">
                  <c:v>0.5C</c:v>
                </c:pt>
              </c:strCache>
            </c:strRef>
          </c:cat>
          <c:val>
            <c:numRef>
              <c:f>(Sheet3!$G$9,Sheet3!$G$17,Sheet3!$G$25)</c:f>
              <c:numCache>
                <c:formatCode>General</c:formatCode>
                <c:ptCount val="3"/>
                <c:pt idx="0">
                  <c:v>7.4667520973910259E-2</c:v>
                </c:pt>
                <c:pt idx="1">
                  <c:v>7.7828724746210665E-2</c:v>
                </c:pt>
                <c:pt idx="2">
                  <c:v>8.0671966041287069E-2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1-4639-87C5-DD764BA0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826208"/>
        <c:axId val="226822048"/>
      </c:barChart>
      <c:catAx>
        <c:axId val="2268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Charging rate (C-rate)</a:t>
                </a:r>
              </a:p>
            </c:rich>
          </c:tx>
          <c:layout>
            <c:manualLayout>
              <c:xMode val="edge"/>
              <c:yMode val="edge"/>
              <c:x val="0.42252668416447942"/>
              <c:y val="0.86920796665122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2048"/>
        <c:crosses val="autoZero"/>
        <c:auto val="1"/>
        <c:lblAlgn val="ctr"/>
        <c:lblOffset val="100"/>
        <c:noMultiLvlLbl val="0"/>
      </c:catAx>
      <c:valAx>
        <c:axId val="226822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Lithium ion loss (%)</a:t>
                </a:r>
              </a:p>
            </c:rich>
          </c:tx>
          <c:layout>
            <c:manualLayout>
              <c:xMode val="edge"/>
              <c:yMode val="edge"/>
              <c:x val="2.5626202974628171E-2"/>
              <c:y val="0.25994366557838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= 1.67 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13648293963255"/>
          <c:y val="0.13930555555555554"/>
          <c:w val="0.87753018372703417"/>
          <c:h val="0.6792209827938173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Sheet1!$D$13:$G$13</c:f>
              <c:numCache>
                <c:formatCode>General</c:formatCode>
                <c:ptCount val="4"/>
                <c:pt idx="0">
                  <c:v>31.5</c:v>
                </c:pt>
                <c:pt idx="1">
                  <c:v>80.319999999999993</c:v>
                </c:pt>
                <c:pt idx="2">
                  <c:v>445.07</c:v>
                </c:pt>
                <c:pt idx="3">
                  <c:v>2836.2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8D6-810A-AA73FD6A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469855"/>
        <c:axId val="1151471935"/>
        <c:axId val="0"/>
      </c:bar3DChart>
      <c:catAx>
        <c:axId val="11514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0922681539807526"/>
              <c:y val="0.90314012831729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71935"/>
        <c:crosses val="autoZero"/>
        <c:auto val="1"/>
        <c:lblAlgn val="ctr"/>
        <c:lblOffset val="100"/>
        <c:noMultiLvlLbl val="0"/>
      </c:catAx>
      <c:valAx>
        <c:axId val="11514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Lithium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ion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 loss (mol/m3)</a:t>
                </a:r>
              </a:p>
            </c:rich>
          </c:tx>
          <c:layout>
            <c:manualLayout>
              <c:xMode val="edge"/>
              <c:yMode val="edge"/>
              <c:x val="1.4097987751531057E-2"/>
              <c:y val="0.22238006707494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Chargine current = 0.84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Sheet1!$D$19:$G$19</c:f>
              <c:numCache>
                <c:formatCode>General</c:formatCode>
                <c:ptCount val="4"/>
                <c:pt idx="0">
                  <c:v>35.112000000000002</c:v>
                </c:pt>
                <c:pt idx="1">
                  <c:v>77.298000000000002</c:v>
                </c:pt>
                <c:pt idx="2">
                  <c:v>424.12</c:v>
                </c:pt>
                <c:pt idx="3">
                  <c:v>2794.9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9-4445-B955-83E8755D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821391"/>
        <c:axId val="1411821807"/>
        <c:axId val="0"/>
      </c:bar3DChart>
      <c:catAx>
        <c:axId val="14118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1807"/>
        <c:crosses val="autoZero"/>
        <c:auto val="1"/>
        <c:lblAlgn val="ctr"/>
        <c:lblOffset val="100"/>
        <c:noMultiLvlLbl val="0"/>
      </c:catAx>
      <c:valAx>
        <c:axId val="14118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8095581802274722E-2"/>
              <c:y val="0.20232392825896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= 318K / 45C </a:t>
            </a:r>
          </a:p>
        </c:rich>
      </c:tx>
      <c:layout>
        <c:manualLayout>
          <c:xMode val="edge"/>
          <c:yMode val="edge"/>
          <c:x val="0.219541776027996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42825896762904"/>
          <c:y val="0.1850696267133275"/>
          <c:w val="0.82201618547681543"/>
          <c:h val="0.60574839603382913"/>
        </c:manualLayout>
      </c:layout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(Sheet1!$C$5,Sheet1!$C$11,Sheet1!$C$17)</c:f>
              <c:numCache>
                <c:formatCode>General</c:formatCode>
                <c:ptCount val="3"/>
                <c:pt idx="0">
                  <c:v>2.5</c:v>
                </c:pt>
                <c:pt idx="1">
                  <c:v>1.67</c:v>
                </c:pt>
                <c:pt idx="2">
                  <c:v>0.84</c:v>
                </c:pt>
              </c:numCache>
            </c:numRef>
          </c:cat>
          <c:val>
            <c:numRef>
              <c:f>(Sheet1!$G$7,Sheet1!$G$13,Sheet1!$G$19)</c:f>
              <c:numCache>
                <c:formatCode>General</c:formatCode>
                <c:ptCount val="3"/>
                <c:pt idx="0">
                  <c:v>3180</c:v>
                </c:pt>
                <c:pt idx="1">
                  <c:v>2836.2</c:v>
                </c:pt>
                <c:pt idx="2">
                  <c:v>2794.9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2-4719-8C19-9A52A3B3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2404095"/>
        <c:axId val="1292406591"/>
        <c:axId val="0"/>
      </c:bar3DChart>
      <c:catAx>
        <c:axId val="129240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Chargine current (A)</a:t>
                </a:r>
              </a:p>
            </c:rich>
          </c:tx>
          <c:layout>
            <c:manualLayout>
              <c:xMode val="edge"/>
              <c:yMode val="edge"/>
              <c:x val="0.41158092738407698"/>
              <c:y val="0.88596930592009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06591"/>
        <c:crosses val="autoZero"/>
        <c:auto val="1"/>
        <c:lblAlgn val="ctr"/>
        <c:lblOffset val="100"/>
        <c:noMultiLvlLbl val="0"/>
      </c:catAx>
      <c:valAx>
        <c:axId val="129240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Lithium ion loss (mol/m3)</a:t>
                </a:r>
              </a:p>
            </c:rich>
          </c:tx>
          <c:layout>
            <c:manualLayout>
              <c:xMode val="edge"/>
              <c:yMode val="edge"/>
              <c:x val="3.4888232720909886E-2"/>
              <c:y val="0.23134332166812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= 2.5 A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6173447069116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Sheet1!$D$6:$G$6</c:f>
              <c:numCache>
                <c:formatCode>0.00E+00</c:formatCode>
                <c:ptCount val="4"/>
                <c:pt idx="0">
                  <c:v>7.7700000000000001E-6</c:v>
                </c:pt>
                <c:pt idx="1">
                  <c:v>3.3140000000000001E-10</c:v>
                </c:pt>
                <c:pt idx="2">
                  <c:v>3.0240000000000001E-7</c:v>
                </c:pt>
                <c:pt idx="3">
                  <c:v>1.04E-6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2-4629-8CCD-46269F48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827631"/>
        <c:axId val="1411810575"/>
        <c:axId val="0"/>
      </c:bar3DChart>
      <c:catAx>
        <c:axId val="141182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10575"/>
        <c:crosses val="autoZero"/>
        <c:auto val="1"/>
        <c:lblAlgn val="ctr"/>
        <c:lblOffset val="100"/>
        <c:noMultiLvlLbl val="0"/>
      </c:catAx>
      <c:valAx>
        <c:axId val="14118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Lithium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ion loss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 (mol/m3)</a:t>
                </a:r>
              </a:p>
            </c:rich>
          </c:tx>
          <c:layout>
            <c:manualLayout>
              <c:xMode val="edge"/>
              <c:yMode val="edge"/>
              <c:x val="2.8066272965879269E-2"/>
              <c:y val="0.19588764946048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= 1.67 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Sheet1!$D$11:$G$11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Sheet1!$D$12:$G$12</c:f>
              <c:numCache>
                <c:formatCode>0.00E+00</c:formatCode>
                <c:ptCount val="4"/>
                <c:pt idx="0">
                  <c:v>1.7660000000000001E-8</c:v>
                </c:pt>
                <c:pt idx="1">
                  <c:v>1.6570000000000001E-7</c:v>
                </c:pt>
                <c:pt idx="2">
                  <c:v>4.9387999999999999E-8</c:v>
                </c:pt>
                <c:pt idx="3">
                  <c:v>9.2970000000000005E-9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4-4237-939F-734DE26C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844191"/>
        <c:axId val="1151848351"/>
        <c:axId val="0"/>
      </c:bar3DChart>
      <c:catAx>
        <c:axId val="115184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8351"/>
        <c:crosses val="autoZero"/>
        <c:auto val="1"/>
        <c:lblAlgn val="ctr"/>
        <c:lblOffset val="100"/>
        <c:noMultiLvlLbl val="0"/>
      </c:catAx>
      <c:valAx>
        <c:axId val="11518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lithium 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loss (mol/m3)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63996062992126E-2"/>
              <c:y val="0.23292468649752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Charging</a:t>
            </a:r>
            <a:r>
              <a:rPr lang="en-US" baseline="0">
                <a:solidFill>
                  <a:sysClr val="windowText" lastClr="000000"/>
                </a:solidFill>
              </a:rPr>
              <a:t> current = 0.84 A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243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Sheet1!$D$11:$G$11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Sheet1!$D$18:$G$18</c:f>
              <c:numCache>
                <c:formatCode>0.00E+00</c:formatCode>
                <c:ptCount val="4"/>
                <c:pt idx="0">
                  <c:v>3.2380000000000002E-6</c:v>
                </c:pt>
                <c:pt idx="1">
                  <c:v>8.9999999999999996E-7</c:v>
                </c:pt>
                <c:pt idx="2">
                  <c:v>7.0829999999999996E-7</c:v>
                </c:pt>
                <c:pt idx="3">
                  <c:v>1.7497000000000001E-11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C-4336-B69F-B27B4BAB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8058175"/>
        <c:axId val="1448056927"/>
        <c:axId val="0"/>
      </c:bar3DChart>
      <c:catAx>
        <c:axId val="14480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209300087489064"/>
              <c:y val="0.88138779527559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56927"/>
        <c:crosses val="autoZero"/>
        <c:auto val="1"/>
        <c:lblAlgn val="ctr"/>
        <c:lblOffset val="100"/>
        <c:noMultiLvlLbl val="0"/>
      </c:catAx>
      <c:valAx>
        <c:axId val="1448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Concentration (mol/m3)</a:t>
                </a:r>
              </a:p>
            </c:rich>
          </c:tx>
          <c:layout>
            <c:manualLayout>
              <c:xMode val="edge"/>
              <c:yMode val="edge"/>
              <c:x val="3.6874015748031494E-2"/>
              <c:y val="0.24392862350539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= 288 K/ 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272003499562559"/>
          <c:y val="0.18969925634295715"/>
          <c:w val="0.77839107611548553"/>
          <c:h val="0.60574839603382913"/>
        </c:manualLayout>
      </c:layout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(Sheet1!$C$5,Sheet1!$C$11,Sheet1!$C$17)</c:f>
              <c:numCache>
                <c:formatCode>General</c:formatCode>
                <c:ptCount val="3"/>
                <c:pt idx="0">
                  <c:v>2.5</c:v>
                </c:pt>
                <c:pt idx="1">
                  <c:v>1.67</c:v>
                </c:pt>
                <c:pt idx="2">
                  <c:v>0.84</c:v>
                </c:pt>
              </c:numCache>
            </c:numRef>
          </c:cat>
          <c:val>
            <c:numRef>
              <c:f>(Sheet1!$D$6,Sheet1!$D$12,Sheet1!$D$18)</c:f>
              <c:numCache>
                <c:formatCode>0.00E+00</c:formatCode>
                <c:ptCount val="3"/>
                <c:pt idx="0">
                  <c:v>7.7700000000000001E-6</c:v>
                </c:pt>
                <c:pt idx="1">
                  <c:v>1.7660000000000001E-8</c:v>
                </c:pt>
                <c:pt idx="2">
                  <c:v>3.2380000000000002E-6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9-4068-8FDE-2A9496FE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453147439"/>
        <c:axId val="1453124143"/>
        <c:axId val="0"/>
      </c:bar3DChart>
      <c:catAx>
        <c:axId val="145314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Charging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24143"/>
        <c:crosses val="autoZero"/>
        <c:auto val="1"/>
        <c:lblAlgn val="ctr"/>
        <c:lblOffset val="100"/>
        <c:noMultiLvlLbl val="0"/>
      </c:catAx>
      <c:valAx>
        <c:axId val="14531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Lithium loss (mol/m3)</a:t>
                </a:r>
              </a:p>
            </c:rich>
          </c:tx>
          <c:layout>
            <c:manualLayout>
              <c:xMode val="edge"/>
              <c:yMode val="edge"/>
              <c:x val="3.2899387576552933E-2"/>
              <c:y val="0.2262292213473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4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Temperature rise</a:t>
            </a:r>
            <a:r>
              <a:rPr lang="en-US" baseline="0">
                <a:solidFill>
                  <a:sysClr val="windowText" lastClr="000000"/>
                </a:solidFill>
              </a:rPr>
              <a:t> at different charging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219816272965872E-2"/>
          <c:y val="0.16708333333333336"/>
          <c:w val="0.89655796150481193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v>2.5 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Sheet1!$D$9:$G$9</c:f>
              <c:numCache>
                <c:formatCode>General</c:formatCode>
                <c:ptCount val="4"/>
                <c:pt idx="0">
                  <c:v>1.5</c:v>
                </c:pt>
                <c:pt idx="1">
                  <c:v>1.6500000000000341</c:v>
                </c:pt>
                <c:pt idx="2">
                  <c:v>1.8670000000000186</c:v>
                </c:pt>
                <c:pt idx="3">
                  <c:v>2.3070000000000164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6-47F9-A904-208F02C8F19A}"/>
            </c:ext>
          </c:extLst>
        </c:ser>
        <c:ser>
          <c:idx val="1"/>
          <c:order val="1"/>
          <c:tx>
            <c:v>0.84 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Sheet1!$D$5:$G$5</c:f>
              <c:numCache>
                <c:formatCode>General</c:formatCode>
                <c:ptCount val="4"/>
                <c:pt idx="0">
                  <c:v>288.14999999999998</c:v>
                </c:pt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cat>
          <c:val>
            <c:numRef>
              <c:f>Sheet1!$D$21:$G$21</c:f>
              <c:numCache>
                <c:formatCode>General</c:formatCode>
                <c:ptCount val="4"/>
                <c:pt idx="0">
                  <c:v>0.45199999999999818</c:v>
                </c:pt>
                <c:pt idx="1">
                  <c:v>0.57000000000005002</c:v>
                </c:pt>
                <c:pt idx="2">
                  <c:v>0.57900000000000773</c:v>
                </c:pt>
                <c:pt idx="3">
                  <c:v>0.57000000000005002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6-47F9-A904-208F02C8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817647"/>
        <c:axId val="1411818479"/>
        <c:axId val="0"/>
      </c:bar3DChart>
      <c:catAx>
        <c:axId val="141181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Ambient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emperature (K)</a:t>
                </a:r>
              </a:p>
            </c:rich>
          </c:tx>
          <c:layout>
            <c:manualLayout>
              <c:xMode val="edge"/>
              <c:yMode val="edge"/>
              <c:x val="0.41444772528433943"/>
              <c:y val="0.8351323272090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18479"/>
        <c:crosses val="autoZero"/>
        <c:auto val="1"/>
        <c:lblAlgn val="ctr"/>
        <c:lblOffset val="100"/>
        <c:noMultiLvlLbl val="0"/>
      </c:catAx>
      <c:valAx>
        <c:axId val="14118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 rise</a:t>
                </a:r>
              </a:p>
            </c:rich>
          </c:tx>
          <c:layout>
            <c:manualLayout>
              <c:xMode val="edge"/>
              <c:yMode val="edge"/>
              <c:x val="1.6686570428696413E-2"/>
              <c:y val="0.35789698162729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21697287839015"/>
          <c:y val="0.92187445319335082"/>
          <c:w val="0.250998031496062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22</xdr:row>
      <xdr:rowOff>42862</xdr:rowOff>
    </xdr:from>
    <xdr:to>
      <xdr:col>7</xdr:col>
      <xdr:colOff>466725</xdr:colOff>
      <xdr:row>36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29023-7DA0-2E05-4144-3453E67FA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1257300</xdr:colOff>
      <xdr:row>23</xdr:row>
      <xdr:rowOff>109537</xdr:rowOff>
    </xdr:from>
    <xdr:to>
      <xdr:col>8</xdr:col>
      <xdr:colOff>371475</xdr:colOff>
      <xdr:row>37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7FB54-AAB1-C262-4769-EFC3CEA19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25</xdr:row>
      <xdr:rowOff>52387</xdr:rowOff>
    </xdr:from>
    <xdr:to>
      <xdr:col>5</xdr:col>
      <xdr:colOff>504825</xdr:colOff>
      <xdr:row>39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66D80-34F2-D9C4-8A58-9B91E267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428625</xdr:colOff>
      <xdr:row>21</xdr:row>
      <xdr:rowOff>138112</xdr:rowOff>
    </xdr:from>
    <xdr:to>
      <xdr:col>10</xdr:col>
      <xdr:colOff>542925</xdr:colOff>
      <xdr:row>36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73DBA7-909F-8506-BEA2-808B359B1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21</xdr:row>
      <xdr:rowOff>14287</xdr:rowOff>
    </xdr:from>
    <xdr:to>
      <xdr:col>26</xdr:col>
      <xdr:colOff>571500</xdr:colOff>
      <xdr:row>35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F3064A-B87D-2D0D-89C3-1E6CC9E0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4</xdr:row>
      <xdr:rowOff>119062</xdr:rowOff>
    </xdr:from>
    <xdr:to>
      <xdr:col>26</xdr:col>
      <xdr:colOff>190500</xdr:colOff>
      <xdr:row>19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481BAD-C4BB-181A-F046-EBED74DE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352425</xdr:colOff>
      <xdr:row>30</xdr:row>
      <xdr:rowOff>138112</xdr:rowOff>
    </xdr:from>
    <xdr:to>
      <xdr:col>19</xdr:col>
      <xdr:colOff>47625</xdr:colOff>
      <xdr:row>45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DC4A53-B786-8E87-6246-86693EC5C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257175</xdr:colOff>
      <xdr:row>20</xdr:row>
      <xdr:rowOff>128587</xdr:rowOff>
    </xdr:from>
    <xdr:to>
      <xdr:col>19</xdr:col>
      <xdr:colOff>561975</xdr:colOff>
      <xdr:row>35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503D3E-2C49-5F62-D16E-9421934F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561975</xdr:colOff>
      <xdr:row>2</xdr:row>
      <xdr:rowOff>185737</xdr:rowOff>
    </xdr:from>
    <xdr:to>
      <xdr:col>18</xdr:col>
      <xdr:colOff>257175</xdr:colOff>
      <xdr:row>17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07962B-8DE8-F461-369B-A2976745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290286</xdr:colOff>
      <xdr:row>0</xdr:row>
      <xdr:rowOff>65541</xdr:rowOff>
    </xdr:from>
    <xdr:to>
      <xdr:col>14</xdr:col>
      <xdr:colOff>595086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F4304-228A-36E6-AF8A-CC0C4EC8D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286204</xdr:colOff>
      <xdr:row>2</xdr:row>
      <xdr:rowOff>74612</xdr:rowOff>
    </xdr:from>
    <xdr:to>
      <xdr:col>14</xdr:col>
      <xdr:colOff>591004</xdr:colOff>
      <xdr:row>20</xdr:row>
      <xdr:rowOff>153533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35787-D351-D7B4-B55A-7EE160897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471714</xdr:colOff>
      <xdr:row>3</xdr:row>
      <xdr:rowOff>149905</xdr:rowOff>
    </xdr:from>
    <xdr:to>
      <xdr:col>15</xdr:col>
      <xdr:colOff>168728</xdr:colOff>
      <xdr:row>22</xdr:row>
      <xdr:rowOff>44676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3A49CE-7AF1-48ED-0806-2F8D86983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22</xdr:row>
      <xdr:rowOff>100012</xdr:rowOff>
    </xdr:from>
    <xdr:to>
      <xdr:col>14</xdr:col>
      <xdr:colOff>381000</xdr:colOff>
      <xdr:row>36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60E12-096A-7C30-E2B8-083E1A72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572861</xdr:colOff>
      <xdr:row>1</xdr:row>
      <xdr:rowOff>140380</xdr:rowOff>
    </xdr:from>
    <xdr:to>
      <xdr:col>23</xdr:col>
      <xdr:colOff>269875</xdr:colOff>
      <xdr:row>20</xdr:row>
      <xdr:rowOff>26080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32DD6-3A6D-797B-62EA-74C8BAB5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590550</xdr:colOff>
      <xdr:row>25</xdr:row>
      <xdr:rowOff>147637</xdr:rowOff>
    </xdr:from>
    <xdr:to>
      <xdr:col>22</xdr:col>
      <xdr:colOff>285750</xdr:colOff>
      <xdr:row>40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73582-6030-41D2-5FE1-C94249BE4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43997</xdr:colOff>
      <xdr:row>29</xdr:row>
      <xdr:rowOff>138566</xdr:rowOff>
    </xdr:from>
    <xdr:to>
      <xdr:col>6</xdr:col>
      <xdr:colOff>188233</xdr:colOff>
      <xdr:row>44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512D54-EE26-0EE9-68EE-AE921969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412750</xdr:colOff>
      <xdr:row>22</xdr:row>
      <xdr:rowOff>30162</xdr:rowOff>
    </xdr:from>
    <xdr:to>
      <xdr:col>22</xdr:col>
      <xdr:colOff>107950</xdr:colOff>
      <xdr:row>38</xdr:row>
      <xdr:rowOff>106362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934B29-CC45-3875-2E37-FCDBF01CF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5401-794D-4402-ACF6-7A133A7EA6A0}">
  <dimension ref="C5:G21"/>
  <sheetViews>
    <sheetView topLeftCell="E7" workbookViewId="0">
      <selection activeCell="L19" sqref="L19"/>
    </sheetView>
  </sheetViews>
  <sheetFormatPr defaultRowHeight="15" x14ac:dyDescent="0.25"/>
  <cols>
    <col min="3" max="3" width="20.140625" customWidth="1"/>
    <col min="4" max="4" width="13.140625" customWidth="1"/>
    <col min="5" max="5" width="13" customWidth="1"/>
    <col min="6" max="6" width="14.140625" customWidth="1"/>
    <col min="7" max="7" width="12.28515625" customWidth="1"/>
  </cols>
  <sheetData>
    <row r="5" spans="3:7" x14ac:dyDescent="0.25">
      <c r="C5" s="3">
        <v>2.5</v>
      </c>
      <c r="D5" s="1">
        <v>288.14999999999998</v>
      </c>
      <c r="E5" s="1">
        <v>298.14999999999998</v>
      </c>
      <c r="F5" s="1">
        <v>308.14999999999998</v>
      </c>
      <c r="G5" s="1">
        <v>318.14999999999998</v>
      </c>
    </row>
    <row r="6" spans="3:7" x14ac:dyDescent="0.25">
      <c r="C6" s="1" t="s">
        <v>0</v>
      </c>
      <c r="D6" s="2">
        <v>7.7700000000000001E-6</v>
      </c>
      <c r="E6" s="2">
        <v>3.3140000000000001E-10</v>
      </c>
      <c r="F6" s="2">
        <v>3.0240000000000001E-7</v>
      </c>
      <c r="G6" s="2">
        <v>1.04E-6</v>
      </c>
    </row>
    <row r="7" spans="3:7" x14ac:dyDescent="0.25">
      <c r="C7" s="1" t="s">
        <v>1</v>
      </c>
      <c r="D7" s="1">
        <v>33.9</v>
      </c>
      <c r="E7" s="1">
        <v>82.6083</v>
      </c>
      <c r="F7" s="1">
        <v>676.56</v>
      </c>
      <c r="G7" s="1">
        <v>3180</v>
      </c>
    </row>
    <row r="8" spans="3:7" x14ac:dyDescent="0.25">
      <c r="C8" s="1" t="s">
        <v>2</v>
      </c>
      <c r="D8" s="1">
        <v>289.64999999999998</v>
      </c>
      <c r="E8" s="1">
        <v>299.8</v>
      </c>
      <c r="F8" s="1">
        <v>310.017</v>
      </c>
      <c r="G8" s="1">
        <v>320.45699999999999</v>
      </c>
    </row>
    <row r="9" spans="3:7" x14ac:dyDescent="0.25">
      <c r="C9" s="4" t="s">
        <v>5</v>
      </c>
      <c r="D9">
        <f>D8-D5</f>
        <v>1.5</v>
      </c>
      <c r="E9">
        <f t="shared" ref="E9:G9" si="0">E8-E5</f>
        <v>1.6500000000000341</v>
      </c>
      <c r="F9">
        <f t="shared" si="0"/>
        <v>1.8670000000000186</v>
      </c>
      <c r="G9">
        <f t="shared" si="0"/>
        <v>2.3070000000000164</v>
      </c>
    </row>
    <row r="11" spans="3:7" x14ac:dyDescent="0.25">
      <c r="C11" s="3">
        <v>1.67</v>
      </c>
      <c r="D11" s="1">
        <v>288.14999999999998</v>
      </c>
      <c r="E11" s="1">
        <v>298.14999999999998</v>
      </c>
      <c r="F11" s="1">
        <v>308.14999999999998</v>
      </c>
      <c r="G11" s="1">
        <v>318.14999999999998</v>
      </c>
    </row>
    <row r="12" spans="3:7" x14ac:dyDescent="0.25">
      <c r="C12" s="1" t="s">
        <v>0</v>
      </c>
      <c r="D12" s="2">
        <v>1.7660000000000001E-8</v>
      </c>
      <c r="E12" s="2">
        <v>1.6570000000000001E-7</v>
      </c>
      <c r="F12" s="2">
        <v>4.9387999999999999E-8</v>
      </c>
      <c r="G12" s="2">
        <v>9.2970000000000005E-9</v>
      </c>
    </row>
    <row r="13" spans="3:7" x14ac:dyDescent="0.25">
      <c r="C13" s="1" t="s">
        <v>1</v>
      </c>
      <c r="D13" s="1">
        <v>31.5</v>
      </c>
      <c r="E13" s="1">
        <v>80.319999999999993</v>
      </c>
      <c r="F13" s="1">
        <v>445.07</v>
      </c>
      <c r="G13" s="1">
        <v>2836.2</v>
      </c>
    </row>
    <row r="14" spans="3:7" x14ac:dyDescent="0.25">
      <c r="C14" s="1" t="s">
        <v>2</v>
      </c>
      <c r="D14" s="1">
        <v>288.99799999999999</v>
      </c>
      <c r="E14" s="1">
        <v>299.166</v>
      </c>
      <c r="F14" s="1">
        <v>309.37700000000001</v>
      </c>
      <c r="G14" s="1">
        <v>319.62099999999998</v>
      </c>
    </row>
    <row r="15" spans="3:7" x14ac:dyDescent="0.25">
      <c r="C15" s="4" t="s">
        <v>5</v>
      </c>
      <c r="D15">
        <f>D14-D11</f>
        <v>0.84800000000001319</v>
      </c>
      <c r="E15">
        <f t="shared" ref="E15:G15" si="1">E14-E11</f>
        <v>1.0160000000000196</v>
      </c>
      <c r="F15">
        <f t="shared" si="1"/>
        <v>1.2270000000000323</v>
      </c>
      <c r="G15">
        <f t="shared" si="1"/>
        <v>1.4710000000000036</v>
      </c>
    </row>
    <row r="17" spans="3:7" x14ac:dyDescent="0.25">
      <c r="C17" s="3">
        <v>0.84</v>
      </c>
      <c r="D17" s="1">
        <v>288.14999999999998</v>
      </c>
      <c r="E17" s="1">
        <v>298.14999999999998</v>
      </c>
      <c r="F17" s="1">
        <v>308.14999999999998</v>
      </c>
      <c r="G17" s="1">
        <v>318.14999999999998</v>
      </c>
    </row>
    <row r="18" spans="3:7" x14ac:dyDescent="0.25">
      <c r="C18" s="1" t="s">
        <v>0</v>
      </c>
      <c r="D18" s="2">
        <v>3.2380000000000002E-6</v>
      </c>
      <c r="E18" s="2">
        <v>8.9999999999999996E-7</v>
      </c>
      <c r="F18" s="2">
        <v>7.0829999999999996E-7</v>
      </c>
      <c r="G18" s="2">
        <v>1.7497000000000001E-11</v>
      </c>
    </row>
    <row r="19" spans="3:7" x14ac:dyDescent="0.25">
      <c r="C19" s="1" t="s">
        <v>1</v>
      </c>
      <c r="D19" s="1">
        <v>35.112000000000002</v>
      </c>
      <c r="E19" s="1">
        <v>77.298000000000002</v>
      </c>
      <c r="F19" s="1">
        <v>424.12</v>
      </c>
      <c r="G19" s="1">
        <v>2794.9</v>
      </c>
    </row>
    <row r="20" spans="3:7" x14ac:dyDescent="0.25">
      <c r="C20" s="1" t="s">
        <v>2</v>
      </c>
      <c r="D20" s="1">
        <v>288.60199999999998</v>
      </c>
      <c r="E20" s="1">
        <v>298.72000000000003</v>
      </c>
      <c r="F20" s="1">
        <v>308.72899999999998</v>
      </c>
      <c r="G20" s="1">
        <v>318.72000000000003</v>
      </c>
    </row>
    <row r="21" spans="3:7" x14ac:dyDescent="0.25">
      <c r="D21">
        <f>D20-D17</f>
        <v>0.45199999999999818</v>
      </c>
      <c r="E21">
        <f t="shared" ref="E21:G21" si="2">E20-E17</f>
        <v>0.57000000000005002</v>
      </c>
      <c r="F21">
        <f t="shared" si="2"/>
        <v>0.57900000000000773</v>
      </c>
      <c r="G21">
        <f t="shared" si="2"/>
        <v>0.57000000000005002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A840-468D-47A8-9DA4-D4FAA77A7A8D}">
  <dimension ref="C3:G19"/>
  <sheetViews>
    <sheetView topLeftCell="A4" workbookViewId="0">
      <selection activeCell="H12" sqref="H12"/>
    </sheetView>
  </sheetViews>
  <sheetFormatPr defaultRowHeight="15" x14ac:dyDescent="0.25"/>
  <cols>
    <col min="3" max="3" width="21" customWidth="1"/>
    <col min="4" max="4" width="14.42578125" customWidth="1"/>
    <col min="5" max="5" width="12" customWidth="1"/>
    <col min="6" max="6" width="13.5703125" customWidth="1"/>
  </cols>
  <sheetData>
    <row r="3" spans="3:7" x14ac:dyDescent="0.25">
      <c r="C3" s="3" t="s">
        <v>3</v>
      </c>
      <c r="D3" s="1">
        <v>288.14999999999998</v>
      </c>
      <c r="E3" s="1">
        <v>298.14999999999998</v>
      </c>
      <c r="F3" s="1">
        <v>308.14999999999998</v>
      </c>
      <c r="G3" s="1">
        <v>318.14999999999998</v>
      </c>
    </row>
    <row r="4" spans="3:7" x14ac:dyDescent="0.25">
      <c r="C4" s="1" t="s">
        <v>0</v>
      </c>
      <c r="D4" s="2">
        <v>7.7700000000000001E-6</v>
      </c>
      <c r="E4" s="2">
        <v>3.3140000000000001E-10</v>
      </c>
      <c r="F4" s="2">
        <v>3.0240000000000001E-7</v>
      </c>
      <c r="G4" s="2">
        <v>1.04E-6</v>
      </c>
    </row>
    <row r="5" spans="3:7" x14ac:dyDescent="0.25">
      <c r="C5" s="1" t="s">
        <v>1</v>
      </c>
      <c r="D5" s="1">
        <v>33.9</v>
      </c>
      <c r="E5" s="1">
        <v>82.6083</v>
      </c>
      <c r="F5" s="1">
        <v>676.56</v>
      </c>
      <c r="G5" s="1">
        <v>3180</v>
      </c>
    </row>
    <row r="6" spans="3:7" x14ac:dyDescent="0.25">
      <c r="C6" s="1" t="s">
        <v>2</v>
      </c>
      <c r="D6" s="1">
        <v>289.64999999999998</v>
      </c>
      <c r="E6" s="1">
        <v>299.8</v>
      </c>
      <c r="F6" s="1">
        <v>310.017</v>
      </c>
      <c r="G6" s="1">
        <v>320.45699999999999</v>
      </c>
    </row>
    <row r="7" spans="3:7" x14ac:dyDescent="0.25">
      <c r="C7" s="4" t="s">
        <v>5</v>
      </c>
      <c r="D7" s="4">
        <f>D6-D3</f>
        <v>1.5</v>
      </c>
      <c r="E7" s="4">
        <f t="shared" ref="E7:G7" si="0">E6-E3</f>
        <v>1.6500000000000341</v>
      </c>
      <c r="F7" s="4">
        <f t="shared" si="0"/>
        <v>1.8670000000000186</v>
      </c>
      <c r="G7" s="4">
        <f t="shared" si="0"/>
        <v>2.3070000000000164</v>
      </c>
    </row>
    <row r="8" spans="3:7" x14ac:dyDescent="0.25">
      <c r="D8" s="4"/>
      <c r="E8" s="4"/>
      <c r="F8" s="4"/>
      <c r="G8" s="4"/>
    </row>
    <row r="9" spans="3:7" x14ac:dyDescent="0.25">
      <c r="C9" s="3" t="s">
        <v>6</v>
      </c>
      <c r="D9" s="1">
        <v>288.14999999999998</v>
      </c>
      <c r="E9" s="1">
        <v>298.14999999999998</v>
      </c>
      <c r="F9" s="1">
        <v>308.14999999999998</v>
      </c>
      <c r="G9" s="1">
        <v>318.14999999999998</v>
      </c>
    </row>
    <row r="10" spans="3:7" x14ac:dyDescent="0.25">
      <c r="C10" s="1" t="s">
        <v>0</v>
      </c>
      <c r="D10" s="2">
        <v>1.7660000000000001E-8</v>
      </c>
      <c r="E10" s="2">
        <v>1.6570000000000001E-7</v>
      </c>
      <c r="F10" s="2">
        <v>4.9387999999999999E-8</v>
      </c>
      <c r="G10" s="2">
        <v>9.2970000000000005E-9</v>
      </c>
    </row>
    <row r="11" spans="3:7" x14ac:dyDescent="0.25">
      <c r="C11" s="1" t="s">
        <v>1</v>
      </c>
      <c r="D11" s="1">
        <v>31.5</v>
      </c>
      <c r="E11" s="1">
        <v>80.319999999999993</v>
      </c>
      <c r="F11" s="1">
        <v>445.07</v>
      </c>
      <c r="G11" s="1">
        <v>2836.2</v>
      </c>
    </row>
    <row r="12" spans="3:7" x14ac:dyDescent="0.25">
      <c r="C12" s="1" t="s">
        <v>2</v>
      </c>
      <c r="D12" s="1">
        <v>288.99799999999999</v>
      </c>
      <c r="E12" s="1">
        <v>299.166</v>
      </c>
      <c r="F12" s="1">
        <v>309.37700000000001</v>
      </c>
      <c r="G12" s="1">
        <v>319.62099999999998</v>
      </c>
    </row>
    <row r="13" spans="3:7" x14ac:dyDescent="0.25">
      <c r="C13" s="4" t="s">
        <v>5</v>
      </c>
      <c r="D13" s="4">
        <f>D12-D9</f>
        <v>0.84800000000001319</v>
      </c>
      <c r="E13" s="4">
        <f t="shared" ref="E13:G13" si="1">E12-E9</f>
        <v>1.0160000000000196</v>
      </c>
      <c r="F13" s="4">
        <f t="shared" si="1"/>
        <v>1.2270000000000323</v>
      </c>
      <c r="G13" s="4">
        <f t="shared" si="1"/>
        <v>1.4710000000000036</v>
      </c>
    </row>
    <row r="14" spans="3:7" x14ac:dyDescent="0.25">
      <c r="D14" s="4"/>
      <c r="E14" s="4"/>
      <c r="F14" s="4"/>
      <c r="G14" s="4"/>
    </row>
    <row r="15" spans="3:7" x14ac:dyDescent="0.25">
      <c r="C15" s="3" t="s">
        <v>4</v>
      </c>
      <c r="D15" s="1">
        <v>288.14999999999998</v>
      </c>
      <c r="E15" s="1">
        <v>298.14999999999998</v>
      </c>
      <c r="F15" s="1">
        <v>308.14999999999998</v>
      </c>
      <c r="G15" s="1">
        <v>318.14999999999998</v>
      </c>
    </row>
    <row r="16" spans="3:7" x14ac:dyDescent="0.25">
      <c r="C16" s="1" t="s">
        <v>0</v>
      </c>
      <c r="D16" s="2">
        <v>3.2380000000000002E-6</v>
      </c>
      <c r="E16" s="2">
        <v>8.9999999999999996E-7</v>
      </c>
      <c r="F16" s="2">
        <v>7.0829999999999996E-7</v>
      </c>
      <c r="G16" s="2">
        <v>1.7497000000000001E-11</v>
      </c>
    </row>
    <row r="17" spans="3:7" x14ac:dyDescent="0.25">
      <c r="C17" s="1" t="s">
        <v>1</v>
      </c>
      <c r="D17" s="1">
        <v>35.112000000000002</v>
      </c>
      <c r="E17" s="1">
        <v>77.298000000000002</v>
      </c>
      <c r="F17" s="1">
        <v>424.12</v>
      </c>
      <c r="G17" s="1">
        <v>2794.9</v>
      </c>
    </row>
    <row r="18" spans="3:7" x14ac:dyDescent="0.25">
      <c r="C18" s="1" t="s">
        <v>2</v>
      </c>
      <c r="D18" s="1">
        <v>288.60199999999998</v>
      </c>
      <c r="E18" s="1">
        <v>298.72000000000003</v>
      </c>
      <c r="F18" s="1">
        <v>308.72899999999998</v>
      </c>
      <c r="G18" s="1">
        <v>318.72000000000003</v>
      </c>
    </row>
    <row r="19" spans="3:7" x14ac:dyDescent="0.25">
      <c r="C19" s="4" t="s">
        <v>5</v>
      </c>
      <c r="D19" s="4">
        <f>D18-D15</f>
        <v>0.45199999999999818</v>
      </c>
      <c r="E19" s="4">
        <f t="shared" ref="E19:G19" si="2">E18-E15</f>
        <v>0.57000000000005002</v>
      </c>
      <c r="F19" s="4">
        <f t="shared" si="2"/>
        <v>0.57900000000000773</v>
      </c>
      <c r="G19" s="4">
        <f t="shared" si="2"/>
        <v>0.57000000000005002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B273-59F0-4E6C-9544-36FC54A883B2}">
  <dimension ref="C2:G26"/>
  <sheetViews>
    <sheetView tabSelected="1" topLeftCell="A3" zoomScaleNormal="100" workbookViewId="0">
      <selection activeCell="N39" sqref="N39"/>
    </sheetView>
  </sheetViews>
  <sheetFormatPr defaultRowHeight="15" x14ac:dyDescent="0.25"/>
  <cols>
    <col min="3" max="3" width="21" customWidth="1"/>
    <col min="4" max="4" width="10.140625" customWidth="1"/>
    <col min="5" max="5" width="11" customWidth="1"/>
    <col min="6" max="6" width="12.140625" customWidth="1"/>
    <col min="7" max="7" width="11" customWidth="1"/>
  </cols>
  <sheetData>
    <row r="2" spans="3:7" x14ac:dyDescent="0.25">
      <c r="C2" t="s">
        <v>9</v>
      </c>
      <c r="D2">
        <v>49943</v>
      </c>
    </row>
    <row r="4" spans="3:7" x14ac:dyDescent="0.25">
      <c r="C4" s="8" t="s">
        <v>3</v>
      </c>
      <c r="D4" s="7">
        <v>288.14999999999998</v>
      </c>
      <c r="E4" s="7">
        <v>298.14999999999998</v>
      </c>
      <c r="F4" s="7">
        <v>308.14999999999998</v>
      </c>
      <c r="G4" s="7">
        <v>318.14999999999998</v>
      </c>
    </row>
    <row r="5" spans="3:7" x14ac:dyDescent="0.25">
      <c r="C5" s="9" t="s">
        <v>0</v>
      </c>
      <c r="D5" s="5">
        <v>47.187199999999997</v>
      </c>
      <c r="E5" s="5">
        <v>43.809100000000001</v>
      </c>
      <c r="F5" s="5">
        <v>40.436</v>
      </c>
      <c r="G5" s="5">
        <v>37.291200000000003</v>
      </c>
    </row>
    <row r="6" spans="3:7" x14ac:dyDescent="0.25">
      <c r="C6" s="9" t="s">
        <v>1</v>
      </c>
      <c r="D6" s="5">
        <v>0.81920000000000004</v>
      </c>
      <c r="E6" s="5">
        <v>7.2736999999999998</v>
      </c>
      <c r="F6" s="5">
        <v>59.532400000000003</v>
      </c>
      <c r="G6" s="5">
        <v>398.53339999999997</v>
      </c>
    </row>
    <row r="7" spans="3:7" x14ac:dyDescent="0.25">
      <c r="C7" s="9" t="s">
        <v>2</v>
      </c>
      <c r="D7" s="5">
        <v>289.65300000000002</v>
      </c>
      <c r="E7" s="5">
        <v>299.80399999999997</v>
      </c>
      <c r="F7" s="5">
        <v>310.06</v>
      </c>
      <c r="G7" s="5">
        <v>320.35300000000001</v>
      </c>
    </row>
    <row r="8" spans="3:7" x14ac:dyDescent="0.25">
      <c r="C8" s="9" t="s">
        <v>2</v>
      </c>
      <c r="D8" s="5">
        <f>D7-D4</f>
        <v>1.5030000000000427</v>
      </c>
      <c r="E8" s="5">
        <f t="shared" ref="E8:G8" si="0">E7-E4</f>
        <v>1.6539999999999964</v>
      </c>
      <c r="F8" s="5">
        <f t="shared" si="0"/>
        <v>1.910000000000025</v>
      </c>
      <c r="G8" s="5">
        <f t="shared" si="0"/>
        <v>2.2030000000000314</v>
      </c>
    </row>
    <row r="9" spans="3:7" x14ac:dyDescent="0.25">
      <c r="C9" s="9" t="s">
        <v>7</v>
      </c>
      <c r="D9" s="12">
        <f>(D5/$D$2)*100</f>
        <v>9.4482109604949641E-2</v>
      </c>
      <c r="E9" s="12">
        <f t="shared" ref="E9:G9" si="1">(E5/$D$2)*100</f>
        <v>8.7718198746571094E-2</v>
      </c>
      <c r="F9" s="12">
        <f t="shared" si="1"/>
        <v>8.0964299301203371E-2</v>
      </c>
      <c r="G9" s="12">
        <f t="shared" si="1"/>
        <v>7.4667520973910259E-2</v>
      </c>
    </row>
    <row r="10" spans="3:7" x14ac:dyDescent="0.25">
      <c r="C10" s="9" t="s">
        <v>8</v>
      </c>
      <c r="D10" s="11">
        <f>(D6/$D$2)*100</f>
        <v>1.640269907694772E-3</v>
      </c>
      <c r="E10" s="11">
        <f t="shared" ref="E10:F10" si="2">(E6/$D$2)*100</f>
        <v>1.4564002963378252E-2</v>
      </c>
      <c r="F10" s="11">
        <f t="shared" si="2"/>
        <v>0.11920068878521514</v>
      </c>
      <c r="G10" s="11">
        <f>(G6/$D$2)*100</f>
        <v>0.7979764932022505</v>
      </c>
    </row>
    <row r="11" spans="3:7" x14ac:dyDescent="0.25">
      <c r="C11" s="10"/>
      <c r="D11" s="6"/>
      <c r="E11" s="6"/>
      <c r="F11" s="6"/>
      <c r="G11" s="6"/>
    </row>
    <row r="12" spans="3:7" x14ac:dyDescent="0.25">
      <c r="C12" s="8" t="s">
        <v>6</v>
      </c>
      <c r="D12" s="7">
        <v>288.14999999999998</v>
      </c>
      <c r="E12" s="7">
        <v>298.14999999999998</v>
      </c>
      <c r="F12" s="7">
        <v>308.14999999999998</v>
      </c>
      <c r="G12" s="7">
        <v>318.14999999999998</v>
      </c>
    </row>
    <row r="13" spans="3:7" x14ac:dyDescent="0.25">
      <c r="C13" s="9" t="s">
        <v>0</v>
      </c>
      <c r="D13" s="5">
        <v>50.055999999999997</v>
      </c>
      <c r="E13" s="5">
        <v>46.445</v>
      </c>
      <c r="F13" s="5">
        <v>42.1447</v>
      </c>
      <c r="G13" s="5">
        <v>38.869999999999997</v>
      </c>
    </row>
    <row r="14" spans="3:7" x14ac:dyDescent="0.25">
      <c r="C14" s="9" t="s">
        <v>1</v>
      </c>
      <c r="D14" s="5">
        <v>0.76300000000000001</v>
      </c>
      <c r="E14" s="5">
        <v>6.6558000000000002</v>
      </c>
      <c r="F14" s="5">
        <v>52.021500000000003</v>
      </c>
      <c r="G14" s="5">
        <v>357.16</v>
      </c>
    </row>
    <row r="15" spans="3:7" x14ac:dyDescent="0.25">
      <c r="C15" s="9" t="s">
        <v>2</v>
      </c>
      <c r="D15" s="5">
        <v>289.00099999999998</v>
      </c>
      <c r="E15" s="5">
        <v>299.19200000000001</v>
      </c>
      <c r="F15" s="5">
        <v>309.41899999999998</v>
      </c>
      <c r="G15" s="5">
        <v>319.56799999999998</v>
      </c>
    </row>
    <row r="16" spans="3:7" x14ac:dyDescent="0.25">
      <c r="C16" s="9" t="s">
        <v>5</v>
      </c>
      <c r="D16" s="5">
        <f>D15-D12</f>
        <v>0.85099999999999909</v>
      </c>
      <c r="E16" s="5">
        <f t="shared" ref="E16:G16" si="3">E15-E12</f>
        <v>1.04200000000003</v>
      </c>
      <c r="F16" s="5">
        <f t="shared" si="3"/>
        <v>1.2690000000000055</v>
      </c>
      <c r="G16" s="5">
        <f t="shared" si="3"/>
        <v>1.4180000000000064</v>
      </c>
    </row>
    <row r="17" spans="3:7" x14ac:dyDescent="0.25">
      <c r="C17" s="9" t="s">
        <v>7</v>
      </c>
      <c r="D17" s="12">
        <f>(D13/$D$2)*100</f>
        <v>0.10022625793404481</v>
      </c>
      <c r="E17" s="12">
        <f t="shared" ref="E17:G17" si="4">(E13/$D$2)*100</f>
        <v>9.2996015457621692E-2</v>
      </c>
      <c r="F17" s="12">
        <f t="shared" si="4"/>
        <v>8.438559958352522E-2</v>
      </c>
      <c r="G17" s="12">
        <f t="shared" si="4"/>
        <v>7.7828724746210665E-2</v>
      </c>
    </row>
    <row r="18" spans="3:7" x14ac:dyDescent="0.25">
      <c r="C18" s="9" t="s">
        <v>8</v>
      </c>
      <c r="D18" s="11">
        <f>(D14/$D$2)*100</f>
        <v>1.5277416254530166E-3</v>
      </c>
      <c r="E18" s="11">
        <f t="shared" ref="E18:G18" si="5">(E14/$D$2)*100</f>
        <v>1.332679254349959E-2</v>
      </c>
      <c r="F18" s="11">
        <f t="shared" si="5"/>
        <v>0.104161744388603</v>
      </c>
      <c r="G18" s="11">
        <f t="shared" si="5"/>
        <v>0.71513525418977641</v>
      </c>
    </row>
    <row r="19" spans="3:7" x14ac:dyDescent="0.25">
      <c r="C19" s="10"/>
      <c r="D19" s="6"/>
      <c r="E19" s="6"/>
      <c r="F19" s="6"/>
      <c r="G19" s="6"/>
    </row>
    <row r="20" spans="3:7" x14ac:dyDescent="0.25">
      <c r="C20" s="8" t="s">
        <v>4</v>
      </c>
      <c r="D20" s="7">
        <v>288.14999999999998</v>
      </c>
      <c r="E20" s="7">
        <v>298.14999999999998</v>
      </c>
      <c r="F20" s="7">
        <v>308.14999999999998</v>
      </c>
      <c r="G20" s="7">
        <v>318.14999999999998</v>
      </c>
    </row>
    <row r="21" spans="3:7" x14ac:dyDescent="0.25">
      <c r="C21" s="9" t="s">
        <v>0</v>
      </c>
      <c r="D21" s="5">
        <v>53.898099999999999</v>
      </c>
      <c r="E21" s="5">
        <v>49.026400000000002</v>
      </c>
      <c r="F21" s="5">
        <v>44.7</v>
      </c>
      <c r="G21" s="5">
        <v>40.29</v>
      </c>
    </row>
    <row r="22" spans="3:7" x14ac:dyDescent="0.25">
      <c r="C22" s="9" t="s">
        <v>1</v>
      </c>
      <c r="D22" s="5">
        <v>0.754</v>
      </c>
      <c r="E22" s="5">
        <v>6.5934999999999997</v>
      </c>
      <c r="F22" s="5">
        <v>50.1126</v>
      </c>
      <c r="G22" s="5">
        <v>336.65699999999998</v>
      </c>
    </row>
    <row r="23" spans="3:7" x14ac:dyDescent="0.25">
      <c r="C23" s="9" t="s">
        <v>2</v>
      </c>
      <c r="D23" s="5">
        <v>288.60700000000003</v>
      </c>
      <c r="E23" s="5">
        <v>298.73599999999999</v>
      </c>
      <c r="F23" s="5">
        <v>308.70699999999999</v>
      </c>
      <c r="G23" s="5">
        <v>318.72000000000003</v>
      </c>
    </row>
    <row r="24" spans="3:7" x14ac:dyDescent="0.25">
      <c r="C24" s="9" t="s">
        <v>5</v>
      </c>
      <c r="D24" s="5">
        <f>D23-D20</f>
        <v>0.45700000000005048</v>
      </c>
      <c r="E24" s="5">
        <f t="shared" ref="E24:G24" si="6">E23-E20</f>
        <v>0.58600000000001273</v>
      </c>
      <c r="F24" s="5">
        <f t="shared" si="6"/>
        <v>0.55700000000001637</v>
      </c>
      <c r="G24" s="5">
        <f t="shared" si="6"/>
        <v>0.57000000000005002</v>
      </c>
    </row>
    <row r="25" spans="3:7" x14ac:dyDescent="0.25">
      <c r="C25" s="9" t="s">
        <v>7</v>
      </c>
      <c r="D25" s="12">
        <f>(D21/$D$2)*100</f>
        <v>0.10791922791982861</v>
      </c>
      <c r="E25" s="12">
        <f t="shared" ref="E25:G25" si="7">(E21/$D$2)*100</f>
        <v>9.8164707766854209E-2</v>
      </c>
      <c r="F25" s="12">
        <f t="shared" si="7"/>
        <v>8.9502032316841201E-2</v>
      </c>
      <c r="G25" s="12">
        <f t="shared" si="7"/>
        <v>8.0671966041287069E-2</v>
      </c>
    </row>
    <row r="26" spans="3:7" x14ac:dyDescent="0.25">
      <c r="C26" s="9" t="s">
        <v>8</v>
      </c>
      <c r="D26" s="11">
        <f>(D22/$D$2)*100</f>
        <v>1.5097210820335183E-3</v>
      </c>
      <c r="E26" s="11">
        <f t="shared" ref="E26:G26" si="8">(E22/$D$2)*100</f>
        <v>1.3202050337384618E-2</v>
      </c>
      <c r="F26" s="11">
        <f t="shared" si="8"/>
        <v>0.10033958712932743</v>
      </c>
      <c r="G26" s="11">
        <f t="shared" si="8"/>
        <v>0.67408245399755717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M.</dc:creator>
  <cp:lastModifiedBy>Arun M.</cp:lastModifiedBy>
  <dcterms:created xsi:type="dcterms:W3CDTF">2022-10-22T07:25:57Z</dcterms:created>
  <dcterms:modified xsi:type="dcterms:W3CDTF">2022-11-23T01:39:36Z</dcterms:modified>
</cp:coreProperties>
</file>