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ya\Dropbox\BOOTCAMP\Analysis Projects\Challenge1\Crowdfunding Analysis\excel-challenge\Starter_Code\"/>
    </mc:Choice>
  </mc:AlternateContent>
  <xr:revisionPtr revIDLastSave="0" documentId="13_ncr:1_{BC008E16-D3C5-4443-B7F6-81E9B39C1D47}" xr6:coauthVersionLast="47" xr6:coauthVersionMax="47" xr10:uidLastSave="{00000000-0000-0000-0000-000000000000}"/>
  <bookViews>
    <workbookView xWindow="3240" yWindow="645" windowWidth="25755" windowHeight="14670" xr2:uid="{00000000-000D-0000-FFFF-FFFF00000000}"/>
  </bookViews>
  <sheets>
    <sheet name="Crowdfunding" sheetId="1" r:id="rId1"/>
    <sheet name="Outcomes based on Category" sheetId="4" r:id="rId2"/>
    <sheet name="Outcomes based on sub category" sheetId="5" r:id="rId3"/>
    <sheet name="outcome based on date" sheetId="6" r:id="rId4"/>
    <sheet name="outcomes based on goal" sheetId="2" r:id="rId5"/>
    <sheet name="Statistical on outcomes" sheetId="3" r:id="rId6"/>
  </sheets>
  <definedNames>
    <definedName name="_xlnm._FilterDatabase" localSheetId="0" hidden="1">Crowdfunding!$G$1:$G$1001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K7" i="3"/>
  <c r="K6" i="3"/>
  <c r="K5" i="3"/>
  <c r="K4" i="3"/>
  <c r="K3" i="3"/>
  <c r="J8" i="3"/>
  <c r="J7" i="3"/>
  <c r="J6" i="3"/>
  <c r="J5" i="3"/>
  <c r="J4" i="3"/>
  <c r="J3" i="3"/>
  <c r="D12" i="2"/>
  <c r="D11" i="2"/>
  <c r="D10" i="2"/>
  <c r="D9" i="2"/>
  <c r="D8" i="2"/>
  <c r="D7" i="2"/>
  <c r="D6" i="2"/>
  <c r="D5" i="2"/>
  <c r="D4" i="2"/>
  <c r="D3" i="2"/>
  <c r="D2" i="2"/>
  <c r="C2" i="2"/>
  <c r="C13" i="2"/>
  <c r="C12" i="2"/>
  <c r="C11" i="2"/>
  <c r="C10" i="2"/>
  <c r="C9" i="2"/>
  <c r="C8" i="2"/>
  <c r="C7" i="2"/>
  <c r="C6" i="2"/>
  <c r="C5" i="2"/>
  <c r="C4" i="2"/>
  <c r="C3" i="2"/>
  <c r="B3" i="2"/>
  <c r="B12" i="2"/>
  <c r="B11" i="2"/>
  <c r="B10" i="2"/>
  <c r="B9" i="2"/>
  <c r="B8" i="2"/>
  <c r="B7" i="2"/>
  <c r="B6" i="2"/>
  <c r="B5" i="2"/>
  <c r="B4" i="2"/>
  <c r="D13" i="2"/>
  <c r="B13" i="2"/>
  <c r="B2" i="2"/>
  <c r="I50" i="1"/>
  <c r="I103" i="1"/>
  <c r="I206" i="1"/>
  <c r="I247" i="1"/>
  <c r="I260" i="1"/>
  <c r="I362" i="1"/>
  <c r="I530" i="1"/>
  <c r="I782" i="1"/>
  <c r="I938" i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F195" i="1"/>
  <c r="I195" i="1" s="1"/>
  <c r="F196" i="1"/>
  <c r="I196" i="1" s="1"/>
  <c r="F197" i="1"/>
  <c r="I197" i="1" s="1"/>
  <c r="F198" i="1"/>
  <c r="I198" i="1" s="1"/>
  <c r="F199" i="1"/>
  <c r="I199" i="1" s="1"/>
  <c r="F200" i="1"/>
  <c r="I200" i="1" s="1"/>
  <c r="F201" i="1"/>
  <c r="I201" i="1" s="1"/>
  <c r="F202" i="1"/>
  <c r="I202" i="1" s="1"/>
  <c r="F203" i="1"/>
  <c r="I203" i="1" s="1"/>
  <c r="F204" i="1"/>
  <c r="I204" i="1" s="1"/>
  <c r="F205" i="1"/>
  <c r="I205" i="1" s="1"/>
  <c r="F206" i="1"/>
  <c r="F207" i="1"/>
  <c r="I207" i="1" s="1"/>
  <c r="F208" i="1"/>
  <c r="I208" i="1" s="1"/>
  <c r="F209" i="1"/>
  <c r="I209" i="1" s="1"/>
  <c r="F210" i="1"/>
  <c r="I210" i="1" s="1"/>
  <c r="F211" i="1"/>
  <c r="I211" i="1" s="1"/>
  <c r="F212" i="1"/>
  <c r="I212" i="1" s="1"/>
  <c r="F213" i="1"/>
  <c r="I213" i="1" s="1"/>
  <c r="F214" i="1"/>
  <c r="I214" i="1" s="1"/>
  <c r="F215" i="1"/>
  <c r="I215" i="1" s="1"/>
  <c r="F216" i="1"/>
  <c r="I216" i="1" s="1"/>
  <c r="F217" i="1"/>
  <c r="I217" i="1" s="1"/>
  <c r="F218" i="1"/>
  <c r="I218" i="1" s="1"/>
  <c r="F219" i="1"/>
  <c r="I219" i="1" s="1"/>
  <c r="F220" i="1"/>
  <c r="I220" i="1" s="1"/>
  <c r="F221" i="1"/>
  <c r="I221" i="1" s="1"/>
  <c r="F222" i="1"/>
  <c r="I222" i="1" s="1"/>
  <c r="F223" i="1"/>
  <c r="I223" i="1" s="1"/>
  <c r="F224" i="1"/>
  <c r="I224" i="1" s="1"/>
  <c r="F225" i="1"/>
  <c r="I225" i="1" s="1"/>
  <c r="F226" i="1"/>
  <c r="I226" i="1" s="1"/>
  <c r="F227" i="1"/>
  <c r="I227" i="1" s="1"/>
  <c r="F228" i="1"/>
  <c r="I228" i="1" s="1"/>
  <c r="F229" i="1"/>
  <c r="I229" i="1" s="1"/>
  <c r="F230" i="1"/>
  <c r="I230" i="1" s="1"/>
  <c r="F231" i="1"/>
  <c r="I231" i="1" s="1"/>
  <c r="F232" i="1"/>
  <c r="I232" i="1" s="1"/>
  <c r="F233" i="1"/>
  <c r="I233" i="1" s="1"/>
  <c r="F234" i="1"/>
  <c r="I234" i="1" s="1"/>
  <c r="F235" i="1"/>
  <c r="I235" i="1" s="1"/>
  <c r="F236" i="1"/>
  <c r="I236" i="1" s="1"/>
  <c r="F237" i="1"/>
  <c r="I237" i="1" s="1"/>
  <c r="F238" i="1"/>
  <c r="I238" i="1" s="1"/>
  <c r="F239" i="1"/>
  <c r="I239" i="1" s="1"/>
  <c r="F240" i="1"/>
  <c r="I240" i="1" s="1"/>
  <c r="F241" i="1"/>
  <c r="I241" i="1" s="1"/>
  <c r="F242" i="1"/>
  <c r="I242" i="1" s="1"/>
  <c r="F243" i="1"/>
  <c r="I243" i="1" s="1"/>
  <c r="F244" i="1"/>
  <c r="I244" i="1" s="1"/>
  <c r="F245" i="1"/>
  <c r="I245" i="1" s="1"/>
  <c r="F246" i="1"/>
  <c r="I246" i="1" s="1"/>
  <c r="F247" i="1"/>
  <c r="F248" i="1"/>
  <c r="I248" i="1" s="1"/>
  <c r="F249" i="1"/>
  <c r="I249" i="1" s="1"/>
  <c r="F250" i="1"/>
  <c r="I250" i="1" s="1"/>
  <c r="F251" i="1"/>
  <c r="I251" i="1" s="1"/>
  <c r="F252" i="1"/>
  <c r="I252" i="1" s="1"/>
  <c r="F253" i="1"/>
  <c r="I253" i="1" s="1"/>
  <c r="F254" i="1"/>
  <c r="I254" i="1" s="1"/>
  <c r="F255" i="1"/>
  <c r="I255" i="1" s="1"/>
  <c r="F256" i="1"/>
  <c r="I256" i="1" s="1"/>
  <c r="F257" i="1"/>
  <c r="I257" i="1" s="1"/>
  <c r="F258" i="1"/>
  <c r="I258" i="1" s="1"/>
  <c r="F259" i="1"/>
  <c r="I259" i="1" s="1"/>
  <c r="F260" i="1"/>
  <c r="F261" i="1"/>
  <c r="I261" i="1" s="1"/>
  <c r="F262" i="1"/>
  <c r="I262" i="1" s="1"/>
  <c r="F263" i="1"/>
  <c r="I263" i="1" s="1"/>
  <c r="F264" i="1"/>
  <c r="I264" i="1" s="1"/>
  <c r="F265" i="1"/>
  <c r="I265" i="1" s="1"/>
  <c r="F266" i="1"/>
  <c r="I266" i="1" s="1"/>
  <c r="F267" i="1"/>
  <c r="I267" i="1" s="1"/>
  <c r="F268" i="1"/>
  <c r="I268" i="1" s="1"/>
  <c r="F269" i="1"/>
  <c r="I269" i="1" s="1"/>
  <c r="F270" i="1"/>
  <c r="I270" i="1" s="1"/>
  <c r="F271" i="1"/>
  <c r="I271" i="1" s="1"/>
  <c r="F272" i="1"/>
  <c r="I272" i="1" s="1"/>
  <c r="F273" i="1"/>
  <c r="I273" i="1" s="1"/>
  <c r="F274" i="1"/>
  <c r="I274" i="1" s="1"/>
  <c r="F275" i="1"/>
  <c r="I275" i="1" s="1"/>
  <c r="F276" i="1"/>
  <c r="I276" i="1" s="1"/>
  <c r="F277" i="1"/>
  <c r="I277" i="1" s="1"/>
  <c r="F278" i="1"/>
  <c r="I278" i="1" s="1"/>
  <c r="F279" i="1"/>
  <c r="I279" i="1" s="1"/>
  <c r="F280" i="1"/>
  <c r="I280" i="1" s="1"/>
  <c r="F281" i="1"/>
  <c r="I281" i="1" s="1"/>
  <c r="F282" i="1"/>
  <c r="I282" i="1" s="1"/>
  <c r="F283" i="1"/>
  <c r="I283" i="1" s="1"/>
  <c r="F284" i="1"/>
  <c r="I284" i="1" s="1"/>
  <c r="F285" i="1"/>
  <c r="I285" i="1" s="1"/>
  <c r="F286" i="1"/>
  <c r="I286" i="1" s="1"/>
  <c r="F287" i="1"/>
  <c r="I287" i="1" s="1"/>
  <c r="F288" i="1"/>
  <c r="I288" i="1" s="1"/>
  <c r="F289" i="1"/>
  <c r="I289" i="1" s="1"/>
  <c r="F290" i="1"/>
  <c r="I290" i="1" s="1"/>
  <c r="F291" i="1"/>
  <c r="I291" i="1" s="1"/>
  <c r="F292" i="1"/>
  <c r="I292" i="1" s="1"/>
  <c r="F293" i="1"/>
  <c r="I293" i="1" s="1"/>
  <c r="F294" i="1"/>
  <c r="I294" i="1" s="1"/>
  <c r="F295" i="1"/>
  <c r="I295" i="1" s="1"/>
  <c r="F296" i="1"/>
  <c r="I296" i="1" s="1"/>
  <c r="F297" i="1"/>
  <c r="I297" i="1" s="1"/>
  <c r="F298" i="1"/>
  <c r="I298" i="1" s="1"/>
  <c r="F299" i="1"/>
  <c r="I299" i="1" s="1"/>
  <c r="F300" i="1"/>
  <c r="I300" i="1" s="1"/>
  <c r="F301" i="1"/>
  <c r="I301" i="1" s="1"/>
  <c r="F302" i="1"/>
  <c r="I302" i="1" s="1"/>
  <c r="F303" i="1"/>
  <c r="I303" i="1" s="1"/>
  <c r="F304" i="1"/>
  <c r="I304" i="1" s="1"/>
  <c r="F305" i="1"/>
  <c r="I305" i="1" s="1"/>
  <c r="F306" i="1"/>
  <c r="I306" i="1" s="1"/>
  <c r="F307" i="1"/>
  <c r="I307" i="1" s="1"/>
  <c r="F308" i="1"/>
  <c r="I308" i="1" s="1"/>
  <c r="F309" i="1"/>
  <c r="I309" i="1" s="1"/>
  <c r="F310" i="1"/>
  <c r="I310" i="1" s="1"/>
  <c r="F311" i="1"/>
  <c r="I311" i="1" s="1"/>
  <c r="F312" i="1"/>
  <c r="I312" i="1" s="1"/>
  <c r="F313" i="1"/>
  <c r="I313" i="1" s="1"/>
  <c r="F314" i="1"/>
  <c r="I314" i="1" s="1"/>
  <c r="F315" i="1"/>
  <c r="I315" i="1" s="1"/>
  <c r="F316" i="1"/>
  <c r="I316" i="1" s="1"/>
  <c r="F317" i="1"/>
  <c r="I317" i="1" s="1"/>
  <c r="F318" i="1"/>
  <c r="I318" i="1" s="1"/>
  <c r="F319" i="1"/>
  <c r="I319" i="1" s="1"/>
  <c r="F320" i="1"/>
  <c r="I320" i="1" s="1"/>
  <c r="F321" i="1"/>
  <c r="I321" i="1" s="1"/>
  <c r="F322" i="1"/>
  <c r="I322" i="1" s="1"/>
  <c r="F323" i="1"/>
  <c r="I323" i="1" s="1"/>
  <c r="F324" i="1"/>
  <c r="I324" i="1" s="1"/>
  <c r="F325" i="1"/>
  <c r="I325" i="1" s="1"/>
  <c r="F326" i="1"/>
  <c r="I326" i="1" s="1"/>
  <c r="F327" i="1"/>
  <c r="I327" i="1" s="1"/>
  <c r="F328" i="1"/>
  <c r="I328" i="1" s="1"/>
  <c r="F329" i="1"/>
  <c r="I329" i="1" s="1"/>
  <c r="F330" i="1"/>
  <c r="I330" i="1" s="1"/>
  <c r="F331" i="1"/>
  <c r="I331" i="1" s="1"/>
  <c r="F332" i="1"/>
  <c r="I332" i="1" s="1"/>
  <c r="F333" i="1"/>
  <c r="I333" i="1" s="1"/>
  <c r="F334" i="1"/>
  <c r="I334" i="1" s="1"/>
  <c r="F335" i="1"/>
  <c r="I335" i="1" s="1"/>
  <c r="F336" i="1"/>
  <c r="I336" i="1" s="1"/>
  <c r="F337" i="1"/>
  <c r="I337" i="1" s="1"/>
  <c r="F338" i="1"/>
  <c r="I338" i="1" s="1"/>
  <c r="F339" i="1"/>
  <c r="I339" i="1" s="1"/>
  <c r="F340" i="1"/>
  <c r="I340" i="1" s="1"/>
  <c r="F341" i="1"/>
  <c r="I341" i="1" s="1"/>
  <c r="F342" i="1"/>
  <c r="I342" i="1" s="1"/>
  <c r="F343" i="1"/>
  <c r="I343" i="1" s="1"/>
  <c r="F344" i="1"/>
  <c r="I344" i="1" s="1"/>
  <c r="F345" i="1"/>
  <c r="I345" i="1" s="1"/>
  <c r="F346" i="1"/>
  <c r="I346" i="1" s="1"/>
  <c r="F347" i="1"/>
  <c r="I347" i="1" s="1"/>
  <c r="F348" i="1"/>
  <c r="I348" i="1" s="1"/>
  <c r="F349" i="1"/>
  <c r="I349" i="1" s="1"/>
  <c r="F350" i="1"/>
  <c r="I350" i="1" s="1"/>
  <c r="F351" i="1"/>
  <c r="I351" i="1" s="1"/>
  <c r="F352" i="1"/>
  <c r="I352" i="1" s="1"/>
  <c r="F353" i="1"/>
  <c r="I353" i="1" s="1"/>
  <c r="F354" i="1"/>
  <c r="I354" i="1" s="1"/>
  <c r="F355" i="1"/>
  <c r="I355" i="1" s="1"/>
  <c r="F356" i="1"/>
  <c r="I356" i="1" s="1"/>
  <c r="F357" i="1"/>
  <c r="I357" i="1" s="1"/>
  <c r="F358" i="1"/>
  <c r="I358" i="1" s="1"/>
  <c r="F359" i="1"/>
  <c r="I359" i="1" s="1"/>
  <c r="F360" i="1"/>
  <c r="I360" i="1" s="1"/>
  <c r="F361" i="1"/>
  <c r="I361" i="1" s="1"/>
  <c r="F362" i="1"/>
  <c r="F363" i="1"/>
  <c r="I363" i="1" s="1"/>
  <c r="F364" i="1"/>
  <c r="I364" i="1" s="1"/>
  <c r="F365" i="1"/>
  <c r="I365" i="1" s="1"/>
  <c r="F366" i="1"/>
  <c r="I366" i="1" s="1"/>
  <c r="F367" i="1"/>
  <c r="I367" i="1" s="1"/>
  <c r="F368" i="1"/>
  <c r="I368" i="1" s="1"/>
  <c r="F369" i="1"/>
  <c r="I369" i="1" s="1"/>
  <c r="F370" i="1"/>
  <c r="I370" i="1" s="1"/>
  <c r="F371" i="1"/>
  <c r="I371" i="1" s="1"/>
  <c r="F372" i="1"/>
  <c r="I372" i="1" s="1"/>
  <c r="F373" i="1"/>
  <c r="I373" i="1" s="1"/>
  <c r="F374" i="1"/>
  <c r="I374" i="1" s="1"/>
  <c r="F375" i="1"/>
  <c r="I375" i="1" s="1"/>
  <c r="F376" i="1"/>
  <c r="I376" i="1" s="1"/>
  <c r="F377" i="1"/>
  <c r="I377" i="1" s="1"/>
  <c r="F378" i="1"/>
  <c r="I378" i="1" s="1"/>
  <c r="F379" i="1"/>
  <c r="I379" i="1" s="1"/>
  <c r="F380" i="1"/>
  <c r="I380" i="1" s="1"/>
  <c r="F381" i="1"/>
  <c r="I381" i="1" s="1"/>
  <c r="F382" i="1"/>
  <c r="I382" i="1" s="1"/>
  <c r="F383" i="1"/>
  <c r="I383" i="1" s="1"/>
  <c r="F384" i="1"/>
  <c r="I384" i="1" s="1"/>
  <c r="F385" i="1"/>
  <c r="I385" i="1" s="1"/>
  <c r="F386" i="1"/>
  <c r="I386" i="1" s="1"/>
  <c r="F387" i="1"/>
  <c r="I387" i="1" s="1"/>
  <c r="F388" i="1"/>
  <c r="I388" i="1" s="1"/>
  <c r="F389" i="1"/>
  <c r="I389" i="1" s="1"/>
  <c r="F390" i="1"/>
  <c r="I390" i="1" s="1"/>
  <c r="F391" i="1"/>
  <c r="I391" i="1" s="1"/>
  <c r="F392" i="1"/>
  <c r="I392" i="1" s="1"/>
  <c r="F393" i="1"/>
  <c r="I393" i="1" s="1"/>
  <c r="F394" i="1"/>
  <c r="I394" i="1" s="1"/>
  <c r="F395" i="1"/>
  <c r="I395" i="1" s="1"/>
  <c r="F396" i="1"/>
  <c r="I396" i="1" s="1"/>
  <c r="F397" i="1"/>
  <c r="I397" i="1" s="1"/>
  <c r="F398" i="1"/>
  <c r="I398" i="1" s="1"/>
  <c r="F399" i="1"/>
  <c r="I399" i="1" s="1"/>
  <c r="F400" i="1"/>
  <c r="I400" i="1" s="1"/>
  <c r="F401" i="1"/>
  <c r="I401" i="1" s="1"/>
  <c r="F402" i="1"/>
  <c r="I402" i="1" s="1"/>
  <c r="F403" i="1"/>
  <c r="I403" i="1" s="1"/>
  <c r="F404" i="1"/>
  <c r="I404" i="1" s="1"/>
  <c r="F405" i="1"/>
  <c r="I405" i="1" s="1"/>
  <c r="F406" i="1"/>
  <c r="I406" i="1" s="1"/>
  <c r="F407" i="1"/>
  <c r="I407" i="1" s="1"/>
  <c r="F408" i="1"/>
  <c r="I408" i="1" s="1"/>
  <c r="F409" i="1"/>
  <c r="I409" i="1" s="1"/>
  <c r="F410" i="1"/>
  <c r="I410" i="1" s="1"/>
  <c r="F411" i="1"/>
  <c r="I411" i="1" s="1"/>
  <c r="F412" i="1"/>
  <c r="I412" i="1" s="1"/>
  <c r="F413" i="1"/>
  <c r="I413" i="1" s="1"/>
  <c r="F414" i="1"/>
  <c r="I414" i="1" s="1"/>
  <c r="F415" i="1"/>
  <c r="I415" i="1" s="1"/>
  <c r="F416" i="1"/>
  <c r="I416" i="1" s="1"/>
  <c r="F417" i="1"/>
  <c r="I417" i="1" s="1"/>
  <c r="F418" i="1"/>
  <c r="I418" i="1" s="1"/>
  <c r="F419" i="1"/>
  <c r="I419" i="1" s="1"/>
  <c r="F420" i="1"/>
  <c r="I420" i="1" s="1"/>
  <c r="F421" i="1"/>
  <c r="I421" i="1" s="1"/>
  <c r="F422" i="1"/>
  <c r="I422" i="1" s="1"/>
  <c r="F423" i="1"/>
  <c r="I423" i="1" s="1"/>
  <c r="F424" i="1"/>
  <c r="I424" i="1" s="1"/>
  <c r="F425" i="1"/>
  <c r="I425" i="1" s="1"/>
  <c r="F426" i="1"/>
  <c r="I426" i="1" s="1"/>
  <c r="F427" i="1"/>
  <c r="I427" i="1" s="1"/>
  <c r="F428" i="1"/>
  <c r="I428" i="1" s="1"/>
  <c r="F429" i="1"/>
  <c r="I429" i="1" s="1"/>
  <c r="F430" i="1"/>
  <c r="I430" i="1" s="1"/>
  <c r="F431" i="1"/>
  <c r="I431" i="1" s="1"/>
  <c r="F432" i="1"/>
  <c r="I432" i="1" s="1"/>
  <c r="F433" i="1"/>
  <c r="I433" i="1" s="1"/>
  <c r="F434" i="1"/>
  <c r="I434" i="1" s="1"/>
  <c r="F435" i="1"/>
  <c r="I435" i="1" s="1"/>
  <c r="F436" i="1"/>
  <c r="I436" i="1" s="1"/>
  <c r="F437" i="1"/>
  <c r="I437" i="1" s="1"/>
  <c r="F438" i="1"/>
  <c r="I438" i="1" s="1"/>
  <c r="F439" i="1"/>
  <c r="I439" i="1" s="1"/>
  <c r="F440" i="1"/>
  <c r="I440" i="1" s="1"/>
  <c r="F441" i="1"/>
  <c r="I441" i="1" s="1"/>
  <c r="F442" i="1"/>
  <c r="I442" i="1" s="1"/>
  <c r="F443" i="1"/>
  <c r="I443" i="1" s="1"/>
  <c r="F444" i="1"/>
  <c r="I444" i="1" s="1"/>
  <c r="F445" i="1"/>
  <c r="I445" i="1" s="1"/>
  <c r="F446" i="1"/>
  <c r="I446" i="1" s="1"/>
  <c r="F447" i="1"/>
  <c r="I447" i="1" s="1"/>
  <c r="F448" i="1"/>
  <c r="I448" i="1" s="1"/>
  <c r="F449" i="1"/>
  <c r="I449" i="1" s="1"/>
  <c r="F450" i="1"/>
  <c r="I450" i="1" s="1"/>
  <c r="F451" i="1"/>
  <c r="I451" i="1" s="1"/>
  <c r="F452" i="1"/>
  <c r="I452" i="1" s="1"/>
  <c r="F453" i="1"/>
  <c r="I453" i="1" s="1"/>
  <c r="F454" i="1"/>
  <c r="I454" i="1" s="1"/>
  <c r="F455" i="1"/>
  <c r="I455" i="1" s="1"/>
  <c r="F456" i="1"/>
  <c r="I456" i="1" s="1"/>
  <c r="F457" i="1"/>
  <c r="I457" i="1" s="1"/>
  <c r="F458" i="1"/>
  <c r="I458" i="1" s="1"/>
  <c r="F459" i="1"/>
  <c r="I459" i="1" s="1"/>
  <c r="F460" i="1"/>
  <c r="I460" i="1" s="1"/>
  <c r="F461" i="1"/>
  <c r="I461" i="1" s="1"/>
  <c r="F462" i="1"/>
  <c r="I462" i="1" s="1"/>
  <c r="F463" i="1"/>
  <c r="I463" i="1" s="1"/>
  <c r="F464" i="1"/>
  <c r="I464" i="1" s="1"/>
  <c r="F465" i="1"/>
  <c r="I465" i="1" s="1"/>
  <c r="F466" i="1"/>
  <c r="I466" i="1" s="1"/>
  <c r="F467" i="1"/>
  <c r="I467" i="1" s="1"/>
  <c r="F468" i="1"/>
  <c r="I468" i="1" s="1"/>
  <c r="F469" i="1"/>
  <c r="I469" i="1" s="1"/>
  <c r="F470" i="1"/>
  <c r="I470" i="1" s="1"/>
  <c r="F471" i="1"/>
  <c r="I471" i="1" s="1"/>
  <c r="F472" i="1"/>
  <c r="I472" i="1" s="1"/>
  <c r="F473" i="1"/>
  <c r="I473" i="1" s="1"/>
  <c r="F474" i="1"/>
  <c r="I474" i="1" s="1"/>
  <c r="F475" i="1"/>
  <c r="I475" i="1" s="1"/>
  <c r="F476" i="1"/>
  <c r="I476" i="1" s="1"/>
  <c r="F477" i="1"/>
  <c r="I477" i="1" s="1"/>
  <c r="F478" i="1"/>
  <c r="I478" i="1" s="1"/>
  <c r="F479" i="1"/>
  <c r="I479" i="1" s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 s="1"/>
  <c r="F486" i="1"/>
  <c r="I486" i="1" s="1"/>
  <c r="F487" i="1"/>
  <c r="I487" i="1" s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 s="1"/>
  <c r="F494" i="1"/>
  <c r="I494" i="1" s="1"/>
  <c r="F495" i="1"/>
  <c r="I495" i="1" s="1"/>
  <c r="F496" i="1"/>
  <c r="I496" i="1" s="1"/>
  <c r="F497" i="1"/>
  <c r="I497" i="1" s="1"/>
  <c r="F498" i="1"/>
  <c r="I498" i="1" s="1"/>
  <c r="F499" i="1"/>
  <c r="I499" i="1" s="1"/>
  <c r="F500" i="1"/>
  <c r="I500" i="1" s="1"/>
  <c r="F501" i="1"/>
  <c r="I501" i="1" s="1"/>
  <c r="F502" i="1"/>
  <c r="I502" i="1" s="1"/>
  <c r="F503" i="1"/>
  <c r="I503" i="1" s="1"/>
  <c r="F504" i="1"/>
  <c r="I504" i="1" s="1"/>
  <c r="F505" i="1"/>
  <c r="I505" i="1" s="1"/>
  <c r="F506" i="1"/>
  <c r="I506" i="1" s="1"/>
  <c r="F507" i="1"/>
  <c r="I507" i="1" s="1"/>
  <c r="F508" i="1"/>
  <c r="I508" i="1" s="1"/>
  <c r="F509" i="1"/>
  <c r="I509" i="1" s="1"/>
  <c r="F510" i="1"/>
  <c r="I510" i="1" s="1"/>
  <c r="F511" i="1"/>
  <c r="I511" i="1" s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 s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 s="1"/>
  <c r="F526" i="1"/>
  <c r="I526" i="1" s="1"/>
  <c r="F527" i="1"/>
  <c r="I527" i="1" s="1"/>
  <c r="F528" i="1"/>
  <c r="I528" i="1" s="1"/>
  <c r="F529" i="1"/>
  <c r="I529" i="1" s="1"/>
  <c r="F530" i="1"/>
  <c r="F531" i="1"/>
  <c r="I531" i="1" s="1"/>
  <c r="F532" i="1"/>
  <c r="I532" i="1" s="1"/>
  <c r="F533" i="1"/>
  <c r="I533" i="1" s="1"/>
  <c r="F534" i="1"/>
  <c r="I534" i="1" s="1"/>
  <c r="F535" i="1"/>
  <c r="I535" i="1" s="1"/>
  <c r="F536" i="1"/>
  <c r="I536" i="1" s="1"/>
  <c r="F537" i="1"/>
  <c r="I537" i="1" s="1"/>
  <c r="F538" i="1"/>
  <c r="I538" i="1" s="1"/>
  <c r="F539" i="1"/>
  <c r="I539" i="1" s="1"/>
  <c r="F540" i="1"/>
  <c r="I540" i="1" s="1"/>
  <c r="F541" i="1"/>
  <c r="I541" i="1" s="1"/>
  <c r="F542" i="1"/>
  <c r="I542" i="1" s="1"/>
  <c r="F543" i="1"/>
  <c r="I543" i="1" s="1"/>
  <c r="F544" i="1"/>
  <c r="I544" i="1" s="1"/>
  <c r="F545" i="1"/>
  <c r="I545" i="1" s="1"/>
  <c r="F546" i="1"/>
  <c r="I546" i="1" s="1"/>
  <c r="F547" i="1"/>
  <c r="I547" i="1" s="1"/>
  <c r="F548" i="1"/>
  <c r="I548" i="1" s="1"/>
  <c r="F549" i="1"/>
  <c r="I549" i="1" s="1"/>
  <c r="F550" i="1"/>
  <c r="I550" i="1" s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 s="1"/>
  <c r="F557" i="1"/>
  <c r="I557" i="1" s="1"/>
  <c r="F558" i="1"/>
  <c r="I558" i="1" s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 s="1"/>
  <c r="F565" i="1"/>
  <c r="I565" i="1" s="1"/>
  <c r="F566" i="1"/>
  <c r="I566" i="1" s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 s="1"/>
  <c r="F573" i="1"/>
  <c r="I573" i="1" s="1"/>
  <c r="F574" i="1"/>
  <c r="I574" i="1" s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 s="1"/>
  <c r="F581" i="1"/>
  <c r="I581" i="1" s="1"/>
  <c r="F582" i="1"/>
  <c r="I582" i="1" s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 s="1"/>
  <c r="F589" i="1"/>
  <c r="I589" i="1" s="1"/>
  <c r="F590" i="1"/>
  <c r="I590" i="1" s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 s="1"/>
  <c r="F597" i="1"/>
  <c r="I597" i="1" s="1"/>
  <c r="F598" i="1"/>
  <c r="I598" i="1" s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 s="1"/>
  <c r="F605" i="1"/>
  <c r="I605" i="1" s="1"/>
  <c r="F606" i="1"/>
  <c r="I606" i="1" s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 s="1"/>
  <c r="F613" i="1"/>
  <c r="I613" i="1" s="1"/>
  <c r="F614" i="1"/>
  <c r="I614" i="1" s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 s="1"/>
  <c r="F621" i="1"/>
  <c r="I621" i="1" s="1"/>
  <c r="F622" i="1"/>
  <c r="I622" i="1" s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 s="1"/>
  <c r="F629" i="1"/>
  <c r="I629" i="1" s="1"/>
  <c r="F630" i="1"/>
  <c r="I630" i="1" s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 s="1"/>
  <c r="F637" i="1"/>
  <c r="I637" i="1" s="1"/>
  <c r="F638" i="1"/>
  <c r="I638" i="1" s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 s="1"/>
  <c r="F645" i="1"/>
  <c r="I645" i="1" s="1"/>
  <c r="F646" i="1"/>
  <c r="I646" i="1" s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 s="1"/>
  <c r="F653" i="1"/>
  <c r="I653" i="1" s="1"/>
  <c r="F654" i="1"/>
  <c r="I654" i="1" s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 s="1"/>
  <c r="F661" i="1"/>
  <c r="I661" i="1" s="1"/>
  <c r="F662" i="1"/>
  <c r="I662" i="1" s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 s="1"/>
  <c r="F669" i="1"/>
  <c r="I669" i="1" s="1"/>
  <c r="F670" i="1"/>
  <c r="I670" i="1" s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 s="1"/>
  <c r="F677" i="1"/>
  <c r="I677" i="1" s="1"/>
  <c r="F678" i="1"/>
  <c r="I678" i="1" s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 s="1"/>
  <c r="F685" i="1"/>
  <c r="I685" i="1" s="1"/>
  <c r="F686" i="1"/>
  <c r="I686" i="1" s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 s="1"/>
  <c r="F693" i="1"/>
  <c r="I693" i="1" s="1"/>
  <c r="F694" i="1"/>
  <c r="I694" i="1" s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 s="1"/>
  <c r="F701" i="1"/>
  <c r="I701" i="1" s="1"/>
  <c r="F702" i="1"/>
  <c r="I702" i="1" s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 s="1"/>
  <c r="F709" i="1"/>
  <c r="I709" i="1" s="1"/>
  <c r="F710" i="1"/>
  <c r="I710" i="1" s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 s="1"/>
  <c r="F717" i="1"/>
  <c r="I717" i="1" s="1"/>
  <c r="F718" i="1"/>
  <c r="I718" i="1" s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 s="1"/>
  <c r="F725" i="1"/>
  <c r="I725" i="1" s="1"/>
  <c r="F726" i="1"/>
  <c r="I726" i="1" s="1"/>
  <c r="F727" i="1"/>
  <c r="I727" i="1" s="1"/>
  <c r="F728" i="1"/>
  <c r="I728" i="1" s="1"/>
  <c r="F729" i="1"/>
  <c r="I729" i="1" s="1"/>
  <c r="F730" i="1"/>
  <c r="I730" i="1" s="1"/>
  <c r="F731" i="1"/>
  <c r="I731" i="1" s="1"/>
  <c r="F732" i="1"/>
  <c r="I732" i="1" s="1"/>
  <c r="F733" i="1"/>
  <c r="I733" i="1" s="1"/>
  <c r="F734" i="1"/>
  <c r="I734" i="1" s="1"/>
  <c r="F735" i="1"/>
  <c r="I735" i="1" s="1"/>
  <c r="F736" i="1"/>
  <c r="I736" i="1" s="1"/>
  <c r="F737" i="1"/>
  <c r="I737" i="1" s="1"/>
  <c r="F738" i="1"/>
  <c r="I738" i="1" s="1"/>
  <c r="F739" i="1"/>
  <c r="I739" i="1" s="1"/>
  <c r="F740" i="1"/>
  <c r="I740" i="1" s="1"/>
  <c r="F741" i="1"/>
  <c r="I741" i="1" s="1"/>
  <c r="F742" i="1"/>
  <c r="I742" i="1" s="1"/>
  <c r="F743" i="1"/>
  <c r="I743" i="1" s="1"/>
  <c r="F744" i="1"/>
  <c r="I744" i="1" s="1"/>
  <c r="F745" i="1"/>
  <c r="I745" i="1" s="1"/>
  <c r="F746" i="1"/>
  <c r="I746" i="1" s="1"/>
  <c r="F747" i="1"/>
  <c r="I747" i="1" s="1"/>
  <c r="F748" i="1"/>
  <c r="I748" i="1" s="1"/>
  <c r="F749" i="1"/>
  <c r="I749" i="1" s="1"/>
  <c r="F750" i="1"/>
  <c r="I750" i="1" s="1"/>
  <c r="F751" i="1"/>
  <c r="I751" i="1" s="1"/>
  <c r="F752" i="1"/>
  <c r="I752" i="1" s="1"/>
  <c r="F753" i="1"/>
  <c r="I753" i="1" s="1"/>
  <c r="F754" i="1"/>
  <c r="I754" i="1" s="1"/>
  <c r="F755" i="1"/>
  <c r="I755" i="1" s="1"/>
  <c r="F756" i="1"/>
  <c r="I756" i="1" s="1"/>
  <c r="F757" i="1"/>
  <c r="I757" i="1" s="1"/>
  <c r="F758" i="1"/>
  <c r="I758" i="1" s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 s="1"/>
  <c r="F765" i="1"/>
  <c r="I765" i="1" s="1"/>
  <c r="F766" i="1"/>
  <c r="I766" i="1" s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 s="1"/>
  <c r="F773" i="1"/>
  <c r="I773" i="1" s="1"/>
  <c r="F774" i="1"/>
  <c r="I774" i="1" s="1"/>
  <c r="F775" i="1"/>
  <c r="I775" i="1" s="1"/>
  <c r="F776" i="1"/>
  <c r="I776" i="1" s="1"/>
  <c r="F777" i="1"/>
  <c r="I777" i="1" s="1"/>
  <c r="F778" i="1"/>
  <c r="I778" i="1" s="1"/>
  <c r="F779" i="1"/>
  <c r="I779" i="1" s="1"/>
  <c r="F780" i="1"/>
  <c r="I780" i="1" s="1"/>
  <c r="F781" i="1"/>
  <c r="I781" i="1" s="1"/>
  <c r="F782" i="1"/>
  <c r="F783" i="1"/>
  <c r="I783" i="1" s="1"/>
  <c r="F784" i="1"/>
  <c r="I784" i="1" s="1"/>
  <c r="F785" i="1"/>
  <c r="I785" i="1" s="1"/>
  <c r="F786" i="1"/>
  <c r="I786" i="1" s="1"/>
  <c r="F787" i="1"/>
  <c r="I787" i="1" s="1"/>
  <c r="F788" i="1"/>
  <c r="I788" i="1" s="1"/>
  <c r="F789" i="1"/>
  <c r="I789" i="1" s="1"/>
  <c r="F790" i="1"/>
  <c r="I790" i="1" s="1"/>
  <c r="F791" i="1"/>
  <c r="I791" i="1" s="1"/>
  <c r="F792" i="1"/>
  <c r="I792" i="1" s="1"/>
  <c r="F793" i="1"/>
  <c r="I793" i="1" s="1"/>
  <c r="F794" i="1"/>
  <c r="I794" i="1" s="1"/>
  <c r="F795" i="1"/>
  <c r="I795" i="1" s="1"/>
  <c r="F796" i="1"/>
  <c r="I796" i="1" s="1"/>
  <c r="F797" i="1"/>
  <c r="I797" i="1" s="1"/>
  <c r="F798" i="1"/>
  <c r="I798" i="1" s="1"/>
  <c r="F799" i="1"/>
  <c r="I799" i="1" s="1"/>
  <c r="F800" i="1"/>
  <c r="I800" i="1" s="1"/>
  <c r="F801" i="1"/>
  <c r="I801" i="1" s="1"/>
  <c r="F802" i="1"/>
  <c r="I802" i="1" s="1"/>
  <c r="F803" i="1"/>
  <c r="I803" i="1" s="1"/>
  <c r="F804" i="1"/>
  <c r="I804" i="1" s="1"/>
  <c r="F805" i="1"/>
  <c r="I805" i="1" s="1"/>
  <c r="F806" i="1"/>
  <c r="I806" i="1" s="1"/>
  <c r="F807" i="1"/>
  <c r="I807" i="1" s="1"/>
  <c r="F808" i="1"/>
  <c r="I808" i="1" s="1"/>
  <c r="F809" i="1"/>
  <c r="I809" i="1" s="1"/>
  <c r="F810" i="1"/>
  <c r="I810" i="1" s="1"/>
  <c r="F811" i="1"/>
  <c r="I811" i="1" s="1"/>
  <c r="F812" i="1"/>
  <c r="I812" i="1" s="1"/>
  <c r="F813" i="1"/>
  <c r="I813" i="1" s="1"/>
  <c r="F814" i="1"/>
  <c r="I814" i="1" s="1"/>
  <c r="F815" i="1"/>
  <c r="I815" i="1" s="1"/>
  <c r="F816" i="1"/>
  <c r="I816" i="1" s="1"/>
  <c r="F817" i="1"/>
  <c r="I817" i="1" s="1"/>
  <c r="F818" i="1"/>
  <c r="I818" i="1" s="1"/>
  <c r="F819" i="1"/>
  <c r="I819" i="1" s="1"/>
  <c r="F820" i="1"/>
  <c r="I820" i="1" s="1"/>
  <c r="F821" i="1"/>
  <c r="I821" i="1" s="1"/>
  <c r="F822" i="1"/>
  <c r="I822" i="1" s="1"/>
  <c r="F823" i="1"/>
  <c r="I823" i="1" s="1"/>
  <c r="F824" i="1"/>
  <c r="I824" i="1" s="1"/>
  <c r="F825" i="1"/>
  <c r="I825" i="1" s="1"/>
  <c r="F826" i="1"/>
  <c r="I826" i="1" s="1"/>
  <c r="F827" i="1"/>
  <c r="I827" i="1" s="1"/>
  <c r="F828" i="1"/>
  <c r="I828" i="1" s="1"/>
  <c r="F829" i="1"/>
  <c r="I829" i="1" s="1"/>
  <c r="F830" i="1"/>
  <c r="I830" i="1" s="1"/>
  <c r="F831" i="1"/>
  <c r="I831" i="1" s="1"/>
  <c r="F832" i="1"/>
  <c r="I832" i="1" s="1"/>
  <c r="F833" i="1"/>
  <c r="I833" i="1" s="1"/>
  <c r="F834" i="1"/>
  <c r="I834" i="1" s="1"/>
  <c r="F835" i="1"/>
  <c r="I835" i="1" s="1"/>
  <c r="F836" i="1"/>
  <c r="I836" i="1" s="1"/>
  <c r="F837" i="1"/>
  <c r="I837" i="1" s="1"/>
  <c r="F838" i="1"/>
  <c r="I838" i="1" s="1"/>
  <c r="F839" i="1"/>
  <c r="I839" i="1" s="1"/>
  <c r="F840" i="1"/>
  <c r="I840" i="1" s="1"/>
  <c r="F841" i="1"/>
  <c r="I841" i="1" s="1"/>
  <c r="F842" i="1"/>
  <c r="I842" i="1" s="1"/>
  <c r="F843" i="1"/>
  <c r="I843" i="1" s="1"/>
  <c r="F844" i="1"/>
  <c r="I844" i="1" s="1"/>
  <c r="F845" i="1"/>
  <c r="I845" i="1" s="1"/>
  <c r="F846" i="1"/>
  <c r="I846" i="1" s="1"/>
  <c r="F847" i="1"/>
  <c r="I847" i="1" s="1"/>
  <c r="F848" i="1"/>
  <c r="I848" i="1" s="1"/>
  <c r="F849" i="1"/>
  <c r="I849" i="1" s="1"/>
  <c r="F850" i="1"/>
  <c r="I850" i="1" s="1"/>
  <c r="F851" i="1"/>
  <c r="I851" i="1" s="1"/>
  <c r="F852" i="1"/>
  <c r="I852" i="1" s="1"/>
  <c r="F853" i="1"/>
  <c r="I853" i="1" s="1"/>
  <c r="F854" i="1"/>
  <c r="I854" i="1" s="1"/>
  <c r="F855" i="1"/>
  <c r="I855" i="1" s="1"/>
  <c r="F856" i="1"/>
  <c r="I856" i="1" s="1"/>
  <c r="F857" i="1"/>
  <c r="I857" i="1" s="1"/>
  <c r="F858" i="1"/>
  <c r="I858" i="1" s="1"/>
  <c r="F859" i="1"/>
  <c r="I859" i="1" s="1"/>
  <c r="F860" i="1"/>
  <c r="I860" i="1" s="1"/>
  <c r="F861" i="1"/>
  <c r="I861" i="1" s="1"/>
  <c r="F862" i="1"/>
  <c r="I862" i="1" s="1"/>
  <c r="F863" i="1"/>
  <c r="I863" i="1" s="1"/>
  <c r="F864" i="1"/>
  <c r="I864" i="1" s="1"/>
  <c r="F865" i="1"/>
  <c r="I865" i="1" s="1"/>
  <c r="F866" i="1"/>
  <c r="I866" i="1" s="1"/>
  <c r="F867" i="1"/>
  <c r="I867" i="1" s="1"/>
  <c r="F868" i="1"/>
  <c r="I868" i="1" s="1"/>
  <c r="F869" i="1"/>
  <c r="I869" i="1" s="1"/>
  <c r="F870" i="1"/>
  <c r="I870" i="1" s="1"/>
  <c r="F871" i="1"/>
  <c r="I871" i="1" s="1"/>
  <c r="F872" i="1"/>
  <c r="I872" i="1" s="1"/>
  <c r="F873" i="1"/>
  <c r="I873" i="1" s="1"/>
  <c r="F874" i="1"/>
  <c r="I874" i="1" s="1"/>
  <c r="F875" i="1"/>
  <c r="I875" i="1" s="1"/>
  <c r="F876" i="1"/>
  <c r="I876" i="1" s="1"/>
  <c r="F877" i="1"/>
  <c r="I877" i="1" s="1"/>
  <c r="F878" i="1"/>
  <c r="I878" i="1" s="1"/>
  <c r="F879" i="1"/>
  <c r="I879" i="1" s="1"/>
  <c r="F880" i="1"/>
  <c r="I880" i="1" s="1"/>
  <c r="F881" i="1"/>
  <c r="I881" i="1" s="1"/>
  <c r="F882" i="1"/>
  <c r="I882" i="1" s="1"/>
  <c r="F883" i="1"/>
  <c r="I883" i="1" s="1"/>
  <c r="F884" i="1"/>
  <c r="I884" i="1" s="1"/>
  <c r="F885" i="1"/>
  <c r="I885" i="1" s="1"/>
  <c r="F886" i="1"/>
  <c r="I886" i="1" s="1"/>
  <c r="F887" i="1"/>
  <c r="I887" i="1" s="1"/>
  <c r="F888" i="1"/>
  <c r="I888" i="1" s="1"/>
  <c r="F889" i="1"/>
  <c r="I889" i="1" s="1"/>
  <c r="F890" i="1"/>
  <c r="I890" i="1" s="1"/>
  <c r="F891" i="1"/>
  <c r="I891" i="1" s="1"/>
  <c r="F892" i="1"/>
  <c r="I892" i="1" s="1"/>
  <c r="F893" i="1"/>
  <c r="I893" i="1" s="1"/>
  <c r="F894" i="1"/>
  <c r="I894" i="1" s="1"/>
  <c r="F895" i="1"/>
  <c r="I895" i="1" s="1"/>
  <c r="F896" i="1"/>
  <c r="I896" i="1" s="1"/>
  <c r="F897" i="1"/>
  <c r="I897" i="1" s="1"/>
  <c r="F898" i="1"/>
  <c r="I898" i="1" s="1"/>
  <c r="F899" i="1"/>
  <c r="I899" i="1" s="1"/>
  <c r="F900" i="1"/>
  <c r="I900" i="1" s="1"/>
  <c r="F901" i="1"/>
  <c r="I901" i="1" s="1"/>
  <c r="F902" i="1"/>
  <c r="I902" i="1" s="1"/>
  <c r="F903" i="1"/>
  <c r="I903" i="1" s="1"/>
  <c r="F904" i="1"/>
  <c r="I904" i="1" s="1"/>
  <c r="F905" i="1"/>
  <c r="I905" i="1" s="1"/>
  <c r="F906" i="1"/>
  <c r="I906" i="1" s="1"/>
  <c r="F907" i="1"/>
  <c r="I907" i="1" s="1"/>
  <c r="F908" i="1"/>
  <c r="I908" i="1" s="1"/>
  <c r="F909" i="1"/>
  <c r="I909" i="1" s="1"/>
  <c r="F910" i="1"/>
  <c r="I910" i="1" s="1"/>
  <c r="F911" i="1"/>
  <c r="I911" i="1" s="1"/>
  <c r="F912" i="1"/>
  <c r="I912" i="1" s="1"/>
  <c r="F913" i="1"/>
  <c r="I913" i="1" s="1"/>
  <c r="F914" i="1"/>
  <c r="I914" i="1" s="1"/>
  <c r="F915" i="1"/>
  <c r="I915" i="1" s="1"/>
  <c r="F916" i="1"/>
  <c r="I916" i="1" s="1"/>
  <c r="F917" i="1"/>
  <c r="I917" i="1" s="1"/>
  <c r="F918" i="1"/>
  <c r="I918" i="1" s="1"/>
  <c r="F919" i="1"/>
  <c r="I919" i="1" s="1"/>
  <c r="F920" i="1"/>
  <c r="I920" i="1" s="1"/>
  <c r="F921" i="1"/>
  <c r="I921" i="1" s="1"/>
  <c r="F922" i="1"/>
  <c r="I922" i="1" s="1"/>
  <c r="F923" i="1"/>
  <c r="I923" i="1" s="1"/>
  <c r="F924" i="1"/>
  <c r="I924" i="1" s="1"/>
  <c r="F925" i="1"/>
  <c r="I925" i="1" s="1"/>
  <c r="F926" i="1"/>
  <c r="I926" i="1" s="1"/>
  <c r="F927" i="1"/>
  <c r="I927" i="1" s="1"/>
  <c r="F928" i="1"/>
  <c r="I928" i="1" s="1"/>
  <c r="F929" i="1"/>
  <c r="I929" i="1" s="1"/>
  <c r="F930" i="1"/>
  <c r="I930" i="1" s="1"/>
  <c r="F931" i="1"/>
  <c r="I931" i="1" s="1"/>
  <c r="F932" i="1"/>
  <c r="I932" i="1" s="1"/>
  <c r="F933" i="1"/>
  <c r="I933" i="1" s="1"/>
  <c r="F934" i="1"/>
  <c r="I934" i="1" s="1"/>
  <c r="F935" i="1"/>
  <c r="I935" i="1" s="1"/>
  <c r="F936" i="1"/>
  <c r="I936" i="1" s="1"/>
  <c r="F937" i="1"/>
  <c r="I937" i="1" s="1"/>
  <c r="F938" i="1"/>
  <c r="F939" i="1"/>
  <c r="I939" i="1" s="1"/>
  <c r="F940" i="1"/>
  <c r="I940" i="1" s="1"/>
  <c r="F941" i="1"/>
  <c r="I941" i="1" s="1"/>
  <c r="F942" i="1"/>
  <c r="I942" i="1" s="1"/>
  <c r="F943" i="1"/>
  <c r="I943" i="1" s="1"/>
  <c r="F944" i="1"/>
  <c r="I944" i="1" s="1"/>
  <c r="F945" i="1"/>
  <c r="I945" i="1" s="1"/>
  <c r="F946" i="1"/>
  <c r="I946" i="1" s="1"/>
  <c r="F947" i="1"/>
  <c r="I947" i="1" s="1"/>
  <c r="F948" i="1"/>
  <c r="I948" i="1" s="1"/>
  <c r="F949" i="1"/>
  <c r="I949" i="1" s="1"/>
  <c r="F950" i="1"/>
  <c r="I950" i="1" s="1"/>
  <c r="F951" i="1"/>
  <c r="I951" i="1" s="1"/>
  <c r="F952" i="1"/>
  <c r="I952" i="1" s="1"/>
  <c r="F953" i="1"/>
  <c r="I953" i="1" s="1"/>
  <c r="F954" i="1"/>
  <c r="I954" i="1" s="1"/>
  <c r="F955" i="1"/>
  <c r="I955" i="1" s="1"/>
  <c r="F956" i="1"/>
  <c r="I956" i="1" s="1"/>
  <c r="F957" i="1"/>
  <c r="I957" i="1" s="1"/>
  <c r="F958" i="1"/>
  <c r="I958" i="1" s="1"/>
  <c r="F959" i="1"/>
  <c r="I959" i="1" s="1"/>
  <c r="F960" i="1"/>
  <c r="I960" i="1" s="1"/>
  <c r="F961" i="1"/>
  <c r="I961" i="1" s="1"/>
  <c r="F962" i="1"/>
  <c r="I962" i="1" s="1"/>
  <c r="F963" i="1"/>
  <c r="I963" i="1" s="1"/>
  <c r="F964" i="1"/>
  <c r="I964" i="1" s="1"/>
  <c r="F965" i="1"/>
  <c r="I965" i="1" s="1"/>
  <c r="F966" i="1"/>
  <c r="I966" i="1" s="1"/>
  <c r="F967" i="1"/>
  <c r="I967" i="1" s="1"/>
  <c r="F968" i="1"/>
  <c r="I968" i="1" s="1"/>
  <c r="F969" i="1"/>
  <c r="I969" i="1" s="1"/>
  <c r="F970" i="1"/>
  <c r="I970" i="1" s="1"/>
  <c r="F971" i="1"/>
  <c r="I971" i="1" s="1"/>
  <c r="F972" i="1"/>
  <c r="I972" i="1" s="1"/>
  <c r="F973" i="1"/>
  <c r="I973" i="1" s="1"/>
  <c r="F974" i="1"/>
  <c r="I974" i="1" s="1"/>
  <c r="F975" i="1"/>
  <c r="I975" i="1" s="1"/>
  <c r="F976" i="1"/>
  <c r="I976" i="1" s="1"/>
  <c r="F977" i="1"/>
  <c r="I977" i="1" s="1"/>
  <c r="F978" i="1"/>
  <c r="I978" i="1" s="1"/>
  <c r="F979" i="1"/>
  <c r="I979" i="1" s="1"/>
  <c r="F980" i="1"/>
  <c r="I980" i="1" s="1"/>
  <c r="F981" i="1"/>
  <c r="I981" i="1" s="1"/>
  <c r="F982" i="1"/>
  <c r="I982" i="1" s="1"/>
  <c r="F983" i="1"/>
  <c r="I983" i="1" s="1"/>
  <c r="F984" i="1"/>
  <c r="I984" i="1" s="1"/>
  <c r="F985" i="1"/>
  <c r="I985" i="1" s="1"/>
  <c r="F986" i="1"/>
  <c r="I986" i="1" s="1"/>
  <c r="F987" i="1"/>
  <c r="I987" i="1" s="1"/>
  <c r="F988" i="1"/>
  <c r="I988" i="1" s="1"/>
  <c r="F989" i="1"/>
  <c r="I989" i="1" s="1"/>
  <c r="F990" i="1"/>
  <c r="I990" i="1" s="1"/>
  <c r="F991" i="1"/>
  <c r="I991" i="1" s="1"/>
  <c r="F992" i="1"/>
  <c r="I992" i="1" s="1"/>
  <c r="F993" i="1"/>
  <c r="I993" i="1" s="1"/>
  <c r="F994" i="1"/>
  <c r="I994" i="1" s="1"/>
  <c r="F995" i="1"/>
  <c r="I995" i="1" s="1"/>
  <c r="F996" i="1"/>
  <c r="I996" i="1" s="1"/>
  <c r="F997" i="1"/>
  <c r="I997" i="1" s="1"/>
  <c r="F998" i="1"/>
  <c r="I998" i="1" s="1"/>
  <c r="F999" i="1"/>
  <c r="I999" i="1" s="1"/>
  <c r="F1000" i="1"/>
  <c r="I1000" i="1" s="1"/>
  <c r="F1001" i="1"/>
  <c r="I1001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3" i="1"/>
  <c r="I3" i="1" s="1"/>
  <c r="F4" i="1"/>
  <c r="I4" i="1" s="1"/>
  <c r="F5" i="1"/>
  <c r="I5" i="1" s="1"/>
  <c r="F2" i="1"/>
  <c r="I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E13" i="2" l="1"/>
  <c r="G13" i="2" s="1"/>
  <c r="E12" i="2"/>
  <c r="F12" i="2" s="1"/>
  <c r="E11" i="2"/>
  <c r="E10" i="2"/>
  <c r="E9" i="2"/>
  <c r="E8" i="2"/>
  <c r="E7" i="2"/>
  <c r="E6" i="2"/>
  <c r="E5" i="2"/>
  <c r="E4" i="2"/>
  <c r="E3" i="2"/>
  <c r="F3" i="2" s="1"/>
  <c r="E2" i="2"/>
  <c r="F2" i="2" l="1"/>
  <c r="G2" i="2"/>
  <c r="H2" i="2"/>
  <c r="F13" i="2"/>
  <c r="H13" i="2"/>
  <c r="F4" i="2"/>
  <c r="G4" i="2"/>
  <c r="H4" i="2"/>
  <c r="G8" i="2"/>
  <c r="H8" i="2"/>
  <c r="F10" i="2"/>
  <c r="G10" i="2"/>
  <c r="H10" i="2"/>
  <c r="H6" i="2"/>
  <c r="G6" i="2"/>
  <c r="F5" i="2"/>
  <c r="G5" i="2"/>
  <c r="H5" i="2"/>
  <c r="G9" i="2"/>
  <c r="H9" i="2"/>
  <c r="F9" i="2"/>
  <c r="G11" i="2"/>
  <c r="F11" i="2"/>
  <c r="H11" i="2"/>
  <c r="F6" i="2"/>
  <c r="G7" i="2"/>
  <c r="H7" i="2"/>
  <c r="F7" i="2"/>
  <c r="G12" i="2"/>
  <c r="H12" i="2"/>
  <c r="F8" i="2"/>
  <c r="H3" i="2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<sst xmlns="http://schemas.openxmlformats.org/spreadsheetml/2006/main" count="6713" uniqueCount="2117">
  <si>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</si>
  <si>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</si>
  <si>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</si>
  <si>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</si>
  <si>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</si>
  <si>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</si>
  <si>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</si>
  <si>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</si>
  <si>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</si>
  <si>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</si>
  <si>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</si>
  <si>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</si>
  <si>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</si>
  <si>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</si>
  <si>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</si>
  <si>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</si>
  <si>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</si>
  <si>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</si>
  <si>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</si>
  <si>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</si>
  <si>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</si>
  <si>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</si>
  <si>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</si>
  <si>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</si>
  <si>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</si>
  <si>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</si>
  <si>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</si>
  <si>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</si>
  <si>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</si>
  <si>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</si>
  <si>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</si>
  <si>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</si>
  <si>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</si>
  <si>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</si>
  <si>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</si>
  <si>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</si>
  <si>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</si>
  <si>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</si>
  <si>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</si>
  <si>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</si>
  <si>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</si>
  <si>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</si>
  <si>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</si>
  <si>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</si>
  <si>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</si>
  <si>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</si>
  <si>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</si>
  <si>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</si>
  <si>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</si>
  <si>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</si>
  <si>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</si>
  <si>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</si>
  <si>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</si>
  <si>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</si>
  <si>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</si>
  <si>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</si>
  <si>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</si>
  <si>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</si>
  <si>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</si>
  <si>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</si>
  <si>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</si>
  <si>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</si>
  <si>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</si>
  <si>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</si>
  <si>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</si>
  <si>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</si>
  <si>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</si>
  <si>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</si>
  <si>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</si>
  <si>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</si>
  <si>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</si>
  <si>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</si>
  <si>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</si>
  <si>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</si>
  <si>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</si>
  <si>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</si>
  <si>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</si>
  <si>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</si>
  <si>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</si>
  <si>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</si>
  <si>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</si>
  <si>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</si>
  <si>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</si>
  <si>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</si>
  <si>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</si>
  <si>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</si>
  <si>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</si>
  <si>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</si>
  <si>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</si>
  <si>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</si>
  <si>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</si>
  <si>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</si>
  <si>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</si>
  <si>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</si>
  <si>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</si>
  <si>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</si>
  <si>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</si>
  <si>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</si>
  <si>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</si>
  <si>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</si>
  <si>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</si>
  <si>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</si>
  <si>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</si>
  <si>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</si>
  <si>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</si>
  <si>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</si>
  <si>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</si>
  <si>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</si>
  <si>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</si>
  <si>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</si>
  <si>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</si>
  <si>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</si>
  <si>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</si>
  <si>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</si>
  <si>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</si>
  <si>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</si>
  <si>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</si>
  <si>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</si>
  <si>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</si>
  <si>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</si>
  <si>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</si>
  <si>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</si>
  <si>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</si>
  <si>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</si>
  <si>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</si>
  <si>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</si>
  <si>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</si>
  <si>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</si>
  <si>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</si>
  <si>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</si>
  <si>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</si>
  <si>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</si>
  <si>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</si>
  <si>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</si>
  <si>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</si>
  <si>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</si>
  <si>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</si>
  <si>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</si>
  <si>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</si>
  <si>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</si>
  <si>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</si>
  <si>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</si>
  <si>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</si>
  <si>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</si>
  <si>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</si>
  <si>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</si>
  <si>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</si>
  <si>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</si>
  <si>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</si>
  <si>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</si>
  <si>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</si>
  <si>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</si>
  <si>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</si>
  <si>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</si>
  <si>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</si>
  <si>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</si>
  <si>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</si>
  <si>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</si>
  <si>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</si>
  <si>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</si>
  <si>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</si>
  <si>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</si>
  <si>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</si>
  <si>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</si>
  <si>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</si>
  <si>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</si>
  <si>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</si>
  <si>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</si>
  <si>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</si>
  <si>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</si>
  <si>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</si>
  <si>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</si>
  <si>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</si>
  <si>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</si>
  <si>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</si>
  <si>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</si>
  <si>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</si>
  <si>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</si>
  <si>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</si>
  <si>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</si>
  <si>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</si>
  <si>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</si>
  <si>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</si>
  <si>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</si>
  <si>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</si>
  <si>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</si>
  <si>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</si>
  <si>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</si>
  <si>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</si>
  <si>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</si>
  <si>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</si>
  <si>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</si>
  <si>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</si>
  <si>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</si>
  <si>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</si>
  <si>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</si>
  <si>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</si>
  <si>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</si>
  <si>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</si>
  <si>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</si>
  <si>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</si>
  <si>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</si>
  <si>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</si>
  <si>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</si>
  <si>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</si>
  <si>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</si>
  <si>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</si>
  <si>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</si>
  <si>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</si>
  <si>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</si>
  <si>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</si>
  <si>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</si>
  <si>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</si>
  <si>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</si>
  <si>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</si>
  <si>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</si>
  <si>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</si>
  <si>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</si>
  <si>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</si>
  <si>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</si>
  <si>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</si>
  <si>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</si>
  <si>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</si>
  <si>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</si>
  <si>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</si>
  <si>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</si>
  <si>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</si>
  <si>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</si>
  <si>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</si>
  <si>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</si>
  <si>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</si>
  <si>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</si>
  <si>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</si>
  <si>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</si>
  <si>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</si>
  <si>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</si>
  <si>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</si>
  <si>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</si>
  <si>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</si>
  <si>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</si>
  <si>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</si>
  <si>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</si>
  <si>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</si>
  <si>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</si>
  <si>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</si>
  <si>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</si>
  <si>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</si>
  <si>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</si>
  <si>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</si>
  <si>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</si>
  <si>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</si>
  <si>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</si>
  <si>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</si>
  <si>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</si>
  <si>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</si>
  <si>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</si>
  <si>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</si>
  <si>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</si>
  <si>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</si>
  <si>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</si>
  <si>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</si>
  <si>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</si>
  <si>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</si>
  <si>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</si>
  <si>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</si>
  <si>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</si>
  <si>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</si>
  <si>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</si>
  <si>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</si>
  <si>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</si>
  <si>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</si>
  <si>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</si>
  <si>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</si>
  <si>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</si>
  <si>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</si>
  <si>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</si>
  <si>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</si>
  <si>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</si>
  <si>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</si>
  <si>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</si>
  <si>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</si>
  <si>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</si>
  <si>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</si>
  <si>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</si>
  <si>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</si>
  <si>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</si>
  <si>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</si>
  <si>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</si>
  <si>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</si>
  <si>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</si>
  <si>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</si>
  <si>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</si>
  <si>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</si>
  <si>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</si>
  <si>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</si>
  <si>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</si>
  <si>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</si>
  <si>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</si>
  <si>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</si>
  <si>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</si>
  <si>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</si>
  <si>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</si>
  <si>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</si>
  <si>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</si>
  <si>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</si>
  <si>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</si>
  <si>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</si>
  <si>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</si>
  <si>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</si>
  <si>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</si>
  <si>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</si>
  <si>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</si>
  <si>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</si>
  <si>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</si>
  <si>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</si>
  <si>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</si>
  <si>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</si>
  <si>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</si>
  <si>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</si>
  <si>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</si>
  <si>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</si>
  <si>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</si>
  <si>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</si>
  <si>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</si>
  <si>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</si>
  <si>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</si>
  <si>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</si>
  <si>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</si>
  <si>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</si>
  <si>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</si>
  <si>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</si>
  <si>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</si>
  <si>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</si>
  <si>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</si>
  <si>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</si>
  <si>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</si>
  <si>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</si>
  <si>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</si>
  <si>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</si>
  <si>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</si>
  <si>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</si>
  <si>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</si>
  <si>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</si>
  <si>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</si>
  <si>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</si>
  <si>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</si>
  <si>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</si>
  <si>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</si>
  <si>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</si>
  <si>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</si>
  <si>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</si>
  <si>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</si>
  <si>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</si>
  <si>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</si>
  <si>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</si>
  <si>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</si>
  <si>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</si>
  <si>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</si>
  <si>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</si>
  <si>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</si>
  <si>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</si>
  <si>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</si>
  <si>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</si>
  <si>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</si>
  <si>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</si>
  <si>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</si>
  <si>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</si>
  <si>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</si>
  <si>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</si>
  <si>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</si>
  <si>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</si>
  <si>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</si>
  <si>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</si>
  <si>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</si>
  <si>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</si>
  <si>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</si>
  <si>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</si>
  <si>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</si>
  <si>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</si>
  <si>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</si>
  <si>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</si>
  <si>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</si>
  <si>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</si>
  <si>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</si>
  <si>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</si>
  <si>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</si>
  <si>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</si>
  <si>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</si>
  <si>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</si>
  <si>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</si>
  <si>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</si>
  <si>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</si>
  <si>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</si>
  <si>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</si>
  <si>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</si>
  <si>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</si>
  <si>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</si>
  <si>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</si>
  <si>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</si>
  <si>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</si>
  <si>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</si>
  <si>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</si>
  <si>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</si>
  <si>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</si>
  <si>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</si>
  <si>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</si>
  <si>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</si>
  <si>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</si>
  <si>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</si>
  <si>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</si>
  <si>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</si>
  <si>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</si>
  <si>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</si>
  <si>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</si>
  <si>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</si>
  <si>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</si>
  <si>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</si>
  <si>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</si>
  <si>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</si>
  <si>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</si>
  <si>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</si>
  <si>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</si>
  <si>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</si>
  <si>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</si>
  <si>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</si>
  <si>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</si>
  <si>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</si>
  <si>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</si>
  <si>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</si>
  <si>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</si>
  <si>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</si>
  <si>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</si>
  <si>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</si>
  <si>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</si>
  <si>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</si>
  <si>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</si>
  <si>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</si>
  <si>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</si>
  <si>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</si>
  <si>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</si>
  <si>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</si>
  <si>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</si>
  <si>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</si>
  <si>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</si>
  <si>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</si>
  <si>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</si>
  <si>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</si>
  <si>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</si>
  <si>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</si>
  <si>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</si>
  <si>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</si>
  <si>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</si>
  <si>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</si>
  <si>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</si>
  <si>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</si>
  <si>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</si>
  <si>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</si>
  <si>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</si>
  <si>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</si>
  <si>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</si>
  <si>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</si>
  <si>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</si>
  <si>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</si>
  <si>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</si>
  <si>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</si>
  <si>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</si>
  <si>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</si>
  <si>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</si>
  <si>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</si>
  <si>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</si>
  <si>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</si>
  <si>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</si>
  <si>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</si>
  <si>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</si>
  <si>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</si>
  <si>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</si>
  <si>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</si>
  <si>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</si>
  <si>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</si>
  <si>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</si>
  <si>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</si>
  <si>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</si>
  <si>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</si>
  <si>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</si>
  <si>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</si>
  <si>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</si>
  <si>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</si>
  <si>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</si>
  <si>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</si>
  <si>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</si>
  <si>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</si>
  <si>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</si>
  <si>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</si>
  <si>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</si>
  <si>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</si>
  <si>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</si>
  <si>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</si>
  <si>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</si>
  <si>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</si>
  <si>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</si>
  <si>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</si>
  <si>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</si>
  <si>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</si>
  <si>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</si>
  <si>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</si>
  <si>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</si>
  <si>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</si>
  <si>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</si>
  <si>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</si>
  <si>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</si>
  <si>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</si>
  <si>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</si>
  <si>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</si>
  <si>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</si>
  <si>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</si>
  <si>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</si>
  <si>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</si>
  <si>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</si>
  <si>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</si>
  <si>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</si>
  <si>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</si>
  <si>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</si>
  <si>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</si>
  <si>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</si>
  <si>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</si>
  <si>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</si>
  <si>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</si>
  <si>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</si>
  <si>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</si>
  <si>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</si>
  <si>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</si>
  <si>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</si>
  <si>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</si>
  <si>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</si>
  <si>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</si>
  <si>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</si>
  <si>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</si>
  <si>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</si>
  <si>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</si>
  <si>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</si>
  <si>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</si>
  <si>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</si>
  <si>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</si>
  <si>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</si>
  <si>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</si>
  <si>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</si>
  <si>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</si>
  <si>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</si>
  <si>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</si>
  <si>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</si>
  <si>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</si>
  <si>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</si>
  <si>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</si>
  <si>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</si>
  <si>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</si>
  <si>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</si>
  <si>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</si>
  <si>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</si>
  <si>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</si>
  <si>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</si>
  <si>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</si>
  <si>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</si>
  <si>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</si>
  <si>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</si>
  <si>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</si>
  <si>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</si>
  <si>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</si>
  <si>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</si>
  <si>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</si>
  <si>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</si>
  <si>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</si>
  <si>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</si>
  <si>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</si>
  <si>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</si>
  <si>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</si>
  <si>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</si>
  <si>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</si>
  <si>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</si>
  <si>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</si>
  <si>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</si>
  <si>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</si>
  <si>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</si>
  <si>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</si>
  <si>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</si>
  <si>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</si>
  <si>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</si>
  <si>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</si>
  <si>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</si>
  <si>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</si>
  <si>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</si>
  <si>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</si>
  <si>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</si>
  <si>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</si>
  <si>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</si>
  <si>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</si>
  <si>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</si>
  <si>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</si>
  <si>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</si>
  <si>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</si>
  <si>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</si>
  <si>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</si>
  <si>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</si>
  <si>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</si>
  <si>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</si>
  <si>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</si>
  <si>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</si>
  <si>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</si>
  <si>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</si>
  <si>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</si>
  <si>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</si>
  <si>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</si>
  <si>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</si>
  <si>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</si>
  <si>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</si>
  <si>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</si>
  <si>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</si>
  <si>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</si>
  <si>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</si>
  <si>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</si>
  <si>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</si>
  <si>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</si>
  <si>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</si>
  <si>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</si>
  <si>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</si>
  <si>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</si>
  <si>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</si>
  <si>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</si>
  <si>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</si>
  <si>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</si>
  <si>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</si>
  <si>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</si>
  <si>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</si>
  <si>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</si>
  <si>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</si>
  <si>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</si>
  <si>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</si>
  <si>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</si>
  <si>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</si>
  <si>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</si>
  <si>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</si>
  <si>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</si>
  <si>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</si>
  <si>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</si>
  <si>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</si>
  <si>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</si>
  <si>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</si>
  <si>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</si>
  <si>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</si>
  <si>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</si>
  <si>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</si>
  <si>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</si>
  <si>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</si>
  <si>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</si>
  <si>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</si>
  <si>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</si>
  <si>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</si>
  <si>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</si>
  <si>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</si>
  <si>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</si>
  <si>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</si>
  <si>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</si>
  <si>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</si>
  <si>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</si>
  <si>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</si>
  <si>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</si>
  <si>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</si>
  <si>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</si>
  <si>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</si>
  <si>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</si>
  <si>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</si>
  <si>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</si>
  <si>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</si>
  <si>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</si>
  <si>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</si>
  <si>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</si>
  <si>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</si>
  <si>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</si>
  <si>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</si>
  <si>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</si>
  <si>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</si>
  <si>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</si>
  <si>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</si>
  <si>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</si>
  <si>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</si>
  <si>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</si>
  <si>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</si>
  <si>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</si>
  <si>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</si>
  <si>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</si>
  <si>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</si>
  <si>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</si>
  <si>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</si>
  <si>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</si>
  <si>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</si>
  <si>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</si>
  <si>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</si>
  <si>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</si>
  <si>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</si>
  <si>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</si>
  <si>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</si>
  <si>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</si>
  <si>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</si>
  <si>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</si>
  <si>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</si>
  <si>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</si>
  <si>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</si>
  <si>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</si>
  <si>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</si>
  <si>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</si>
  <si>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</si>
  <si>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</si>
  <si>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</si>
  <si>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</si>
  <si>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</si>
  <si>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</si>
  <si>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</si>
  <si>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</si>
  <si>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</si>
  <si>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</si>
  <si>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</si>
  <si>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</si>
  <si>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</si>
  <si>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</si>
  <si>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</si>
  <si>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</si>
  <si>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</si>
  <si>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</si>
  <si>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</si>
  <si>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</si>
  <si>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</si>
  <si>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</si>
  <si>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</si>
  <si>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</si>
  <si>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</si>
  <si>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</si>
  <si>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</si>
  <si>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</si>
  <si>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</si>
  <si>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</si>
  <si>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</si>
  <si>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</si>
  <si>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</si>
  <si>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</si>
  <si>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</si>
  <si>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</si>
  <si>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</si>
  <si>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</si>
  <si>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</si>
  <si>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</si>
  <si>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</si>
  <si>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</si>
  <si>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</si>
  <si>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</si>
  <si>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</si>
  <si>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</si>
  <si>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</si>
  <si>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</si>
  <si>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</si>
  <si>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</si>
  <si>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</si>
  <si>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</si>
  <si>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</si>
  <si>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</si>
  <si>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</si>
  <si>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</si>
  <si>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</si>
  <si>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</si>
  <si>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</si>
  <si>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</si>
  <si>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</si>
  <si>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</si>
  <si>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</si>
  <si>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</si>
  <si>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</si>
  <si>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</si>
  <si>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</si>
  <si>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</si>
  <si>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</si>
  <si>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</si>
  <si>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</si>
  <si>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</si>
  <si>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</si>
  <si>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</si>
  <si>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</si>
  <si>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</si>
  <si>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</si>
  <si>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</si>
  <si>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</si>
  <si>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</si>
  <si>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</si>
  <si>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</si>
  <si>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</si>
  <si>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</si>
  <si>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</si>
  <si>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</si>
  <si>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</si>
  <si>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</si>
  <si>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</si>
  <si>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</si>
  <si>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</si>
  <si>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</si>
  <si>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</si>
  <si>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</si>
  <si>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</si>
  <si>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</si>
  <si>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</si>
  <si>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</si>
  <si>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</si>
  <si>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</si>
  <si>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</si>
  <si>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</si>
  <si>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</si>
  <si>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</si>
  <si>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</si>
  <si>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</si>
  <si>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</si>
  <si>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</si>
  <si>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</si>
  <si>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</si>
  <si>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</si>
  <si>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</si>
  <si>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</si>
  <si>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</si>
  <si>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</si>
  <si>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</si>
  <si>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</si>
  <si>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</si>
  <si>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</si>
  <si>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</si>
  <si>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</si>
  <si>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</si>
  <si>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</si>
  <si>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</si>
  <si>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</si>
  <si>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</si>
  <si>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</si>
  <si>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</si>
  <si>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</si>
  <si>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</si>
  <si>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</si>
  <si>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</si>
  <si>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</si>
  <si>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</si>
  <si>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</si>
  <si>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</si>
  <si>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</si>
  <si>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</si>
  <si>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</si>
  <si>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</si>
  <si>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</si>
  <si>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</si>
  <si>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</si>
  <si>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</si>
  <si>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</si>
  <si>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</si>
  <si>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</si>
  <si>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</si>
  <si>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</si>
  <si>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</si>
  <si>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</si>
  <si>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</si>
  <si>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</si>
  <si>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</si>
  <si>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</si>
  <si>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</si>
  <si>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</si>
  <si>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</si>
  <si>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</si>
  <si>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</si>
  <si>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</si>
  <si>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</si>
  <si>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</si>
  <si>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</si>
  <si>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</si>
  <si>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</si>
  <si>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</si>
  <si>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</si>
  <si>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</si>
  <si>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</si>
  <si>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</si>
  <si>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</si>
  <si>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</si>
  <si>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</si>
  <si>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</si>
  <si>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</si>
  <si>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</si>
  <si>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</si>
  <si>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</si>
  <si>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</si>
  <si>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</si>
  <si>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</si>
  <si>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</si>
  <si>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</si>
  <si>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</si>
  <si>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</si>
  <si>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</si>
  <si>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</si>
  <si>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</si>
  <si>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</si>
  <si>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</si>
  <si>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</si>
  <si>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</si>
  <si>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</si>
  <si>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</si>
  <si>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</si>
  <si>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</si>
  <si>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</si>
  <si>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</si>
  <si>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</si>
  <si>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</si>
  <si>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</si>
  <si>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</si>
  <si>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</si>
  <si>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</si>
  <si>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</si>
  <si>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</si>
  <si>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</si>
  <si>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</si>
  <si>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</si>
  <si>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</si>
  <si>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</si>
  <si>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</si>
  <si>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</si>
  <si>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</si>
  <si>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</si>
  <si>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</si>
  <si>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</si>
  <si>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</si>
  <si>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</si>
  <si>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</si>
  <si>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</si>
  <si>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</si>
  <si>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</si>
  <si>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</si>
  <si>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</si>
  <si>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</si>
  <si>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</si>
  <si>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</si>
  <si>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</si>
  <si>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</si>
  <si>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</si>
  <si>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</si>
  <si>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</si>
  <si>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</si>
  <si>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</si>
  <si>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</si>
  <si>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</si>
  <si>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</si>
  <si>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</si>
  <si>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</si>
  <si>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</si>
  <si>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</si>
  <si>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</si>
  <si>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</si>
  <si>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</si>
  <si>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</si>
  <si>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</si>
  <si>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</si>
  <si>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</si>
  <si>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</si>
  <si>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</si>
  <si>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</si>
  <si>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</si>
  <si>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</si>
  <si>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</si>
  <si>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</si>
  <si>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</si>
  <si>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</si>
  <si>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</si>
  <si>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</si>
  <si>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</si>
  <si>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</si>
  <si>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</si>
  <si>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</si>
  <si>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</si>
  <si>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</si>
  <si>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</si>
  <si>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</si>
  <si>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</si>
  <si>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</si>
  <si>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</si>
  <si>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</si>
  <si>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</si>
  <si>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</si>
  <si>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</si>
  <si>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</si>
  <si>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</si>
  <si>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</si>
  <si>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</si>
  <si>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</si>
  <si>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</si>
  <si>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</si>
  <si>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</si>
  <si>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</si>
  <si>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</si>
  <si>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</si>
  <si>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</si>
  <si>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</si>
  <si>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</si>
  <si>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</si>
  <si>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</si>
  <si>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</si>
  <si>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</si>
  <si>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</si>
  <si>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</si>
  <si>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</si>
  <si>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</si>
  <si>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</si>
  <si>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</si>
  <si>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</si>
  <si>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</si>
  <si>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</si>
  <si>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</si>
  <si>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</si>
  <si>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</si>
  <si>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</si>
  <si>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</si>
  <si>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</si>
  <si>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</si>
  <si>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</si>
  <si>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</si>
  <si>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</si>
  <si>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</si>
  <si>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</si>
  <si>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</si>
  <si>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</si>
  <si>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</si>
  <si>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</si>
  <si>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</si>
  <si>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</si>
  <si>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</si>
  <si>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</si>
  <si>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</si>
  <si>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</si>
  <si>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</si>
  <si>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</si>
  <si>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</si>
  <si>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</si>
  <si>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</si>
  <si>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</si>
  <si>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</si>
  <si>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</si>
  <si>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</si>
  <si>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</si>
  <si>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</si>
  <si>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</si>
  <si>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</si>
  <si>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</si>
  <si>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</si>
  <si>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</si>
  <si>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</si>
  <si>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</si>
  <si>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</si>
  <si>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</si>
  <si>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</si>
  <si>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</si>
  <si>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</si>
  <si>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</si>
  <si>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</si>
  <si>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</si>
  <si>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</si>
  <si>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</si>
  <si>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</si>
  <si>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</si>
  <si>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</si>
  <si>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</si>
  <si>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</si>
  <si>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</si>
  <si>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</si>
  <si>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</si>
  <si>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</si>
  <si>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</si>
  <si>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</si>
  <si>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</si>
  <si>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</si>
  <si>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</si>
  <si>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</si>
  <si>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</si>
  <si>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</si>
  <si>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</si>
  <si>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</si>
  <si>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</si>
  <si>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</si>
  <si>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</si>
  <si>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</si>
  <si>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</si>
  <si>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</si>
  <si>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</si>
  <si>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</si>
  <si>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</si>
  <si>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</si>
  <si>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</si>
  <si>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</si>
  <si>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</si>
  <si>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</si>
  <si>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</si>
  <si>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</si>
  <si>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</si>
  <si>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</si>
  <si>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</si>
  <si>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</si>
  <si>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</si>
  <si>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</si>
  <si>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</si>
  <si>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</si>
  <si>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</si>
  <si>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</si>
  <si>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</si>
  <si>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</si>
  <si>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</si>
  <si>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</si>
  <si>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</si>
  <si>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</si>
  <si>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</si>
  <si>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</si>
  <si>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</si>
  <si>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</si>
  <si>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</si>
  <si>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</si>
  <si>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</si>
  <si>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</si>
  <si>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</si>
  <si>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</si>
  <si>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</si>
  <si>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</si>
  <si>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</si>
  <si>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</si>
  <si>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</si>
  <si>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</si>
  <si>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</si>
  <si>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</si>
  <si>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</si>
  <si>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</si>
  <si>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</si>
  <si>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</si>
  <si>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</si>
  <si>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</si>
  <si>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</si>
  <si>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</si>
  <si>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</si>
  <si>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</si>
  <si>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</si>
  <si>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</si>
  <si>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</si>
  <si>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</si>
  <si>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</si>
  <si>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</si>
  <si>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</si>
  <si>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</si>
  <si>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</si>
  <si>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</si>
  <si>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</si>
  <si>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</si>
  <si>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</si>
  <si>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</si>
  <si>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</si>
  <si>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</si>
  <si>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</si>
  <si>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</si>
  <si>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</si>
  <si>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</si>
  <si>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</si>
  <si>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</si>
  <si>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</si>
  <si>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</si>
  <si>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</si>
  <si>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</si>
  <si>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</si>
  <si>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</si>
  <si>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</si>
  <si>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</si>
  <si>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</si>
  <si>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</si>
  <si>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</si>
  <si>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</si>
  <si>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</si>
  <si>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</si>
  <si>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</si>
  <si>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</si>
  <si>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</si>
  <si>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</si>
  <si>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</si>
  <si>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</si>
  <si>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</si>
  <si>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</si>
  <si>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</si>
  <si>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</si>
  <si>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</si>
  <si>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</si>
  <si>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</si>
  <si>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</si>
  <si>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</si>
  <si>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</si>
  <si>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</si>
  <si>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</si>
  <si>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</si>
  <si>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</si>
  <si>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</si>
  <si>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</si>
  <si>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</si>
  <si>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</si>
  <si>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</si>
  <si>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</si>
  <si>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</si>
  <si>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</si>
  <si>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</si>
  <si>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</si>
  <si>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</si>
  <si>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</si>
  <si>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</si>
  <si>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</si>
  <si>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</si>
  <si>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</si>
  <si>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</si>
  <si>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</si>
  <si>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</si>
  <si>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</si>
  <si>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</si>
  <si>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</si>
  <si>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</si>
  <si>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</si>
  <si>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</si>
  <si>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</si>
  <si>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</si>
  <si>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</si>
  <si>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</si>
  <si>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</si>
  <si>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</si>
  <si>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</si>
  <si>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</si>
  <si>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</si>
  <si>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</si>
  <si>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</si>
  <si>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</si>
  <si>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</si>
  <si>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</si>
  <si>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</si>
  <si>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</si>
  <si>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</si>
  <si>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</si>
  <si>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</si>
  <si>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</si>
  <si>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</si>
  <si>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</si>
  <si>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</si>
  <si>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</si>
  <si>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</si>
  <si>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</si>
  <si>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</si>
  <si>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</si>
  <si>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</si>
  <si>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</si>
  <si>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</si>
  <si>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</si>
  <si>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</si>
  <si>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</si>
  <si>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</si>
  <si>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</si>
  <si>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</si>
  <si>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</si>
  <si>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</si>
  <si>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</si>
  <si>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</si>
  <si>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</si>
  <si>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</si>
  <si>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</si>
  <si>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</si>
  <si>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</si>
  <si>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</si>
  <si>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</si>
  <si>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</si>
  <si>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</si>
  <si>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</si>
  <si>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</si>
  <si>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</si>
  <si>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</si>
  <si>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</si>
  <si>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</si>
  <si>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</si>
  <si>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</si>
  <si>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</si>
  <si>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</si>
  <si>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</si>
  <si>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</si>
  <si>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</si>
  <si>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</si>
  <si>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</si>
  <si>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</si>
  <si>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</si>
  <si>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</si>
  <si>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</si>
  <si>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</si>
  <si>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</si>
  <si>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</si>
  <si>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</si>
  <si>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</si>
  <si>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</si>
  <si>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</si>
  <si>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</si>
  <si>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</si>
  <si>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</si>
  <si>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</si>
  <si>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</si>
  <si>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</si>
  <si>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</si>
  <si>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</si>
  <si>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</si>
  <si>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</si>
  <si>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</si>
  <si>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</si>
  <si>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</si>
  <si>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</si>
  <si>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</si>
  <si>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</si>
  <si>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</si>
  <si>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</si>
  <si>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</si>
  <si>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</si>
  <si>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</si>
  <si>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</si>
  <si>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</si>
  <si>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</si>
  <si>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</si>
  <si>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</si>
  <si>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</si>
  <si>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</si>
  <si>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</si>
  <si>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</si>
  <si>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</si>
  <si>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</si>
  <si>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</si>
  <si>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</si>
  <si>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</si>
  <si>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</si>
  <si>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</si>
  <si>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</si>
  <si>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</si>
  <si>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</si>
  <si>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</si>
  <si>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</si>
  <si>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</si>
  <si>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</si>
  <si>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</si>
  <si>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</si>
  <si>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</si>
  <si>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</si>
  <si>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</si>
  <si>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</si>
  <si>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</si>
  <si>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</si>
  <si>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</si>
  <si>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</si>
  <si>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</si>
  <si>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</si>
  <si>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</si>
  <si>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</si>
  <si>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</si>
  <si>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</si>
  <si>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</si>
  <si>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</si>
  <si>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</si>
  <si>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</si>
  <si>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</si>
  <si>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</si>
  <si>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</si>
  <si>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</si>
  <si>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</si>
  <si>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</si>
  <si>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</si>
  <si>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</si>
  <si>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</si>
  <si>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</si>
  <si>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</si>
  <si>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</si>
  <si>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</si>
  <si>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</si>
  <si>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</si>
  <si>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</si>
  <si>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</si>
  <si>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</si>
  <si>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</si>
  <si>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</si>
  <si>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</si>
  <si>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</si>
  <si>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</si>
  <si>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</si>
  <si>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</si>
  <si>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</si>
  <si>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</si>
  <si>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</si>
  <si>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</si>
  <si>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</si>
  <si>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</si>
  <si>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</si>
  <si>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</si>
  <si>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</si>
  <si>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</si>
  <si>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</si>
  <si>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</si>
  <si>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</si>
  <si>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</si>
  <si>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</si>
  <si>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</si>
  <si>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</si>
  <si>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</si>
  <si>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</si>
  <si>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</si>
  <si>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</si>
  <si>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</si>
  <si>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</si>
  <si>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</si>
  <si>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</si>
  <si>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</si>
  <si>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</si>
  <si>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</si>
  <si>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</si>
  <si>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</si>
  <si>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</si>
  <si>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</si>
  <si>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</si>
  <si>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</si>
  <si>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</si>
  <si>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</si>
  <si>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</si>
  <si>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</si>
  <si>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</si>
  <si>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</si>
  <si>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</si>
  <si>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</si>
  <si>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</si>
  <si>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</si>
  <si>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</si>
  <si>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</si>
  <si>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</si>
  <si>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</si>
  <si>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</si>
  <si>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</si>
  <si>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</si>
  <si>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</si>
  <si>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</si>
  <si>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</si>
  <si>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</si>
  <si>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</si>
  <si>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</si>
  <si>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</si>
  <si>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</si>
  <si>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</si>
  <si>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</si>
  <si>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</si>
  <si>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</si>
  <si>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</si>
  <si>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</si>
  <si>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</si>
  <si>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</si>
  <si>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</si>
  <si>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</si>
  <si>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</si>
  <si>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</si>
  <si>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</si>
  <si>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</si>
  <si>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</si>
  <si>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</si>
  <si>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</si>
  <si>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</si>
  <si>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</si>
  <si>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</si>
  <si>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</si>
  <si>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</si>
  <si>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</si>
  <si>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</si>
  <si>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</si>
  <si>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</si>
  <si>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</si>
  <si>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</si>
  <si>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</si>
  <si>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</si>
  <si>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</si>
  <si>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</si>
  <si>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</si>
  <si>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</si>
  <si>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</si>
  <si>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</si>
  <si>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</si>
  <si>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</si>
  <si>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</si>
  <si>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</si>
  <si>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</si>
  <si>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</si>
  <si>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</si>
  <si>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</si>
  <si>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</si>
  <si>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</si>
  <si>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</si>
  <si>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</si>
  <si>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</si>
  <si>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</si>
  <si>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</si>
  <si>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</si>
  <si>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</si>
  <si>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</si>
  <si>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</si>
  <si>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</si>
  <si>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</si>
  <si>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</si>
  <si>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</si>
  <si>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</si>
  <si>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</si>
  <si>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</si>
  <si>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</si>
  <si>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</si>
  <si>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</si>
  <si>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</si>
  <si>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</si>
  <si>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</si>
  <si>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</si>
  <si>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</si>
  <si>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</si>
  <si>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</si>
  <si>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</si>
  <si>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</si>
  <si>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</si>
  <si>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</si>
  <si>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</si>
  <si>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</si>
  <si>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</si>
  <si>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</si>
  <si>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</si>
  <si>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</si>
  <si>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</si>
  <si>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</si>
  <si>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</si>
  <si>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</si>
  <si>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</si>
  <si>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</si>
  <si>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</si>
  <si>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</si>
  <si>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</si>
  <si>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</si>
  <si>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</si>
  <si>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</si>
  <si>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</si>
  <si>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</si>
  <si>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</si>
  <si>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</si>
  <si>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</si>
  <si>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</si>
  <si>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</si>
  <si>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</si>
  <si>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</si>
  <si>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</si>
  <si>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</si>
  <si>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</si>
  <si>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</si>
  <si>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</si>
  <si>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</si>
  <si>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</si>
  <si>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</si>
  <si>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</si>
  <si>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</si>
  <si>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</si>
  <si>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</si>
  <si>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</si>
  <si>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</si>
  <si>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</si>
  <si>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</si>
  <si>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</si>
  <si>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</si>
  <si>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</si>
  <si>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</si>
  <si>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</si>
  <si>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</si>
  <si>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</si>
  <si>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</si>
  <si>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</si>
  <si>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</si>
  <si>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</si>
  <si>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</si>
  <si>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</si>
  <si>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</si>
  <si>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</si>
  <si>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</si>
  <si>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</si>
  <si>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</si>
  <si>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</si>
  <si>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</si>
  <si>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</si>
  <si>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</si>
  <si>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</si>
  <si>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</si>
  <si>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</si>
  <si>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</si>
  <si>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</si>
  <si>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</si>
  <si>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</si>
  <si>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</si>
  <si>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</si>
  <si>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</si>
  <si>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</si>
  <si>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</si>
  <si>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</si>
  <si>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</si>
  <si>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</si>
  <si>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</si>
  <si>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</si>
  <si>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</si>
  <si>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</si>
  <si>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</si>
  <si>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</si>
  <si>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</si>
  <si>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</si>
  <si>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</si>
  <si>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</si>
  <si>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</si>
  <si>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</si>
  <si>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</si>
  <si>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</si>
  <si>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</si>
  <si>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</si>
  <si>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</si>
  <si>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</si>
  <si>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</si>
  <si>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</si>
  <si>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</si>
  <si>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</si>
  <si>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</si>
  <si>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</si>
  <si>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</si>
  <si>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</si>
  <si>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</si>
  <si>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</si>
  <si>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</si>
  <si>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</si>
  <si>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</si>
  <si>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</si>
  <si>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</si>
  <si>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</si>
  <si>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</si>
  <si>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</si>
  <si>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</si>
  <si>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</si>
  <si>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</si>
  <si>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</si>
  <si>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</si>
  <si>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</si>
  <si>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</si>
  <si>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</si>
  <si>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</si>
  <si>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</si>
  <si>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</si>
  <si>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</si>
  <si>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</si>
  <si>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</si>
  <si>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</si>
  <si>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</si>
  <si>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</si>
  <si>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</si>
  <si>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</si>
  <si>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</si>
  <si>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</si>
  <si>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</si>
  <si>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</si>
  <si>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</si>
  <si>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</si>
  <si>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</si>
  <si>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</si>
  <si>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</si>
  <si>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</si>
  <si>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</si>
  <si>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</si>
  <si>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</si>
  <si>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</si>
  <si>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</si>
  <si>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</si>
  <si>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</si>
  <si>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</si>
  <si>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</si>
  <si>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</si>
  <si>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</si>
  <si>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</si>
  <si>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</si>
  <si>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</si>
  <si>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</si>
  <si>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</si>
  <si>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</si>
  <si>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</si>
  <si>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</si>
  <si>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</si>
  <si>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</si>
  <si>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</si>
  <si>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</si>
  <si>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</si>
  <si>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</si>
  <si>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</si>
  <si>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</si>
  <si>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</si>
  <si>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</si>
  <si>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</si>
  <si>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</si>
  <si>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</si>
  <si>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</si>
  <si>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</si>
  <si>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</si>
  <si>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</si>
  <si>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</si>
  <si>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</si>
  <si>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</si>
  <si>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</si>
  <si>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</si>
  <si>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</si>
  <si>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</si>
  <si>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</si>
  <si>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</si>
  <si>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</si>
  <si>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</si>
  <si>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</si>
  <si>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</si>
  <si>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</si>
  <si>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</si>
  <si>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</si>
  <si>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</si>
  <si>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</si>
  <si>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</si>
  <si>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</si>
  <si>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</si>
  <si>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</si>
  <si>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</si>
  <si>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</si>
  <si>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</si>
  <si>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</si>
  <si>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</si>
  <si>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</si>
  <si>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</si>
  <si>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</si>
  <si>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</si>
  <si>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</si>
  <si>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</si>
  <si>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</si>
  <si>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</si>
  <si>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</si>
  <si>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</si>
  <si>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</si>
  <si>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</si>
  <si>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</si>
  <si>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</si>
  <si>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</si>
  <si>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</si>
  <si>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</si>
  <si>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</si>
  <si>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</si>
  <si>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</si>
  <si>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</si>
  <si>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</si>
  <si>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</si>
  <si>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</si>
  <si>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</si>
  <si>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</si>
  <si>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</si>
  <si>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</si>
  <si>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</si>
  <si>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</si>
  <si>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</si>
  <si>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</si>
  <si>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</si>
  <si>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</si>
  <si>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</si>
  <si>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</si>
  <si>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</si>
  <si>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</si>
  <si>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</si>
  <si>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</si>
  <si>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</si>
  <si>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</si>
  <si>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</si>
  <si>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</si>
  <si>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</si>
  <si>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</si>
  <si>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</si>
  <si>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</si>
  <si>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</si>
  <si>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</si>
  <si>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</si>
  <si>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</si>
  <si>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</si>
  <si>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</si>
  <si>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</si>
  <si>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</si>
  <si>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</si>
  <si>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</si>
  <si>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</si>
  <si>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</si>
  <si>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</si>
  <si>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</si>
  <si>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</si>
  <si>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</si>
  <si>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</si>
  <si>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</si>
  <si>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</si>
  <si>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</si>
  <si>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</si>
  <si>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</si>
  <si>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</si>
  <si>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</si>
  <si>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</si>
  <si>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</si>
  <si>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</si>
  <si>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</si>
  <si>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</si>
  <si>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</si>
  <si>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</si>
  <si>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</si>
  <si>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</si>
  <si>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</si>
  <si>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</si>
  <si>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</si>
  <si>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</si>
  <si>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</si>
  <si>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</si>
  <si>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</si>
  <si>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</si>
  <si>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</si>
  <si>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</si>
  <si>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</si>
  <si>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</si>
  <si>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</si>
  <si>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</si>
  <si>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</si>
  <si>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</si>
  <si>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</si>
  <si>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</si>
  <si>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</si>
  <si>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</si>
  <si>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</si>
  <si>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</si>
  <si>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</si>
  <si>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</si>
  <si>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</si>
  <si>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</si>
  <si>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</si>
  <si>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</si>
  <si>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</si>
  <si>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</si>
  <si>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</si>
  <si>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</si>
  <si>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</si>
  <si>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</si>
  <si>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</si>
  <si>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</si>
  <si>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</si>
  <si>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</si>
  <si>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</si>
  <si>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</si>
  <si>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</si>
  <si>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</si>
  <si>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</si>
  <si>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</si>
  <si>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</si>
  <si>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</si>
  <si>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</si>
  <si>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</si>
  <si>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</si>
  <si>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</si>
  <si>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</si>
  <si>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</si>
  <si>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</si>
  <si>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</si>
  <si>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</si>
  <si>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</si>
  <si>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</si>
  <si>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</si>
  <si>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</si>
  <si>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</si>
  <si>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</si>
  <si>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</si>
  <si>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</si>
  <si>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</si>
  <si>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</si>
  <si>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</si>
  <si>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</si>
  <si>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</si>
  <si>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</si>
  <si>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</si>
  <si>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</si>
  <si>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</si>
  <si>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</si>
  <si>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</si>
  <si>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</si>
  <si>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</si>
  <si>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</si>
  <si>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</si>
  <si>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</si>
  <si>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</si>
  <si>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</si>
  <si>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</si>
  <si>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</si>
  <si>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</si>
  <si>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</si>
  <si>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</si>
  <si>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</si>
  <si>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</si>
  <si>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</si>
  <si>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</si>
  <si>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</si>
  <si>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</si>
  <si>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</si>
  <si>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</si>
  <si>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</si>
  <si>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</si>
  <si>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</si>
  <si>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</si>
  <si>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</si>
  <si>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</si>
  <si>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</si>
  <si>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</si>
  <si>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</si>
  <si>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</si>
  <si>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</si>
  <si>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</si>
  <si>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</si>
  <si>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</si>
  <si>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</si>
  <si>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</si>
  <si>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</si>
  <si>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</si>
  <si>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</si>
  <si>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</si>
  <si>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</si>
  <si>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</si>
  <si>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</si>
  <si>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</si>
  <si>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</si>
  <si>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</si>
  <si>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</si>
  <si>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</si>
  <si>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</si>
  <si>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</si>
  <si>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</si>
  <si>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</si>
  <si>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</si>
  <si>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</si>
  <si>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</si>
  <si>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</si>
  <si>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</si>
  <si>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</si>
  <si>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</si>
  <si>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</si>
  <si>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</si>
  <si>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</si>
  <si>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</si>
  <si>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</si>
  <si>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</si>
  <si>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</si>
  <si>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</si>
  <si>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</si>
  <si>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</si>
  <si>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</si>
  <si>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</si>
  <si>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</si>
  <si>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</si>
  <si>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</si>
  <si>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</si>
  <si>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</si>
  <si>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</si>
  <si>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</si>
  <si>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</si>
  <si>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</si>
  <si>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</si>
  <si>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</si>
  <si>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</si>
  <si>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</si>
  <si>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</si>
  <si>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</si>
  <si>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</si>
  <si>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</si>
  <si>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</si>
  <si>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</si>
  <si>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</si>
  <si>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</si>
  <si>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</si>
  <si>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</si>
  <si>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</si>
  <si>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</si>
  <si>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</si>
  <si>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</si>
  <si>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</si>
  <si>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</si>
  <si>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</si>
  <si>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</si>
  <si>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</si>
  <si>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</si>
  <si>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</si>
  <si>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</si>
  <si>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</si>
  <si>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</si>
  <si>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</si>
  <si>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</si>
  <si>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</si>
  <si>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</si>
  <si>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</si>
  <si>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</si>
  <si>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</si>
  <si>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</si>
  <si>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</si>
  <si>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</si>
  <si>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</si>
  <si>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</si>
  <si>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</si>
  <si>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</si>
  <si>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</si>
  <si>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</si>
  <si>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</si>
  <si>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</si>
  <si>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</si>
  <si>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</si>
  <si>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</si>
  <si>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</si>
  <si>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</si>
  <si>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</si>
  <si>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</si>
  <si>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</si>
  <si>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</si>
  <si>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</si>
  <si>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</si>
  <si>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</si>
  <si>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</si>
  <si>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</si>
  <si>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</si>
  <si>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</si>
  <si>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</si>
  <si>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</si>
  <si>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</si>
  <si>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</si>
  <si>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</si>
  <si>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</si>
  <si>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</si>
  <si>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</si>
  <si>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</si>
  <si>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</si>
  <si>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</si>
  <si>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</si>
  <si>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</si>
  <si>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</si>
  <si>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</si>
  <si>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</si>
  <si>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</si>
  <si>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</si>
  <si>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</si>
  <si>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</si>
  <si>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</si>
  <si>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</si>
  <si>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</si>
  <si>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</si>
  <si>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</si>
  <si>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</si>
  <si>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 Funded</t>
  </si>
  <si>
    <t>Average Donation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</si>
  <si>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</si>
  <si>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</si>
  <si>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</si>
  <si>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</si>
  <si>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</si>
  <si>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</si>
  <si>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</si>
  <si>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</si>
  <si>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</si>
  <si>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</si>
  <si>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</si>
  <si>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</si>
  <si>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</si>
  <si>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</si>
  <si>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</si>
  <si>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</si>
  <si>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</si>
  <si>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</si>
  <si>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</si>
  <si>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</si>
  <si>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</si>
  <si>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</si>
  <si>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</si>
  <si>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</si>
  <si>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</si>
  <si>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</si>
  <si>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</si>
  <si>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</si>
  <si>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</si>
  <si>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</si>
  <si>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</si>
  <si>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</si>
  <si>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</si>
  <si>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</si>
  <si>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</si>
  <si>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</si>
  <si>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</si>
  <si>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</si>
  <si>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</si>
  <si>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</si>
  <si>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</si>
  <si>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</si>
  <si>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</si>
  <si>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</si>
  <si>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</si>
  <si>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</si>
  <si>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</si>
  <si>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</si>
  <si>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</si>
  <si>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</si>
  <si>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</si>
  <si>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</si>
  <si>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Mean</t>
  </si>
  <si>
    <t>Median</t>
  </si>
  <si>
    <t>Minimum</t>
  </si>
  <si>
    <t>Maximum</t>
  </si>
  <si>
    <t>Variance</t>
  </si>
  <si>
    <t>Std Deviation</t>
  </si>
  <si>
    <t>Statistical Analysis</t>
  </si>
  <si>
    <t>Successful</t>
  </si>
  <si>
    <t>Unsuccessful (failed)</t>
  </si>
  <si>
    <r>
      <rPr>
        <b/>
        <sz val="10"/>
        <color theme="1"/>
        <rFont val="Calibri"/>
        <family val="2"/>
        <scheme val="minor"/>
      </rPr>
      <t>Conclusion:</t>
    </r>
    <r>
      <rPr>
        <sz val="10"/>
        <color theme="1"/>
        <rFont val="Calibri"/>
        <family val="2"/>
        <scheme val="minor"/>
      </rPr>
      <t xml:space="preserve"> Based on the given data the median summarizes the data more meaningfully. Thre is more variability in a successful group compared to a failed group due to higher upper outliers. In general, is not normally distributed, we need more sample to generalize about this data 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</si>
</sst>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42" applyFon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8" fillId="0" borderId="0" xfId="0" applyFont="1"/>
    <xf numFmtId="2" fontId="18" fillId="0" borderId="0" xfId="0" applyNumberFormat="1" applyFont="1"/>
    <xf numFmtId="0" fontId="0" fillId="0" borderId="0" xfId="0" applyFill="1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25371828521432E-2"/>
          <c:y val="0.12860892388451445"/>
          <c:w val="0.72267825896762905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'Outcomes based on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F-4A8A-AF34-A2D2695C23BB}"/>
            </c:ext>
          </c:extLst>
        </c:ser>
        <c:ser>
          <c:idx val="1"/>
          <c:order val="1"/>
          <c:tx>
            <c:strRef>
              <c:f>'Outcomes based on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F-4A8A-AF34-A2D2695C23BB}"/>
            </c:ext>
          </c:extLst>
        </c:ser>
        <c:ser>
          <c:idx val="2"/>
          <c:order val="2"/>
          <c:tx>
            <c:strRef>
              <c:f>'Outcomes based on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BF-4A8A-AF34-A2D2695C23BB}"/>
            </c:ext>
          </c:extLst>
        </c:ser>
        <c:ser>
          <c:idx val="3"/>
          <c:order val="3"/>
          <c:tx>
            <c:strRef>
              <c:f>'Outcomes based on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BF-4A8A-AF34-A2D2695C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367327"/>
        <c:axId val="1125510351"/>
      </c:barChart>
      <c:catAx>
        <c:axId val="92036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10351"/>
        <c:crosses val="autoZero"/>
        <c:auto val="1"/>
        <c:lblAlgn val="ctr"/>
        <c:lblOffset val="100"/>
        <c:noMultiLvlLbl val="0"/>
      </c:catAx>
      <c:valAx>
        <c:axId val="112551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sub 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'Outcomes based on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6-455C-9DAA-4AC934CC89B1}"/>
            </c:ext>
          </c:extLst>
        </c:ser>
        <c:ser>
          <c:idx val="1"/>
          <c:order val="1"/>
          <c:tx>
            <c:strRef>
              <c:f>'Outcomes based on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'Outcomes based on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6-455C-9DAA-4AC934CC89B1}"/>
            </c:ext>
          </c:extLst>
        </c:ser>
        <c:ser>
          <c:idx val="2"/>
          <c:order val="2"/>
          <c:tx>
            <c:strRef>
              <c:f>'Outcomes based on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based on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6-455C-9DAA-4AC934CC89B1}"/>
            </c:ext>
          </c:extLst>
        </c:ser>
        <c:ser>
          <c:idx val="3"/>
          <c:order val="3"/>
          <c:tx>
            <c:strRef>
              <c:f>'Outcomes based on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'Outcomes based on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6-455C-9DAA-4AC934CC8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5590415"/>
        <c:axId val="1125494991"/>
      </c:barChart>
      <c:catAx>
        <c:axId val="112559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94991"/>
        <c:crosses val="autoZero"/>
        <c:auto val="1"/>
        <c:lblAlgn val="ctr"/>
        <c:lblOffset val="100"/>
        <c:noMultiLvlLbl val="0"/>
      </c:catAx>
      <c:valAx>
        <c:axId val="11254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9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date!PivotTable3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C-4F2F-8229-FD177D128784}"/>
            </c:ext>
          </c:extLst>
        </c:ser>
        <c:ser>
          <c:idx val="1"/>
          <c:order val="1"/>
          <c:tx>
            <c:strRef>
              <c:f>'outcome based on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C-4F2F-8229-FD177D128784}"/>
            </c:ext>
          </c:extLst>
        </c:ser>
        <c:ser>
          <c:idx val="2"/>
          <c:order val="2"/>
          <c:tx>
            <c:strRef>
              <c:f>'outcome based on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C-4F2F-8229-FD177D12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007135"/>
        <c:axId val="1125512751"/>
      </c:lineChart>
      <c:catAx>
        <c:axId val="11400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12751"/>
        <c:crosses val="autoZero"/>
        <c:auto val="1"/>
        <c:lblAlgn val="ctr"/>
        <c:lblOffset val="100"/>
        <c:noMultiLvlLbl val="0"/>
      </c:catAx>
      <c:valAx>
        <c:axId val="11255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62510936132989E-2"/>
          <c:y val="0.16708333333333336"/>
          <c:w val="0.87254615048118989"/>
          <c:h val="0.53793817439486735"/>
        </c:manualLayout>
      </c:layout>
      <c:lineChart>
        <c:grouping val="stacke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6F-449C-B563-414B9BBD2927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6F-449C-B563-414B9BBD2927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6F-449C-B563-414B9BBD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681343"/>
        <c:axId val="11255439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A6F-449C-B563-414B9BBD292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A6F-449C-B563-414B9BBD292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A6F-449C-B563-414B9BBD292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6F-449C-B563-414B9BBD2927}"/>
                  </c:ext>
                </c:extLst>
              </c15:ser>
            </c15:filteredLineSeries>
          </c:ext>
        </c:extLst>
      </c:lineChart>
      <c:catAx>
        <c:axId val="109768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43951"/>
        <c:crosses val="autoZero"/>
        <c:auto val="1"/>
        <c:lblAlgn val="ctr"/>
        <c:lblOffset val="100"/>
        <c:noMultiLvlLbl val="0"/>
      </c:catAx>
      <c:valAx>
        <c:axId val="11255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'Statistical on outcomes'!$J$2:$K$2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on outcomes'!$J$3:$K$3</c:f>
              <c:numCache>
                <c:formatCode>0.00</c:formatCode>
                <c:ptCount val="2"/>
                <c:pt idx="0">
                  <c:v>316.71731448763251</c:v>
                </c:pt>
                <c:pt idx="1">
                  <c:v>52.928571428571431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494D-96CF-EE9D3A7BC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603440"/>
        <c:axId val="1520596240"/>
      </c:barChart>
      <c:catAx>
        <c:axId val="152060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96240"/>
        <c:crosses val="autoZero"/>
        <c:auto val="1"/>
        <c:lblAlgn val="ctr"/>
        <c:lblOffset val="100"/>
        <c:noMultiLvlLbl val="0"/>
      </c:catAx>
      <c:valAx>
        <c:axId val="15205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0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 backers per outcome</a:t>
            </a:r>
          </a:p>
        </c:rich>
      </c:tx>
      <c:layout>
        <c:manualLayout>
          <c:xMode val="edge"/>
          <c:yMode val="edge"/>
          <c:x val="0.13859491778774291"/>
          <c:y val="5.128205128205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('Statistical on outcomes'!$J$2,'Statistical on outcomes'!$K$2)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('Statistical on outcomes'!$J$4,'Statistical on outcomes'!$K$4)</c:f>
              <c:numCache>
                <c:formatCode>0.00</c:formatCode>
                <c:ptCount val="2"/>
                <c:pt idx="0">
                  <c:v>212</c:v>
                </c:pt>
                <c:pt idx="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2-405A-A4C5-C02F0842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605360"/>
        <c:axId val="1520597200"/>
      </c:barChart>
      <c:catAx>
        <c:axId val="15206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97200"/>
        <c:crosses val="autoZero"/>
        <c:auto val="1"/>
        <c:lblAlgn val="ctr"/>
        <c:lblOffset val="100"/>
        <c:noMultiLvlLbl val="0"/>
      </c:catAx>
      <c:valAx>
        <c:axId val="15205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0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233362</xdr:colOff>
      <xdr:row>1</xdr:row>
      <xdr:rowOff>180974</xdr:rowOff>
    </xdr:from>
    <xdr:to>
      <xdr:col>13</xdr:col>
      <xdr:colOff>4762</xdr:colOff>
      <xdr:row>22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6E7D3-02BB-7A2F-79F2-6B156CCF5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3</xdr:row>
      <xdr:rowOff>19050</xdr:rowOff>
    </xdr:from>
    <xdr:to>
      <xdr:col>12</xdr:col>
      <xdr:colOff>566737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3104F-F36A-CD92-87D7-2E03E377E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2</xdr:row>
      <xdr:rowOff>9524</xdr:rowOff>
    </xdr:from>
    <xdr:to>
      <xdr:col>11</xdr:col>
      <xdr:colOff>509587</xdr:colOff>
      <xdr:row>19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15E78-F607-B0D4-44DB-585F9E456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95250</xdr:rowOff>
    </xdr:from>
    <xdr:to>
      <xdr:col>7</xdr:col>
      <xdr:colOff>1371600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CD5DF-5C0B-F645-322F-50571AC4A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195262</xdr:colOff>
      <xdr:row>2</xdr:row>
      <xdr:rowOff>38100</xdr:rowOff>
    </xdr:from>
    <xdr:to>
      <xdr:col>14</xdr:col>
      <xdr:colOff>285750</xdr:colOff>
      <xdr:row>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3AB4E-A5A7-D2ED-C535-3173BE44C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9</xdr:row>
      <xdr:rowOff>9525</xdr:rowOff>
    </xdr:from>
    <xdr:to>
      <xdr:col>14</xdr:col>
      <xdr:colOff>276225</xdr:colOff>
      <xdr:row>16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D64DEC-02FE-27BD-E8C2-4E381968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. Goyal" refreshedDate="45020.05141886574" createdVersion="8" refreshedVersion="8" minRefreshableVersion="3" recordCount="1000" xr:uid="{418A1DB0-E4DA-4163-A4AB-8382B69EDF8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25CCA-CBD4-4DE7-BA73-8A062280794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C548A-9774-4363-8893-66DE79A061F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7DB5B-8473-49D7-AD60-F2B76E9246F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 activeCell="H978" sqref="H97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7.5" bestFit="1" customWidth="1"/>
    <col min="8" max="9" width="13.875" customWidth="1"/>
    <col min="12" max="12" width="12.125" customWidth="1"/>
    <col min="13" max="13" width="12.375" style="3" customWidth="1"/>
    <col min="14" max="14" width="11.125" bestFit="1" customWidth="1"/>
    <col min="15" max="15" width="11.125" style="3" customWidth="1"/>
    <col min="18" max="18" width="28" bestFit="1" customWidth="1"/>
  </cols>
  <sheetData>
    <row r="1" spans="1:20" s="1" customFormat="1" ht="31.5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2053</v>
      </c>
      <c r="G1" s="1" t="s">
        <v>4</v>
      </c>
      <c r="H1" s="1" t="s">
        <v>5</v>
      </c>
      <c r="I1" s="1" t="s">
        <v>2054</v>
      </c>
      <c r="J1" s="1" t="s">
        <v>6</v>
      </c>
      <c r="K1" s="1" t="s">
        <v>7</v>
      </c>
      <c r="L1" s="1" t="s">
        <v>8</v>
      </c>
      <c r="M1" s="4" t="s">
        <v>2031</v>
      </c>
      <c r="N1" s="1" t="s">
        <v>9</v>
      </c>
      <c r="O1" s="4" t="s">
        <v>2032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f>IF(F2=0,0,ROUND(E2/H2,2))</f>
        <v>0</v>
      </c>
      <c r="J2" t="s">
        <v>15</v>
      </c>
      <c r="K2" t="s">
        <v>16</v>
      </c>
      <c r="L2">
        <v>1448690400</v>
      </c>
      <c r="M2" s="3">
        <f xml:space="preserve"> ((L2/86400) + DATE(1970, 1, 1 ))</f>
        <v>42336.25</v>
      </c>
      <c r="N2">
        <v>1450159200</v>
      </c>
      <c r="O2" s="3">
        <f xml:space="preserve"> ((N2/86400) + DATE(1970, 1, 1 ))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2" t="s">
        <v>19</v>
      </c>
      <c r="D3">
        <v>1400</v>
      </c>
      <c r="E3">
        <v>14560</v>
      </c>
      <c r="F3">
        <f t="shared" ref="F3:F66" si="0">ROUND((E3/D3*100),0)</f>
        <v>1040</v>
      </c>
      <c r="G3" t="s">
        <v>20</v>
      </c>
      <c r="H3">
        <v>158</v>
      </c>
      <c r="I3">
        <f t="shared" ref="I3:I66" si="1">IF(F3=0,0,ROUND(E3/H3,2))</f>
        <v>92.15</v>
      </c>
      <c r="J3" t="s">
        <v>21</v>
      </c>
      <c r="K3" t="s">
        <v>22</v>
      </c>
      <c r="L3">
        <v>1408424400</v>
      </c>
      <c r="M3" s="3">
        <f t="shared" ref="M3:M66" si="2" xml:space="preserve"> ((L3/86400) + DATE(1970, 1, 1 ))</f>
        <v>41870.208333333336</v>
      </c>
      <c r="N3">
        <v>1408597200</v>
      </c>
      <c r="O3" s="3">
        <f t="shared" ref="O3:O66" si="3" xml:space="preserve"> ((N3/86400) + DATE(1970, 1, 1 ))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2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3">
        <f t="shared" si="2"/>
        <v>41595.25</v>
      </c>
      <c r="N4">
        <v>1384840800</v>
      </c>
      <c r="O4" s="3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3">
        <f t="shared" si="2"/>
        <v>43688.208333333328</v>
      </c>
      <c r="N5">
        <v>1568955600</v>
      </c>
      <c r="O5" s="3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3">
        <f t="shared" si="2"/>
        <v>43485.25</v>
      </c>
      <c r="N6">
        <v>1548309600</v>
      </c>
      <c r="O6" s="3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2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3">
        <f t="shared" si="2"/>
        <v>41149.208333333336</v>
      </c>
      <c r="N7">
        <v>1347080400</v>
      </c>
      <c r="O7" s="3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3">
        <f t="shared" si="2"/>
        <v>42991.208333333328</v>
      </c>
      <c r="N8">
        <v>1505365200</v>
      </c>
      <c r="O8" s="3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2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3">
        <f t="shared" si="2"/>
        <v>42229.208333333328</v>
      </c>
      <c r="N9">
        <v>1439614800</v>
      </c>
      <c r="O9" s="3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3">
        <f t="shared" si="2"/>
        <v>40399.208333333336</v>
      </c>
      <c r="N10">
        <v>1281502800</v>
      </c>
      <c r="O10" s="3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3">
        <f t="shared" si="2"/>
        <v>41536.208333333336</v>
      </c>
      <c r="N11">
        <v>1383804000</v>
      </c>
      <c r="O11" s="3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2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3">
        <f t="shared" si="2"/>
        <v>40404.208333333336</v>
      </c>
      <c r="N12">
        <v>1285909200</v>
      </c>
      <c r="O12" s="3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3">
        <f t="shared" si="2"/>
        <v>40442.208333333336</v>
      </c>
      <c r="N13">
        <v>1285563600</v>
      </c>
      <c r="O13" s="3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3">
        <f t="shared" si="2"/>
        <v>43760.208333333328</v>
      </c>
      <c r="N14">
        <v>1572411600</v>
      </c>
      <c r="O14" s="3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2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3">
        <f t="shared" si="2"/>
        <v>42532.208333333328</v>
      </c>
      <c r="N15">
        <v>1466658000</v>
      </c>
      <c r="O15" s="3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3">
        <f t="shared" si="2"/>
        <v>40974.25</v>
      </c>
      <c r="N16">
        <v>1333342800</v>
      </c>
      <c r="O16" s="3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3">
        <f t="shared" si="2"/>
        <v>43809.25</v>
      </c>
      <c r="N17">
        <v>1576303200</v>
      </c>
      <c r="O17" s="3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2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3">
        <f t="shared" si="2"/>
        <v>41661.25</v>
      </c>
      <c r="N18">
        <v>1392271200</v>
      </c>
      <c r="O18" s="3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3">
        <f t="shared" si="2"/>
        <v>40555.25</v>
      </c>
      <c r="N19">
        <v>1294898400</v>
      </c>
      <c r="O19" s="3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3">
        <f t="shared" si="2"/>
        <v>43351.208333333328</v>
      </c>
      <c r="N20">
        <v>1537074000</v>
      </c>
      <c r="O20" s="3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3">
        <f t="shared" si="2"/>
        <v>43528.25</v>
      </c>
      <c r="N21">
        <v>1553490000</v>
      </c>
      <c r="O21" s="3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3">
        <f t="shared" si="2"/>
        <v>41848.208333333336</v>
      </c>
      <c r="N22">
        <v>1406523600</v>
      </c>
      <c r="O22" s="3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3">
        <f t="shared" si="2"/>
        <v>40770.208333333336</v>
      </c>
      <c r="N23">
        <v>1316322000</v>
      </c>
      <c r="O23" s="3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2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3">
        <f t="shared" si="2"/>
        <v>43193.208333333328</v>
      </c>
      <c r="N24">
        <v>1524027600</v>
      </c>
      <c r="O24" s="3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2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3">
        <f t="shared" si="2"/>
        <v>43510.25</v>
      </c>
      <c r="N25">
        <v>1554699600</v>
      </c>
      <c r="O25" s="3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3">
        <f t="shared" si="2"/>
        <v>41811.208333333336</v>
      </c>
      <c r="N26">
        <v>1403499600</v>
      </c>
      <c r="O26" s="3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2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3">
        <f t="shared" si="2"/>
        <v>40681.208333333336</v>
      </c>
      <c r="N27">
        <v>1307422800</v>
      </c>
      <c r="O27" s="3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3">
        <f t="shared" si="2"/>
        <v>43312.208333333328</v>
      </c>
      <c r="N28">
        <v>1535346000</v>
      </c>
      <c r="O28" s="3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3">
        <f t="shared" si="2"/>
        <v>42280.208333333328</v>
      </c>
      <c r="N29">
        <v>1444539600</v>
      </c>
      <c r="O29" s="3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3">
        <f t="shared" si="2"/>
        <v>40218.25</v>
      </c>
      <c r="N30">
        <v>1267682400</v>
      </c>
      <c r="O30" s="3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3">
        <f t="shared" si="2"/>
        <v>43301.208333333328</v>
      </c>
      <c r="N31">
        <v>1535518800</v>
      </c>
      <c r="O31" s="3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3">
        <f t="shared" si="2"/>
        <v>43609.208333333328</v>
      </c>
      <c r="N32">
        <v>1559106000</v>
      </c>
      <c r="O32" s="3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3">
        <f t="shared" si="2"/>
        <v>42374.25</v>
      </c>
      <c r="N33">
        <v>1454392800</v>
      </c>
      <c r="O33" s="3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3">
        <f t="shared" si="2"/>
        <v>43110.25</v>
      </c>
      <c r="N34">
        <v>1517896800</v>
      </c>
      <c r="O34" s="3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3">
        <f t="shared" si="2"/>
        <v>41917.208333333336</v>
      </c>
      <c r="N35">
        <v>1415685600</v>
      </c>
      <c r="O35" s="3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3">
        <f t="shared" si="2"/>
        <v>42817.208333333328</v>
      </c>
      <c r="N36">
        <v>1490677200</v>
      </c>
      <c r="O36" s="3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3">
        <f t="shared" si="2"/>
        <v>43484.25</v>
      </c>
      <c r="N37">
        <v>1551506400</v>
      </c>
      <c r="O37" s="3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2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3">
        <f t="shared" si="2"/>
        <v>40600.25</v>
      </c>
      <c r="N38">
        <v>1300856400</v>
      </c>
      <c r="O38" s="3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3">
        <f t="shared" si="2"/>
        <v>43744.208333333328</v>
      </c>
      <c r="N39">
        <v>1573192800</v>
      </c>
      <c r="O39" s="3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3">
        <f t="shared" si="2"/>
        <v>40469.208333333336</v>
      </c>
      <c r="N40">
        <v>1287810000</v>
      </c>
      <c r="O40" s="3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3">
        <f t="shared" si="2"/>
        <v>41330.25</v>
      </c>
      <c r="N41">
        <v>1362978000</v>
      </c>
      <c r="O41" s="3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3">
        <f t="shared" si="2"/>
        <v>40334.208333333336</v>
      </c>
      <c r="N42">
        <v>1277355600</v>
      </c>
      <c r="O42" s="3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3">
        <f t="shared" si="2"/>
        <v>41156.208333333336</v>
      </c>
      <c r="N43">
        <v>1348981200</v>
      </c>
      <c r="O43" s="3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2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3">
        <f t="shared" si="2"/>
        <v>40728.208333333336</v>
      </c>
      <c r="N44">
        <v>1310533200</v>
      </c>
      <c r="O44" s="3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3">
        <f t="shared" si="2"/>
        <v>41844.208333333336</v>
      </c>
      <c r="N45">
        <v>1407560400</v>
      </c>
      <c r="O45" s="3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3">
        <f t="shared" si="2"/>
        <v>43541.208333333328</v>
      </c>
      <c r="N46">
        <v>1552885200</v>
      </c>
      <c r="O46" s="3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3">
        <f t="shared" si="2"/>
        <v>42676.208333333328</v>
      </c>
      <c r="N47">
        <v>1479362400</v>
      </c>
      <c r="O47" s="3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2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3">
        <f t="shared" si="2"/>
        <v>40367.208333333336</v>
      </c>
      <c r="N48">
        <v>1280552400</v>
      </c>
      <c r="O48" s="3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2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3">
        <f t="shared" si="2"/>
        <v>41727.208333333336</v>
      </c>
      <c r="N49">
        <v>1398661200</v>
      </c>
      <c r="O49" s="3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3">
        <f t="shared" si="2"/>
        <v>42180.208333333328</v>
      </c>
      <c r="N50">
        <v>1436245200</v>
      </c>
      <c r="O50" s="3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3">
        <f t="shared" si="2"/>
        <v>43758.208333333328</v>
      </c>
      <c r="N51">
        <v>1575439200</v>
      </c>
      <c r="O51" s="3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3">
        <f t="shared" si="2"/>
        <v>41487.208333333336</v>
      </c>
      <c r="N52">
        <v>1377752400</v>
      </c>
      <c r="O52" s="3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3">
        <f t="shared" si="2"/>
        <v>40995.208333333336</v>
      </c>
      <c r="N53">
        <v>1334206800</v>
      </c>
      <c r="O53" s="3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3">
        <f t="shared" si="2"/>
        <v>40436.208333333336</v>
      </c>
      <c r="N54">
        <v>1284872400</v>
      </c>
      <c r="O54" s="3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3">
        <f t="shared" si="2"/>
        <v>41779.208333333336</v>
      </c>
      <c r="N55">
        <v>1403931600</v>
      </c>
      <c r="O55" s="3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3">
        <f t="shared" si="2"/>
        <v>43170.25</v>
      </c>
      <c r="N56">
        <v>1521262800</v>
      </c>
      <c r="O56" s="3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3">
        <f t="shared" si="2"/>
        <v>43311.208333333328</v>
      </c>
      <c r="N57">
        <v>1533358800</v>
      </c>
      <c r="O57" s="3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3">
        <f t="shared" si="2"/>
        <v>42014.25</v>
      </c>
      <c r="N58">
        <v>1421474400</v>
      </c>
      <c r="O58" s="3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2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3">
        <f t="shared" si="2"/>
        <v>42979.208333333328</v>
      </c>
      <c r="N59">
        <v>1505278800</v>
      </c>
      <c r="O59" s="3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2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3">
        <f t="shared" si="2"/>
        <v>42268.208333333328</v>
      </c>
      <c r="N60">
        <v>1443934800</v>
      </c>
      <c r="O60" s="3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2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3">
        <f t="shared" si="2"/>
        <v>42898.208333333328</v>
      </c>
      <c r="N61">
        <v>1498539600</v>
      </c>
      <c r="O61" s="3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3">
        <f t="shared" si="2"/>
        <v>41107.208333333336</v>
      </c>
      <c r="N62">
        <v>1342760400</v>
      </c>
      <c r="O62" s="3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3">
        <f t="shared" si="2"/>
        <v>40595.25</v>
      </c>
      <c r="N63">
        <v>1301720400</v>
      </c>
      <c r="O63" s="3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3">
        <f t="shared" si="2"/>
        <v>42160.208333333328</v>
      </c>
      <c r="N64">
        <v>1433566800</v>
      </c>
      <c r="O64" s="3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3">
        <f t="shared" si="2"/>
        <v>42853.208333333328</v>
      </c>
      <c r="N65">
        <v>1493874000</v>
      </c>
      <c r="O65" s="3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3">
        <f t="shared" si="2"/>
        <v>43283.208333333328</v>
      </c>
      <c r="N66">
        <v>1531803600</v>
      </c>
      <c r="O66" s="3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>
        <f t="shared" ref="F67:F130" si="4">ROUND((E67/D67*100),0)</f>
        <v>236</v>
      </c>
      <c r="G67" t="s">
        <v>20</v>
      </c>
      <c r="H67">
        <v>236</v>
      </c>
      <c r="I67">
        <f t="shared" ref="I67:I130" si="5">IF(F67=0,0,ROUND(E67/H67,2))</f>
        <v>61.04</v>
      </c>
      <c r="J67" t="s">
        <v>21</v>
      </c>
      <c r="K67" t="s">
        <v>22</v>
      </c>
      <c r="L67">
        <v>1296108000</v>
      </c>
      <c r="M67" s="3">
        <f t="shared" ref="M67:M130" si="6" xml:space="preserve"> ((L67/86400) + DATE(1970, 1, 1 ))</f>
        <v>40570.25</v>
      </c>
      <c r="N67">
        <v>1296712800</v>
      </c>
      <c r="O67" s="3">
        <f t="shared" ref="O67:O130" si="7" xml:space="preserve"> ((N67/86400) + DATE(1970, 1, 1 ))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3">
        <f t="shared" si="6"/>
        <v>42102.208333333328</v>
      </c>
      <c r="N68">
        <v>1428901200</v>
      </c>
      <c r="O68" s="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3">
        <f t="shared" si="6"/>
        <v>40203.25</v>
      </c>
      <c r="N69">
        <v>1264831200</v>
      </c>
      <c r="O69" s="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3">
        <f t="shared" si="6"/>
        <v>42943.208333333328</v>
      </c>
      <c r="N70">
        <v>1505192400</v>
      </c>
      <c r="O70" s="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3">
        <f t="shared" si="6"/>
        <v>40531.25</v>
      </c>
      <c r="N71">
        <v>1295676000</v>
      </c>
      <c r="O71" s="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3">
        <f t="shared" si="6"/>
        <v>40484.208333333336</v>
      </c>
      <c r="N72">
        <v>1292911200</v>
      </c>
      <c r="O72" s="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2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3">
        <f t="shared" si="6"/>
        <v>43799.25</v>
      </c>
      <c r="N73">
        <v>1575439200</v>
      </c>
      <c r="O73" s="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2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3">
        <f t="shared" si="6"/>
        <v>42186.208333333328</v>
      </c>
      <c r="N74">
        <v>1438837200</v>
      </c>
      <c r="O74" s="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2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3">
        <f t="shared" si="6"/>
        <v>42701.25</v>
      </c>
      <c r="N75">
        <v>1480485600</v>
      </c>
      <c r="O75" s="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2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3">
        <f t="shared" si="6"/>
        <v>42456.208333333328</v>
      </c>
      <c r="N76">
        <v>1459141200</v>
      </c>
      <c r="O76" s="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3">
        <f t="shared" si="6"/>
        <v>43296.208333333328</v>
      </c>
      <c r="N77">
        <v>1532322000</v>
      </c>
      <c r="O77" s="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3">
        <f t="shared" si="6"/>
        <v>42027.25</v>
      </c>
      <c r="N78">
        <v>1426222800</v>
      </c>
      <c r="O78" s="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3">
        <f t="shared" si="6"/>
        <v>40448.208333333336</v>
      </c>
      <c r="N79">
        <v>1286773200</v>
      </c>
      <c r="O79" s="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3">
        <f t="shared" si="6"/>
        <v>43206.208333333328</v>
      </c>
      <c r="N80">
        <v>1523941200</v>
      </c>
      <c r="O80" s="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3">
        <f t="shared" si="6"/>
        <v>43267.208333333328</v>
      </c>
      <c r="N81">
        <v>1529557200</v>
      </c>
      <c r="O81" s="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2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3">
        <f t="shared" si="6"/>
        <v>42976.208333333328</v>
      </c>
      <c r="N82">
        <v>1506574800</v>
      </c>
      <c r="O82" s="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3">
        <f t="shared" si="6"/>
        <v>43062.25</v>
      </c>
      <c r="N83">
        <v>1513576800</v>
      </c>
      <c r="O83" s="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3">
        <f t="shared" si="6"/>
        <v>43482.25</v>
      </c>
      <c r="N84">
        <v>1548309600</v>
      </c>
      <c r="O84" s="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3">
        <f t="shared" si="6"/>
        <v>42579.208333333328</v>
      </c>
      <c r="N85">
        <v>1471582800</v>
      </c>
      <c r="O85" s="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3">
        <f t="shared" si="6"/>
        <v>41118.208333333336</v>
      </c>
      <c r="N86">
        <v>1344315600</v>
      </c>
      <c r="O86" s="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2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3">
        <f t="shared" si="6"/>
        <v>40797.208333333336</v>
      </c>
      <c r="N87">
        <v>1316408400</v>
      </c>
      <c r="O87" s="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3">
        <f t="shared" si="6"/>
        <v>42128.208333333328</v>
      </c>
      <c r="N88">
        <v>1431838800</v>
      </c>
      <c r="O88" s="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3">
        <f t="shared" si="6"/>
        <v>40610.25</v>
      </c>
      <c r="N89">
        <v>1300510800</v>
      </c>
      <c r="O89" s="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3">
        <f t="shared" si="6"/>
        <v>42110.208333333328</v>
      </c>
      <c r="N90">
        <v>1431061200</v>
      </c>
      <c r="O90" s="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2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3">
        <f t="shared" si="6"/>
        <v>40283.208333333336</v>
      </c>
      <c r="N91">
        <v>1271480400</v>
      </c>
      <c r="O91" s="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3">
        <f t="shared" si="6"/>
        <v>42425.25</v>
      </c>
      <c r="N92">
        <v>1456380000</v>
      </c>
      <c r="O92" s="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3">
        <f t="shared" si="6"/>
        <v>42588.208333333328</v>
      </c>
      <c r="N93">
        <v>1472878800</v>
      </c>
      <c r="O93" s="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3">
        <f t="shared" si="6"/>
        <v>40352.208333333336</v>
      </c>
      <c r="N94">
        <v>1277355600</v>
      </c>
      <c r="O94" s="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3">
        <f t="shared" si="6"/>
        <v>41202.208333333336</v>
      </c>
      <c r="N95">
        <v>1351054800</v>
      </c>
      <c r="O95" s="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2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3">
        <f t="shared" si="6"/>
        <v>43562.208333333328</v>
      </c>
      <c r="N96">
        <v>1555563600</v>
      </c>
      <c r="O96" s="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2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3">
        <f t="shared" si="6"/>
        <v>43752.208333333328</v>
      </c>
      <c r="N97">
        <v>1571634000</v>
      </c>
      <c r="O97" s="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3">
        <f t="shared" si="6"/>
        <v>40612.25</v>
      </c>
      <c r="N98">
        <v>1300856400</v>
      </c>
      <c r="O98" s="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3">
        <f t="shared" si="6"/>
        <v>42180.208333333328</v>
      </c>
      <c r="N99">
        <v>1439874000</v>
      </c>
      <c r="O99" s="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3">
        <f t="shared" si="6"/>
        <v>42212.208333333328</v>
      </c>
      <c r="N100">
        <v>1438318800</v>
      </c>
      <c r="O100" s="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3">
        <f t="shared" si="6"/>
        <v>41968.25</v>
      </c>
      <c r="N101">
        <v>1419400800</v>
      </c>
      <c r="O101" s="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3">
        <f t="shared" si="6"/>
        <v>40835.208333333336</v>
      </c>
      <c r="N102">
        <v>1320555600</v>
      </c>
      <c r="O102" s="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3">
        <f t="shared" si="6"/>
        <v>42056.25</v>
      </c>
      <c r="N103">
        <v>1425103200</v>
      </c>
      <c r="O103" s="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3">
        <f t="shared" si="6"/>
        <v>43234.208333333328</v>
      </c>
      <c r="N104">
        <v>1526878800</v>
      </c>
      <c r="O104" s="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3">
        <f t="shared" si="6"/>
        <v>40475.208333333336</v>
      </c>
      <c r="N105">
        <v>1288674000</v>
      </c>
      <c r="O105" s="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3">
        <f t="shared" si="6"/>
        <v>42878.208333333328</v>
      </c>
      <c r="N106">
        <v>1495602000</v>
      </c>
      <c r="O106" s="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3">
        <f t="shared" si="6"/>
        <v>41366.208333333336</v>
      </c>
      <c r="N107">
        <v>1366434000</v>
      </c>
      <c r="O107" s="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3">
        <f t="shared" si="6"/>
        <v>43716.208333333328</v>
      </c>
      <c r="N108">
        <v>1568350800</v>
      </c>
      <c r="O108" s="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3">
        <f t="shared" si="6"/>
        <v>43213.208333333328</v>
      </c>
      <c r="N109">
        <v>1525928400</v>
      </c>
      <c r="O109" s="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3">
        <f t="shared" si="6"/>
        <v>41005.208333333336</v>
      </c>
      <c r="N110">
        <v>1336885200</v>
      </c>
      <c r="O110" s="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3">
        <f t="shared" si="6"/>
        <v>41651.25</v>
      </c>
      <c r="N111">
        <v>1389679200</v>
      </c>
      <c r="O111" s="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3">
        <f t="shared" si="6"/>
        <v>43354.208333333328</v>
      </c>
      <c r="N112">
        <v>1538283600</v>
      </c>
      <c r="O112" s="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3">
        <f t="shared" si="6"/>
        <v>41174.208333333336</v>
      </c>
      <c r="N113">
        <v>1348808400</v>
      </c>
      <c r="O113" s="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3">
        <f t="shared" si="6"/>
        <v>41875.208333333336</v>
      </c>
      <c r="N114">
        <v>1410152400</v>
      </c>
      <c r="O114" s="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3">
        <f t="shared" si="6"/>
        <v>42990.208333333328</v>
      </c>
      <c r="N115">
        <v>1505797200</v>
      </c>
      <c r="O115" s="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3">
        <f t="shared" si="6"/>
        <v>43564.208333333328</v>
      </c>
      <c r="N116">
        <v>1554872400</v>
      </c>
      <c r="O116" s="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3">
        <f t="shared" si="6"/>
        <v>43056.25</v>
      </c>
      <c r="N117">
        <v>1513922400</v>
      </c>
      <c r="O117" s="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3">
        <f t="shared" si="6"/>
        <v>42265.208333333328</v>
      </c>
      <c r="N118">
        <v>1442638800</v>
      </c>
      <c r="O118" s="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3">
        <f t="shared" si="6"/>
        <v>40808.208333333336</v>
      </c>
      <c r="N119">
        <v>1317186000</v>
      </c>
      <c r="O119" s="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3">
        <f t="shared" si="6"/>
        <v>41665.25</v>
      </c>
      <c r="N120">
        <v>1391234400</v>
      </c>
      <c r="O120" s="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3">
        <f t="shared" si="6"/>
        <v>41806.208333333336</v>
      </c>
      <c r="N121">
        <v>1404363600</v>
      </c>
      <c r="O121" s="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3">
        <f t="shared" si="6"/>
        <v>42111.208333333328</v>
      </c>
      <c r="N122">
        <v>1429592400</v>
      </c>
      <c r="O122" s="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3">
        <f t="shared" si="6"/>
        <v>41917.208333333336</v>
      </c>
      <c r="N123">
        <v>1413608400</v>
      </c>
      <c r="O123" s="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3">
        <f t="shared" si="6"/>
        <v>41970.25</v>
      </c>
      <c r="N124">
        <v>1419400800</v>
      </c>
      <c r="O124" s="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3">
        <f t="shared" si="6"/>
        <v>42332.25</v>
      </c>
      <c r="N125">
        <v>1448604000</v>
      </c>
      <c r="O125" s="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3">
        <f t="shared" si="6"/>
        <v>43598.208333333328</v>
      </c>
      <c r="N126">
        <v>1562302800</v>
      </c>
      <c r="O126" s="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3">
        <f t="shared" si="6"/>
        <v>43362.208333333328</v>
      </c>
      <c r="N127">
        <v>1537678800</v>
      </c>
      <c r="O127" s="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3">
        <f t="shared" si="6"/>
        <v>42596.208333333328</v>
      </c>
      <c r="N128">
        <v>1473570000</v>
      </c>
      <c r="O128" s="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3">
        <f t="shared" si="6"/>
        <v>40310.208333333336</v>
      </c>
      <c r="N129">
        <v>1273899600</v>
      </c>
      <c r="O129" s="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3">
        <f t="shared" si="6"/>
        <v>40417.208333333336</v>
      </c>
      <c r="N130">
        <v>1284008400</v>
      </c>
      <c r="O130" s="3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>
        <f t="shared" ref="F131:F194" si="8">ROUND((E131/D131*100),0)</f>
        <v>3</v>
      </c>
      <c r="G131" t="s">
        <v>74</v>
      </c>
      <c r="H131">
        <v>55</v>
      </c>
      <c r="I131">
        <f t="shared" ref="I131:I194" si="9">IF(F131=0,0,ROUND(E131/H131,2))</f>
        <v>86.47</v>
      </c>
      <c r="J131" t="s">
        <v>26</v>
      </c>
      <c r="K131" t="s">
        <v>27</v>
      </c>
      <c r="L131">
        <v>1422943200</v>
      </c>
      <c r="M131" s="3">
        <f t="shared" ref="M131:M194" si="10" xml:space="preserve"> ((L131/86400) + DATE(1970, 1, 1 ))</f>
        <v>42038.25</v>
      </c>
      <c r="N131">
        <v>1425103200</v>
      </c>
      <c r="O131" s="3">
        <f t="shared" ref="O131:O194" si="11" xml:space="preserve"> ((N131/86400) + DATE(1970, 1, 1 ))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3">
        <f t="shared" si="10"/>
        <v>40842.208333333336</v>
      </c>
      <c r="N132">
        <v>1320991200</v>
      </c>
      <c r="O132" s="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3">
        <f t="shared" si="10"/>
        <v>41607.25</v>
      </c>
      <c r="N133">
        <v>1386828000</v>
      </c>
      <c r="O133" s="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3">
        <f t="shared" si="10"/>
        <v>43112.25</v>
      </c>
      <c r="N134">
        <v>1517119200</v>
      </c>
      <c r="O134" s="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3">
        <f t="shared" si="10"/>
        <v>40767.208333333336</v>
      </c>
      <c r="N135">
        <v>1315026000</v>
      </c>
      <c r="O135" s="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3">
        <f t="shared" si="10"/>
        <v>40713.208333333336</v>
      </c>
      <c r="N136">
        <v>1312693200</v>
      </c>
      <c r="O136" s="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3">
        <f t="shared" si="10"/>
        <v>41340.25</v>
      </c>
      <c r="N137">
        <v>1363064400</v>
      </c>
      <c r="O137" s="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3">
        <f t="shared" si="10"/>
        <v>41797.208333333336</v>
      </c>
      <c r="N138">
        <v>1403154000</v>
      </c>
      <c r="O138" s="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3">
        <f t="shared" si="10"/>
        <v>40457.208333333336</v>
      </c>
      <c r="N139">
        <v>1286859600</v>
      </c>
      <c r="O139" s="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3">
        <f t="shared" si="10"/>
        <v>41180.208333333336</v>
      </c>
      <c r="N140">
        <v>1349326800</v>
      </c>
      <c r="O140" s="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3">
        <f t="shared" si="10"/>
        <v>42115.208333333328</v>
      </c>
      <c r="N141">
        <v>1430974800</v>
      </c>
      <c r="O141" s="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3">
        <f t="shared" si="10"/>
        <v>43156.25</v>
      </c>
      <c r="N142">
        <v>1519970400</v>
      </c>
      <c r="O142" s="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3">
        <f t="shared" si="10"/>
        <v>42167.208333333328</v>
      </c>
      <c r="N143">
        <v>1434603600</v>
      </c>
      <c r="O143" s="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3">
        <f t="shared" si="10"/>
        <v>41005.208333333336</v>
      </c>
      <c r="N144">
        <v>1337230800</v>
      </c>
      <c r="O144" s="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3">
        <f t="shared" si="10"/>
        <v>40357.208333333336</v>
      </c>
      <c r="N145">
        <v>1279429200</v>
      </c>
      <c r="O145" s="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3">
        <f t="shared" si="10"/>
        <v>43633.208333333328</v>
      </c>
      <c r="N146">
        <v>1561438800</v>
      </c>
      <c r="O146" s="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3">
        <f t="shared" si="10"/>
        <v>41889.208333333336</v>
      </c>
      <c r="N147">
        <v>1410498000</v>
      </c>
      <c r="O147" s="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3">
        <f t="shared" si="10"/>
        <v>40855.25</v>
      </c>
      <c r="N148">
        <v>1322460000</v>
      </c>
      <c r="O148" s="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3">
        <f t="shared" si="10"/>
        <v>42534.208333333328</v>
      </c>
      <c r="N149">
        <v>1466312400</v>
      </c>
      <c r="O149" s="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3">
        <f t="shared" si="10"/>
        <v>42941.208333333328</v>
      </c>
      <c r="N150">
        <v>1501736400</v>
      </c>
      <c r="O150" s="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3">
        <f t="shared" si="10"/>
        <v>41275.25</v>
      </c>
      <c r="N151">
        <v>1361512800</v>
      </c>
      <c r="O151" s="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3">
        <f t="shared" si="10"/>
        <v>43450.25</v>
      </c>
      <c r="N152">
        <v>1545026400</v>
      </c>
      <c r="O152" s="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3">
        <f t="shared" si="10"/>
        <v>41799.208333333336</v>
      </c>
      <c r="N153">
        <v>1406696400</v>
      </c>
      <c r="O153" s="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3">
        <f t="shared" si="10"/>
        <v>42783.25</v>
      </c>
      <c r="N154">
        <v>1487916000</v>
      </c>
      <c r="O154" s="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3">
        <f t="shared" si="10"/>
        <v>41201.208333333336</v>
      </c>
      <c r="N155">
        <v>1351141200</v>
      </c>
      <c r="O155" s="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3">
        <f t="shared" si="10"/>
        <v>42502.208333333328</v>
      </c>
      <c r="N156">
        <v>1465016400</v>
      </c>
      <c r="O156" s="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3">
        <f t="shared" si="10"/>
        <v>40262.208333333336</v>
      </c>
      <c r="N157">
        <v>1270789200</v>
      </c>
      <c r="O157" s="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3">
        <f t="shared" si="10"/>
        <v>43743.208333333328</v>
      </c>
      <c r="N158">
        <v>1572325200</v>
      </c>
      <c r="O158" s="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3">
        <f t="shared" si="10"/>
        <v>41638.25</v>
      </c>
      <c r="N159">
        <v>1389420000</v>
      </c>
      <c r="O159" s="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3">
        <f t="shared" si="10"/>
        <v>42346.25</v>
      </c>
      <c r="N160">
        <v>1449640800</v>
      </c>
      <c r="O160" s="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3">
        <f t="shared" si="10"/>
        <v>43551.208333333328</v>
      </c>
      <c r="N161">
        <v>1555218000</v>
      </c>
      <c r="O161" s="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3">
        <f t="shared" si="10"/>
        <v>43582.208333333328</v>
      </c>
      <c r="N162">
        <v>1557723600</v>
      </c>
      <c r="O162" s="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3">
        <f t="shared" si="10"/>
        <v>42270.208333333328</v>
      </c>
      <c r="N163">
        <v>1443502800</v>
      </c>
      <c r="O163" s="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3">
        <f t="shared" si="10"/>
        <v>43442.25</v>
      </c>
      <c r="N164">
        <v>1546840800</v>
      </c>
      <c r="O164" s="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3">
        <f t="shared" si="10"/>
        <v>43028.208333333328</v>
      </c>
      <c r="N165">
        <v>1512712800</v>
      </c>
      <c r="O165" s="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3">
        <f t="shared" si="10"/>
        <v>43016.208333333328</v>
      </c>
      <c r="N166">
        <v>1507525200</v>
      </c>
      <c r="O166" s="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3">
        <f t="shared" si="10"/>
        <v>42948.208333333328</v>
      </c>
      <c r="N167">
        <v>1504328400</v>
      </c>
      <c r="O167" s="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3">
        <f t="shared" si="10"/>
        <v>40534.25</v>
      </c>
      <c r="N168">
        <v>1293343200</v>
      </c>
      <c r="O168" s="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3">
        <f t="shared" si="10"/>
        <v>41435.208333333336</v>
      </c>
      <c r="N169">
        <v>1371704400</v>
      </c>
      <c r="O169" s="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3">
        <f t="shared" si="10"/>
        <v>43518.25</v>
      </c>
      <c r="N170">
        <v>1552798800</v>
      </c>
      <c r="O170" s="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3">
        <f t="shared" si="10"/>
        <v>41077.208333333336</v>
      </c>
      <c r="N171">
        <v>1342328400</v>
      </c>
      <c r="O171" s="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3">
        <f t="shared" si="10"/>
        <v>42950.208333333328</v>
      </c>
      <c r="N172">
        <v>1502341200</v>
      </c>
      <c r="O172" s="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3">
        <f t="shared" si="10"/>
        <v>41718.208333333336</v>
      </c>
      <c r="N173">
        <v>1397192400</v>
      </c>
      <c r="O173" s="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3">
        <f t="shared" si="10"/>
        <v>41839.208333333336</v>
      </c>
      <c r="N174">
        <v>1407042000</v>
      </c>
      <c r="O174" s="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3">
        <f t="shared" si="10"/>
        <v>41412.208333333336</v>
      </c>
      <c r="N175">
        <v>1369371600</v>
      </c>
      <c r="O175" s="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3">
        <f t="shared" si="10"/>
        <v>42282.208333333328</v>
      </c>
      <c r="N176">
        <v>1444107600</v>
      </c>
      <c r="O176" s="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3">
        <f t="shared" si="10"/>
        <v>42613.208333333328</v>
      </c>
      <c r="N177">
        <v>1474261200</v>
      </c>
      <c r="O177" s="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3">
        <f t="shared" si="10"/>
        <v>42616.208333333328</v>
      </c>
      <c r="N178">
        <v>1473656400</v>
      </c>
      <c r="O178" s="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3">
        <f t="shared" si="10"/>
        <v>40497.25</v>
      </c>
      <c r="N179">
        <v>1291960800</v>
      </c>
      <c r="O179" s="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3">
        <f t="shared" si="10"/>
        <v>42999.208333333328</v>
      </c>
      <c r="N180">
        <v>1506747600</v>
      </c>
      <c r="O180" s="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3">
        <f t="shared" si="10"/>
        <v>41350.208333333336</v>
      </c>
      <c r="N181">
        <v>1363582800</v>
      </c>
      <c r="O181" s="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3">
        <f t="shared" si="10"/>
        <v>40259.208333333336</v>
      </c>
      <c r="N182">
        <v>1269666000</v>
      </c>
      <c r="O182" s="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3">
        <f t="shared" si="10"/>
        <v>43012.208333333328</v>
      </c>
      <c r="N183">
        <v>1508648400</v>
      </c>
      <c r="O183" s="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3">
        <f t="shared" si="10"/>
        <v>43631.208333333328</v>
      </c>
      <c r="N184">
        <v>1561957200</v>
      </c>
      <c r="O184" s="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3">
        <f t="shared" si="10"/>
        <v>40430.208333333336</v>
      </c>
      <c r="N185">
        <v>1285131600</v>
      </c>
      <c r="O185" s="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3">
        <f t="shared" si="10"/>
        <v>43588.208333333328</v>
      </c>
      <c r="N186">
        <v>1556946000</v>
      </c>
      <c r="O186" s="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3">
        <f t="shared" si="10"/>
        <v>43233.208333333328</v>
      </c>
      <c r="N187">
        <v>1527138000</v>
      </c>
      <c r="O187" s="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3">
        <f t="shared" si="10"/>
        <v>41782.208333333336</v>
      </c>
      <c r="N188">
        <v>1402117200</v>
      </c>
      <c r="O188" s="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3">
        <f t="shared" si="10"/>
        <v>41328.25</v>
      </c>
      <c r="N189">
        <v>1364014800</v>
      </c>
      <c r="O189" s="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3">
        <f t="shared" si="10"/>
        <v>41975.25</v>
      </c>
      <c r="N190">
        <v>1417586400</v>
      </c>
      <c r="O190" s="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3">
        <f t="shared" si="10"/>
        <v>42433.25</v>
      </c>
      <c r="N191">
        <v>1457071200</v>
      </c>
      <c r="O191" s="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3">
        <f t="shared" si="10"/>
        <v>41429.208333333336</v>
      </c>
      <c r="N192">
        <v>1370408400</v>
      </c>
      <c r="O192" s="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3">
        <f t="shared" si="10"/>
        <v>43536.208333333328</v>
      </c>
      <c r="N193">
        <v>1552626000</v>
      </c>
      <c r="O193" s="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3">
        <f t="shared" si="10"/>
        <v>41817.208333333336</v>
      </c>
      <c r="N194">
        <v>1404190800</v>
      </c>
      <c r="O194" s="3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>
        <f t="shared" ref="F195:F258" si="12">ROUND((E195/D195*100),0)</f>
        <v>46</v>
      </c>
      <c r="G195" t="s">
        <v>14</v>
      </c>
      <c r="H195">
        <v>65</v>
      </c>
      <c r="I195">
        <f t="shared" ref="I195:I258" si="13">IF(F195=0,0,ROUND(E195/H195,2))</f>
        <v>46.34</v>
      </c>
      <c r="J195" t="s">
        <v>21</v>
      </c>
      <c r="K195" t="s">
        <v>22</v>
      </c>
      <c r="L195">
        <v>1523163600</v>
      </c>
      <c r="M195" s="3">
        <f t="shared" ref="M195:M258" si="14" xml:space="preserve"> ((L195/86400) + DATE(1970, 1, 1 ))</f>
        <v>43198.208333333328</v>
      </c>
      <c r="N195">
        <v>1523509200</v>
      </c>
      <c r="O195" s="3">
        <f t="shared" ref="O195:O258" si="15" xml:space="preserve"> ((N195/86400) + DATE(1970, 1, 1 ))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3">
        <f t="shared" si="14"/>
        <v>42261.208333333328</v>
      </c>
      <c r="N196">
        <v>1443589200</v>
      </c>
      <c r="O196" s="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3">
        <f t="shared" si="14"/>
        <v>43310.208333333328</v>
      </c>
      <c r="N197">
        <v>1533445200</v>
      </c>
      <c r="O197" s="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3">
        <f t="shared" si="14"/>
        <v>42616.208333333328</v>
      </c>
      <c r="N198">
        <v>1474520400</v>
      </c>
      <c r="O198" s="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3">
        <f t="shared" si="14"/>
        <v>42909.208333333328</v>
      </c>
      <c r="N199">
        <v>1499403600</v>
      </c>
      <c r="O199" s="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3">
        <f t="shared" si="14"/>
        <v>40396.208333333336</v>
      </c>
      <c r="N200">
        <v>1283576400</v>
      </c>
      <c r="O200" s="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3">
        <f t="shared" si="14"/>
        <v>42192.208333333328</v>
      </c>
      <c r="N201">
        <v>1436590800</v>
      </c>
      <c r="O201" s="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3">
        <f t="shared" si="14"/>
        <v>40262.208333333336</v>
      </c>
      <c r="N202">
        <v>1270443600</v>
      </c>
      <c r="O202" s="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3">
        <f t="shared" si="14"/>
        <v>41845.208333333336</v>
      </c>
      <c r="N203">
        <v>1407819600</v>
      </c>
      <c r="O203" s="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3">
        <f t="shared" si="14"/>
        <v>40818.208333333336</v>
      </c>
      <c r="N204">
        <v>1317877200</v>
      </c>
      <c r="O204" s="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3">
        <f t="shared" si="14"/>
        <v>42752.25</v>
      </c>
      <c r="N205">
        <v>1484805600</v>
      </c>
      <c r="O205" s="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3">
        <f t="shared" si="14"/>
        <v>40636.208333333336</v>
      </c>
      <c r="N206">
        <v>1302670800</v>
      </c>
      <c r="O206" s="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3">
        <f t="shared" si="14"/>
        <v>43390.208333333328</v>
      </c>
      <c r="N207">
        <v>1540789200</v>
      </c>
      <c r="O207" s="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3">
        <f t="shared" si="14"/>
        <v>40236.25</v>
      </c>
      <c r="N208">
        <v>1268028000</v>
      </c>
      <c r="O208" s="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3">
        <f t="shared" si="14"/>
        <v>43340.208333333328</v>
      </c>
      <c r="N209">
        <v>1537160400</v>
      </c>
      <c r="O209" s="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3">
        <f t="shared" si="14"/>
        <v>43048.25</v>
      </c>
      <c r="N210">
        <v>1512280800</v>
      </c>
      <c r="O210" s="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3">
        <f t="shared" si="14"/>
        <v>42496.208333333328</v>
      </c>
      <c r="N211">
        <v>1463115600</v>
      </c>
      <c r="O211" s="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3">
        <f t="shared" si="14"/>
        <v>42797.25</v>
      </c>
      <c r="N212">
        <v>1490850000</v>
      </c>
      <c r="O212" s="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3">
        <f t="shared" si="14"/>
        <v>41513.208333333336</v>
      </c>
      <c r="N213">
        <v>1379653200</v>
      </c>
      <c r="O213" s="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3">
        <f t="shared" si="14"/>
        <v>43814.25</v>
      </c>
      <c r="N214">
        <v>1580364000</v>
      </c>
      <c r="O214" s="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3">
        <f t="shared" si="14"/>
        <v>40488.208333333336</v>
      </c>
      <c r="N215">
        <v>1289714400</v>
      </c>
      <c r="O215" s="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3">
        <f t="shared" si="14"/>
        <v>40409.208333333336</v>
      </c>
      <c r="N216">
        <v>1282712400</v>
      </c>
      <c r="O216" s="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3">
        <f t="shared" si="14"/>
        <v>43509.25</v>
      </c>
      <c r="N217">
        <v>1550210400</v>
      </c>
      <c r="O217" s="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3">
        <f t="shared" si="14"/>
        <v>40869.25</v>
      </c>
      <c r="N218">
        <v>1322114400</v>
      </c>
      <c r="O218" s="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3">
        <f t="shared" si="14"/>
        <v>43583.208333333328</v>
      </c>
      <c r="N219">
        <v>1557205200</v>
      </c>
      <c r="O219" s="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3">
        <f t="shared" si="14"/>
        <v>40858.25</v>
      </c>
      <c r="N220">
        <v>1323928800</v>
      </c>
      <c r="O220" s="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3">
        <f t="shared" si="14"/>
        <v>41137.208333333336</v>
      </c>
      <c r="N221">
        <v>1346130000</v>
      </c>
      <c r="O221" s="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3">
        <f t="shared" si="14"/>
        <v>40725.208333333336</v>
      </c>
      <c r="N222">
        <v>1311051600</v>
      </c>
      <c r="O222" s="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3">
        <f t="shared" si="14"/>
        <v>41081.208333333336</v>
      </c>
      <c r="N223">
        <v>1340427600</v>
      </c>
      <c r="O223" s="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3">
        <f t="shared" si="14"/>
        <v>41914.208333333336</v>
      </c>
      <c r="N224">
        <v>1412312400</v>
      </c>
      <c r="O224" s="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3">
        <f t="shared" si="14"/>
        <v>42445.208333333328</v>
      </c>
      <c r="N225">
        <v>1459314000</v>
      </c>
      <c r="O225" s="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3">
        <f t="shared" si="14"/>
        <v>41906.208333333336</v>
      </c>
      <c r="N226">
        <v>1415426400</v>
      </c>
      <c r="O226" s="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3">
        <f t="shared" si="14"/>
        <v>41762.208333333336</v>
      </c>
      <c r="N227">
        <v>1399093200</v>
      </c>
      <c r="O227" s="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3">
        <f t="shared" si="14"/>
        <v>40276.208333333336</v>
      </c>
      <c r="N228">
        <v>1273899600</v>
      </c>
      <c r="O228" s="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3">
        <f t="shared" si="14"/>
        <v>42139.208333333328</v>
      </c>
      <c r="N229">
        <v>1432184400</v>
      </c>
      <c r="O229" s="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3">
        <f t="shared" si="14"/>
        <v>42613.208333333328</v>
      </c>
      <c r="N230">
        <v>1474779600</v>
      </c>
      <c r="O230" s="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3">
        <f t="shared" si="14"/>
        <v>42887.208333333328</v>
      </c>
      <c r="N231">
        <v>1500440400</v>
      </c>
      <c r="O231" s="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3">
        <f t="shared" si="14"/>
        <v>43805.25</v>
      </c>
      <c r="N232">
        <v>1575612000</v>
      </c>
      <c r="O232" s="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3">
        <f t="shared" si="14"/>
        <v>41415.208333333336</v>
      </c>
      <c r="N233">
        <v>1374123600</v>
      </c>
      <c r="O233" s="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3">
        <f t="shared" si="14"/>
        <v>42576.208333333328</v>
      </c>
      <c r="N234">
        <v>1469509200</v>
      </c>
      <c r="O234" s="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3">
        <f t="shared" si="14"/>
        <v>40706.208333333336</v>
      </c>
      <c r="N235">
        <v>1309237200</v>
      </c>
      <c r="O235" s="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3">
        <f t="shared" si="14"/>
        <v>42969.208333333328</v>
      </c>
      <c r="N236">
        <v>1503982800</v>
      </c>
      <c r="O236" s="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3">
        <f t="shared" si="14"/>
        <v>42779.25</v>
      </c>
      <c r="N237">
        <v>1487397600</v>
      </c>
      <c r="O237" s="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3">
        <f t="shared" si="14"/>
        <v>43641.208333333328</v>
      </c>
      <c r="N238">
        <v>1562043600</v>
      </c>
      <c r="O238" s="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3">
        <f t="shared" si="14"/>
        <v>41754.208333333336</v>
      </c>
      <c r="N239">
        <v>1398574800</v>
      </c>
      <c r="O239" s="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3">
        <f t="shared" si="14"/>
        <v>43083.25</v>
      </c>
      <c r="N240">
        <v>1515391200</v>
      </c>
      <c r="O240" s="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3">
        <f t="shared" si="14"/>
        <v>42245.208333333328</v>
      </c>
      <c r="N241">
        <v>1441170000</v>
      </c>
      <c r="O241" s="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3">
        <f t="shared" si="14"/>
        <v>40396.208333333336</v>
      </c>
      <c r="N242">
        <v>1281157200</v>
      </c>
      <c r="O242" s="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3">
        <f t="shared" si="14"/>
        <v>41742.208333333336</v>
      </c>
      <c r="N243">
        <v>1398229200</v>
      </c>
      <c r="O243" s="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3">
        <f t="shared" si="14"/>
        <v>42865.208333333328</v>
      </c>
      <c r="N244">
        <v>1495256400</v>
      </c>
      <c r="O244" s="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3">
        <f t="shared" si="14"/>
        <v>43163.25</v>
      </c>
      <c r="N245">
        <v>1520402400</v>
      </c>
      <c r="O245" s="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3">
        <f t="shared" si="14"/>
        <v>41834.208333333336</v>
      </c>
      <c r="N246">
        <v>1409806800</v>
      </c>
      <c r="O246" s="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3">
        <f t="shared" si="14"/>
        <v>41736.208333333336</v>
      </c>
      <c r="N247">
        <v>1396933200</v>
      </c>
      <c r="O247" s="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3">
        <f t="shared" si="14"/>
        <v>41491.208333333336</v>
      </c>
      <c r="N248">
        <v>1376024400</v>
      </c>
      <c r="O248" s="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3">
        <f t="shared" si="14"/>
        <v>42726.25</v>
      </c>
      <c r="N249">
        <v>1483682400</v>
      </c>
      <c r="O249" s="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3">
        <f t="shared" si="14"/>
        <v>42004.25</v>
      </c>
      <c r="N250">
        <v>1420437600</v>
      </c>
      <c r="O250" s="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3">
        <f t="shared" si="14"/>
        <v>42006.25</v>
      </c>
      <c r="N251">
        <v>1420783200</v>
      </c>
      <c r="O251" s="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3">
        <f t="shared" si="14"/>
        <v>40203.25</v>
      </c>
      <c r="N252">
        <v>1267423200</v>
      </c>
      <c r="O252" s="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3">
        <f t="shared" si="14"/>
        <v>41252.25</v>
      </c>
      <c r="N253">
        <v>1355205600</v>
      </c>
      <c r="O253" s="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3">
        <f t="shared" si="14"/>
        <v>41572.208333333336</v>
      </c>
      <c r="N254">
        <v>1383109200</v>
      </c>
      <c r="O254" s="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3">
        <f t="shared" si="14"/>
        <v>40641.208333333336</v>
      </c>
      <c r="N255">
        <v>1303275600</v>
      </c>
      <c r="O255" s="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3">
        <f t="shared" si="14"/>
        <v>42787.25</v>
      </c>
      <c r="N256">
        <v>1487829600</v>
      </c>
      <c r="O256" s="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3">
        <f t="shared" si="14"/>
        <v>40590.25</v>
      </c>
      <c r="N257">
        <v>1298268000</v>
      </c>
      <c r="O257" s="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3">
        <f t="shared" si="14"/>
        <v>42393.25</v>
      </c>
      <c r="N258">
        <v>1456812000</v>
      </c>
      <c r="O258" s="3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>
        <f t="shared" ref="F259:F322" si="16">ROUND((E259/D259*100),0)</f>
        <v>146</v>
      </c>
      <c r="G259" t="s">
        <v>20</v>
      </c>
      <c r="H259">
        <v>92</v>
      </c>
      <c r="I259">
        <f t="shared" ref="I259:I322" si="17">IF(F259=0,0,ROUND(E259/H259,2))</f>
        <v>90.46</v>
      </c>
      <c r="J259" t="s">
        <v>21</v>
      </c>
      <c r="K259" t="s">
        <v>22</v>
      </c>
      <c r="L259">
        <v>1362463200</v>
      </c>
      <c r="M259" s="3">
        <f t="shared" ref="M259:M322" si="18" xml:space="preserve"> ((L259/86400) + DATE(1970, 1, 1 ))</f>
        <v>41338.25</v>
      </c>
      <c r="N259">
        <v>1363669200</v>
      </c>
      <c r="O259" s="3">
        <f t="shared" ref="O259:O322" si="19" xml:space="preserve"> ((N259/86400) + DATE(1970, 1, 1 ))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3">
        <f t="shared" si="18"/>
        <v>42712.25</v>
      </c>
      <c r="N260">
        <v>1482904800</v>
      </c>
      <c r="O260" s="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3">
        <f t="shared" si="18"/>
        <v>41251.25</v>
      </c>
      <c r="N261">
        <v>1356588000</v>
      </c>
      <c r="O261" s="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3">
        <f t="shared" si="18"/>
        <v>41180.208333333336</v>
      </c>
      <c r="N262">
        <v>1349845200</v>
      </c>
      <c r="O262" s="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3">
        <f t="shared" si="18"/>
        <v>40415.208333333336</v>
      </c>
      <c r="N263">
        <v>1283058000</v>
      </c>
      <c r="O263" s="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3">
        <f t="shared" si="18"/>
        <v>40638.208333333336</v>
      </c>
      <c r="N264">
        <v>1304226000</v>
      </c>
      <c r="O264" s="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3">
        <f t="shared" si="18"/>
        <v>40187.25</v>
      </c>
      <c r="N265">
        <v>1263016800</v>
      </c>
      <c r="O265" s="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3">
        <f t="shared" si="18"/>
        <v>41317.25</v>
      </c>
      <c r="N266">
        <v>1362031200</v>
      </c>
      <c r="O266" s="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3">
        <f t="shared" si="18"/>
        <v>42372.25</v>
      </c>
      <c r="N267">
        <v>1455602400</v>
      </c>
      <c r="O267" s="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3">
        <f t="shared" si="18"/>
        <v>41950.25</v>
      </c>
      <c r="N268">
        <v>1418191200</v>
      </c>
      <c r="O268" s="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3">
        <f t="shared" si="18"/>
        <v>41206.208333333336</v>
      </c>
      <c r="N269">
        <v>1352440800</v>
      </c>
      <c r="O269" s="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3">
        <f t="shared" si="18"/>
        <v>41186.208333333336</v>
      </c>
      <c r="N270">
        <v>1353304800</v>
      </c>
      <c r="O270" s="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3">
        <f t="shared" si="18"/>
        <v>43496.25</v>
      </c>
      <c r="N271">
        <v>1550728800</v>
      </c>
      <c r="O271" s="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3">
        <f t="shared" si="18"/>
        <v>40514.25</v>
      </c>
      <c r="N272">
        <v>1291442400</v>
      </c>
      <c r="O272" s="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3">
        <f t="shared" si="18"/>
        <v>42345.25</v>
      </c>
      <c r="N273">
        <v>1452146400</v>
      </c>
      <c r="O273" s="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3">
        <f t="shared" si="18"/>
        <v>43656.208333333328</v>
      </c>
      <c r="N274">
        <v>1564894800</v>
      </c>
      <c r="O274" s="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3">
        <f t="shared" si="18"/>
        <v>42995.208333333328</v>
      </c>
      <c r="N275">
        <v>1505883600</v>
      </c>
      <c r="O275" s="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3">
        <f t="shared" si="18"/>
        <v>43045.25</v>
      </c>
      <c r="N276">
        <v>1510380000</v>
      </c>
      <c r="O276" s="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3">
        <f t="shared" si="18"/>
        <v>43561.208333333328</v>
      </c>
      <c r="N277">
        <v>1555218000</v>
      </c>
      <c r="O277" s="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3">
        <f t="shared" si="18"/>
        <v>41018.208333333336</v>
      </c>
      <c r="N278">
        <v>1335243600</v>
      </c>
      <c r="O278" s="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3">
        <f t="shared" si="18"/>
        <v>40378.208333333336</v>
      </c>
      <c r="N279">
        <v>1279688400</v>
      </c>
      <c r="O279" s="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3">
        <f t="shared" si="18"/>
        <v>41239.25</v>
      </c>
      <c r="N280">
        <v>1356069600</v>
      </c>
      <c r="O280" s="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3">
        <f t="shared" si="18"/>
        <v>43346.208333333328</v>
      </c>
      <c r="N281">
        <v>1536210000</v>
      </c>
      <c r="O281" s="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3">
        <f t="shared" si="18"/>
        <v>43060.25</v>
      </c>
      <c r="N282">
        <v>1511762400</v>
      </c>
      <c r="O282" s="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3">
        <f t="shared" si="18"/>
        <v>40979.25</v>
      </c>
      <c r="N283">
        <v>1333256400</v>
      </c>
      <c r="O283" s="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3">
        <f t="shared" si="18"/>
        <v>42701.25</v>
      </c>
      <c r="N284">
        <v>1480744800</v>
      </c>
      <c r="O284" s="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3">
        <f t="shared" si="18"/>
        <v>42520.208333333328</v>
      </c>
      <c r="N285">
        <v>1465016400</v>
      </c>
      <c r="O285" s="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3">
        <f t="shared" si="18"/>
        <v>41030.208333333336</v>
      </c>
      <c r="N286">
        <v>1336280400</v>
      </c>
      <c r="O286" s="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3">
        <f t="shared" si="18"/>
        <v>42623.208333333328</v>
      </c>
      <c r="N287">
        <v>1476766800</v>
      </c>
      <c r="O287" s="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3">
        <f t="shared" si="18"/>
        <v>42697.25</v>
      </c>
      <c r="N288">
        <v>1480485600</v>
      </c>
      <c r="O288" s="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3">
        <f t="shared" si="18"/>
        <v>42122.208333333328</v>
      </c>
      <c r="N289">
        <v>1430197200</v>
      </c>
      <c r="O289" s="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3">
        <f t="shared" si="18"/>
        <v>40982.208333333336</v>
      </c>
      <c r="N290">
        <v>1331787600</v>
      </c>
      <c r="O290" s="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3">
        <f t="shared" si="18"/>
        <v>42219.208333333328</v>
      </c>
      <c r="N291">
        <v>1438837200</v>
      </c>
      <c r="O291" s="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3">
        <f t="shared" si="18"/>
        <v>41404.208333333336</v>
      </c>
      <c r="N292">
        <v>1370926800</v>
      </c>
      <c r="O292" s="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3">
        <f t="shared" si="18"/>
        <v>40831.208333333336</v>
      </c>
      <c r="N293">
        <v>1319000400</v>
      </c>
      <c r="O293" s="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3">
        <f t="shared" si="18"/>
        <v>40984.208333333336</v>
      </c>
      <c r="N294">
        <v>1333429200</v>
      </c>
      <c r="O294" s="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3">
        <f t="shared" si="18"/>
        <v>40456.208333333336</v>
      </c>
      <c r="N295">
        <v>1287032400</v>
      </c>
      <c r="O295" s="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3">
        <f t="shared" si="18"/>
        <v>43399.208333333328</v>
      </c>
      <c r="N296">
        <v>1541570400</v>
      </c>
      <c r="O296" s="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3">
        <f t="shared" si="18"/>
        <v>41562.208333333336</v>
      </c>
      <c r="N297">
        <v>1383976800</v>
      </c>
      <c r="O297" s="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3">
        <f t="shared" si="18"/>
        <v>43493.25</v>
      </c>
      <c r="N298">
        <v>1550556000</v>
      </c>
      <c r="O298" s="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3">
        <f t="shared" si="18"/>
        <v>41653.25</v>
      </c>
      <c r="N299">
        <v>1390456800</v>
      </c>
      <c r="O299" s="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3">
        <f t="shared" si="18"/>
        <v>42426.25</v>
      </c>
      <c r="N300">
        <v>1458018000</v>
      </c>
      <c r="O300" s="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3">
        <f t="shared" si="18"/>
        <v>42432.25</v>
      </c>
      <c r="N301">
        <v>1461819600</v>
      </c>
      <c r="O301" s="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3">
        <f t="shared" si="18"/>
        <v>42977.208333333328</v>
      </c>
      <c r="N302">
        <v>1504155600</v>
      </c>
      <c r="O302" s="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3">
        <f t="shared" si="18"/>
        <v>42061.25</v>
      </c>
      <c r="N303">
        <v>1426395600</v>
      </c>
      <c r="O303" s="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3">
        <f t="shared" si="18"/>
        <v>43345.208333333328</v>
      </c>
      <c r="N304">
        <v>1537074000</v>
      </c>
      <c r="O304" s="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3">
        <f t="shared" si="18"/>
        <v>42376.25</v>
      </c>
      <c r="N305">
        <v>1452578400</v>
      </c>
      <c r="O305" s="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3">
        <f t="shared" si="18"/>
        <v>42589.208333333328</v>
      </c>
      <c r="N306">
        <v>1474088400</v>
      </c>
      <c r="O306" s="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3">
        <f t="shared" si="18"/>
        <v>42448.208333333328</v>
      </c>
      <c r="N307">
        <v>1461906000</v>
      </c>
      <c r="O307" s="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3">
        <f t="shared" si="18"/>
        <v>42930.208333333328</v>
      </c>
      <c r="N308">
        <v>1500267600</v>
      </c>
      <c r="O308" s="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3">
        <f t="shared" si="18"/>
        <v>41066.208333333336</v>
      </c>
      <c r="N309">
        <v>1340686800</v>
      </c>
      <c r="O309" s="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3">
        <f t="shared" si="18"/>
        <v>40651.208333333336</v>
      </c>
      <c r="N310">
        <v>1303189200</v>
      </c>
      <c r="O310" s="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3">
        <f t="shared" si="18"/>
        <v>40807.208333333336</v>
      </c>
      <c r="N311">
        <v>1318309200</v>
      </c>
      <c r="O311" s="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3">
        <f t="shared" si="18"/>
        <v>40277.208333333336</v>
      </c>
      <c r="N312">
        <v>1272171600</v>
      </c>
      <c r="O312" s="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3">
        <f t="shared" si="18"/>
        <v>40590.25</v>
      </c>
      <c r="N313">
        <v>1298872800</v>
      </c>
      <c r="O313" s="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3">
        <f t="shared" si="18"/>
        <v>41572.208333333336</v>
      </c>
      <c r="N314">
        <v>1383282000</v>
      </c>
      <c r="O314" s="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3">
        <f t="shared" si="18"/>
        <v>40966.25</v>
      </c>
      <c r="N315">
        <v>1330495200</v>
      </c>
      <c r="O315" s="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3">
        <f t="shared" si="18"/>
        <v>43536.208333333328</v>
      </c>
      <c r="N316">
        <v>1552798800</v>
      </c>
      <c r="O316" s="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3">
        <f t="shared" si="18"/>
        <v>41783.208333333336</v>
      </c>
      <c r="N317">
        <v>1403413200</v>
      </c>
      <c r="O317" s="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3">
        <f t="shared" si="18"/>
        <v>43788.25</v>
      </c>
      <c r="N318">
        <v>1574229600</v>
      </c>
      <c r="O318" s="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3">
        <f t="shared" si="18"/>
        <v>42869.208333333328</v>
      </c>
      <c r="N319">
        <v>1495861200</v>
      </c>
      <c r="O319" s="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3">
        <f t="shared" si="18"/>
        <v>41684.25</v>
      </c>
      <c r="N320">
        <v>1392530400</v>
      </c>
      <c r="O320" s="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3">
        <f t="shared" si="18"/>
        <v>40402.208333333336</v>
      </c>
      <c r="N321">
        <v>1283662800</v>
      </c>
      <c r="O321" s="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3">
        <f t="shared" si="18"/>
        <v>40673.208333333336</v>
      </c>
      <c r="N322">
        <v>1305781200</v>
      </c>
      <c r="O322" s="3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>
        <f t="shared" ref="F323:F386" si="20">ROUND((E323/D323*100),0)</f>
        <v>94</v>
      </c>
      <c r="G323" t="s">
        <v>14</v>
      </c>
      <c r="H323">
        <v>2468</v>
      </c>
      <c r="I323">
        <f t="shared" ref="I323:I386" si="21">IF(F323=0,0,ROUND(E323/H323,2))</f>
        <v>65</v>
      </c>
      <c r="J323" t="s">
        <v>21</v>
      </c>
      <c r="K323" t="s">
        <v>22</v>
      </c>
      <c r="L323">
        <v>1301634000</v>
      </c>
      <c r="M323" s="3">
        <f t="shared" ref="M323:M386" si="22" xml:space="preserve"> ((L323/86400) + DATE(1970, 1, 1 ))</f>
        <v>40634.208333333336</v>
      </c>
      <c r="N323">
        <v>1302325200</v>
      </c>
      <c r="O323" s="3">
        <f t="shared" ref="O323:O386" si="23" xml:space="preserve"> ((N323/86400) + DATE(1970, 1, 1 ))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3">
        <f t="shared" si="22"/>
        <v>40507.25</v>
      </c>
      <c r="N324">
        <v>1291788000</v>
      </c>
      <c r="O324" s="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3">
        <f t="shared" si="22"/>
        <v>41725.208333333336</v>
      </c>
      <c r="N325">
        <v>1396069200</v>
      </c>
      <c r="O325" s="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3">
        <f t="shared" si="22"/>
        <v>42176.208333333328</v>
      </c>
      <c r="N326">
        <v>1435899600</v>
      </c>
      <c r="O326" s="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3">
        <f t="shared" si="22"/>
        <v>43267.208333333328</v>
      </c>
      <c r="N327">
        <v>1531112400</v>
      </c>
      <c r="O327" s="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3">
        <f t="shared" si="22"/>
        <v>42364.25</v>
      </c>
      <c r="N328">
        <v>1451628000</v>
      </c>
      <c r="O328" s="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3">
        <f t="shared" si="22"/>
        <v>43705.208333333328</v>
      </c>
      <c r="N329">
        <v>1567314000</v>
      </c>
      <c r="O329" s="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3">
        <f t="shared" si="22"/>
        <v>43434.25</v>
      </c>
      <c r="N330">
        <v>1544508000</v>
      </c>
      <c r="O330" s="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3">
        <f t="shared" si="22"/>
        <v>42716.25</v>
      </c>
      <c r="N331">
        <v>1482472800</v>
      </c>
      <c r="O331" s="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3">
        <f t="shared" si="22"/>
        <v>43077.25</v>
      </c>
      <c r="N332">
        <v>1512799200</v>
      </c>
      <c r="O332" s="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3">
        <f t="shared" si="22"/>
        <v>40896.25</v>
      </c>
      <c r="N333">
        <v>1324360800</v>
      </c>
      <c r="O333" s="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3">
        <f t="shared" si="22"/>
        <v>41361.208333333336</v>
      </c>
      <c r="N334">
        <v>1364533200</v>
      </c>
      <c r="O334" s="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3">
        <f t="shared" si="22"/>
        <v>43424.25</v>
      </c>
      <c r="N335">
        <v>1545112800</v>
      </c>
      <c r="O335" s="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3">
        <f t="shared" si="22"/>
        <v>43110.25</v>
      </c>
      <c r="N336">
        <v>1516168800</v>
      </c>
      <c r="O336" s="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3">
        <f t="shared" si="22"/>
        <v>43784.25</v>
      </c>
      <c r="N337">
        <v>1574920800</v>
      </c>
      <c r="O337" s="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3">
        <f t="shared" si="22"/>
        <v>40527.25</v>
      </c>
      <c r="N338">
        <v>1292479200</v>
      </c>
      <c r="O338" s="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3">
        <f t="shared" si="22"/>
        <v>43780.25</v>
      </c>
      <c r="N339">
        <v>1573538400</v>
      </c>
      <c r="O339" s="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3">
        <f t="shared" si="22"/>
        <v>40821.208333333336</v>
      </c>
      <c r="N340">
        <v>1320382800</v>
      </c>
      <c r="O340" s="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3">
        <f t="shared" si="22"/>
        <v>42949.208333333328</v>
      </c>
      <c r="N341">
        <v>1502859600</v>
      </c>
      <c r="O341" s="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3">
        <f t="shared" si="22"/>
        <v>40889.25</v>
      </c>
      <c r="N342">
        <v>1323756000</v>
      </c>
      <c r="O342" s="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3">
        <f t="shared" si="22"/>
        <v>42244.208333333328</v>
      </c>
      <c r="N343">
        <v>1441342800</v>
      </c>
      <c r="O343" s="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3">
        <f t="shared" si="22"/>
        <v>41475.208333333336</v>
      </c>
      <c r="N344">
        <v>1375333200</v>
      </c>
      <c r="O344" s="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3">
        <f t="shared" si="22"/>
        <v>41597.25</v>
      </c>
      <c r="N345">
        <v>1389420000</v>
      </c>
      <c r="O345" s="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3">
        <f t="shared" si="22"/>
        <v>43122.25</v>
      </c>
      <c r="N346">
        <v>1520056800</v>
      </c>
      <c r="O346" s="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3">
        <f t="shared" si="22"/>
        <v>42194.208333333328</v>
      </c>
      <c r="N347">
        <v>1436504400</v>
      </c>
      <c r="O347" s="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3">
        <f t="shared" si="22"/>
        <v>42971.208333333328</v>
      </c>
      <c r="N348">
        <v>1508302800</v>
      </c>
      <c r="O348" s="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3">
        <f t="shared" si="22"/>
        <v>42046.25</v>
      </c>
      <c r="N349">
        <v>1425708000</v>
      </c>
      <c r="O349" s="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3">
        <f t="shared" si="22"/>
        <v>42782.25</v>
      </c>
      <c r="N350">
        <v>1488348000</v>
      </c>
      <c r="O350" s="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3">
        <f t="shared" si="22"/>
        <v>42930.208333333328</v>
      </c>
      <c r="N351">
        <v>1502600400</v>
      </c>
      <c r="O351" s="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3">
        <f t="shared" si="22"/>
        <v>42144.208333333328</v>
      </c>
      <c r="N352">
        <v>1433653200</v>
      </c>
      <c r="O352" s="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3">
        <f t="shared" si="22"/>
        <v>42240.208333333328</v>
      </c>
      <c r="N353">
        <v>1441602000</v>
      </c>
      <c r="O353" s="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3">
        <f t="shared" si="22"/>
        <v>42315.25</v>
      </c>
      <c r="N354">
        <v>1447567200</v>
      </c>
      <c r="O354" s="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3">
        <f t="shared" si="22"/>
        <v>43651.208333333328</v>
      </c>
      <c r="N355">
        <v>1562389200</v>
      </c>
      <c r="O355" s="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3">
        <f t="shared" si="22"/>
        <v>41520.208333333336</v>
      </c>
      <c r="N356">
        <v>1378789200</v>
      </c>
      <c r="O356" s="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3">
        <f t="shared" si="22"/>
        <v>42757.25</v>
      </c>
      <c r="N357">
        <v>1488520800</v>
      </c>
      <c r="O357" s="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3">
        <f t="shared" si="22"/>
        <v>40922.25</v>
      </c>
      <c r="N358">
        <v>1327298400</v>
      </c>
      <c r="O358" s="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3">
        <f t="shared" si="22"/>
        <v>42250.208333333328</v>
      </c>
      <c r="N359">
        <v>1443416400</v>
      </c>
      <c r="O359" s="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3">
        <f t="shared" si="22"/>
        <v>43322.208333333328</v>
      </c>
      <c r="N360">
        <v>1534136400</v>
      </c>
      <c r="O360" s="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3">
        <f t="shared" si="22"/>
        <v>40782.208333333336</v>
      </c>
      <c r="N361">
        <v>1315026000</v>
      </c>
      <c r="O361" s="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3">
        <f t="shared" si="22"/>
        <v>40544.25</v>
      </c>
      <c r="N362">
        <v>1295071200</v>
      </c>
      <c r="O362" s="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3">
        <f t="shared" si="22"/>
        <v>43015.208333333328</v>
      </c>
      <c r="N363">
        <v>1509426000</v>
      </c>
      <c r="O363" s="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3">
        <f t="shared" si="22"/>
        <v>40570.25</v>
      </c>
      <c r="N364">
        <v>1299391200</v>
      </c>
      <c r="O364" s="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3">
        <f t="shared" si="22"/>
        <v>40904.25</v>
      </c>
      <c r="N365">
        <v>1325052000</v>
      </c>
      <c r="O365" s="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3">
        <f t="shared" si="22"/>
        <v>43164.25</v>
      </c>
      <c r="N366">
        <v>1522818000</v>
      </c>
      <c r="O366" s="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3">
        <f t="shared" si="22"/>
        <v>42733.25</v>
      </c>
      <c r="N367">
        <v>1485324000</v>
      </c>
      <c r="O367" s="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3">
        <f t="shared" si="22"/>
        <v>40546.25</v>
      </c>
      <c r="N368">
        <v>1294120800</v>
      </c>
      <c r="O368" s="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3">
        <f t="shared" si="22"/>
        <v>41930.208333333336</v>
      </c>
      <c r="N369">
        <v>1415685600</v>
      </c>
      <c r="O369" s="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3">
        <f t="shared" si="22"/>
        <v>40464.208333333336</v>
      </c>
      <c r="N370">
        <v>1288933200</v>
      </c>
      <c r="O370" s="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3">
        <f t="shared" si="22"/>
        <v>41308.25</v>
      </c>
      <c r="N371">
        <v>1363237200</v>
      </c>
      <c r="O371" s="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3">
        <f t="shared" si="22"/>
        <v>43570.208333333328</v>
      </c>
      <c r="N372">
        <v>1555822800</v>
      </c>
      <c r="O372" s="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3">
        <f t="shared" si="22"/>
        <v>42043.25</v>
      </c>
      <c r="N373">
        <v>1427778000</v>
      </c>
      <c r="O373" s="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3">
        <f t="shared" si="22"/>
        <v>42012.25</v>
      </c>
      <c r="N374">
        <v>1422424800</v>
      </c>
      <c r="O374" s="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3">
        <f t="shared" si="22"/>
        <v>42964.208333333328</v>
      </c>
      <c r="N375">
        <v>1503637200</v>
      </c>
      <c r="O375" s="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3">
        <f t="shared" si="22"/>
        <v>43476.25</v>
      </c>
      <c r="N376">
        <v>1547618400</v>
      </c>
      <c r="O376" s="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3">
        <f t="shared" si="22"/>
        <v>42293.208333333328</v>
      </c>
      <c r="N377">
        <v>1449900000</v>
      </c>
      <c r="O377" s="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3">
        <f t="shared" si="22"/>
        <v>41826.208333333336</v>
      </c>
      <c r="N378">
        <v>1405141200</v>
      </c>
      <c r="O378" s="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3">
        <f t="shared" si="22"/>
        <v>43760.208333333328</v>
      </c>
      <c r="N379">
        <v>1572933600</v>
      </c>
      <c r="O379" s="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3">
        <f t="shared" si="22"/>
        <v>43241.208333333328</v>
      </c>
      <c r="N380">
        <v>1530162000</v>
      </c>
      <c r="O380" s="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3">
        <f t="shared" si="22"/>
        <v>40843.208333333336</v>
      </c>
      <c r="N381">
        <v>1320904800</v>
      </c>
      <c r="O381" s="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3">
        <f t="shared" si="22"/>
        <v>41448.208333333336</v>
      </c>
      <c r="N382">
        <v>1372395600</v>
      </c>
      <c r="O382" s="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3">
        <f t="shared" si="22"/>
        <v>42163.208333333328</v>
      </c>
      <c r="N383">
        <v>1437714000</v>
      </c>
      <c r="O383" s="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3">
        <f t="shared" si="22"/>
        <v>43024.208333333328</v>
      </c>
      <c r="N384">
        <v>1509771600</v>
      </c>
      <c r="O384" s="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3">
        <f t="shared" si="22"/>
        <v>43509.25</v>
      </c>
      <c r="N385">
        <v>1550556000</v>
      </c>
      <c r="O385" s="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3">
        <f t="shared" si="22"/>
        <v>42776.25</v>
      </c>
      <c r="N386">
        <v>1489039200</v>
      </c>
      <c r="O386" s="3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>
        <f t="shared" ref="F387:F450" si="24">ROUND((E387/D387*100),0)</f>
        <v>146</v>
      </c>
      <c r="G387" t="s">
        <v>20</v>
      </c>
      <c r="H387">
        <v>1137</v>
      </c>
      <c r="I387">
        <f t="shared" ref="I387:I450" si="25">IF(F387=0,0,ROUND(E387/H387,2))</f>
        <v>50.01</v>
      </c>
      <c r="J387" t="s">
        <v>21</v>
      </c>
      <c r="K387" t="s">
        <v>22</v>
      </c>
      <c r="L387">
        <v>1553835600</v>
      </c>
      <c r="M387" s="3">
        <f t="shared" ref="M387:M450" si="26" xml:space="preserve"> ((L387/86400) + DATE(1970, 1, 1 ))</f>
        <v>43553.208333333328</v>
      </c>
      <c r="N387">
        <v>1556600400</v>
      </c>
      <c r="O387" s="3">
        <f t="shared" ref="O387:O450" si="27" xml:space="preserve"> ((N387/86400) + DATE(1970, 1, 1 ))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3">
        <f t="shared" si="26"/>
        <v>40355.208333333336</v>
      </c>
      <c r="N388">
        <v>1278565200</v>
      </c>
      <c r="O388" s="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3">
        <f t="shared" si="26"/>
        <v>41072.208333333336</v>
      </c>
      <c r="N389">
        <v>1339909200</v>
      </c>
      <c r="O389" s="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3">
        <f t="shared" si="26"/>
        <v>40912.25</v>
      </c>
      <c r="N390">
        <v>1325829600</v>
      </c>
      <c r="O390" s="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3">
        <f t="shared" si="26"/>
        <v>40479.208333333336</v>
      </c>
      <c r="N391">
        <v>1290578400</v>
      </c>
      <c r="O391" s="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3">
        <f t="shared" si="26"/>
        <v>41530.208333333336</v>
      </c>
      <c r="N392">
        <v>1380344400</v>
      </c>
      <c r="O392" s="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3">
        <f t="shared" si="26"/>
        <v>41653.25</v>
      </c>
      <c r="N393">
        <v>1389852000</v>
      </c>
      <c r="O393" s="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3">
        <f t="shared" si="26"/>
        <v>40549.25</v>
      </c>
      <c r="N394">
        <v>1294466400</v>
      </c>
      <c r="O394" s="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3">
        <f t="shared" si="26"/>
        <v>42933.208333333328</v>
      </c>
      <c r="N395">
        <v>1500354000</v>
      </c>
      <c r="O395" s="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3">
        <f t="shared" si="26"/>
        <v>41484.208333333336</v>
      </c>
      <c r="N396">
        <v>1375938000</v>
      </c>
      <c r="O396" s="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3">
        <f t="shared" si="26"/>
        <v>40885.25</v>
      </c>
      <c r="N397">
        <v>1323410400</v>
      </c>
      <c r="O397" s="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3">
        <f t="shared" si="26"/>
        <v>43378.208333333328</v>
      </c>
      <c r="N398">
        <v>1539406800</v>
      </c>
      <c r="O398" s="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3">
        <f t="shared" si="26"/>
        <v>41417.208333333336</v>
      </c>
      <c r="N399">
        <v>1369803600</v>
      </c>
      <c r="O399" s="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3">
        <f t="shared" si="26"/>
        <v>43228.208333333328</v>
      </c>
      <c r="N400">
        <v>1525928400</v>
      </c>
      <c r="O400" s="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3">
        <f t="shared" si="26"/>
        <v>40576.25</v>
      </c>
      <c r="N401">
        <v>1297231200</v>
      </c>
      <c r="O401" s="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3">
        <f t="shared" si="26"/>
        <v>41502.208333333336</v>
      </c>
      <c r="N402">
        <v>1378530000</v>
      </c>
      <c r="O402" s="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3">
        <f t="shared" si="26"/>
        <v>43765.208333333328</v>
      </c>
      <c r="N403">
        <v>1572152400</v>
      </c>
      <c r="O403" s="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3">
        <f t="shared" si="26"/>
        <v>40914.25</v>
      </c>
      <c r="N404">
        <v>1329890400</v>
      </c>
      <c r="O404" s="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3">
        <f t="shared" si="26"/>
        <v>40310.208333333336</v>
      </c>
      <c r="N405">
        <v>1276750800</v>
      </c>
      <c r="O405" s="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3">
        <f t="shared" si="26"/>
        <v>43053.25</v>
      </c>
      <c r="N406">
        <v>1510898400</v>
      </c>
      <c r="O406" s="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3">
        <f t="shared" si="26"/>
        <v>43255.208333333328</v>
      </c>
      <c r="N407">
        <v>1532408400</v>
      </c>
      <c r="O407" s="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3">
        <f t="shared" si="26"/>
        <v>41304.25</v>
      </c>
      <c r="N408">
        <v>1360562400</v>
      </c>
      <c r="O408" s="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3">
        <f t="shared" si="26"/>
        <v>43751.208333333328</v>
      </c>
      <c r="N409">
        <v>1571547600</v>
      </c>
      <c r="O409" s="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3">
        <f t="shared" si="26"/>
        <v>42541.208333333328</v>
      </c>
      <c r="N410">
        <v>1468126800</v>
      </c>
      <c r="O410" s="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3">
        <f t="shared" si="26"/>
        <v>42843.208333333328</v>
      </c>
      <c r="N411">
        <v>1492837200</v>
      </c>
      <c r="O411" s="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3">
        <f t="shared" si="26"/>
        <v>42122.208333333328</v>
      </c>
      <c r="N412">
        <v>1430197200</v>
      </c>
      <c r="O412" s="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3">
        <f t="shared" si="26"/>
        <v>42884.208333333328</v>
      </c>
      <c r="N413">
        <v>1496206800</v>
      </c>
      <c r="O413" s="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3">
        <f t="shared" si="26"/>
        <v>41642.25</v>
      </c>
      <c r="N414">
        <v>1389592800</v>
      </c>
      <c r="O414" s="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3">
        <f t="shared" si="26"/>
        <v>43431.25</v>
      </c>
      <c r="N415">
        <v>1545631200</v>
      </c>
      <c r="O415" s="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3">
        <f t="shared" si="26"/>
        <v>40288.208333333336</v>
      </c>
      <c r="N416">
        <v>1272430800</v>
      </c>
      <c r="O416" s="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3">
        <f t="shared" si="26"/>
        <v>40921.25</v>
      </c>
      <c r="N417">
        <v>1327903200</v>
      </c>
      <c r="O417" s="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3">
        <f t="shared" si="26"/>
        <v>40560.25</v>
      </c>
      <c r="N418">
        <v>1296021600</v>
      </c>
      <c r="O418" s="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3">
        <f t="shared" si="26"/>
        <v>43407.208333333328</v>
      </c>
      <c r="N419">
        <v>1543298400</v>
      </c>
      <c r="O419" s="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3">
        <f t="shared" si="26"/>
        <v>41035.208333333336</v>
      </c>
      <c r="N420">
        <v>1336366800</v>
      </c>
      <c r="O420" s="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3">
        <f t="shared" si="26"/>
        <v>40899.25</v>
      </c>
      <c r="N421">
        <v>1325052000</v>
      </c>
      <c r="O421" s="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3">
        <f t="shared" si="26"/>
        <v>42911.208333333328</v>
      </c>
      <c r="N422">
        <v>1499576400</v>
      </c>
      <c r="O422" s="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3">
        <f t="shared" si="26"/>
        <v>42915.208333333328</v>
      </c>
      <c r="N423">
        <v>1501304400</v>
      </c>
      <c r="O423" s="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3">
        <f t="shared" si="26"/>
        <v>40285.208333333336</v>
      </c>
      <c r="N424">
        <v>1273208400</v>
      </c>
      <c r="O424" s="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3">
        <f t="shared" si="26"/>
        <v>40808.208333333336</v>
      </c>
      <c r="N425">
        <v>1316840400</v>
      </c>
      <c r="O425" s="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3">
        <f t="shared" si="26"/>
        <v>43208.208333333328</v>
      </c>
      <c r="N426">
        <v>1524546000</v>
      </c>
      <c r="O426" s="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3">
        <f t="shared" si="26"/>
        <v>42213.208333333328</v>
      </c>
      <c r="N427">
        <v>1438578000</v>
      </c>
      <c r="O427" s="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3">
        <f t="shared" si="26"/>
        <v>41332.25</v>
      </c>
      <c r="N428">
        <v>1362549600</v>
      </c>
      <c r="O428" s="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3">
        <f t="shared" si="26"/>
        <v>41895.208333333336</v>
      </c>
      <c r="N429">
        <v>1413349200</v>
      </c>
      <c r="O429" s="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3">
        <f t="shared" si="26"/>
        <v>40585.25</v>
      </c>
      <c r="N430">
        <v>1298008800</v>
      </c>
      <c r="O430" s="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3">
        <f t="shared" si="26"/>
        <v>41680.25</v>
      </c>
      <c r="N431">
        <v>1394427600</v>
      </c>
      <c r="O431" s="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3">
        <f t="shared" si="26"/>
        <v>43737.208333333328</v>
      </c>
      <c r="N432">
        <v>1572670800</v>
      </c>
      <c r="O432" s="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3">
        <f t="shared" si="26"/>
        <v>43273.208333333328</v>
      </c>
      <c r="N433">
        <v>1531112400</v>
      </c>
      <c r="O433" s="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3">
        <f t="shared" si="26"/>
        <v>41761.208333333336</v>
      </c>
      <c r="N434">
        <v>1400734800</v>
      </c>
      <c r="O434" s="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3">
        <f t="shared" si="26"/>
        <v>41603.25</v>
      </c>
      <c r="N435">
        <v>1386741600</v>
      </c>
      <c r="O435" s="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3">
        <f t="shared" si="26"/>
        <v>42705.25</v>
      </c>
      <c r="N436">
        <v>1481781600</v>
      </c>
      <c r="O436" s="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3">
        <f t="shared" si="26"/>
        <v>41988.25</v>
      </c>
      <c r="N437">
        <v>1419660000</v>
      </c>
      <c r="O437" s="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3">
        <f t="shared" si="26"/>
        <v>43575.208333333328</v>
      </c>
      <c r="N438">
        <v>1555822800</v>
      </c>
      <c r="O438" s="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3">
        <f t="shared" si="26"/>
        <v>42260.208333333328</v>
      </c>
      <c r="N439">
        <v>1442379600</v>
      </c>
      <c r="O439" s="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3">
        <f t="shared" si="26"/>
        <v>41337.25</v>
      </c>
      <c r="N440">
        <v>1364965200</v>
      </c>
      <c r="O440" s="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3">
        <f t="shared" si="26"/>
        <v>42680.208333333328</v>
      </c>
      <c r="N441">
        <v>1479016800</v>
      </c>
      <c r="O441" s="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3">
        <f t="shared" si="26"/>
        <v>42916.208333333328</v>
      </c>
      <c r="N442">
        <v>1499662800</v>
      </c>
      <c r="O442" s="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3">
        <f t="shared" si="26"/>
        <v>41025.208333333336</v>
      </c>
      <c r="N443">
        <v>1337835600</v>
      </c>
      <c r="O443" s="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3">
        <f t="shared" si="26"/>
        <v>42980.208333333328</v>
      </c>
      <c r="N444">
        <v>1505710800</v>
      </c>
      <c r="O444" s="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3">
        <f t="shared" si="26"/>
        <v>40451.208333333336</v>
      </c>
      <c r="N445">
        <v>1287464400</v>
      </c>
      <c r="O445" s="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3">
        <f t="shared" si="26"/>
        <v>40748.208333333336</v>
      </c>
      <c r="N446">
        <v>1311656400</v>
      </c>
      <c r="O446" s="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3">
        <f t="shared" si="26"/>
        <v>40515.25</v>
      </c>
      <c r="N447">
        <v>1293170400</v>
      </c>
      <c r="O447" s="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3">
        <f t="shared" si="26"/>
        <v>41261.25</v>
      </c>
      <c r="N448">
        <v>1355983200</v>
      </c>
      <c r="O448" s="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3">
        <f t="shared" si="26"/>
        <v>43088.25</v>
      </c>
      <c r="N449">
        <v>1515045600</v>
      </c>
      <c r="O449" s="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3">
        <f t="shared" si="26"/>
        <v>41378.208333333336</v>
      </c>
      <c r="N450">
        <v>1366088400</v>
      </c>
      <c r="O450" s="3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>
        <f t="shared" ref="F451:F514" si="28">ROUND((E451/D451*100),0)</f>
        <v>967</v>
      </c>
      <c r="G451" t="s">
        <v>20</v>
      </c>
      <c r="H451">
        <v>86</v>
      </c>
      <c r="I451">
        <f t="shared" ref="I451:I514" si="29">IF(F451=0,0,ROUND(E451/H451,2))</f>
        <v>101.2</v>
      </c>
      <c r="J451" t="s">
        <v>36</v>
      </c>
      <c r="K451" t="s">
        <v>37</v>
      </c>
      <c r="L451">
        <v>1551852000</v>
      </c>
      <c r="M451" s="3">
        <f t="shared" ref="M451:M514" si="30" xml:space="preserve"> ((L451/86400) + DATE(1970, 1, 1 ))</f>
        <v>43530.25</v>
      </c>
      <c r="N451">
        <v>1553317200</v>
      </c>
      <c r="O451" s="3">
        <f t="shared" ref="O451:O514" si="31" xml:space="preserve"> ((N451/86400) + DATE(1970, 1, 1 ))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3">
        <f t="shared" si="30"/>
        <v>43394.208333333328</v>
      </c>
      <c r="N452">
        <v>1542088800</v>
      </c>
      <c r="O452" s="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3">
        <f t="shared" si="30"/>
        <v>42935.208333333328</v>
      </c>
      <c r="N453">
        <v>1503118800</v>
      </c>
      <c r="O453" s="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3">
        <f t="shared" si="30"/>
        <v>40365.208333333336</v>
      </c>
      <c r="N454">
        <v>1278478800</v>
      </c>
      <c r="O454" s="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3">
        <f t="shared" si="30"/>
        <v>42705.25</v>
      </c>
      <c r="N455">
        <v>1484114400</v>
      </c>
      <c r="O455" s="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3">
        <f t="shared" si="30"/>
        <v>41568.208333333336</v>
      </c>
      <c r="N456">
        <v>1385445600</v>
      </c>
      <c r="O456" s="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3">
        <f t="shared" si="30"/>
        <v>40809.208333333336</v>
      </c>
      <c r="N457">
        <v>1318741200</v>
      </c>
      <c r="O457" s="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3">
        <f t="shared" si="30"/>
        <v>43141.25</v>
      </c>
      <c r="N458">
        <v>1518242400</v>
      </c>
      <c r="O458" s="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3">
        <f t="shared" si="30"/>
        <v>42657.208333333328</v>
      </c>
      <c r="N459">
        <v>1476594000</v>
      </c>
      <c r="O459" s="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3">
        <f t="shared" si="30"/>
        <v>40265.208333333336</v>
      </c>
      <c r="N460">
        <v>1273554000</v>
      </c>
      <c r="O460" s="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3">
        <f t="shared" si="30"/>
        <v>42001.25</v>
      </c>
      <c r="N461">
        <v>1421906400</v>
      </c>
      <c r="O461" s="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3">
        <f t="shared" si="30"/>
        <v>40399.208333333336</v>
      </c>
      <c r="N462">
        <v>1281589200</v>
      </c>
      <c r="O462" s="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3">
        <f t="shared" si="30"/>
        <v>41757.208333333336</v>
      </c>
      <c r="N463">
        <v>1400389200</v>
      </c>
      <c r="O463" s="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3">
        <f t="shared" si="30"/>
        <v>41304.25</v>
      </c>
      <c r="N464">
        <v>1362808800</v>
      </c>
      <c r="O464" s="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3">
        <f t="shared" si="30"/>
        <v>41639.25</v>
      </c>
      <c r="N465">
        <v>1388815200</v>
      </c>
      <c r="O465" s="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3">
        <f t="shared" si="30"/>
        <v>43142.25</v>
      </c>
      <c r="N466">
        <v>1519538400</v>
      </c>
      <c r="O466" s="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3">
        <f t="shared" si="30"/>
        <v>43127.25</v>
      </c>
      <c r="N467">
        <v>1517810400</v>
      </c>
      <c r="O467" s="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3">
        <f t="shared" si="30"/>
        <v>41409.208333333336</v>
      </c>
      <c r="N468">
        <v>1370581200</v>
      </c>
      <c r="O468" s="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3">
        <f t="shared" si="30"/>
        <v>42331.25</v>
      </c>
      <c r="N469">
        <v>1448863200</v>
      </c>
      <c r="O469" s="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3">
        <f t="shared" si="30"/>
        <v>43569.208333333328</v>
      </c>
      <c r="N470">
        <v>1556600400</v>
      </c>
      <c r="O470" s="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3">
        <f t="shared" si="30"/>
        <v>42142.208333333328</v>
      </c>
      <c r="N471">
        <v>1432098000</v>
      </c>
      <c r="O471" s="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3">
        <f t="shared" si="30"/>
        <v>42716.25</v>
      </c>
      <c r="N472">
        <v>1482127200</v>
      </c>
      <c r="O472" s="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3">
        <f t="shared" si="30"/>
        <v>41031.208333333336</v>
      </c>
      <c r="N473">
        <v>1335934800</v>
      </c>
      <c r="O473" s="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3">
        <f t="shared" si="30"/>
        <v>43535.208333333328</v>
      </c>
      <c r="N474">
        <v>1556946000</v>
      </c>
      <c r="O474" s="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3">
        <f t="shared" si="30"/>
        <v>43277.208333333328</v>
      </c>
      <c r="N475">
        <v>1530075600</v>
      </c>
      <c r="O475" s="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3">
        <f t="shared" si="30"/>
        <v>41989.25</v>
      </c>
      <c r="N476">
        <v>1418796000</v>
      </c>
      <c r="O476" s="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3">
        <f t="shared" si="30"/>
        <v>41450.208333333336</v>
      </c>
      <c r="N477">
        <v>1372482000</v>
      </c>
      <c r="O477" s="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3">
        <f t="shared" si="30"/>
        <v>43322.208333333328</v>
      </c>
      <c r="N478">
        <v>1534395600</v>
      </c>
      <c r="O478" s="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3">
        <f t="shared" si="30"/>
        <v>40720.208333333336</v>
      </c>
      <c r="N479">
        <v>1311397200</v>
      </c>
      <c r="O479" s="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3">
        <f t="shared" si="30"/>
        <v>42072.208333333328</v>
      </c>
      <c r="N480">
        <v>1426914000</v>
      </c>
      <c r="O480" s="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3">
        <f t="shared" si="30"/>
        <v>42945.208333333328</v>
      </c>
      <c r="N481">
        <v>1501477200</v>
      </c>
      <c r="O481" s="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3">
        <f t="shared" si="30"/>
        <v>40248.25</v>
      </c>
      <c r="N482">
        <v>1269061200</v>
      </c>
      <c r="O482" s="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3">
        <f t="shared" si="30"/>
        <v>41913.208333333336</v>
      </c>
      <c r="N483">
        <v>1415772000</v>
      </c>
      <c r="O483" s="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3">
        <f t="shared" si="30"/>
        <v>40963.25</v>
      </c>
      <c r="N484">
        <v>1331013600</v>
      </c>
      <c r="O484" s="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3">
        <f t="shared" si="30"/>
        <v>43811.25</v>
      </c>
      <c r="N485">
        <v>1576735200</v>
      </c>
      <c r="O485" s="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3">
        <f t="shared" si="30"/>
        <v>41855.208333333336</v>
      </c>
      <c r="N486">
        <v>1411362000</v>
      </c>
      <c r="O486" s="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3">
        <f t="shared" si="30"/>
        <v>43626.208333333328</v>
      </c>
      <c r="N487">
        <v>1563685200</v>
      </c>
      <c r="O487" s="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3">
        <f t="shared" si="30"/>
        <v>43168.25</v>
      </c>
      <c r="N488">
        <v>1521867600</v>
      </c>
      <c r="O488" s="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3">
        <f t="shared" si="30"/>
        <v>42845.208333333328</v>
      </c>
      <c r="N489">
        <v>1495515600</v>
      </c>
      <c r="O489" s="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3">
        <f t="shared" si="30"/>
        <v>42403.25</v>
      </c>
      <c r="N490">
        <v>1455948000</v>
      </c>
      <c r="O490" s="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3">
        <f t="shared" si="30"/>
        <v>40406.208333333336</v>
      </c>
      <c r="N491">
        <v>1282366800</v>
      </c>
      <c r="O491" s="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3">
        <f t="shared" si="30"/>
        <v>43786.25</v>
      </c>
      <c r="N492">
        <v>1574575200</v>
      </c>
      <c r="O492" s="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3">
        <f t="shared" si="30"/>
        <v>41456.208333333336</v>
      </c>
      <c r="N493">
        <v>1374901200</v>
      </c>
      <c r="O493" s="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3">
        <f t="shared" si="30"/>
        <v>40336.208333333336</v>
      </c>
      <c r="N494">
        <v>1278910800</v>
      </c>
      <c r="O494" s="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3">
        <f t="shared" si="30"/>
        <v>43645.208333333328</v>
      </c>
      <c r="N495">
        <v>1562907600</v>
      </c>
      <c r="O495" s="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3">
        <f t="shared" si="30"/>
        <v>40990.208333333336</v>
      </c>
      <c r="N496">
        <v>1332478800</v>
      </c>
      <c r="O496" s="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3">
        <f t="shared" si="30"/>
        <v>41800.208333333336</v>
      </c>
      <c r="N497">
        <v>1402722000</v>
      </c>
      <c r="O497" s="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3">
        <f t="shared" si="30"/>
        <v>42876.208333333328</v>
      </c>
      <c r="N498">
        <v>1496811600</v>
      </c>
      <c r="O498" s="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3">
        <f t="shared" si="30"/>
        <v>42724.25</v>
      </c>
      <c r="N499">
        <v>1482213600</v>
      </c>
      <c r="O499" s="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3">
        <f t="shared" si="30"/>
        <v>42005.25</v>
      </c>
      <c r="N500">
        <v>1420264800</v>
      </c>
      <c r="O500" s="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3">
        <f t="shared" si="30"/>
        <v>42444.208333333328</v>
      </c>
      <c r="N501">
        <v>1458450000</v>
      </c>
      <c r="O501" s="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3">
        <f t="shared" si="30"/>
        <v>41395.208333333336</v>
      </c>
      <c r="N502">
        <v>1369803600</v>
      </c>
      <c r="O502" s="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3">
        <f t="shared" si="30"/>
        <v>41345.208333333336</v>
      </c>
      <c r="N503">
        <v>1363237200</v>
      </c>
      <c r="O503" s="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3">
        <f t="shared" si="30"/>
        <v>41117.208333333336</v>
      </c>
      <c r="N504">
        <v>1345870800</v>
      </c>
      <c r="O504" s="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3">
        <f t="shared" si="30"/>
        <v>42186.208333333328</v>
      </c>
      <c r="N505">
        <v>1437454800</v>
      </c>
      <c r="O505" s="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3">
        <f t="shared" si="30"/>
        <v>42142.208333333328</v>
      </c>
      <c r="N506">
        <v>1432011600</v>
      </c>
      <c r="O506" s="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3">
        <f t="shared" si="30"/>
        <v>41341.25</v>
      </c>
      <c r="N507">
        <v>1366347600</v>
      </c>
      <c r="O507" s="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3">
        <f t="shared" si="30"/>
        <v>43062.25</v>
      </c>
      <c r="N508">
        <v>1512885600</v>
      </c>
      <c r="O508" s="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3">
        <f t="shared" si="30"/>
        <v>41373.208333333336</v>
      </c>
      <c r="N509">
        <v>1369717200</v>
      </c>
      <c r="O509" s="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3">
        <f t="shared" si="30"/>
        <v>43310.208333333328</v>
      </c>
      <c r="N510">
        <v>1534654800</v>
      </c>
      <c r="O510" s="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3">
        <f t="shared" si="30"/>
        <v>41034.208333333336</v>
      </c>
      <c r="N511">
        <v>1337058000</v>
      </c>
      <c r="O511" s="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3">
        <f t="shared" si="30"/>
        <v>43251.208333333328</v>
      </c>
      <c r="N512">
        <v>1529816400</v>
      </c>
      <c r="O512" s="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3">
        <f t="shared" si="30"/>
        <v>43671.208333333328</v>
      </c>
      <c r="N513">
        <v>1564894800</v>
      </c>
      <c r="O513" s="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3">
        <f t="shared" si="30"/>
        <v>41825.208333333336</v>
      </c>
      <c r="N514">
        <v>1404622800</v>
      </c>
      <c r="O514" s="3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>
        <f t="shared" ref="F515:F578" si="32">ROUND((E515/D515*100),0)</f>
        <v>39</v>
      </c>
      <c r="G515" t="s">
        <v>74</v>
      </c>
      <c r="H515">
        <v>35</v>
      </c>
      <c r="I515">
        <f t="shared" ref="I515:I578" si="33">IF(F515=0,0,ROUND(E515/H515,2))</f>
        <v>93.14</v>
      </c>
      <c r="J515" t="s">
        <v>21</v>
      </c>
      <c r="K515" t="s">
        <v>22</v>
      </c>
      <c r="L515">
        <v>1284008400</v>
      </c>
      <c r="M515" s="3">
        <f t="shared" ref="M515:M578" si="34" xml:space="preserve"> ((L515/86400) + DATE(1970, 1, 1 ))</f>
        <v>40430.208333333336</v>
      </c>
      <c r="N515">
        <v>1284181200</v>
      </c>
      <c r="O515" s="3">
        <f t="shared" ref="O515:O578" si="35" xml:space="preserve"> ((N515/86400) + DATE(1970, 1, 1 ))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3">
        <f t="shared" si="34"/>
        <v>41614.25</v>
      </c>
      <c r="N516">
        <v>1386741600</v>
      </c>
      <c r="O516" s="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3">
        <f t="shared" si="34"/>
        <v>40900.25</v>
      </c>
      <c r="N517">
        <v>1324792800</v>
      </c>
      <c r="O517" s="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3">
        <f t="shared" si="34"/>
        <v>40396.208333333336</v>
      </c>
      <c r="N518">
        <v>1284354000</v>
      </c>
      <c r="O518" s="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3">
        <f t="shared" si="34"/>
        <v>42860.208333333328</v>
      </c>
      <c r="N519">
        <v>1494392400</v>
      </c>
      <c r="O519" s="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3">
        <f t="shared" si="34"/>
        <v>43154.25</v>
      </c>
      <c r="N520">
        <v>1519538400</v>
      </c>
      <c r="O520" s="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3">
        <f t="shared" si="34"/>
        <v>42012.25</v>
      </c>
      <c r="N521">
        <v>1421906400</v>
      </c>
      <c r="O521" s="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3">
        <f t="shared" si="34"/>
        <v>43574.208333333328</v>
      </c>
      <c r="N522">
        <v>1555909200</v>
      </c>
      <c r="O522" s="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3">
        <f t="shared" si="34"/>
        <v>42605.208333333328</v>
      </c>
      <c r="N523">
        <v>1472446800</v>
      </c>
      <c r="O523" s="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3">
        <f t="shared" si="34"/>
        <v>41093.208333333336</v>
      </c>
      <c r="N524">
        <v>1342328400</v>
      </c>
      <c r="O524" s="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3">
        <f t="shared" si="34"/>
        <v>40241.25</v>
      </c>
      <c r="N525">
        <v>1268114400</v>
      </c>
      <c r="O525" s="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3">
        <f t="shared" si="34"/>
        <v>40294.208333333336</v>
      </c>
      <c r="N526">
        <v>1273381200</v>
      </c>
      <c r="O526" s="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3">
        <f t="shared" si="34"/>
        <v>40505.25</v>
      </c>
      <c r="N527">
        <v>1290837600</v>
      </c>
      <c r="O527" s="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3">
        <f t="shared" si="34"/>
        <v>42364.25</v>
      </c>
      <c r="N528">
        <v>1454306400</v>
      </c>
      <c r="O528" s="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3">
        <f t="shared" si="34"/>
        <v>42405.25</v>
      </c>
      <c r="N529">
        <v>1457762400</v>
      </c>
      <c r="O529" s="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3">
        <f t="shared" si="34"/>
        <v>41601.25</v>
      </c>
      <c r="N530">
        <v>1389074400</v>
      </c>
      <c r="O530" s="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3">
        <f t="shared" si="34"/>
        <v>41769.208333333336</v>
      </c>
      <c r="N531">
        <v>1402117200</v>
      </c>
      <c r="O531" s="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3">
        <f t="shared" si="34"/>
        <v>40421.208333333336</v>
      </c>
      <c r="N532">
        <v>1284440400</v>
      </c>
      <c r="O532" s="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3">
        <f t="shared" si="34"/>
        <v>41589.25</v>
      </c>
      <c r="N533">
        <v>1388988000</v>
      </c>
      <c r="O533" s="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3">
        <f t="shared" si="34"/>
        <v>43125.25</v>
      </c>
      <c r="N534">
        <v>1516946400</v>
      </c>
      <c r="O534" s="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3">
        <f t="shared" si="34"/>
        <v>41479.208333333336</v>
      </c>
      <c r="N535">
        <v>1377752400</v>
      </c>
      <c r="O535" s="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3">
        <f t="shared" si="34"/>
        <v>43329.208333333328</v>
      </c>
      <c r="N536">
        <v>1534568400</v>
      </c>
      <c r="O536" s="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3">
        <f t="shared" si="34"/>
        <v>43259.208333333328</v>
      </c>
      <c r="N537">
        <v>1528606800</v>
      </c>
      <c r="O537" s="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3">
        <f t="shared" si="34"/>
        <v>40414.208333333336</v>
      </c>
      <c r="N538">
        <v>1284872400</v>
      </c>
      <c r="O538" s="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3">
        <f t="shared" si="34"/>
        <v>43342.208333333328</v>
      </c>
      <c r="N539">
        <v>1537592400</v>
      </c>
      <c r="O539" s="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3">
        <f t="shared" si="34"/>
        <v>41539.208333333336</v>
      </c>
      <c r="N540">
        <v>1381208400</v>
      </c>
      <c r="O540" s="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3">
        <f t="shared" si="34"/>
        <v>43647.208333333328</v>
      </c>
      <c r="N541">
        <v>1562475600</v>
      </c>
      <c r="O541" s="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3">
        <f t="shared" si="34"/>
        <v>43225.208333333328</v>
      </c>
      <c r="N542">
        <v>1527397200</v>
      </c>
      <c r="O542" s="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3">
        <f t="shared" si="34"/>
        <v>42165.208333333328</v>
      </c>
      <c r="N543">
        <v>1436158800</v>
      </c>
      <c r="O543" s="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3">
        <f t="shared" si="34"/>
        <v>42391.25</v>
      </c>
      <c r="N544">
        <v>1456034400</v>
      </c>
      <c r="O544" s="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3">
        <f t="shared" si="34"/>
        <v>41528.208333333336</v>
      </c>
      <c r="N545">
        <v>1380171600</v>
      </c>
      <c r="O545" s="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3">
        <f t="shared" si="34"/>
        <v>42377.25</v>
      </c>
      <c r="N546">
        <v>1453356000</v>
      </c>
      <c r="O546" s="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3">
        <f t="shared" si="34"/>
        <v>43824.25</v>
      </c>
      <c r="N547">
        <v>1578981600</v>
      </c>
      <c r="O547" s="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3">
        <f t="shared" si="34"/>
        <v>43360.208333333328</v>
      </c>
      <c r="N548">
        <v>1537419600</v>
      </c>
      <c r="O548" s="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3">
        <f t="shared" si="34"/>
        <v>42029.25</v>
      </c>
      <c r="N549">
        <v>1423202400</v>
      </c>
      <c r="O549" s="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3">
        <f t="shared" si="34"/>
        <v>42461.208333333328</v>
      </c>
      <c r="N550">
        <v>1460610000</v>
      </c>
      <c r="O550" s="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3">
        <f t="shared" si="34"/>
        <v>41422.208333333336</v>
      </c>
      <c r="N551">
        <v>1370494800</v>
      </c>
      <c r="O551" s="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3">
        <f t="shared" si="34"/>
        <v>40968.25</v>
      </c>
      <c r="N552">
        <v>1332306000</v>
      </c>
      <c r="O552" s="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3">
        <f t="shared" si="34"/>
        <v>41993.25</v>
      </c>
      <c r="N553">
        <v>1422511200</v>
      </c>
      <c r="O553" s="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3">
        <f t="shared" si="34"/>
        <v>42700.25</v>
      </c>
      <c r="N554">
        <v>1480312800</v>
      </c>
      <c r="O554" s="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3">
        <f t="shared" si="34"/>
        <v>40545.25</v>
      </c>
      <c r="N555">
        <v>1294034400</v>
      </c>
      <c r="O555" s="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3">
        <f t="shared" si="34"/>
        <v>42723.25</v>
      </c>
      <c r="N556">
        <v>1482645600</v>
      </c>
      <c r="O556" s="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3">
        <f t="shared" si="34"/>
        <v>41731.208333333336</v>
      </c>
      <c r="N557">
        <v>1399093200</v>
      </c>
      <c r="O557" s="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3">
        <f t="shared" si="34"/>
        <v>40792.208333333336</v>
      </c>
      <c r="N558">
        <v>1315890000</v>
      </c>
      <c r="O558" s="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3">
        <f t="shared" si="34"/>
        <v>42279.208333333328</v>
      </c>
      <c r="N559">
        <v>1444021200</v>
      </c>
      <c r="O559" s="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3">
        <f t="shared" si="34"/>
        <v>42424.25</v>
      </c>
      <c r="N560">
        <v>1460005200</v>
      </c>
      <c r="O560" s="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3">
        <f t="shared" si="34"/>
        <v>42584.208333333328</v>
      </c>
      <c r="N561">
        <v>1470718800</v>
      </c>
      <c r="O561" s="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3">
        <f t="shared" si="34"/>
        <v>40865.25</v>
      </c>
      <c r="N562">
        <v>1325052000</v>
      </c>
      <c r="O562" s="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3">
        <f t="shared" si="34"/>
        <v>40833.208333333336</v>
      </c>
      <c r="N563">
        <v>1319000400</v>
      </c>
      <c r="O563" s="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3">
        <f t="shared" si="34"/>
        <v>43536.208333333328</v>
      </c>
      <c r="N564">
        <v>1552539600</v>
      </c>
      <c r="O564" s="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3">
        <f t="shared" si="34"/>
        <v>43417.25</v>
      </c>
      <c r="N565">
        <v>1543816800</v>
      </c>
      <c r="O565" s="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3">
        <f t="shared" si="34"/>
        <v>42078.208333333328</v>
      </c>
      <c r="N566">
        <v>1427086800</v>
      </c>
      <c r="O566" s="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3">
        <f t="shared" si="34"/>
        <v>40862.25</v>
      </c>
      <c r="N567">
        <v>1323064800</v>
      </c>
      <c r="O567" s="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3">
        <f t="shared" si="34"/>
        <v>42424.25</v>
      </c>
      <c r="N568">
        <v>1458277200</v>
      </c>
      <c r="O568" s="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3">
        <f t="shared" si="34"/>
        <v>41830.208333333336</v>
      </c>
      <c r="N569">
        <v>1405141200</v>
      </c>
      <c r="O569" s="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3">
        <f t="shared" si="34"/>
        <v>40374.208333333336</v>
      </c>
      <c r="N570">
        <v>1283058000</v>
      </c>
      <c r="O570" s="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3">
        <f t="shared" si="34"/>
        <v>40554.25</v>
      </c>
      <c r="N571">
        <v>1295762400</v>
      </c>
      <c r="O571" s="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3">
        <f t="shared" si="34"/>
        <v>41993.25</v>
      </c>
      <c r="N572">
        <v>1419573600</v>
      </c>
      <c r="O572" s="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3">
        <f t="shared" si="34"/>
        <v>42174.208333333328</v>
      </c>
      <c r="N573">
        <v>1438750800</v>
      </c>
      <c r="O573" s="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3">
        <f t="shared" si="34"/>
        <v>42275.208333333328</v>
      </c>
      <c r="N574">
        <v>1444798800</v>
      </c>
      <c r="O574" s="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3">
        <f t="shared" si="34"/>
        <v>41761.208333333336</v>
      </c>
      <c r="N575">
        <v>1399179600</v>
      </c>
      <c r="O575" s="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3">
        <f t="shared" si="34"/>
        <v>43806.25</v>
      </c>
      <c r="N576">
        <v>1576562400</v>
      </c>
      <c r="O576" s="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3">
        <f t="shared" si="34"/>
        <v>41779.208333333336</v>
      </c>
      <c r="N577">
        <v>1400821200</v>
      </c>
      <c r="O577" s="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3">
        <f t="shared" si="34"/>
        <v>43040.208333333328</v>
      </c>
      <c r="N578">
        <v>1510984800</v>
      </c>
      <c r="O578" s="3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>
        <f t="shared" ref="F579:F642" si="36">ROUND((E579/D579*100),0)</f>
        <v>19</v>
      </c>
      <c r="G579" t="s">
        <v>74</v>
      </c>
      <c r="H579">
        <v>37</v>
      </c>
      <c r="I579">
        <f t="shared" ref="I579:I642" si="37">IF(F579=0,0,ROUND(E579/H579,2))</f>
        <v>41.78</v>
      </c>
      <c r="J579" t="s">
        <v>21</v>
      </c>
      <c r="K579" t="s">
        <v>22</v>
      </c>
      <c r="L579">
        <v>1299823200</v>
      </c>
      <c r="M579" s="3">
        <f t="shared" ref="M579:M642" si="38" xml:space="preserve"> ((L579/86400) + DATE(1970, 1, 1 ))</f>
        <v>40613.25</v>
      </c>
      <c r="N579">
        <v>1302066000</v>
      </c>
      <c r="O579" s="3">
        <f t="shared" ref="O579:O642" si="39" xml:space="preserve"> ((N579/86400) + DATE(1970, 1, 1 ))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3">
        <f t="shared" si="38"/>
        <v>40878.25</v>
      </c>
      <c r="N580">
        <v>1322978400</v>
      </c>
      <c r="O580" s="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3">
        <f t="shared" si="38"/>
        <v>40762.208333333336</v>
      </c>
      <c r="N581">
        <v>1313730000</v>
      </c>
      <c r="O581" s="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3">
        <f t="shared" si="38"/>
        <v>41696.25</v>
      </c>
      <c r="N582">
        <v>1394085600</v>
      </c>
      <c r="O582" s="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3">
        <f t="shared" si="38"/>
        <v>40662.208333333336</v>
      </c>
      <c r="N583">
        <v>1305349200</v>
      </c>
      <c r="O583" s="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3">
        <f t="shared" si="38"/>
        <v>42165.208333333328</v>
      </c>
      <c r="N584">
        <v>1434344400</v>
      </c>
      <c r="O584" s="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3">
        <f t="shared" si="38"/>
        <v>40959.25</v>
      </c>
      <c r="N585">
        <v>1331186400</v>
      </c>
      <c r="O585" s="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3">
        <f t="shared" si="38"/>
        <v>41024.208333333336</v>
      </c>
      <c r="N586">
        <v>1336539600</v>
      </c>
      <c r="O586" s="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3">
        <f t="shared" si="38"/>
        <v>40255.208333333336</v>
      </c>
      <c r="N587">
        <v>1269752400</v>
      </c>
      <c r="O587" s="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3">
        <f t="shared" si="38"/>
        <v>40499.25</v>
      </c>
      <c r="N588">
        <v>1291615200</v>
      </c>
      <c r="O588" s="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3">
        <f t="shared" si="38"/>
        <v>43484.25</v>
      </c>
      <c r="N589">
        <v>1552366800</v>
      </c>
      <c r="O589" s="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3">
        <f t="shared" si="38"/>
        <v>40262.208333333336</v>
      </c>
      <c r="N590">
        <v>1272171600</v>
      </c>
      <c r="O590" s="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3">
        <f t="shared" si="38"/>
        <v>42190.208333333328</v>
      </c>
      <c r="N591">
        <v>1436677200</v>
      </c>
      <c r="O591" s="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3">
        <f t="shared" si="38"/>
        <v>41994.25</v>
      </c>
      <c r="N592">
        <v>1420092000</v>
      </c>
      <c r="O592" s="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3">
        <f t="shared" si="38"/>
        <v>40373.208333333336</v>
      </c>
      <c r="N593">
        <v>1279947600</v>
      </c>
      <c r="O593" s="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3">
        <f t="shared" si="38"/>
        <v>41789.208333333336</v>
      </c>
      <c r="N594">
        <v>1402203600</v>
      </c>
      <c r="O594" s="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3">
        <f t="shared" si="38"/>
        <v>41724.208333333336</v>
      </c>
      <c r="N595">
        <v>1396933200</v>
      </c>
      <c r="O595" s="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3">
        <f t="shared" si="38"/>
        <v>42548.208333333328</v>
      </c>
      <c r="N596">
        <v>1467262800</v>
      </c>
      <c r="O596" s="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3">
        <f t="shared" si="38"/>
        <v>40253.208333333336</v>
      </c>
      <c r="N597">
        <v>1270530000</v>
      </c>
      <c r="O597" s="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3">
        <f t="shared" si="38"/>
        <v>42434.25</v>
      </c>
      <c r="N598">
        <v>1457762400</v>
      </c>
      <c r="O598" s="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3">
        <f t="shared" si="38"/>
        <v>43786.25</v>
      </c>
      <c r="N599">
        <v>1575525600</v>
      </c>
      <c r="O599" s="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3">
        <f t="shared" si="38"/>
        <v>40344.208333333336</v>
      </c>
      <c r="N600">
        <v>1279083600</v>
      </c>
      <c r="O600" s="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3">
        <f t="shared" si="38"/>
        <v>42047.25</v>
      </c>
      <c r="N601">
        <v>1424412000</v>
      </c>
      <c r="O601" s="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3">
        <f t="shared" si="38"/>
        <v>41485.208333333336</v>
      </c>
      <c r="N602">
        <v>1376197200</v>
      </c>
      <c r="O602" s="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3">
        <f t="shared" si="38"/>
        <v>41789.208333333336</v>
      </c>
      <c r="N603">
        <v>1402894800</v>
      </c>
      <c r="O603" s="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3">
        <f t="shared" si="38"/>
        <v>42160.208333333328</v>
      </c>
      <c r="N604">
        <v>1434430800</v>
      </c>
      <c r="O604" s="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3">
        <f t="shared" si="38"/>
        <v>43573.208333333328</v>
      </c>
      <c r="N605">
        <v>1557896400</v>
      </c>
      <c r="O605" s="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3">
        <f t="shared" si="38"/>
        <v>40565.25</v>
      </c>
      <c r="N606">
        <v>1297490400</v>
      </c>
      <c r="O606" s="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3">
        <f t="shared" si="38"/>
        <v>42280.208333333328</v>
      </c>
      <c r="N607">
        <v>1447394400</v>
      </c>
      <c r="O607" s="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3">
        <f t="shared" si="38"/>
        <v>42436.25</v>
      </c>
      <c r="N608">
        <v>1458277200</v>
      </c>
      <c r="O608" s="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3">
        <f t="shared" si="38"/>
        <v>41721.208333333336</v>
      </c>
      <c r="N609">
        <v>1395723600</v>
      </c>
      <c r="O609" s="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3">
        <f t="shared" si="38"/>
        <v>43530.25</v>
      </c>
      <c r="N610">
        <v>1552197600</v>
      </c>
      <c r="O610" s="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3">
        <f t="shared" si="38"/>
        <v>43481.25</v>
      </c>
      <c r="N611">
        <v>1549087200</v>
      </c>
      <c r="O611" s="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3">
        <f t="shared" si="38"/>
        <v>41259.25</v>
      </c>
      <c r="N612">
        <v>1356847200</v>
      </c>
      <c r="O612" s="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3">
        <f t="shared" si="38"/>
        <v>41480.208333333336</v>
      </c>
      <c r="N613">
        <v>1375765200</v>
      </c>
      <c r="O613" s="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3">
        <f t="shared" si="38"/>
        <v>40474.208333333336</v>
      </c>
      <c r="N614">
        <v>1289800800</v>
      </c>
      <c r="O614" s="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3">
        <f t="shared" si="38"/>
        <v>42973.208333333328</v>
      </c>
      <c r="N615">
        <v>1504501200</v>
      </c>
      <c r="O615" s="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3">
        <f t="shared" si="38"/>
        <v>42746.25</v>
      </c>
      <c r="N616">
        <v>1485669600</v>
      </c>
      <c r="O616" s="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3">
        <f t="shared" si="38"/>
        <v>42489.208333333328</v>
      </c>
      <c r="N617">
        <v>1462770000</v>
      </c>
      <c r="O617" s="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3">
        <f t="shared" si="38"/>
        <v>41537.208333333336</v>
      </c>
      <c r="N618">
        <v>1379739600</v>
      </c>
      <c r="O618" s="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3">
        <f t="shared" si="38"/>
        <v>41794.208333333336</v>
      </c>
      <c r="N619">
        <v>1402722000</v>
      </c>
      <c r="O619" s="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3">
        <f t="shared" si="38"/>
        <v>41396.208333333336</v>
      </c>
      <c r="N620">
        <v>1369285200</v>
      </c>
      <c r="O620" s="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3">
        <f t="shared" si="38"/>
        <v>40669.208333333336</v>
      </c>
      <c r="N621">
        <v>1304744400</v>
      </c>
      <c r="O621" s="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3">
        <f t="shared" si="38"/>
        <v>42559.208333333328</v>
      </c>
      <c r="N622">
        <v>1468299600</v>
      </c>
      <c r="O622" s="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3">
        <f t="shared" si="38"/>
        <v>42626.208333333328</v>
      </c>
      <c r="N623">
        <v>1474174800</v>
      </c>
      <c r="O623" s="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3">
        <f t="shared" si="38"/>
        <v>43205.208333333328</v>
      </c>
      <c r="N624">
        <v>1526014800</v>
      </c>
      <c r="O624" s="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3">
        <f t="shared" si="38"/>
        <v>42201.208333333328</v>
      </c>
      <c r="N625">
        <v>1437454800</v>
      </c>
      <c r="O625" s="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3">
        <f t="shared" si="38"/>
        <v>42029.25</v>
      </c>
      <c r="N626">
        <v>1422684000</v>
      </c>
      <c r="O626" s="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3">
        <f t="shared" si="38"/>
        <v>43857.25</v>
      </c>
      <c r="N627">
        <v>1581314400</v>
      </c>
      <c r="O627" s="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3">
        <f t="shared" si="38"/>
        <v>40449.208333333336</v>
      </c>
      <c r="N628">
        <v>1286427600</v>
      </c>
      <c r="O628" s="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3">
        <f t="shared" si="38"/>
        <v>40345.208333333336</v>
      </c>
      <c r="N629">
        <v>1278738000</v>
      </c>
      <c r="O629" s="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3">
        <f t="shared" si="38"/>
        <v>40455.208333333336</v>
      </c>
      <c r="N630">
        <v>1286427600</v>
      </c>
      <c r="O630" s="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3">
        <f t="shared" si="38"/>
        <v>42557.208333333328</v>
      </c>
      <c r="N631">
        <v>1467954000</v>
      </c>
      <c r="O631" s="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3">
        <f t="shared" si="38"/>
        <v>43586.208333333328</v>
      </c>
      <c r="N632">
        <v>1557637200</v>
      </c>
      <c r="O632" s="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3">
        <f t="shared" si="38"/>
        <v>43550.208333333328</v>
      </c>
      <c r="N633">
        <v>1553922000</v>
      </c>
      <c r="O633" s="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3">
        <f t="shared" si="38"/>
        <v>41945.208333333336</v>
      </c>
      <c r="N634">
        <v>1416463200</v>
      </c>
      <c r="O634" s="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3">
        <f t="shared" si="38"/>
        <v>42315.25</v>
      </c>
      <c r="N635">
        <v>1447221600</v>
      </c>
      <c r="O635" s="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3">
        <f t="shared" si="38"/>
        <v>42819.208333333328</v>
      </c>
      <c r="N636">
        <v>1491627600</v>
      </c>
      <c r="O636" s="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3">
        <f t="shared" si="38"/>
        <v>41314.25</v>
      </c>
      <c r="N637">
        <v>1363150800</v>
      </c>
      <c r="O637" s="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3">
        <f t="shared" si="38"/>
        <v>40926.25</v>
      </c>
      <c r="N638">
        <v>1330754400</v>
      </c>
      <c r="O638" s="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3">
        <f t="shared" si="38"/>
        <v>42688.25</v>
      </c>
      <c r="N639">
        <v>1479794400</v>
      </c>
      <c r="O639" s="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3">
        <f t="shared" si="38"/>
        <v>40386.208333333336</v>
      </c>
      <c r="N640">
        <v>1281243600</v>
      </c>
      <c r="O640" s="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3">
        <f t="shared" si="38"/>
        <v>43309.208333333328</v>
      </c>
      <c r="N641">
        <v>1532754000</v>
      </c>
      <c r="O641" s="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3">
        <f t="shared" si="38"/>
        <v>42387.25</v>
      </c>
      <c r="N642">
        <v>1453356000</v>
      </c>
      <c r="O642" s="3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>
        <f t="shared" ref="F643:F706" si="40">ROUND((E643/D643*100),0)</f>
        <v>120</v>
      </c>
      <c r="G643" t="s">
        <v>20</v>
      </c>
      <c r="H643">
        <v>194</v>
      </c>
      <c r="I643">
        <f t="shared" ref="I643:I706" si="41">IF(F643=0,0,ROUND(E643/H643,2))</f>
        <v>58.13</v>
      </c>
      <c r="J643" t="s">
        <v>98</v>
      </c>
      <c r="K643" t="s">
        <v>99</v>
      </c>
      <c r="L643">
        <v>1487570400</v>
      </c>
      <c r="M643" s="3">
        <f t="shared" ref="M643:M706" si="42" xml:space="preserve"> ((L643/86400) + DATE(1970, 1, 1 ))</f>
        <v>42786.25</v>
      </c>
      <c r="N643">
        <v>1489986000</v>
      </c>
      <c r="O643" s="3">
        <f t="shared" ref="O643:O706" si="43" xml:space="preserve"> ((N643/86400) + DATE(1970, 1, 1 ))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3">
        <f t="shared" si="42"/>
        <v>43451.25</v>
      </c>
      <c r="N644">
        <v>1545804000</v>
      </c>
      <c r="O644" s="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3">
        <f t="shared" si="42"/>
        <v>42795.25</v>
      </c>
      <c r="N645">
        <v>1489899600</v>
      </c>
      <c r="O645" s="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3">
        <f t="shared" si="42"/>
        <v>43452.25</v>
      </c>
      <c r="N646">
        <v>1546495200</v>
      </c>
      <c r="O646" s="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3">
        <f t="shared" si="42"/>
        <v>43369.208333333328</v>
      </c>
      <c r="N647">
        <v>1539752400</v>
      </c>
      <c r="O647" s="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3">
        <f t="shared" si="42"/>
        <v>41346.208333333336</v>
      </c>
      <c r="N648">
        <v>1364101200</v>
      </c>
      <c r="O648" s="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3">
        <f t="shared" si="42"/>
        <v>43199.208333333328</v>
      </c>
      <c r="N649">
        <v>1525323600</v>
      </c>
      <c r="O649" s="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3">
        <f t="shared" si="42"/>
        <v>42922.208333333328</v>
      </c>
      <c r="N650">
        <v>1500872400</v>
      </c>
      <c r="O650" s="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3">
        <f t="shared" si="42"/>
        <v>40471.208333333336</v>
      </c>
      <c r="N651">
        <v>1288501200</v>
      </c>
      <c r="O651" s="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3">
        <f t="shared" si="42"/>
        <v>41828.208333333336</v>
      </c>
      <c r="N652">
        <v>1407128400</v>
      </c>
      <c r="O652" s="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3">
        <f t="shared" si="42"/>
        <v>41692.25</v>
      </c>
      <c r="N653">
        <v>1394344800</v>
      </c>
      <c r="O653" s="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3">
        <f t="shared" si="42"/>
        <v>42587.208333333328</v>
      </c>
      <c r="N654">
        <v>1474088400</v>
      </c>
      <c r="O654" s="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3">
        <f t="shared" si="42"/>
        <v>42468.208333333328</v>
      </c>
      <c r="N655">
        <v>1460264400</v>
      </c>
      <c r="O655" s="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3">
        <f t="shared" si="42"/>
        <v>42240.208333333328</v>
      </c>
      <c r="N656">
        <v>1440824400</v>
      </c>
      <c r="O656" s="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3">
        <f t="shared" si="42"/>
        <v>42796.25</v>
      </c>
      <c r="N657">
        <v>1489554000</v>
      </c>
      <c r="O657" s="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3">
        <f t="shared" si="42"/>
        <v>43097.25</v>
      </c>
      <c r="N658">
        <v>1514872800</v>
      </c>
      <c r="O658" s="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3">
        <f t="shared" si="42"/>
        <v>43096.25</v>
      </c>
      <c r="N659">
        <v>1515736800</v>
      </c>
      <c r="O659" s="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3">
        <f t="shared" si="42"/>
        <v>42246.208333333328</v>
      </c>
      <c r="N660">
        <v>1442898000</v>
      </c>
      <c r="O660" s="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3">
        <f t="shared" si="42"/>
        <v>40570.25</v>
      </c>
      <c r="N661">
        <v>1296194400</v>
      </c>
      <c r="O661" s="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3">
        <f t="shared" si="42"/>
        <v>42237.208333333328</v>
      </c>
      <c r="N662">
        <v>1440910800</v>
      </c>
      <c r="O662" s="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3">
        <f t="shared" si="42"/>
        <v>40996.208333333336</v>
      </c>
      <c r="N663">
        <v>1335502800</v>
      </c>
      <c r="O663" s="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3">
        <f t="shared" si="42"/>
        <v>43443.25</v>
      </c>
      <c r="N664">
        <v>1544680800</v>
      </c>
      <c r="O664" s="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3">
        <f t="shared" si="42"/>
        <v>40458.208333333336</v>
      </c>
      <c r="N665">
        <v>1288414800</v>
      </c>
      <c r="O665" s="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3">
        <f t="shared" si="42"/>
        <v>40959.25</v>
      </c>
      <c r="N666">
        <v>1330581600</v>
      </c>
      <c r="O666" s="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3">
        <f t="shared" si="42"/>
        <v>40733.208333333336</v>
      </c>
      <c r="N667">
        <v>1311397200</v>
      </c>
      <c r="O667" s="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3">
        <f t="shared" si="42"/>
        <v>41516.208333333336</v>
      </c>
      <c r="N668">
        <v>1378357200</v>
      </c>
      <c r="O668" s="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3">
        <f t="shared" si="42"/>
        <v>41892.208333333336</v>
      </c>
      <c r="N669">
        <v>1411102800</v>
      </c>
      <c r="O669" s="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3">
        <f t="shared" si="42"/>
        <v>41122.208333333336</v>
      </c>
      <c r="N670">
        <v>1344834000</v>
      </c>
      <c r="O670" s="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3">
        <f t="shared" si="42"/>
        <v>42912.208333333328</v>
      </c>
      <c r="N671">
        <v>1499230800</v>
      </c>
      <c r="O671" s="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3">
        <f t="shared" si="42"/>
        <v>42425.25</v>
      </c>
      <c r="N672">
        <v>1457416800</v>
      </c>
      <c r="O672" s="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3">
        <f t="shared" si="42"/>
        <v>40390.208333333336</v>
      </c>
      <c r="N673">
        <v>1280898000</v>
      </c>
      <c r="O673" s="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3">
        <f t="shared" si="42"/>
        <v>43180.208333333328</v>
      </c>
      <c r="N674">
        <v>1522472400</v>
      </c>
      <c r="O674" s="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3">
        <f t="shared" si="42"/>
        <v>42475.208333333328</v>
      </c>
      <c r="N675">
        <v>1462510800</v>
      </c>
      <c r="O675" s="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3">
        <f t="shared" si="42"/>
        <v>40774.208333333336</v>
      </c>
      <c r="N676">
        <v>1317790800</v>
      </c>
      <c r="O676" s="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3">
        <f t="shared" si="42"/>
        <v>43719.208333333328</v>
      </c>
      <c r="N677">
        <v>1568782800</v>
      </c>
      <c r="O677" s="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3">
        <f t="shared" si="42"/>
        <v>41178.208333333336</v>
      </c>
      <c r="N678">
        <v>1349413200</v>
      </c>
      <c r="O678" s="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3">
        <f t="shared" si="42"/>
        <v>42561.208333333328</v>
      </c>
      <c r="N679">
        <v>1472446800</v>
      </c>
      <c r="O679" s="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3">
        <f t="shared" si="42"/>
        <v>43484.25</v>
      </c>
      <c r="N680">
        <v>1548050400</v>
      </c>
      <c r="O680" s="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3">
        <f t="shared" si="42"/>
        <v>43756.208333333328</v>
      </c>
      <c r="N681">
        <v>1571806800</v>
      </c>
      <c r="O681" s="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3">
        <f t="shared" si="42"/>
        <v>43813.25</v>
      </c>
      <c r="N682">
        <v>1576476000</v>
      </c>
      <c r="O682" s="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3">
        <f t="shared" si="42"/>
        <v>40898.25</v>
      </c>
      <c r="N683">
        <v>1324965600</v>
      </c>
      <c r="O683" s="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3">
        <f t="shared" si="42"/>
        <v>41619.25</v>
      </c>
      <c r="N684">
        <v>1387519200</v>
      </c>
      <c r="O684" s="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3">
        <f t="shared" si="42"/>
        <v>43359.208333333328</v>
      </c>
      <c r="N685">
        <v>1537246800</v>
      </c>
      <c r="O685" s="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3">
        <f t="shared" si="42"/>
        <v>40358.208333333336</v>
      </c>
      <c r="N686">
        <v>1279515600</v>
      </c>
      <c r="O686" s="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3">
        <f t="shared" si="42"/>
        <v>42239.208333333328</v>
      </c>
      <c r="N687">
        <v>1442379600</v>
      </c>
      <c r="O687" s="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3">
        <f t="shared" si="42"/>
        <v>43186.208333333328</v>
      </c>
      <c r="N688">
        <v>1523077200</v>
      </c>
      <c r="O688" s="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3">
        <f t="shared" si="42"/>
        <v>42806.25</v>
      </c>
      <c r="N689">
        <v>1489554000</v>
      </c>
      <c r="O689" s="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3">
        <f t="shared" si="42"/>
        <v>43475.25</v>
      </c>
      <c r="N690">
        <v>1548482400</v>
      </c>
      <c r="O690" s="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3">
        <f t="shared" si="42"/>
        <v>41576.208333333336</v>
      </c>
      <c r="N691">
        <v>1384063200</v>
      </c>
      <c r="O691" s="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3">
        <f t="shared" si="42"/>
        <v>40874.25</v>
      </c>
      <c r="N692">
        <v>1322892000</v>
      </c>
      <c r="O692" s="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3">
        <f t="shared" si="42"/>
        <v>41185.208333333336</v>
      </c>
      <c r="N693">
        <v>1350709200</v>
      </c>
      <c r="O693" s="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3">
        <f t="shared" si="42"/>
        <v>43655.208333333328</v>
      </c>
      <c r="N694">
        <v>1564203600</v>
      </c>
      <c r="O694" s="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3">
        <f t="shared" si="42"/>
        <v>43025.208333333328</v>
      </c>
      <c r="N695">
        <v>1509685200</v>
      </c>
      <c r="O695" s="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3">
        <f t="shared" si="42"/>
        <v>43066.25</v>
      </c>
      <c r="N696">
        <v>1514959200</v>
      </c>
      <c r="O696" s="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3">
        <f t="shared" si="42"/>
        <v>42322.25</v>
      </c>
      <c r="N697">
        <v>1448863200</v>
      </c>
      <c r="O697" s="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3">
        <f t="shared" si="42"/>
        <v>42114.208333333328</v>
      </c>
      <c r="N698">
        <v>1429592400</v>
      </c>
      <c r="O698" s="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3">
        <f t="shared" si="42"/>
        <v>43190.208333333328</v>
      </c>
      <c r="N699">
        <v>1522645200</v>
      </c>
      <c r="O699" s="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3">
        <f t="shared" si="42"/>
        <v>40871.25</v>
      </c>
      <c r="N700">
        <v>1323324000</v>
      </c>
      <c r="O700" s="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3">
        <f t="shared" si="42"/>
        <v>43641.208333333328</v>
      </c>
      <c r="N701">
        <v>1561525200</v>
      </c>
      <c r="O701" s="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3">
        <f t="shared" si="42"/>
        <v>40203.25</v>
      </c>
      <c r="N702">
        <v>1265695200</v>
      </c>
      <c r="O702" s="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3">
        <f t="shared" si="42"/>
        <v>40629.208333333336</v>
      </c>
      <c r="N703">
        <v>1301806800</v>
      </c>
      <c r="O703" s="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3">
        <f t="shared" si="42"/>
        <v>41477.208333333336</v>
      </c>
      <c r="N704">
        <v>1374901200</v>
      </c>
      <c r="O704" s="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3">
        <f t="shared" si="42"/>
        <v>41020.208333333336</v>
      </c>
      <c r="N705">
        <v>1336453200</v>
      </c>
      <c r="O705" s="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3">
        <f t="shared" si="42"/>
        <v>42555.208333333328</v>
      </c>
      <c r="N706">
        <v>1468904400</v>
      </c>
      <c r="O706" s="3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>
        <f t="shared" ref="F707:F770" si="44">ROUND((E707/D707*100),0)</f>
        <v>99</v>
      </c>
      <c r="G707" t="s">
        <v>14</v>
      </c>
      <c r="H707">
        <v>2025</v>
      </c>
      <c r="I707">
        <f t="shared" ref="I707:I770" si="45">IF(F707=0,0,ROUND(E707/H707,2))</f>
        <v>82.99</v>
      </c>
      <c r="J707" t="s">
        <v>40</v>
      </c>
      <c r="K707" t="s">
        <v>41</v>
      </c>
      <c r="L707">
        <v>1386741600</v>
      </c>
      <c r="M707" s="3">
        <f t="shared" ref="M707:M770" si="46" xml:space="preserve"> ((L707/86400) + DATE(1970, 1, 1 ))</f>
        <v>41619.25</v>
      </c>
      <c r="N707">
        <v>1387087200</v>
      </c>
      <c r="O707" s="3">
        <f t="shared" ref="O707:O770" si="47" xml:space="preserve"> ((N707/86400) + DATE(1970, 1, 1 ))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3">
        <f t="shared" si="46"/>
        <v>43471.25</v>
      </c>
      <c r="N708">
        <v>1547445600</v>
      </c>
      <c r="O708" s="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3">
        <f t="shared" si="46"/>
        <v>43442.25</v>
      </c>
      <c r="N709">
        <v>1547359200</v>
      </c>
      <c r="O709" s="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3">
        <f t="shared" si="46"/>
        <v>42877.208333333328</v>
      </c>
      <c r="N710">
        <v>1496293200</v>
      </c>
      <c r="O710" s="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3">
        <f t="shared" si="46"/>
        <v>41018.208333333336</v>
      </c>
      <c r="N711">
        <v>1335416400</v>
      </c>
      <c r="O711" s="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3">
        <f t="shared" si="46"/>
        <v>43295.208333333328</v>
      </c>
      <c r="N712">
        <v>1532149200</v>
      </c>
      <c r="O712" s="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3">
        <f t="shared" si="46"/>
        <v>42393.25</v>
      </c>
      <c r="N713">
        <v>1453788000</v>
      </c>
      <c r="O713" s="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3">
        <f t="shared" si="46"/>
        <v>42559.208333333328</v>
      </c>
      <c r="N714">
        <v>1471496400</v>
      </c>
      <c r="O714" s="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3">
        <f t="shared" si="46"/>
        <v>42604.208333333328</v>
      </c>
      <c r="N715">
        <v>1472878800</v>
      </c>
      <c r="O715" s="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3">
        <f t="shared" si="46"/>
        <v>41870.208333333336</v>
      </c>
      <c r="N716">
        <v>1408510800</v>
      </c>
      <c r="O716" s="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3">
        <f t="shared" si="46"/>
        <v>40397.208333333336</v>
      </c>
      <c r="N717">
        <v>1281589200</v>
      </c>
      <c r="O717" s="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3">
        <f t="shared" si="46"/>
        <v>41465.208333333336</v>
      </c>
      <c r="N718">
        <v>1375851600</v>
      </c>
      <c r="O718" s="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3">
        <f t="shared" si="46"/>
        <v>40777.208333333336</v>
      </c>
      <c r="N719">
        <v>1315803600</v>
      </c>
      <c r="O719" s="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3">
        <f t="shared" si="46"/>
        <v>41442.208333333336</v>
      </c>
      <c r="N720">
        <v>1373691600</v>
      </c>
      <c r="O720" s="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3">
        <f t="shared" si="46"/>
        <v>41058.208333333336</v>
      </c>
      <c r="N721">
        <v>1339218000</v>
      </c>
      <c r="O721" s="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3">
        <f t="shared" si="46"/>
        <v>43152.25</v>
      </c>
      <c r="N722">
        <v>1520402400</v>
      </c>
      <c r="O722" s="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3">
        <f t="shared" si="46"/>
        <v>43194.208333333328</v>
      </c>
      <c r="N723">
        <v>1523336400</v>
      </c>
      <c r="O723" s="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3">
        <f t="shared" si="46"/>
        <v>43045.25</v>
      </c>
      <c r="N724">
        <v>1512280800</v>
      </c>
      <c r="O724" s="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3">
        <f t="shared" si="46"/>
        <v>42431.25</v>
      </c>
      <c r="N725">
        <v>1458709200</v>
      </c>
      <c r="O725" s="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3">
        <f t="shared" si="46"/>
        <v>41934.208333333336</v>
      </c>
      <c r="N726">
        <v>1414126800</v>
      </c>
      <c r="O726" s="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3">
        <f t="shared" si="46"/>
        <v>41958.25</v>
      </c>
      <c r="N727">
        <v>1416204000</v>
      </c>
      <c r="O727" s="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3">
        <f t="shared" si="46"/>
        <v>40476.208333333336</v>
      </c>
      <c r="N728">
        <v>1288501200</v>
      </c>
      <c r="O728" s="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3">
        <f t="shared" si="46"/>
        <v>43485.25</v>
      </c>
      <c r="N729">
        <v>1552971600</v>
      </c>
      <c r="O729" s="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3">
        <f t="shared" si="46"/>
        <v>42515.208333333328</v>
      </c>
      <c r="N730">
        <v>1465102800</v>
      </c>
      <c r="O730" s="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3">
        <f t="shared" si="46"/>
        <v>41309.25</v>
      </c>
      <c r="N731">
        <v>1360130400</v>
      </c>
      <c r="O731" s="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3">
        <f t="shared" si="46"/>
        <v>42147.208333333328</v>
      </c>
      <c r="N732">
        <v>1432875600</v>
      </c>
      <c r="O732" s="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3">
        <f t="shared" si="46"/>
        <v>42939.208333333328</v>
      </c>
      <c r="N733">
        <v>1500872400</v>
      </c>
      <c r="O733" s="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3">
        <f t="shared" si="46"/>
        <v>42816.208333333328</v>
      </c>
      <c r="N734">
        <v>1492146000</v>
      </c>
      <c r="O734" s="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3">
        <f t="shared" si="46"/>
        <v>41844.208333333336</v>
      </c>
      <c r="N735">
        <v>1407301200</v>
      </c>
      <c r="O735" s="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3">
        <f t="shared" si="46"/>
        <v>42763.25</v>
      </c>
      <c r="N736">
        <v>1486620000</v>
      </c>
      <c r="O736" s="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3">
        <f t="shared" si="46"/>
        <v>42459.208333333328</v>
      </c>
      <c r="N737">
        <v>1459918800</v>
      </c>
      <c r="O737" s="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3">
        <f t="shared" si="46"/>
        <v>42055.25</v>
      </c>
      <c r="N738">
        <v>1424757600</v>
      </c>
      <c r="O738" s="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3">
        <f t="shared" si="46"/>
        <v>42685.25</v>
      </c>
      <c r="N739">
        <v>1479880800</v>
      </c>
      <c r="O739" s="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3">
        <f t="shared" si="46"/>
        <v>41959.25</v>
      </c>
      <c r="N740">
        <v>1418018400</v>
      </c>
      <c r="O740" s="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3">
        <f t="shared" si="46"/>
        <v>41089.208333333336</v>
      </c>
      <c r="N741">
        <v>1341032400</v>
      </c>
      <c r="O741" s="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3">
        <f t="shared" si="46"/>
        <v>42769.25</v>
      </c>
      <c r="N742">
        <v>1486360800</v>
      </c>
      <c r="O742" s="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3">
        <f t="shared" si="46"/>
        <v>40321.208333333336</v>
      </c>
      <c r="N743">
        <v>1274677200</v>
      </c>
      <c r="O743" s="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3">
        <f t="shared" si="46"/>
        <v>40197.25</v>
      </c>
      <c r="N744">
        <v>1267509600</v>
      </c>
      <c r="O744" s="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3">
        <f t="shared" si="46"/>
        <v>42298.208333333328</v>
      </c>
      <c r="N745">
        <v>1445922000</v>
      </c>
      <c r="O745" s="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3">
        <f t="shared" si="46"/>
        <v>43322.208333333328</v>
      </c>
      <c r="N746">
        <v>1534050000</v>
      </c>
      <c r="O746" s="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3">
        <f t="shared" si="46"/>
        <v>40328.208333333336</v>
      </c>
      <c r="N747">
        <v>1277528400</v>
      </c>
      <c r="O747" s="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3">
        <f t="shared" si="46"/>
        <v>40825.208333333336</v>
      </c>
      <c r="N748">
        <v>1318568400</v>
      </c>
      <c r="O748" s="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3">
        <f t="shared" si="46"/>
        <v>40423.208333333336</v>
      </c>
      <c r="N749">
        <v>1284354000</v>
      </c>
      <c r="O749" s="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3">
        <f t="shared" si="46"/>
        <v>40238.25</v>
      </c>
      <c r="N750">
        <v>1269579600</v>
      </c>
      <c r="O750" s="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3">
        <f t="shared" si="46"/>
        <v>41920.208333333336</v>
      </c>
      <c r="N751">
        <v>1413781200</v>
      </c>
      <c r="O751" s="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3">
        <f t="shared" si="46"/>
        <v>40360.208333333336</v>
      </c>
      <c r="N752">
        <v>1280120400</v>
      </c>
      <c r="O752" s="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3">
        <f t="shared" si="46"/>
        <v>42446.208333333328</v>
      </c>
      <c r="N753">
        <v>1459486800</v>
      </c>
      <c r="O753" s="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3">
        <f t="shared" si="46"/>
        <v>40395.208333333336</v>
      </c>
      <c r="N754">
        <v>1282539600</v>
      </c>
      <c r="O754" s="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3">
        <f t="shared" si="46"/>
        <v>40321.208333333336</v>
      </c>
      <c r="N755">
        <v>1275886800</v>
      </c>
      <c r="O755" s="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3">
        <f t="shared" si="46"/>
        <v>41210.208333333336</v>
      </c>
      <c r="N756">
        <v>1355983200</v>
      </c>
      <c r="O756" s="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3">
        <f t="shared" si="46"/>
        <v>43096.25</v>
      </c>
      <c r="N757">
        <v>1515391200</v>
      </c>
      <c r="O757" s="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3">
        <f t="shared" si="46"/>
        <v>42024.25</v>
      </c>
      <c r="N758">
        <v>1422252000</v>
      </c>
      <c r="O758" s="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3">
        <f t="shared" si="46"/>
        <v>40675.208333333336</v>
      </c>
      <c r="N759">
        <v>1305522000</v>
      </c>
      <c r="O759" s="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3">
        <f t="shared" si="46"/>
        <v>41936.208333333336</v>
      </c>
      <c r="N760">
        <v>1414904400</v>
      </c>
      <c r="O760" s="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3">
        <f t="shared" si="46"/>
        <v>43136.25</v>
      </c>
      <c r="N761">
        <v>1520402400</v>
      </c>
      <c r="O761" s="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3">
        <f t="shared" si="46"/>
        <v>43678.208333333328</v>
      </c>
      <c r="N762">
        <v>1567141200</v>
      </c>
      <c r="O762" s="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3">
        <f t="shared" si="46"/>
        <v>42938.208333333328</v>
      </c>
      <c r="N763">
        <v>1501131600</v>
      </c>
      <c r="O763" s="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3">
        <f t="shared" si="46"/>
        <v>41241.25</v>
      </c>
      <c r="N764">
        <v>1355032800</v>
      </c>
      <c r="O764" s="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3">
        <f t="shared" si="46"/>
        <v>41037.208333333336</v>
      </c>
      <c r="N765">
        <v>1339477200</v>
      </c>
      <c r="O765" s="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3">
        <f t="shared" si="46"/>
        <v>40676.208333333336</v>
      </c>
      <c r="N766">
        <v>1305954000</v>
      </c>
      <c r="O766" s="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3">
        <f t="shared" si="46"/>
        <v>42840.208333333328</v>
      </c>
      <c r="N767">
        <v>1494392400</v>
      </c>
      <c r="O767" s="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3">
        <f t="shared" si="46"/>
        <v>43362.208333333328</v>
      </c>
      <c r="N768">
        <v>1537419600</v>
      </c>
      <c r="O768" s="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3">
        <f t="shared" si="46"/>
        <v>42283.208333333328</v>
      </c>
      <c r="N769">
        <v>1447999200</v>
      </c>
      <c r="O769" s="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3">
        <f t="shared" si="46"/>
        <v>41619.25</v>
      </c>
      <c r="N770">
        <v>1388037600</v>
      </c>
      <c r="O770" s="3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>
        <f t="shared" ref="F771:F834" si="48">ROUND((E771/D771*100),0)</f>
        <v>87</v>
      </c>
      <c r="G771" t="s">
        <v>14</v>
      </c>
      <c r="H771">
        <v>3410</v>
      </c>
      <c r="I771">
        <f t="shared" ref="I771:I834" si="49">IF(F771=0,0,ROUND(E771/H771,2))</f>
        <v>32</v>
      </c>
      <c r="J771" t="s">
        <v>21</v>
      </c>
      <c r="K771" t="s">
        <v>22</v>
      </c>
      <c r="L771">
        <v>1376542800</v>
      </c>
      <c r="M771" s="3">
        <f t="shared" ref="M771:M834" si="50" xml:space="preserve"> ((L771/86400) + DATE(1970, 1, 1 ))</f>
        <v>41501.208333333336</v>
      </c>
      <c r="N771">
        <v>1378789200</v>
      </c>
      <c r="O771" s="3">
        <f t="shared" ref="O771:O834" si="51" xml:space="preserve"> ((N771/86400) + DATE(1970, 1, 1 ))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3">
        <f t="shared" si="50"/>
        <v>41743.208333333336</v>
      </c>
      <c r="N772">
        <v>1398056400</v>
      </c>
      <c r="O772" s="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3">
        <f t="shared" si="50"/>
        <v>43491.25</v>
      </c>
      <c r="N773">
        <v>1550815200</v>
      </c>
      <c r="O773" s="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3">
        <f t="shared" si="50"/>
        <v>43505.25</v>
      </c>
      <c r="N774">
        <v>1550037600</v>
      </c>
      <c r="O774" s="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3">
        <f t="shared" si="50"/>
        <v>42838.208333333328</v>
      </c>
      <c r="N775">
        <v>1492923600</v>
      </c>
      <c r="O775" s="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3">
        <f t="shared" si="50"/>
        <v>42513.208333333328</v>
      </c>
      <c r="N776">
        <v>1467522000</v>
      </c>
      <c r="O776" s="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3">
        <f t="shared" si="50"/>
        <v>41949.25</v>
      </c>
      <c r="N777">
        <v>1416117600</v>
      </c>
      <c r="O777" s="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3">
        <f t="shared" si="50"/>
        <v>43650.208333333328</v>
      </c>
      <c r="N778">
        <v>1563771600</v>
      </c>
      <c r="O778" s="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3">
        <f t="shared" si="50"/>
        <v>40809.208333333336</v>
      </c>
      <c r="N779">
        <v>1319259600</v>
      </c>
      <c r="O779" s="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3">
        <f t="shared" si="50"/>
        <v>40768.208333333336</v>
      </c>
      <c r="N780">
        <v>1313643600</v>
      </c>
      <c r="O780" s="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3">
        <f t="shared" si="50"/>
        <v>42230.208333333328</v>
      </c>
      <c r="N781">
        <v>1440306000</v>
      </c>
      <c r="O781" s="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3">
        <f t="shared" si="50"/>
        <v>42573.208333333328</v>
      </c>
      <c r="N782">
        <v>1470805200</v>
      </c>
      <c r="O782" s="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3">
        <f t="shared" si="50"/>
        <v>40482.208333333336</v>
      </c>
      <c r="N783">
        <v>1292911200</v>
      </c>
      <c r="O783" s="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3">
        <f t="shared" si="50"/>
        <v>40603.25</v>
      </c>
      <c r="N784">
        <v>1301374800</v>
      </c>
      <c r="O784" s="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3">
        <f t="shared" si="50"/>
        <v>41625.25</v>
      </c>
      <c r="N785">
        <v>1387864800</v>
      </c>
      <c r="O785" s="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3">
        <f t="shared" si="50"/>
        <v>42435.25</v>
      </c>
      <c r="N786">
        <v>1458190800</v>
      </c>
      <c r="O786" s="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3">
        <f t="shared" si="50"/>
        <v>43582.208333333328</v>
      </c>
      <c r="N787">
        <v>1559278800</v>
      </c>
      <c r="O787" s="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3">
        <f t="shared" si="50"/>
        <v>43186.208333333328</v>
      </c>
      <c r="N788">
        <v>1522731600</v>
      </c>
      <c r="O788" s="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3">
        <f t="shared" si="50"/>
        <v>40684.208333333336</v>
      </c>
      <c r="N789">
        <v>1306731600</v>
      </c>
      <c r="O789" s="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3">
        <f t="shared" si="50"/>
        <v>41202.208333333336</v>
      </c>
      <c r="N790">
        <v>1352527200</v>
      </c>
      <c r="O790" s="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3">
        <f t="shared" si="50"/>
        <v>41786.208333333336</v>
      </c>
      <c r="N791">
        <v>1404363600</v>
      </c>
      <c r="O791" s="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3">
        <f t="shared" si="50"/>
        <v>40223.25</v>
      </c>
      <c r="N792">
        <v>1266645600</v>
      </c>
      <c r="O792" s="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3">
        <f t="shared" si="50"/>
        <v>42715.25</v>
      </c>
      <c r="N793">
        <v>1482818400</v>
      </c>
      <c r="O793" s="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3">
        <f t="shared" si="50"/>
        <v>41451.208333333336</v>
      </c>
      <c r="N794">
        <v>1374642000</v>
      </c>
      <c r="O794" s="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3">
        <f t="shared" si="50"/>
        <v>41450.208333333336</v>
      </c>
      <c r="N795">
        <v>1372482000</v>
      </c>
      <c r="O795" s="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3">
        <f t="shared" si="50"/>
        <v>43091.25</v>
      </c>
      <c r="N796">
        <v>1514959200</v>
      </c>
      <c r="O796" s="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3">
        <f t="shared" si="50"/>
        <v>42675.208333333328</v>
      </c>
      <c r="N797">
        <v>1478235600</v>
      </c>
      <c r="O797" s="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3">
        <f t="shared" si="50"/>
        <v>41859.208333333336</v>
      </c>
      <c r="N798">
        <v>1408078800</v>
      </c>
      <c r="O798" s="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3">
        <f t="shared" si="50"/>
        <v>43464.25</v>
      </c>
      <c r="N799">
        <v>1548136800</v>
      </c>
      <c r="O799" s="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3">
        <f t="shared" si="50"/>
        <v>41060.208333333336</v>
      </c>
      <c r="N800">
        <v>1340859600</v>
      </c>
      <c r="O800" s="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3">
        <f t="shared" si="50"/>
        <v>42399.25</v>
      </c>
      <c r="N801">
        <v>1454479200</v>
      </c>
      <c r="O801" s="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3">
        <f t="shared" si="50"/>
        <v>42167.208333333328</v>
      </c>
      <c r="N802">
        <v>1434430800</v>
      </c>
      <c r="O802" s="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3">
        <f t="shared" si="50"/>
        <v>43830.25</v>
      </c>
      <c r="N803">
        <v>1579672800</v>
      </c>
      <c r="O803" s="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3">
        <f t="shared" si="50"/>
        <v>43650.208333333328</v>
      </c>
      <c r="N804">
        <v>1562389200</v>
      </c>
      <c r="O804" s="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3">
        <f t="shared" si="50"/>
        <v>43492.25</v>
      </c>
      <c r="N805">
        <v>1551506400</v>
      </c>
      <c r="O805" s="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3">
        <f t="shared" si="50"/>
        <v>43102.25</v>
      </c>
      <c r="N806">
        <v>1516600800</v>
      </c>
      <c r="O806" s="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3">
        <f t="shared" si="50"/>
        <v>41958.25</v>
      </c>
      <c r="N807">
        <v>1420437600</v>
      </c>
      <c r="O807" s="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3">
        <f t="shared" si="50"/>
        <v>40973.25</v>
      </c>
      <c r="N808">
        <v>1332997200</v>
      </c>
      <c r="O808" s="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3">
        <f t="shared" si="50"/>
        <v>43753.208333333328</v>
      </c>
      <c r="N809">
        <v>1574920800</v>
      </c>
      <c r="O809" s="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3">
        <f t="shared" si="50"/>
        <v>42507.208333333328</v>
      </c>
      <c r="N810">
        <v>1464930000</v>
      </c>
      <c r="O810" s="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3">
        <f t="shared" si="50"/>
        <v>41135.208333333336</v>
      </c>
      <c r="N811">
        <v>1345006800</v>
      </c>
      <c r="O811" s="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3">
        <f t="shared" si="50"/>
        <v>43067.25</v>
      </c>
      <c r="N812">
        <v>1512712800</v>
      </c>
      <c r="O812" s="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3">
        <f t="shared" si="50"/>
        <v>42378.25</v>
      </c>
      <c r="N813">
        <v>1452492000</v>
      </c>
      <c r="O813" s="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3">
        <f t="shared" si="50"/>
        <v>43206.208333333328</v>
      </c>
      <c r="N814">
        <v>1524286800</v>
      </c>
      <c r="O814" s="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3">
        <f t="shared" si="50"/>
        <v>41148.208333333336</v>
      </c>
      <c r="N815">
        <v>1346907600</v>
      </c>
      <c r="O815" s="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3">
        <f t="shared" si="50"/>
        <v>42517.208333333328</v>
      </c>
      <c r="N816">
        <v>1464498000</v>
      </c>
      <c r="O816" s="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3">
        <f t="shared" si="50"/>
        <v>43068.25</v>
      </c>
      <c r="N817">
        <v>1514181600</v>
      </c>
      <c r="O817" s="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3">
        <f t="shared" si="50"/>
        <v>41680.25</v>
      </c>
      <c r="N818">
        <v>1392184800</v>
      </c>
      <c r="O818" s="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3">
        <f t="shared" si="50"/>
        <v>43589.208333333328</v>
      </c>
      <c r="N819">
        <v>1559365200</v>
      </c>
      <c r="O819" s="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3">
        <f t="shared" si="50"/>
        <v>43486.25</v>
      </c>
      <c r="N820">
        <v>1549173600</v>
      </c>
      <c r="O820" s="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3">
        <f t="shared" si="50"/>
        <v>41237.25</v>
      </c>
      <c r="N821">
        <v>1355032800</v>
      </c>
      <c r="O821" s="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3">
        <f t="shared" si="50"/>
        <v>43310.208333333328</v>
      </c>
      <c r="N822">
        <v>1533963600</v>
      </c>
      <c r="O822" s="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3">
        <f t="shared" si="50"/>
        <v>42794.25</v>
      </c>
      <c r="N823">
        <v>1489381200</v>
      </c>
      <c r="O823" s="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3">
        <f t="shared" si="50"/>
        <v>41698.25</v>
      </c>
      <c r="N824">
        <v>1395032400</v>
      </c>
      <c r="O824" s="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3">
        <f t="shared" si="50"/>
        <v>41892.208333333336</v>
      </c>
      <c r="N825">
        <v>1412485200</v>
      </c>
      <c r="O825" s="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3">
        <f t="shared" si="50"/>
        <v>40348.208333333336</v>
      </c>
      <c r="N826">
        <v>1279688400</v>
      </c>
      <c r="O826" s="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3">
        <f t="shared" si="50"/>
        <v>42941.208333333328</v>
      </c>
      <c r="N827">
        <v>1501995600</v>
      </c>
      <c r="O827" s="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3">
        <f t="shared" si="50"/>
        <v>40525.25</v>
      </c>
      <c r="N828">
        <v>1294639200</v>
      </c>
      <c r="O828" s="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3">
        <f t="shared" si="50"/>
        <v>40666.208333333336</v>
      </c>
      <c r="N829">
        <v>1305435600</v>
      </c>
      <c r="O829" s="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3">
        <f t="shared" si="50"/>
        <v>43340.208333333328</v>
      </c>
      <c r="N830">
        <v>1537592400</v>
      </c>
      <c r="O830" s="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3">
        <f t="shared" si="50"/>
        <v>42164.208333333328</v>
      </c>
      <c r="N831">
        <v>1435122000</v>
      </c>
      <c r="O831" s="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3">
        <f t="shared" si="50"/>
        <v>43103.25</v>
      </c>
      <c r="N832">
        <v>1520056800</v>
      </c>
      <c r="O832" s="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3">
        <f t="shared" si="50"/>
        <v>40994.208333333336</v>
      </c>
      <c r="N833">
        <v>1335675600</v>
      </c>
      <c r="O833" s="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3">
        <f t="shared" si="50"/>
        <v>42299.208333333328</v>
      </c>
      <c r="N834">
        <v>1448431200</v>
      </c>
      <c r="O834" s="3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>
        <f t="shared" ref="F835:F898" si="52">ROUND((E835/D835*100),0)</f>
        <v>158</v>
      </c>
      <c r="G835" t="s">
        <v>20</v>
      </c>
      <c r="H835">
        <v>165</v>
      </c>
      <c r="I835">
        <f t="shared" ref="I835:I898" si="53">IF(F835=0,0,ROUND(E835/H835,2))</f>
        <v>64.989999999999995</v>
      </c>
      <c r="J835" t="s">
        <v>36</v>
      </c>
      <c r="K835" t="s">
        <v>37</v>
      </c>
      <c r="L835">
        <v>1297663200</v>
      </c>
      <c r="M835" s="3">
        <f t="shared" ref="M835:M898" si="54" xml:space="preserve"> ((L835/86400) + DATE(1970, 1, 1 ))</f>
        <v>40588.25</v>
      </c>
      <c r="N835">
        <v>1298613600</v>
      </c>
      <c r="O835" s="3">
        <f t="shared" ref="O835:O898" si="55" xml:space="preserve"> ((N835/86400) + DATE(1970, 1, 1 ))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3">
        <f t="shared" si="54"/>
        <v>41448.208333333336</v>
      </c>
      <c r="N836">
        <v>1372482000</v>
      </c>
      <c r="O836" s="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3">
        <f t="shared" si="54"/>
        <v>42063.25</v>
      </c>
      <c r="N837">
        <v>1425621600</v>
      </c>
      <c r="O837" s="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3">
        <f t="shared" si="54"/>
        <v>40214.25</v>
      </c>
      <c r="N838">
        <v>1266300000</v>
      </c>
      <c r="O838" s="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3">
        <f t="shared" si="54"/>
        <v>40629.208333333336</v>
      </c>
      <c r="N839">
        <v>1305867600</v>
      </c>
      <c r="O839" s="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3">
        <f t="shared" si="54"/>
        <v>43370.208333333328</v>
      </c>
      <c r="N840">
        <v>1538802000</v>
      </c>
      <c r="O840" s="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3">
        <f t="shared" si="54"/>
        <v>41715.208333333336</v>
      </c>
      <c r="N841">
        <v>1398920400</v>
      </c>
      <c r="O841" s="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3">
        <f t="shared" si="54"/>
        <v>41836.208333333336</v>
      </c>
      <c r="N842">
        <v>1405659600</v>
      </c>
      <c r="O842" s="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3">
        <f t="shared" si="54"/>
        <v>42419.25</v>
      </c>
      <c r="N843">
        <v>1457244000</v>
      </c>
      <c r="O843" s="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3">
        <f t="shared" si="54"/>
        <v>43266.208333333328</v>
      </c>
      <c r="N844">
        <v>1529298000</v>
      </c>
      <c r="O844" s="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3">
        <f t="shared" si="54"/>
        <v>43338.208333333328</v>
      </c>
      <c r="N845">
        <v>1535778000</v>
      </c>
      <c r="O845" s="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3">
        <f t="shared" si="54"/>
        <v>40930.25</v>
      </c>
      <c r="N846">
        <v>1327471200</v>
      </c>
      <c r="O846" s="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3">
        <f t="shared" si="54"/>
        <v>43235.208333333328</v>
      </c>
      <c r="N847">
        <v>1529557200</v>
      </c>
      <c r="O847" s="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3">
        <f t="shared" si="54"/>
        <v>43302.208333333328</v>
      </c>
      <c r="N848">
        <v>1535259600</v>
      </c>
      <c r="O848" s="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3">
        <f t="shared" si="54"/>
        <v>43107.25</v>
      </c>
      <c r="N849">
        <v>1515564000</v>
      </c>
      <c r="O849" s="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3">
        <f t="shared" si="54"/>
        <v>40341.208333333336</v>
      </c>
      <c r="N850">
        <v>1277096400</v>
      </c>
      <c r="O850" s="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3">
        <f t="shared" si="54"/>
        <v>40948.25</v>
      </c>
      <c r="N851">
        <v>1329026400</v>
      </c>
      <c r="O851" s="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3">
        <f t="shared" si="54"/>
        <v>40866.25</v>
      </c>
      <c r="N852">
        <v>1322978400</v>
      </c>
      <c r="O852" s="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3">
        <f t="shared" si="54"/>
        <v>41031.208333333336</v>
      </c>
      <c r="N853">
        <v>1338786000</v>
      </c>
      <c r="O853" s="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3">
        <f t="shared" si="54"/>
        <v>40740.208333333336</v>
      </c>
      <c r="N854">
        <v>1311656400</v>
      </c>
      <c r="O854" s="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3">
        <f t="shared" si="54"/>
        <v>40714.208333333336</v>
      </c>
      <c r="N855">
        <v>1308978000</v>
      </c>
      <c r="O855" s="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3">
        <f t="shared" si="54"/>
        <v>43787.25</v>
      </c>
      <c r="N856">
        <v>1576389600</v>
      </c>
      <c r="O856" s="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3">
        <f t="shared" si="54"/>
        <v>40712.208333333336</v>
      </c>
      <c r="N857">
        <v>1311051600</v>
      </c>
      <c r="O857" s="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3">
        <f t="shared" si="54"/>
        <v>41023.208333333336</v>
      </c>
      <c r="N858">
        <v>1336712400</v>
      </c>
      <c r="O858" s="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3">
        <f t="shared" si="54"/>
        <v>40944.25</v>
      </c>
      <c r="N859">
        <v>1330408800</v>
      </c>
      <c r="O859" s="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3">
        <f t="shared" si="54"/>
        <v>43211.208333333328</v>
      </c>
      <c r="N860">
        <v>1524891600</v>
      </c>
      <c r="O860" s="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3">
        <f t="shared" si="54"/>
        <v>41334.25</v>
      </c>
      <c r="N861">
        <v>1363669200</v>
      </c>
      <c r="O861" s="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3">
        <f t="shared" si="54"/>
        <v>43515.25</v>
      </c>
      <c r="N862">
        <v>1551420000</v>
      </c>
      <c r="O862" s="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3">
        <f t="shared" si="54"/>
        <v>40258.208333333336</v>
      </c>
      <c r="N863">
        <v>1269838800</v>
      </c>
      <c r="O863" s="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3">
        <f t="shared" si="54"/>
        <v>40756.208333333336</v>
      </c>
      <c r="N864">
        <v>1312520400</v>
      </c>
      <c r="O864" s="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3">
        <f t="shared" si="54"/>
        <v>42172.208333333328</v>
      </c>
      <c r="N865">
        <v>1436504400</v>
      </c>
      <c r="O865" s="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3">
        <f t="shared" si="54"/>
        <v>42601.208333333328</v>
      </c>
      <c r="N866">
        <v>1472014800</v>
      </c>
      <c r="O866" s="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3">
        <f t="shared" si="54"/>
        <v>41897.208333333336</v>
      </c>
      <c r="N867">
        <v>1411534800</v>
      </c>
      <c r="O867" s="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3">
        <f t="shared" si="54"/>
        <v>40671.208333333336</v>
      </c>
      <c r="N868">
        <v>1304917200</v>
      </c>
      <c r="O868" s="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3">
        <f t="shared" si="54"/>
        <v>43382.208333333328</v>
      </c>
      <c r="N869">
        <v>1539579600</v>
      </c>
      <c r="O869" s="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3">
        <f t="shared" si="54"/>
        <v>41559.208333333336</v>
      </c>
      <c r="N870">
        <v>1382504400</v>
      </c>
      <c r="O870" s="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3">
        <f t="shared" si="54"/>
        <v>40350.208333333336</v>
      </c>
      <c r="N871">
        <v>1278306000</v>
      </c>
      <c r="O871" s="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3">
        <f t="shared" si="54"/>
        <v>42240.208333333328</v>
      </c>
      <c r="N872">
        <v>1442552400</v>
      </c>
      <c r="O872" s="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3">
        <f t="shared" si="54"/>
        <v>43040.208333333328</v>
      </c>
      <c r="N873">
        <v>1511071200</v>
      </c>
      <c r="O873" s="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3">
        <f t="shared" si="54"/>
        <v>43346.208333333328</v>
      </c>
      <c r="N874">
        <v>1536382800</v>
      </c>
      <c r="O874" s="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3">
        <f t="shared" si="54"/>
        <v>41647.25</v>
      </c>
      <c r="N875">
        <v>1389592800</v>
      </c>
      <c r="O875" s="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3">
        <f t="shared" si="54"/>
        <v>40291.208333333336</v>
      </c>
      <c r="N876">
        <v>1275282000</v>
      </c>
      <c r="O876" s="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3">
        <f t="shared" si="54"/>
        <v>40556.25</v>
      </c>
      <c r="N877">
        <v>1294984800</v>
      </c>
      <c r="O877" s="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3">
        <f t="shared" si="54"/>
        <v>43624.208333333328</v>
      </c>
      <c r="N878">
        <v>1562043600</v>
      </c>
      <c r="O878" s="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3">
        <f t="shared" si="54"/>
        <v>42577.208333333328</v>
      </c>
      <c r="N879">
        <v>1469595600</v>
      </c>
      <c r="O879" s="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3">
        <f t="shared" si="54"/>
        <v>43845.25</v>
      </c>
      <c r="N880">
        <v>1581141600</v>
      </c>
      <c r="O880" s="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3">
        <f t="shared" si="54"/>
        <v>42788.25</v>
      </c>
      <c r="N881">
        <v>1488520800</v>
      </c>
      <c r="O881" s="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3">
        <f t="shared" si="54"/>
        <v>43667.208333333328</v>
      </c>
      <c r="N882">
        <v>1563858000</v>
      </c>
      <c r="O882" s="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3">
        <f t="shared" si="54"/>
        <v>42194.208333333328</v>
      </c>
      <c r="N883">
        <v>1438923600</v>
      </c>
      <c r="O883" s="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3">
        <f t="shared" si="54"/>
        <v>42025.25</v>
      </c>
      <c r="N884">
        <v>1422165600</v>
      </c>
      <c r="O884" s="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3">
        <f t="shared" si="54"/>
        <v>40323.208333333336</v>
      </c>
      <c r="N885">
        <v>1277874000</v>
      </c>
      <c r="O885" s="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3">
        <f t="shared" si="54"/>
        <v>41763.208333333336</v>
      </c>
      <c r="N886">
        <v>1399352400</v>
      </c>
      <c r="O886" s="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3">
        <f t="shared" si="54"/>
        <v>40335.208333333336</v>
      </c>
      <c r="N887">
        <v>1279083600</v>
      </c>
      <c r="O887" s="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3">
        <f t="shared" si="54"/>
        <v>40416.208333333336</v>
      </c>
      <c r="N888">
        <v>1284354000</v>
      </c>
      <c r="O888" s="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3">
        <f t="shared" si="54"/>
        <v>42202.208333333328</v>
      </c>
      <c r="N889">
        <v>1441170000</v>
      </c>
      <c r="O889" s="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3">
        <f t="shared" si="54"/>
        <v>42836.208333333328</v>
      </c>
      <c r="N890">
        <v>1493528400</v>
      </c>
      <c r="O890" s="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3">
        <f t="shared" si="54"/>
        <v>41710.208333333336</v>
      </c>
      <c r="N891">
        <v>1395205200</v>
      </c>
      <c r="O891" s="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3">
        <f t="shared" si="54"/>
        <v>43640.208333333328</v>
      </c>
      <c r="N892">
        <v>1561438800</v>
      </c>
      <c r="O892" s="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3">
        <f t="shared" si="54"/>
        <v>40880.25</v>
      </c>
      <c r="N893">
        <v>1326693600</v>
      </c>
      <c r="O893" s="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3">
        <f t="shared" si="54"/>
        <v>40319.208333333336</v>
      </c>
      <c r="N894">
        <v>1277960400</v>
      </c>
      <c r="O894" s="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3">
        <f t="shared" si="54"/>
        <v>42170.208333333328</v>
      </c>
      <c r="N895">
        <v>1434690000</v>
      </c>
      <c r="O895" s="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3">
        <f t="shared" si="54"/>
        <v>41466.208333333336</v>
      </c>
      <c r="N896">
        <v>1376110800</v>
      </c>
      <c r="O896" s="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3">
        <f t="shared" si="54"/>
        <v>43134.25</v>
      </c>
      <c r="N897">
        <v>1518415200</v>
      </c>
      <c r="O897" s="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3">
        <f t="shared" si="54"/>
        <v>40738.208333333336</v>
      </c>
      <c r="N898">
        <v>1310878800</v>
      </c>
      <c r="O898" s="3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>
        <f t="shared" ref="F899:F962" si="56">ROUND((E899/D899*100),0)</f>
        <v>28</v>
      </c>
      <c r="G899" t="s">
        <v>14</v>
      </c>
      <c r="H899">
        <v>27</v>
      </c>
      <c r="I899">
        <f t="shared" ref="I899:I962" si="57">IF(F899=0,0,ROUND(E899/H899,2))</f>
        <v>90.26</v>
      </c>
      <c r="J899" t="s">
        <v>21</v>
      </c>
      <c r="K899" t="s">
        <v>22</v>
      </c>
      <c r="L899">
        <v>1556427600</v>
      </c>
      <c r="M899" s="3">
        <f t="shared" ref="M899:M962" si="58" xml:space="preserve"> ((L899/86400) + DATE(1970, 1, 1 ))</f>
        <v>43583.208333333328</v>
      </c>
      <c r="N899">
        <v>1556600400</v>
      </c>
      <c r="O899" s="3">
        <f t="shared" ref="O899:O962" si="59" xml:space="preserve"> ((N899/86400) + DATE(1970, 1, 1 ))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3">
        <f t="shared" si="58"/>
        <v>43815.25</v>
      </c>
      <c r="N900">
        <v>1576994400</v>
      </c>
      <c r="O900" s="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3">
        <f t="shared" si="58"/>
        <v>41554.208333333336</v>
      </c>
      <c r="N901">
        <v>1382677200</v>
      </c>
      <c r="O901" s="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3">
        <f t="shared" si="58"/>
        <v>41901.208333333336</v>
      </c>
      <c r="N902">
        <v>1411189200</v>
      </c>
      <c r="O902" s="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3">
        <f t="shared" si="58"/>
        <v>43298.208333333328</v>
      </c>
      <c r="N903">
        <v>1534654800</v>
      </c>
      <c r="O903" s="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3">
        <f t="shared" si="58"/>
        <v>42399.25</v>
      </c>
      <c r="N904">
        <v>1457762400</v>
      </c>
      <c r="O904" s="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3">
        <f t="shared" si="58"/>
        <v>41034.208333333336</v>
      </c>
      <c r="N905">
        <v>1337490000</v>
      </c>
      <c r="O905" s="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3">
        <f t="shared" si="58"/>
        <v>41186.208333333336</v>
      </c>
      <c r="N906">
        <v>1349672400</v>
      </c>
      <c r="O906" s="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3">
        <f t="shared" si="58"/>
        <v>41536.208333333336</v>
      </c>
      <c r="N907">
        <v>1379826000</v>
      </c>
      <c r="O907" s="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3">
        <f t="shared" si="58"/>
        <v>42868.208333333328</v>
      </c>
      <c r="N908">
        <v>1497762000</v>
      </c>
      <c r="O908" s="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3">
        <f t="shared" si="58"/>
        <v>40660.208333333336</v>
      </c>
      <c r="N909">
        <v>1304485200</v>
      </c>
      <c r="O909" s="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3">
        <f t="shared" si="58"/>
        <v>41031.208333333336</v>
      </c>
      <c r="N910">
        <v>1336885200</v>
      </c>
      <c r="O910" s="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3">
        <f t="shared" si="58"/>
        <v>43255.208333333328</v>
      </c>
      <c r="N911">
        <v>1530421200</v>
      </c>
      <c r="O911" s="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3">
        <f t="shared" si="58"/>
        <v>42026.25</v>
      </c>
      <c r="N912">
        <v>1421992800</v>
      </c>
      <c r="O912" s="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3">
        <f t="shared" si="58"/>
        <v>43717.208333333328</v>
      </c>
      <c r="N913">
        <v>1568178000</v>
      </c>
      <c r="O913" s="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3">
        <f t="shared" si="58"/>
        <v>41157.208333333336</v>
      </c>
      <c r="N914">
        <v>1347944400</v>
      </c>
      <c r="O914" s="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3">
        <f t="shared" si="58"/>
        <v>43597.208333333328</v>
      </c>
      <c r="N915">
        <v>1558760400</v>
      </c>
      <c r="O915" s="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3">
        <f t="shared" si="58"/>
        <v>41490.208333333336</v>
      </c>
      <c r="N916">
        <v>1376629200</v>
      </c>
      <c r="O916" s="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3">
        <f t="shared" si="58"/>
        <v>42976.208333333328</v>
      </c>
      <c r="N917">
        <v>1504760400</v>
      </c>
      <c r="O917" s="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3">
        <f t="shared" si="58"/>
        <v>41991.25</v>
      </c>
      <c r="N918">
        <v>1419660000</v>
      </c>
      <c r="O918" s="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3">
        <f t="shared" si="58"/>
        <v>40722.208333333336</v>
      </c>
      <c r="N919">
        <v>1311310800</v>
      </c>
      <c r="O919" s="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3">
        <f t="shared" si="58"/>
        <v>41117.208333333336</v>
      </c>
      <c r="N920">
        <v>1344315600</v>
      </c>
      <c r="O920" s="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3">
        <f t="shared" si="58"/>
        <v>43022.208333333328</v>
      </c>
      <c r="N921">
        <v>1510725600</v>
      </c>
      <c r="O921" s="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3">
        <f t="shared" si="58"/>
        <v>43503.25</v>
      </c>
      <c r="N922">
        <v>1551247200</v>
      </c>
      <c r="O922" s="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3">
        <f t="shared" si="58"/>
        <v>40951.25</v>
      </c>
      <c r="N923">
        <v>1330236000</v>
      </c>
      <c r="O923" s="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3">
        <f t="shared" si="58"/>
        <v>43443.25</v>
      </c>
      <c r="N924">
        <v>1545112800</v>
      </c>
      <c r="O924" s="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3">
        <f t="shared" si="58"/>
        <v>40373.208333333336</v>
      </c>
      <c r="N925">
        <v>1279170000</v>
      </c>
      <c r="O925" s="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3">
        <f t="shared" si="58"/>
        <v>43769.208333333328</v>
      </c>
      <c r="N926">
        <v>1573452000</v>
      </c>
      <c r="O926" s="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3">
        <f t="shared" si="58"/>
        <v>43000.208333333328</v>
      </c>
      <c r="N927">
        <v>1507093200</v>
      </c>
      <c r="O927" s="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3">
        <f t="shared" si="58"/>
        <v>42502.208333333328</v>
      </c>
      <c r="N928">
        <v>1463374800</v>
      </c>
      <c r="O928" s="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3">
        <f t="shared" si="58"/>
        <v>41102.208333333336</v>
      </c>
      <c r="N929">
        <v>1344574800</v>
      </c>
      <c r="O929" s="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3">
        <f t="shared" si="58"/>
        <v>41637.25</v>
      </c>
      <c r="N930">
        <v>1389074400</v>
      </c>
      <c r="O930" s="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3">
        <f t="shared" si="58"/>
        <v>42858.208333333328</v>
      </c>
      <c r="N931">
        <v>1494997200</v>
      </c>
      <c r="O931" s="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3">
        <f t="shared" si="58"/>
        <v>42060.25</v>
      </c>
      <c r="N932">
        <v>1425448800</v>
      </c>
      <c r="O932" s="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3">
        <f t="shared" si="58"/>
        <v>41818.208333333336</v>
      </c>
      <c r="N933">
        <v>1404104400</v>
      </c>
      <c r="O933" s="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3">
        <f t="shared" si="58"/>
        <v>41709.208333333336</v>
      </c>
      <c r="N934">
        <v>1394773200</v>
      </c>
      <c r="O934" s="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3">
        <f t="shared" si="58"/>
        <v>41372.208333333336</v>
      </c>
      <c r="N935">
        <v>1366520400</v>
      </c>
      <c r="O935" s="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3">
        <f t="shared" si="58"/>
        <v>42422.25</v>
      </c>
      <c r="N936">
        <v>1456639200</v>
      </c>
      <c r="O936" s="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3">
        <f t="shared" si="58"/>
        <v>42209.208333333328</v>
      </c>
      <c r="N937">
        <v>1438318800</v>
      </c>
      <c r="O937" s="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3">
        <f t="shared" si="58"/>
        <v>43668.208333333328</v>
      </c>
      <c r="N938">
        <v>1564030800</v>
      </c>
      <c r="O938" s="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3">
        <f t="shared" si="58"/>
        <v>42334.25</v>
      </c>
      <c r="N939">
        <v>1449295200</v>
      </c>
      <c r="O939" s="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3">
        <f t="shared" si="58"/>
        <v>43263.208333333328</v>
      </c>
      <c r="N940">
        <v>1531890000</v>
      </c>
      <c r="O940" s="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3">
        <f t="shared" si="58"/>
        <v>40670.208333333336</v>
      </c>
      <c r="N941">
        <v>1306213200</v>
      </c>
      <c r="O941" s="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3">
        <f t="shared" si="58"/>
        <v>41244.25</v>
      </c>
      <c r="N942">
        <v>1356242400</v>
      </c>
      <c r="O942" s="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3">
        <f t="shared" si="58"/>
        <v>40552.25</v>
      </c>
      <c r="N943">
        <v>1297576800</v>
      </c>
      <c r="O943" s="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3">
        <f t="shared" si="58"/>
        <v>40568.25</v>
      </c>
      <c r="N944">
        <v>1296194400</v>
      </c>
      <c r="O944" s="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3">
        <f t="shared" si="58"/>
        <v>41906.208333333336</v>
      </c>
      <c r="N945">
        <v>1414558800</v>
      </c>
      <c r="O945" s="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3">
        <f t="shared" si="58"/>
        <v>42776.25</v>
      </c>
      <c r="N946">
        <v>1488348000</v>
      </c>
      <c r="O946" s="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3">
        <f t="shared" si="58"/>
        <v>41004.208333333336</v>
      </c>
      <c r="N947">
        <v>1334898000</v>
      </c>
      <c r="O947" s="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3">
        <f t="shared" si="58"/>
        <v>40710.208333333336</v>
      </c>
      <c r="N948">
        <v>1308373200</v>
      </c>
      <c r="O948" s="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3">
        <f t="shared" si="58"/>
        <v>41908.208333333336</v>
      </c>
      <c r="N949">
        <v>1412312400</v>
      </c>
      <c r="O949" s="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3">
        <f t="shared" si="58"/>
        <v>41985.25</v>
      </c>
      <c r="N950">
        <v>1419228000</v>
      </c>
      <c r="O950" s="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3">
        <f t="shared" si="58"/>
        <v>42112.208333333328</v>
      </c>
      <c r="N951">
        <v>1430974800</v>
      </c>
      <c r="O951" s="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3">
        <f t="shared" si="58"/>
        <v>43571.208333333328</v>
      </c>
      <c r="N952">
        <v>1555822800</v>
      </c>
      <c r="O952" s="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3">
        <f t="shared" si="58"/>
        <v>42730.25</v>
      </c>
      <c r="N953">
        <v>1482818400</v>
      </c>
      <c r="O953" s="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3">
        <f t="shared" si="58"/>
        <v>42591.208333333328</v>
      </c>
      <c r="N954">
        <v>1471928400</v>
      </c>
      <c r="O954" s="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3">
        <f t="shared" si="58"/>
        <v>42358.25</v>
      </c>
      <c r="N955">
        <v>1453701600</v>
      </c>
      <c r="O955" s="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3">
        <f t="shared" si="58"/>
        <v>41174.208333333336</v>
      </c>
      <c r="N956">
        <v>1350363600</v>
      </c>
      <c r="O956" s="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3">
        <f t="shared" si="58"/>
        <v>41238.25</v>
      </c>
      <c r="N957">
        <v>1353996000</v>
      </c>
      <c r="O957" s="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3">
        <f t="shared" si="58"/>
        <v>42360.25</v>
      </c>
      <c r="N958">
        <v>1451109600</v>
      </c>
      <c r="O958" s="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3">
        <f t="shared" si="58"/>
        <v>40955.25</v>
      </c>
      <c r="N959">
        <v>1329631200</v>
      </c>
      <c r="O959" s="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3">
        <f t="shared" si="58"/>
        <v>40350.208333333336</v>
      </c>
      <c r="N960">
        <v>1278997200</v>
      </c>
      <c r="O960" s="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3">
        <f t="shared" si="58"/>
        <v>40357.208333333336</v>
      </c>
      <c r="N961">
        <v>1280120400</v>
      </c>
      <c r="O961" s="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3">
        <f t="shared" si="58"/>
        <v>42408.25</v>
      </c>
      <c r="N962">
        <v>1458104400</v>
      </c>
      <c r="O962" s="3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>
        <f t="shared" ref="F963:F1001" si="60">ROUND((E963/D963*100),0)</f>
        <v>119</v>
      </c>
      <c r="G963" t="s">
        <v>20</v>
      </c>
      <c r="H963">
        <v>155</v>
      </c>
      <c r="I963">
        <f t="shared" ref="I963:I1001" si="61">IF(F963=0,0,ROUND(E963/H963,2))</f>
        <v>43.87</v>
      </c>
      <c r="J963" t="s">
        <v>21</v>
      </c>
      <c r="K963" t="s">
        <v>22</v>
      </c>
      <c r="L963">
        <v>1297922400</v>
      </c>
      <c r="M963" s="3">
        <f t="shared" ref="M963:M1001" si="62" xml:space="preserve"> ((L963/86400) + DATE(1970, 1, 1 ))</f>
        <v>40591.25</v>
      </c>
      <c r="N963">
        <v>1298268000</v>
      </c>
      <c r="O963" s="3">
        <f t="shared" ref="O963:O1001" si="63" xml:space="preserve"> ((N963/86400) + DATE(1970, 1, 1 ))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3">
        <f t="shared" si="62"/>
        <v>41592.25</v>
      </c>
      <c r="N964">
        <v>1386223200</v>
      </c>
      <c r="O964" s="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3">
        <f t="shared" si="62"/>
        <v>40607.25</v>
      </c>
      <c r="N965">
        <v>1299823200</v>
      </c>
      <c r="O965" s="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3">
        <f t="shared" si="62"/>
        <v>42135.208333333328</v>
      </c>
      <c r="N966">
        <v>1431752400</v>
      </c>
      <c r="O966" s="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3">
        <f t="shared" si="62"/>
        <v>40203.25</v>
      </c>
      <c r="N967">
        <v>1267855200</v>
      </c>
      <c r="O967" s="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3">
        <f t="shared" si="62"/>
        <v>42901.208333333328</v>
      </c>
      <c r="N968">
        <v>1497675600</v>
      </c>
      <c r="O968" s="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3">
        <f t="shared" si="62"/>
        <v>41005.208333333336</v>
      </c>
      <c r="N969">
        <v>1336885200</v>
      </c>
      <c r="O969" s="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3">
        <f t="shared" si="62"/>
        <v>40544.25</v>
      </c>
      <c r="N970">
        <v>1295157600</v>
      </c>
      <c r="O970" s="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3">
        <f t="shared" si="62"/>
        <v>43821.25</v>
      </c>
      <c r="N971">
        <v>1577599200</v>
      </c>
      <c r="O971" s="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3">
        <f t="shared" si="62"/>
        <v>40672.208333333336</v>
      </c>
      <c r="N972">
        <v>1305003600</v>
      </c>
      <c r="O972" s="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3">
        <f t="shared" si="62"/>
        <v>41555.208333333336</v>
      </c>
      <c r="N973">
        <v>1381726800</v>
      </c>
      <c r="O973" s="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3">
        <f t="shared" si="62"/>
        <v>41792.208333333336</v>
      </c>
      <c r="N974">
        <v>1402462800</v>
      </c>
      <c r="O974" s="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3">
        <f t="shared" si="62"/>
        <v>40522.25</v>
      </c>
      <c r="N975">
        <v>1292133600</v>
      </c>
      <c r="O975" s="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3">
        <f t="shared" si="62"/>
        <v>41412.208333333336</v>
      </c>
      <c r="N976">
        <v>1368939600</v>
      </c>
      <c r="O976" s="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3">
        <f t="shared" si="62"/>
        <v>42337.25</v>
      </c>
      <c r="N977">
        <v>1452146400</v>
      </c>
      <c r="O977" s="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3">
        <f t="shared" si="62"/>
        <v>40571.25</v>
      </c>
      <c r="N978">
        <v>1296712800</v>
      </c>
      <c r="O978" s="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3">
        <f t="shared" si="62"/>
        <v>43138.25</v>
      </c>
      <c r="N979">
        <v>1520748000</v>
      </c>
      <c r="O979" s="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3">
        <f t="shared" si="62"/>
        <v>42686.25</v>
      </c>
      <c r="N980">
        <v>1480831200</v>
      </c>
      <c r="O980" s="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3">
        <f t="shared" si="62"/>
        <v>42078.208333333328</v>
      </c>
      <c r="N981">
        <v>1426914000</v>
      </c>
      <c r="O981" s="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3">
        <f t="shared" si="62"/>
        <v>42307.208333333328</v>
      </c>
      <c r="N982">
        <v>1446616800</v>
      </c>
      <c r="O982" s="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3">
        <f t="shared" si="62"/>
        <v>43094.25</v>
      </c>
      <c r="N983">
        <v>1517032800</v>
      </c>
      <c r="O983" s="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3">
        <f t="shared" si="62"/>
        <v>40743.208333333336</v>
      </c>
      <c r="N984">
        <v>1311224400</v>
      </c>
      <c r="O984" s="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3">
        <f t="shared" si="62"/>
        <v>43681.208333333328</v>
      </c>
      <c r="N985">
        <v>1566190800</v>
      </c>
      <c r="O985" s="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3">
        <f t="shared" si="62"/>
        <v>43716.208333333328</v>
      </c>
      <c r="N986">
        <v>1570165200</v>
      </c>
      <c r="O986" s="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3">
        <f t="shared" si="62"/>
        <v>41614.25</v>
      </c>
      <c r="N987">
        <v>1388556000</v>
      </c>
      <c r="O987" s="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3">
        <f t="shared" si="62"/>
        <v>40638.208333333336</v>
      </c>
      <c r="N988">
        <v>1303189200</v>
      </c>
      <c r="O988" s="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3">
        <f t="shared" si="62"/>
        <v>42852.208333333328</v>
      </c>
      <c r="N989">
        <v>1494478800</v>
      </c>
      <c r="O989" s="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3">
        <f t="shared" si="62"/>
        <v>42686.25</v>
      </c>
      <c r="N990">
        <v>1480744800</v>
      </c>
      <c r="O990" s="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3">
        <f t="shared" si="62"/>
        <v>43571.208333333328</v>
      </c>
      <c r="N991">
        <v>1555822800</v>
      </c>
      <c r="O991" s="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3">
        <f t="shared" si="62"/>
        <v>42432.25</v>
      </c>
      <c r="N992">
        <v>1458882000</v>
      </c>
      <c r="O992" s="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3">
        <f t="shared" si="62"/>
        <v>41907.208333333336</v>
      </c>
      <c r="N993">
        <v>1411966800</v>
      </c>
      <c r="O993" s="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3">
        <f t="shared" si="62"/>
        <v>43227.208333333328</v>
      </c>
      <c r="N994">
        <v>1526878800</v>
      </c>
      <c r="O994" s="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3">
        <f t="shared" si="62"/>
        <v>42362.25</v>
      </c>
      <c r="N995">
        <v>1452405600</v>
      </c>
      <c r="O995" s="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3">
        <f t="shared" si="62"/>
        <v>41929.208333333336</v>
      </c>
      <c r="N996">
        <v>1414040400</v>
      </c>
      <c r="O996" s="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3">
        <f t="shared" si="62"/>
        <v>43408.208333333328</v>
      </c>
      <c r="N997">
        <v>1543816800</v>
      </c>
      <c r="O997" s="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3">
        <f t="shared" si="62"/>
        <v>41276.25</v>
      </c>
      <c r="N998">
        <v>1359698400</v>
      </c>
      <c r="O998" s="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3">
        <f t="shared" si="62"/>
        <v>41659.25</v>
      </c>
      <c r="N999">
        <v>1390629600</v>
      </c>
      <c r="O999" s="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3">
        <f t="shared" si="62"/>
        <v>40220.25</v>
      </c>
      <c r="N1000">
        <v>1267077600</v>
      </c>
      <c r="O1000" s="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3">
        <f t="shared" si="62"/>
        <v>42550.208333333328</v>
      </c>
      <c r="N1001">
        <v>1467781200</v>
      </c>
      <c r="O1001" s="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G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12" priority="5" operator="containsText" text="failed">
      <formula>NOT(ISERROR(SEARCH("failed",G1)))</formula>
    </cfRule>
    <cfRule type="containsText" dxfId="11" priority="6" operator="containsText" text="live">
      <formula>NOT(ISERROR(SEARCH("live",G1)))</formula>
    </cfRule>
    <cfRule type="containsText" dxfId="10" priority="7" operator="containsText" text="successful">
      <formula>NOT(ISERROR(SEARCH("successful",G1)))</formula>
    </cfRule>
    <cfRule type="containsText" dxfId="9" priority="8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  <cfRule type="cellIs" dxfId="8" priority="2" operator="between">
      <formula>200</formula>
      <formula>1754</formula>
    </cfRule>
    <cfRule type="cellIs" dxfId="7" priority="3" operator="between">
      <formula>100</formula>
      <formula>199</formula>
    </cfRule>
    <cfRule type="cellIs" dxfId="6" priority="4" operator="between">
      <formula>0</formula>
      <formula>99</formula>
    </cfRule>
  </conditionalFormatting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E48-F52C-44ED-8CE6-7114C26A49FE}">
  <dimension ref="A1:F14"/>
  <sheetViews>
    <sheetView workbookViewId="0">
      <selection activeCell="E32" sqref="E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2068</v>
      </c>
    </row>
    <row r="3" spans="1:6" x14ac:dyDescent="0.25">
      <c r="A3" s="5" t="s">
        <v>2057</v>
      </c>
      <c r="B3" s="5" t="s">
        <v>2058</v>
      </c>
    </row>
    <row r="4" spans="1:6" x14ac:dyDescent="0.25">
      <c r="A4" s="5" t="s">
        <v>2055</v>
      </c>
      <c r="B4" t="s">
        <v>74</v>
      </c>
      <c r="C4" t="s">
        <v>14</v>
      </c>
      <c r="D4" t="s">
        <v>47</v>
      </c>
      <c r="E4" t="s">
        <v>20</v>
      </c>
      <c r="F4" t="s">
        <v>2056</v>
      </c>
    </row>
    <row r="5" spans="1:6" x14ac:dyDescent="0.25">
      <c r="A5" s="6" t="s">
        <v>2059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2060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2061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2062</v>
      </c>
      <c r="E8">
        <v>4</v>
      </c>
      <c r="F8">
        <v>4</v>
      </c>
    </row>
    <row r="9" spans="1:6" x14ac:dyDescent="0.25">
      <c r="A9" s="6" t="s">
        <v>2063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2064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2065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2066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2067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2056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B6F1-D274-40F8-96BE-4E8FF1A5EF7B}">
  <dimension ref="A1:F30"/>
  <sheetViews>
    <sheetView workbookViewId="0">
      <selection activeCell="O27" sqref="O27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2068</v>
      </c>
    </row>
    <row r="2" spans="1:6" x14ac:dyDescent="0.25">
      <c r="A2" s="5" t="s">
        <v>2029</v>
      </c>
      <c r="B2" t="s">
        <v>2068</v>
      </c>
    </row>
    <row r="4" spans="1:6" x14ac:dyDescent="0.25">
      <c r="A4" s="5" t="s">
        <v>2093</v>
      </c>
      <c r="B4" s="5" t="s">
        <v>2058</v>
      </c>
    </row>
    <row r="5" spans="1:6" x14ac:dyDescent="0.25">
      <c r="A5" s="5" t="s">
        <v>2055</v>
      </c>
      <c r="B5" t="s">
        <v>74</v>
      </c>
      <c r="C5" t="s">
        <v>14</v>
      </c>
      <c r="D5" t="s">
        <v>47</v>
      </c>
      <c r="E5" t="s">
        <v>20</v>
      </c>
      <c r="F5" t="s">
        <v>2056</v>
      </c>
    </row>
    <row r="6" spans="1:6" x14ac:dyDescent="0.25">
      <c r="A6" s="6" t="s">
        <v>2069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2070</v>
      </c>
      <c r="E7">
        <v>4</v>
      </c>
      <c r="F7">
        <v>4</v>
      </c>
    </row>
    <row r="8" spans="1:6" x14ac:dyDescent="0.25">
      <c r="A8" s="6" t="s">
        <v>2071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2072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2073</v>
      </c>
      <c r="C10">
        <v>8</v>
      </c>
      <c r="E10">
        <v>10</v>
      </c>
      <c r="F10">
        <v>18</v>
      </c>
    </row>
    <row r="11" spans="1:6" x14ac:dyDescent="0.25">
      <c r="A11" s="6" t="s">
        <v>2074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2075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2076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2077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2078</v>
      </c>
      <c r="C15">
        <v>3</v>
      </c>
      <c r="E15">
        <v>4</v>
      </c>
      <c r="F15">
        <v>7</v>
      </c>
    </row>
    <row r="16" spans="1:6" x14ac:dyDescent="0.25">
      <c r="A16" s="6" t="s">
        <v>2079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2080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2081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2082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2083</v>
      </c>
      <c r="C20">
        <v>4</v>
      </c>
      <c r="E20">
        <v>4</v>
      </c>
      <c r="F20">
        <v>8</v>
      </c>
    </row>
    <row r="21" spans="1:6" x14ac:dyDescent="0.25">
      <c r="A21" s="6" t="s">
        <v>2084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2085</v>
      </c>
      <c r="C22">
        <v>9</v>
      </c>
      <c r="E22">
        <v>5</v>
      </c>
      <c r="F22">
        <v>14</v>
      </c>
    </row>
    <row r="23" spans="1:6" x14ac:dyDescent="0.25">
      <c r="A23" s="6" t="s">
        <v>2086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2087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2088</v>
      </c>
      <c r="C25">
        <v>7</v>
      </c>
      <c r="E25">
        <v>14</v>
      </c>
      <c r="F25">
        <v>21</v>
      </c>
    </row>
    <row r="26" spans="1:6" x14ac:dyDescent="0.25">
      <c r="A26" s="6" t="s">
        <v>2089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2090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2091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2092</v>
      </c>
      <c r="E29">
        <v>3</v>
      </c>
      <c r="F29">
        <v>3</v>
      </c>
    </row>
    <row r="30" spans="1:6" x14ac:dyDescent="0.25">
      <c r="A30" s="6" t="s">
        <v>2056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8B6B-6891-4329-A948-48915C2C3E63}">
  <dimension ref="A2:E19"/>
  <sheetViews>
    <sheetView workbookViewId="0">
      <selection activeCell="E31" sqref="E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5" t="s">
        <v>2029</v>
      </c>
      <c r="B2" t="s">
        <v>2068</v>
      </c>
    </row>
    <row r="3" spans="1:5" x14ac:dyDescent="0.25">
      <c r="A3" s="5" t="s">
        <v>2106</v>
      </c>
      <c r="B3" t="s">
        <v>2068</v>
      </c>
    </row>
    <row r="5" spans="1:5" x14ac:dyDescent="0.25">
      <c r="A5" s="5" t="s">
        <v>2057</v>
      </c>
      <c r="B5" s="5" t="s">
        <v>2058</v>
      </c>
    </row>
    <row r="6" spans="1:5" x14ac:dyDescent="0.25">
      <c r="A6" s="5" t="s">
        <v>2055</v>
      </c>
      <c r="B6" t="s">
        <v>74</v>
      </c>
      <c r="C6" t="s">
        <v>14</v>
      </c>
      <c r="D6" t="s">
        <v>20</v>
      </c>
      <c r="E6" t="s">
        <v>2056</v>
      </c>
    </row>
    <row r="7" spans="1:5" x14ac:dyDescent="0.25">
      <c r="A7" s="7" t="s">
        <v>2094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7" t="s">
        <v>2095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7" t="s">
        <v>2096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7" t="s">
        <v>2097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7" t="s">
        <v>2098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7" t="s">
        <v>2099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7" t="s">
        <v>2100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7" t="s">
        <v>2101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7" t="s">
        <v>2102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7" t="s">
        <v>2103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7" t="s">
        <v>2104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7" t="s">
        <v>2105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7" t="s">
        <v>2056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9745-12AA-4B14-9F48-DD477D4ACD9E}">
  <dimension ref="A1:H13"/>
  <sheetViews>
    <sheetView workbookViewId="0">
      <selection activeCell="L10" sqref="L10"/>
    </sheetView>
  </sheetViews>
  <sheetFormatPr defaultRowHeight="15.75" x14ac:dyDescent="0.25"/>
  <cols>
    <col min="1" max="1" width="25.87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8" bestFit="1" customWidth="1"/>
    <col min="7" max="7" width="15.5" style="8" bestFit="1" customWidth="1"/>
    <col min="8" max="8" width="18.25" style="8" bestFit="1" customWidth="1"/>
  </cols>
  <sheetData>
    <row r="1" spans="1:8" x14ac:dyDescent="0.25">
      <c r="A1" t="s">
        <v>2033</v>
      </c>
      <c r="B1" t="s">
        <v>2034</v>
      </c>
      <c r="C1" t="s">
        <v>2035</v>
      </c>
      <c r="D1" t="s">
        <v>2036</v>
      </c>
      <c r="E1" t="s">
        <v>2037</v>
      </c>
      <c r="F1" s="8" t="s">
        <v>2038</v>
      </c>
      <c r="G1" s="8" t="s">
        <v>2039</v>
      </c>
      <c r="H1" s="8" t="s">
        <v>2040</v>
      </c>
    </row>
    <row r="2" spans="1:8" x14ac:dyDescent="0.25">
      <c r="A2" t="s">
        <v>2041</v>
      </c>
      <c r="B2">
        <f>COUNTIFS(Crowdfunding!$G$2:$G$1001, "successful",Crowdfunding!$D$2:$D$1001,"&lt;1000")</f>
        <v>30</v>
      </c>
      <c r="C2">
        <f>COUNTIFS(Crowdfunding!$G$2:$G$1001, "failed",Crowdfunding!$D$2:$D$1001,"&lt;1000")</f>
        <v>20</v>
      </c>
      <c r="D2">
        <f>COUNTIFS(Crowdfunding!$G$2:$G$1001, "canceled",Crowdfunding!$D$2:$D$1001,"&lt;1000")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5">
      <c r="A3" t="s">
        <v>2042</v>
      </c>
      <c r="B3">
        <f>COUNTIFS(Crowdfunding!$G$2:$G$1001, "successful",Crowdfunding!$D$2:$D$1001,"&gt;=1000",Crowdfunding!$D$2:$D$1001,"&lt;5000")</f>
        <v>191</v>
      </c>
      <c r="C3">
        <f>COUNTIFS(Crowdfunding!$G$2:$G$1001, "failed",Crowdfunding!$D$2:$D$1001,"&gt;=1000",Crowdfunding!$D$2:$D$1001,"&lt;5000")</f>
        <v>38</v>
      </c>
      <c r="D3">
        <f>COUNTIFS(Crowdfunding!$G$2:$G$1001, "canceled",Crowdfunding!$D$2:$D$1001,"&gt;=1000",Crowdfunding!$D$2:$D$1001,"&lt;5000")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25">
      <c r="A4" t="s">
        <v>2043</v>
      </c>
      <c r="B4">
        <f>COUNTIFS(Crowdfunding!$G$2:$G$1001, "successful",Crowdfunding!$D$2:$D$1001,"&gt;=5000",Crowdfunding!$D$2:$D$1001,"&lt;10000")</f>
        <v>164</v>
      </c>
      <c r="C4">
        <f>COUNTIFS(Crowdfunding!$G$2:$G$1001, "failed",Crowdfunding!$D$2:$D$1001,"&gt;=5000",Crowdfunding!$D$2:$D$1001,"&lt;10000")</f>
        <v>126</v>
      </c>
      <c r="D4">
        <f>COUNTIFS(Crowdfunding!$G$2:$G$1001, "canceled",Crowdfunding!$D$2:$D$1001,"&gt;=5000",Crowdfunding!$D$2:$D$1001,"&lt;10000")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5">
      <c r="A5" t="s">
        <v>2044</v>
      </c>
      <c r="B5">
        <f>COUNTIFS(Crowdfunding!$G$2:$G$1001, "successful",Crowdfunding!$D$2:$D$1001,"&gt;=10000",Crowdfunding!$D$2:$D$1001,"&lt;15000")</f>
        <v>4</v>
      </c>
      <c r="C5">
        <f>COUNTIFS(Crowdfunding!$G$2:$G$1001, "failed",Crowdfunding!$D$2:$D$1001,"&gt;=10000",Crowdfunding!$D$2:$D$1001,"&lt;15000")</f>
        <v>5</v>
      </c>
      <c r="D5">
        <f>COUNTIFS(Crowdfunding!$G$2:$G$1001, "canceled",Crowdfunding!$D$2:$D$1001,"&gt;=10000",Crowdfunding!$D$2:$D$1001,"&lt;15000")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5">
      <c r="A6" t="s">
        <v>2045</v>
      </c>
      <c r="B6">
        <f>COUNTIFS(Crowdfunding!$G$2:$G$1001, "successful",Crowdfunding!$D$2:$D$1001,"&gt;=15000",Crowdfunding!$D$2:$D$1001,"&lt;20000")</f>
        <v>10</v>
      </c>
      <c r="C6">
        <f>COUNTIFS(Crowdfunding!$G$2:$G$1001, "failed",Crowdfunding!$D$2:$D$1001,"&gt;=15000",Crowdfunding!$D$2:$D$1001,"&lt;20000")</f>
        <v>0</v>
      </c>
      <c r="D6">
        <f>COUNTIFS(Crowdfunding!$G$2:$G$1001, "canceled",Crowdfunding!$D$2:$D$1001,"&gt;=15000",Crowdfunding!$D$2:$D$1001,"&lt;20000")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5">
      <c r="A7" t="s">
        <v>2046</v>
      </c>
      <c r="B7">
        <f>COUNTIFS(Crowdfunding!$G$2:$G$1001, "successful",Crowdfunding!$D$2:$D$1001,"&gt;=20000",Crowdfunding!$D$2:$D$1001,"&lt;25000")</f>
        <v>7</v>
      </c>
      <c r="C7">
        <f>COUNTIFS(Crowdfunding!$G$2:$G$1001, "failed",Crowdfunding!$D$2:$D$1001,"&gt;=20000",Crowdfunding!$D$2:$D$1001,"&lt;25000")</f>
        <v>0</v>
      </c>
      <c r="D7">
        <f>COUNTIFS(Crowdfunding!$G$2:$G$1001, "canceled",Crowdfunding!$D$2:$D$1001,"&gt;=20000",Crowdfunding!$D$2:$D$1001,"&lt;25000")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5">
      <c r="A8" t="s">
        <v>2047</v>
      </c>
      <c r="B8">
        <f>COUNTIFS(Crowdfunding!$G$2:$G$1001, "successful",Crowdfunding!$D$2:$D$1001,"&gt;=25000",Crowdfunding!$D$2:$D$1001,"&lt;30000")</f>
        <v>11</v>
      </c>
      <c r="C8">
        <f>COUNTIFS(Crowdfunding!$G$2:$G$1001, "failed",Crowdfunding!$D$2:$D$1001,"&gt;=25000",Crowdfunding!$D$2:$D$1001,"&lt;30000")</f>
        <v>3</v>
      </c>
      <c r="D8">
        <f>COUNTIFS(Crowdfunding!$G$2:$G$1001, "canceled",Crowdfunding!$D$2:$D$1001,"&gt;=25000",Crowdfunding!$D$2:$D$1001,"&lt;30000")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5">
      <c r="A9" t="s">
        <v>2048</v>
      </c>
      <c r="B9">
        <f>COUNTIFS(Crowdfunding!$G$2:$G$1001, "successful",Crowdfunding!$D$2:$D$1001,"&gt;=30000",Crowdfunding!$D$2:$D$1001,"&lt;35000")</f>
        <v>7</v>
      </c>
      <c r="C9">
        <f>COUNTIFS(Crowdfunding!$G$2:$G$1001, "failed",Crowdfunding!$D$2:$D$1001,"&gt;=30000",Crowdfunding!$D$2:$D$1001,"&lt;35000")</f>
        <v>0</v>
      </c>
      <c r="D9">
        <f>COUNTIFS(Crowdfunding!$G$2:$G$1001, "canceled",Crowdfunding!$D$2:$D$1001,"&gt;=30000",Crowdfunding!$D$2:$D$1001,"&lt;35000")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5">
      <c r="A10" t="s">
        <v>2049</v>
      </c>
      <c r="B10">
        <f>COUNTIFS(Crowdfunding!$G$2:$G$1001, "successful",Crowdfunding!$D$2:$D$1001,"&gt;=35000",Crowdfunding!$D$2:$D$1001,"&lt;40000")</f>
        <v>8</v>
      </c>
      <c r="C10">
        <f>COUNTIFS(Crowdfunding!$G$2:$G$1001, "failed",Crowdfunding!$D$2:$D$1001,"&gt;=35000",Crowdfunding!$D$2:$D$1001,"&lt;40000")</f>
        <v>3</v>
      </c>
      <c r="D10">
        <f>COUNTIFS(Crowdfunding!$G$2:$G$1001, "canceled",Crowdfunding!$D$2:$D$1001,"&gt;=35000",Crowdfunding!$D$2:$D$1001,"&lt;40000")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5">
      <c r="A11" t="s">
        <v>2050</v>
      </c>
      <c r="B11">
        <f>COUNTIFS(Crowdfunding!$G$2:$G$1001, "successful",Crowdfunding!$D$2:$D$1001,"&gt;=40000",Crowdfunding!$D$2:$D$1001,"&lt;45000")</f>
        <v>11</v>
      </c>
      <c r="C11">
        <f>COUNTIFS(Crowdfunding!$G$2:$G$1001, "failed",Crowdfunding!$D$2:$D$1001,"&gt;=40000",Crowdfunding!$D$2:$D$1001,"&lt;45000")</f>
        <v>3</v>
      </c>
      <c r="D11">
        <f>COUNTIFS(Crowdfunding!$G$2:$G$1001, "canceled",Crowdfunding!$D$2:$D$1001,"&gt;=40000",Crowdfunding!$D$2:$D$1001,"&lt;45000")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5">
      <c r="A12" t="s">
        <v>2051</v>
      </c>
      <c r="B12">
        <f>COUNTIFS(Crowdfunding!$G$2:$G$1001, "successful",Crowdfunding!$D$2:$D$1001,"&gt;=45000",Crowdfunding!$D$2:$D$1001,"&lt;50000")</f>
        <v>8</v>
      </c>
      <c r="C12">
        <f>COUNTIFS(Crowdfunding!$G$2:$G$1001, "failed",Crowdfunding!$D$2:$D$1001,"&gt;=45000",Crowdfunding!$D$2:$D$1001,"&lt;50000")</f>
        <v>3</v>
      </c>
      <c r="D12">
        <f>COUNTIFS(Crowdfunding!$G$2:$G$1001, "canceled",Crowdfunding!$D$2:$D$1001,"&gt;=45000",Crowdfunding!$D$2:$D$1001,"&lt;50000")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5">
      <c r="A13" t="s">
        <v>2052</v>
      </c>
      <c r="B13">
        <f>COUNTIFS(Crowdfunding!$G$2:$G$1001, "successful",Crowdfunding!$D$2:$D$1001,"&gt;=50000")</f>
        <v>114</v>
      </c>
      <c r="C13">
        <f>COUNTIFS(Crowdfunding!$G$2:$G$1001, "failed",Crowdfunding!$D$2:$D$1001,"&gt;=50000")</f>
        <v>163</v>
      </c>
      <c r="D13">
        <f>COUNTIFS(Crowdfunding!$G$2:$G$1001, "canceled",Crowdfunding!$D$2:$D$1001,"&gt;=50000")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7542-83EB-44E4-A520-9297F9B52654}">
  <dimension ref="A1:M566"/>
  <sheetViews>
    <sheetView topLeftCell="A43" workbookViewId="0">
      <selection activeCell="T9" sqref="T9"/>
    </sheetView>
  </sheetViews>
  <sheetFormatPr defaultRowHeight="15.75" x14ac:dyDescent="0.25"/>
  <sheetData>
    <row r="1" spans="1:11" x14ac:dyDescent="0.25">
      <c r="A1" t="s">
        <v>4</v>
      </c>
      <c r="B1" t="s">
        <v>5</v>
      </c>
      <c r="D1" t="s">
        <v>4</v>
      </c>
      <c r="E1" t="s">
        <v>5</v>
      </c>
      <c r="J1" s="11" t="s">
        <v>2113</v>
      </c>
    </row>
    <row r="2" spans="1:11" x14ac:dyDescent="0.25">
      <c r="A2" s="9" t="s">
        <v>20</v>
      </c>
      <c r="B2" s="14">
        <v>1040</v>
      </c>
      <c r="D2" s="10" t="s">
        <v>14</v>
      </c>
      <c r="E2">
        <v>61</v>
      </c>
      <c r="J2" t="s">
        <v>2114</v>
      </c>
      <c r="K2" t="s">
        <v>2115</v>
      </c>
    </row>
    <row r="3" spans="1:11" x14ac:dyDescent="0.25">
      <c r="A3" s="9" t="s">
        <v>20</v>
      </c>
      <c r="B3" s="14">
        <v>131</v>
      </c>
      <c r="D3" s="10" t="s">
        <v>14</v>
      </c>
      <c r="E3">
        <v>28</v>
      </c>
      <c r="I3" s="12" t="s">
        <v>2107</v>
      </c>
      <c r="J3" s="13">
        <f>AVERAGE(B2:B566,2)</f>
        <v>316.71731448763251</v>
      </c>
      <c r="K3" s="13">
        <f>AVERAGE(E2:E14,2)</f>
        <v>52.928571428571431</v>
      </c>
    </row>
    <row r="4" spans="1:11" x14ac:dyDescent="0.25">
      <c r="A4" s="9" t="s">
        <v>20</v>
      </c>
      <c r="B4" s="14">
        <v>174</v>
      </c>
      <c r="D4" s="10" t="s">
        <v>14</v>
      </c>
      <c r="E4">
        <v>22</v>
      </c>
      <c r="I4" s="12" t="s">
        <v>2108</v>
      </c>
      <c r="J4" s="13">
        <f>MEDIAN(B2:B566)</f>
        <v>212</v>
      </c>
      <c r="K4" s="13">
        <f>MEDIAN(E2:E14)</f>
        <v>57</v>
      </c>
    </row>
    <row r="5" spans="1:11" x14ac:dyDescent="0.25">
      <c r="A5" s="9" t="s">
        <v>20</v>
      </c>
      <c r="B5" s="14">
        <v>328</v>
      </c>
      <c r="D5" s="10" t="s">
        <v>14</v>
      </c>
      <c r="E5">
        <v>74</v>
      </c>
      <c r="I5" s="12" t="s">
        <v>2109</v>
      </c>
      <c r="J5" s="13">
        <f>MIN(B2:B566)</f>
        <v>100</v>
      </c>
      <c r="K5" s="13">
        <f>MIN(E2:E14)</f>
        <v>22</v>
      </c>
    </row>
    <row r="6" spans="1:11" x14ac:dyDescent="0.25">
      <c r="A6" s="9" t="s">
        <v>20</v>
      </c>
      <c r="B6" s="14">
        <v>266</v>
      </c>
      <c r="D6" s="10" t="s">
        <v>14</v>
      </c>
      <c r="E6">
        <v>40</v>
      </c>
      <c r="I6" s="12" t="s">
        <v>2110</v>
      </c>
      <c r="J6" s="13">
        <f>MAX(B2:B566)</f>
        <v>2339</v>
      </c>
      <c r="K6" s="13">
        <f>MAX(E2:E14)</f>
        <v>88</v>
      </c>
    </row>
    <row r="7" spans="1:11" x14ac:dyDescent="0.25">
      <c r="A7" s="9" t="s">
        <v>20</v>
      </c>
      <c r="B7" s="14">
        <v>245</v>
      </c>
      <c r="D7" s="10" t="s">
        <v>14</v>
      </c>
      <c r="E7">
        <v>85</v>
      </c>
      <c r="I7" s="12" t="s">
        <v>2111</v>
      </c>
      <c r="J7" s="13">
        <f>_xlfn.VAR.P(B2:B566)</f>
        <v>80732.333589161251</v>
      </c>
      <c r="K7" s="13">
        <f>_xlfn.VAR.P(E2:E14)</f>
        <v>392.28402366863907</v>
      </c>
    </row>
    <row r="8" spans="1:11" x14ac:dyDescent="0.25">
      <c r="A8" s="9" t="s">
        <v>20</v>
      </c>
      <c r="B8" s="14">
        <v>649</v>
      </c>
      <c r="D8" s="10" t="s">
        <v>14</v>
      </c>
      <c r="E8">
        <v>67</v>
      </c>
      <c r="I8" s="12" t="s">
        <v>2112</v>
      </c>
      <c r="J8" s="13">
        <f>_xlfn.STDEV.P(B2:B566)</f>
        <v>284.13435833978485</v>
      </c>
      <c r="K8" s="13">
        <f>_xlfn.STDEV.P(E2:E14)</f>
        <v>19.80616125524174</v>
      </c>
    </row>
    <row r="9" spans="1:11" x14ac:dyDescent="0.25">
      <c r="A9" s="9" t="s">
        <v>20</v>
      </c>
      <c r="B9" s="14">
        <v>159</v>
      </c>
      <c r="D9" s="10" t="s">
        <v>14</v>
      </c>
      <c r="E9">
        <v>40</v>
      </c>
    </row>
    <row r="10" spans="1:11" x14ac:dyDescent="0.25">
      <c r="A10" s="9" t="s">
        <v>20</v>
      </c>
      <c r="B10" s="14">
        <v>112</v>
      </c>
      <c r="D10" s="10" t="s">
        <v>14</v>
      </c>
      <c r="E10">
        <v>52</v>
      </c>
    </row>
    <row r="11" spans="1:11" x14ac:dyDescent="0.25">
      <c r="A11" s="9" t="s">
        <v>20</v>
      </c>
      <c r="B11" s="14">
        <v>128</v>
      </c>
      <c r="D11" s="10" t="s">
        <v>14</v>
      </c>
      <c r="E11">
        <v>88</v>
      </c>
    </row>
    <row r="12" spans="1:11" x14ac:dyDescent="0.25">
      <c r="A12" s="9" t="s">
        <v>20</v>
      </c>
      <c r="B12" s="14">
        <v>332</v>
      </c>
      <c r="D12" s="10" t="s">
        <v>14</v>
      </c>
      <c r="E12">
        <v>52</v>
      </c>
    </row>
    <row r="13" spans="1:11" x14ac:dyDescent="0.25">
      <c r="A13" s="9" t="s">
        <v>20</v>
      </c>
      <c r="B13" s="14">
        <v>113</v>
      </c>
      <c r="D13" s="10" t="s">
        <v>14</v>
      </c>
      <c r="E13">
        <v>73</v>
      </c>
    </row>
    <row r="14" spans="1:11" x14ac:dyDescent="0.25">
      <c r="A14" s="9" t="s">
        <v>20</v>
      </c>
      <c r="B14" s="14">
        <v>216</v>
      </c>
      <c r="D14" s="10" t="s">
        <v>14</v>
      </c>
      <c r="E14">
        <v>57</v>
      </c>
    </row>
    <row r="15" spans="1:11" x14ac:dyDescent="0.25">
      <c r="A15" s="9" t="s">
        <v>20</v>
      </c>
      <c r="B15" s="14">
        <v>105</v>
      </c>
    </row>
    <row r="16" spans="1:11" x14ac:dyDescent="0.25">
      <c r="A16" s="9" t="s">
        <v>20</v>
      </c>
      <c r="B16" s="14">
        <v>329</v>
      </c>
    </row>
    <row r="17" spans="1:13" x14ac:dyDescent="0.25">
      <c r="A17" s="9" t="s">
        <v>20</v>
      </c>
      <c r="B17" s="14">
        <v>161</v>
      </c>
    </row>
    <row r="18" spans="1:13" x14ac:dyDescent="0.25">
      <c r="A18" s="9" t="s">
        <v>20</v>
      </c>
      <c r="B18" s="14">
        <v>310</v>
      </c>
    </row>
    <row r="19" spans="1:13" x14ac:dyDescent="0.25">
      <c r="A19" s="9" t="s">
        <v>20</v>
      </c>
      <c r="B19" s="14">
        <v>378</v>
      </c>
    </row>
    <row r="20" spans="1:13" x14ac:dyDescent="0.25">
      <c r="A20" s="9" t="s">
        <v>20</v>
      </c>
      <c r="B20" s="14">
        <v>151</v>
      </c>
      <c r="I20" s="15" t="s">
        <v>2116</v>
      </c>
      <c r="J20" s="16"/>
      <c r="K20" s="16"/>
      <c r="L20" s="16"/>
      <c r="M20" s="16"/>
    </row>
    <row r="21" spans="1:13" x14ac:dyDescent="0.25">
      <c r="A21" s="9" t="s">
        <v>20</v>
      </c>
      <c r="B21" s="14">
        <v>150</v>
      </c>
      <c r="I21" s="16"/>
      <c r="J21" s="16"/>
      <c r="K21" s="16"/>
      <c r="L21" s="16"/>
      <c r="M21" s="16"/>
    </row>
    <row r="22" spans="1:13" x14ac:dyDescent="0.25">
      <c r="A22" s="9" t="s">
        <v>20</v>
      </c>
      <c r="B22" s="14">
        <v>157</v>
      </c>
      <c r="I22" s="16"/>
      <c r="J22" s="16"/>
      <c r="K22" s="16"/>
      <c r="L22" s="16"/>
      <c r="M22" s="16"/>
    </row>
    <row r="23" spans="1:13" x14ac:dyDescent="0.25">
      <c r="A23" s="9" t="s">
        <v>20</v>
      </c>
      <c r="B23" s="14">
        <v>140</v>
      </c>
      <c r="I23" s="16"/>
      <c r="J23" s="16"/>
      <c r="K23" s="16"/>
      <c r="L23" s="16"/>
      <c r="M23" s="16"/>
    </row>
    <row r="24" spans="1:13" x14ac:dyDescent="0.25">
      <c r="A24" s="9" t="s">
        <v>20</v>
      </c>
      <c r="B24" s="14">
        <v>325</v>
      </c>
      <c r="I24" s="16"/>
      <c r="J24" s="16"/>
      <c r="K24" s="16"/>
      <c r="L24" s="16"/>
      <c r="M24" s="16"/>
    </row>
    <row r="25" spans="1:13" x14ac:dyDescent="0.25">
      <c r="A25" s="9" t="s">
        <v>20</v>
      </c>
      <c r="B25" s="14">
        <v>169</v>
      </c>
      <c r="I25" s="16"/>
      <c r="J25" s="16"/>
      <c r="K25" s="16"/>
      <c r="L25" s="16"/>
      <c r="M25" s="16"/>
    </row>
    <row r="26" spans="1:13" x14ac:dyDescent="0.25">
      <c r="A26" s="9" t="s">
        <v>20</v>
      </c>
      <c r="B26" s="14">
        <v>213</v>
      </c>
    </row>
    <row r="27" spans="1:13" x14ac:dyDescent="0.25">
      <c r="A27" s="9" t="s">
        <v>20</v>
      </c>
      <c r="B27" s="14">
        <v>444</v>
      </c>
    </row>
    <row r="28" spans="1:13" x14ac:dyDescent="0.25">
      <c r="A28" s="9" t="s">
        <v>20</v>
      </c>
      <c r="B28" s="14">
        <v>186</v>
      </c>
    </row>
    <row r="29" spans="1:13" x14ac:dyDescent="0.25">
      <c r="A29" s="9" t="s">
        <v>20</v>
      </c>
      <c r="B29" s="14">
        <v>659</v>
      </c>
    </row>
    <row r="30" spans="1:13" x14ac:dyDescent="0.25">
      <c r="A30" s="9" t="s">
        <v>20</v>
      </c>
      <c r="B30" s="14">
        <v>115</v>
      </c>
    </row>
    <row r="31" spans="1:13" x14ac:dyDescent="0.25">
      <c r="A31" s="9" t="s">
        <v>20</v>
      </c>
      <c r="B31" s="14">
        <v>475</v>
      </c>
    </row>
    <row r="32" spans="1:13" x14ac:dyDescent="0.25">
      <c r="A32" s="9" t="s">
        <v>20</v>
      </c>
      <c r="B32" s="14">
        <v>387</v>
      </c>
    </row>
    <row r="33" spans="1:2" x14ac:dyDescent="0.25">
      <c r="A33" s="9" t="s">
        <v>20</v>
      </c>
      <c r="B33" s="14">
        <v>190</v>
      </c>
    </row>
    <row r="34" spans="1:2" x14ac:dyDescent="0.25">
      <c r="A34" s="9" t="s">
        <v>20</v>
      </c>
      <c r="B34" s="14">
        <v>140</v>
      </c>
    </row>
    <row r="35" spans="1:2" x14ac:dyDescent="0.25">
      <c r="A35" s="9" t="s">
        <v>20</v>
      </c>
      <c r="B35" s="14">
        <v>178</v>
      </c>
    </row>
    <row r="36" spans="1:2" x14ac:dyDescent="0.25">
      <c r="A36" s="9" t="s">
        <v>20</v>
      </c>
      <c r="B36" s="14">
        <v>144</v>
      </c>
    </row>
    <row r="37" spans="1:2" x14ac:dyDescent="0.25">
      <c r="A37" s="9" t="s">
        <v>20</v>
      </c>
      <c r="B37" s="14">
        <v>215</v>
      </c>
    </row>
    <row r="38" spans="1:2" x14ac:dyDescent="0.25">
      <c r="A38" s="9" t="s">
        <v>20</v>
      </c>
      <c r="B38" s="14">
        <v>227</v>
      </c>
    </row>
    <row r="39" spans="1:2" x14ac:dyDescent="0.25">
      <c r="A39" s="9" t="s">
        <v>20</v>
      </c>
      <c r="B39" s="14">
        <v>275</v>
      </c>
    </row>
    <row r="40" spans="1:2" x14ac:dyDescent="0.25">
      <c r="A40" s="9" t="s">
        <v>20</v>
      </c>
      <c r="B40" s="14">
        <v>144</v>
      </c>
    </row>
    <row r="41" spans="1:2" x14ac:dyDescent="0.25">
      <c r="A41" s="9" t="s">
        <v>20</v>
      </c>
      <c r="B41" s="14">
        <v>723</v>
      </c>
    </row>
    <row r="42" spans="1:2" x14ac:dyDescent="0.25">
      <c r="A42" s="9" t="s">
        <v>20</v>
      </c>
      <c r="B42" s="14">
        <v>236</v>
      </c>
    </row>
    <row r="43" spans="1:2" x14ac:dyDescent="0.25">
      <c r="A43" s="9" t="s">
        <v>20</v>
      </c>
      <c r="B43" s="14">
        <v>162</v>
      </c>
    </row>
    <row r="44" spans="1:2" x14ac:dyDescent="0.25">
      <c r="A44" s="9" t="s">
        <v>20</v>
      </c>
      <c r="B44" s="14">
        <v>255</v>
      </c>
    </row>
    <row r="45" spans="1:2" x14ac:dyDescent="0.25">
      <c r="A45" s="9" t="s">
        <v>20</v>
      </c>
      <c r="B45" s="14">
        <v>124</v>
      </c>
    </row>
    <row r="46" spans="1:2" x14ac:dyDescent="0.25">
      <c r="A46" s="9" t="s">
        <v>20</v>
      </c>
      <c r="B46" s="14">
        <v>108</v>
      </c>
    </row>
    <row r="47" spans="1:2" x14ac:dyDescent="0.25">
      <c r="A47" s="9" t="s">
        <v>20</v>
      </c>
      <c r="B47" s="14">
        <v>670</v>
      </c>
    </row>
    <row r="48" spans="1:2" x14ac:dyDescent="0.25">
      <c r="A48" s="9" t="s">
        <v>20</v>
      </c>
      <c r="B48" s="14">
        <v>661</v>
      </c>
    </row>
    <row r="49" spans="1:2" x14ac:dyDescent="0.25">
      <c r="A49" s="9" t="s">
        <v>20</v>
      </c>
      <c r="B49" s="14">
        <v>122</v>
      </c>
    </row>
    <row r="50" spans="1:2" x14ac:dyDescent="0.25">
      <c r="A50" s="9" t="s">
        <v>20</v>
      </c>
      <c r="B50" s="14">
        <v>151</v>
      </c>
    </row>
    <row r="51" spans="1:2" x14ac:dyDescent="0.25">
      <c r="A51" s="9" t="s">
        <v>20</v>
      </c>
      <c r="B51" s="14">
        <v>301</v>
      </c>
    </row>
    <row r="52" spans="1:2" x14ac:dyDescent="0.25">
      <c r="A52" s="9" t="s">
        <v>20</v>
      </c>
      <c r="B52" s="14">
        <v>637</v>
      </c>
    </row>
    <row r="53" spans="1:2" x14ac:dyDescent="0.25">
      <c r="A53" s="9" t="s">
        <v>20</v>
      </c>
      <c r="B53" s="14">
        <v>225</v>
      </c>
    </row>
    <row r="54" spans="1:2" x14ac:dyDescent="0.25">
      <c r="A54" s="9" t="s">
        <v>20</v>
      </c>
      <c r="B54" s="14">
        <v>1497</v>
      </c>
    </row>
    <row r="55" spans="1:2" x14ac:dyDescent="0.25">
      <c r="A55" s="9" t="s">
        <v>20</v>
      </c>
      <c r="B55" s="14">
        <v>132</v>
      </c>
    </row>
    <row r="56" spans="1:2" x14ac:dyDescent="0.25">
      <c r="A56" s="9" t="s">
        <v>20</v>
      </c>
      <c r="B56" s="14">
        <v>131</v>
      </c>
    </row>
    <row r="57" spans="1:2" x14ac:dyDescent="0.25">
      <c r="A57" s="9" t="s">
        <v>20</v>
      </c>
      <c r="B57" s="14">
        <v>168</v>
      </c>
    </row>
    <row r="58" spans="1:2" x14ac:dyDescent="0.25">
      <c r="A58" s="9" t="s">
        <v>20</v>
      </c>
      <c r="B58" s="14">
        <v>261</v>
      </c>
    </row>
    <row r="59" spans="1:2" x14ac:dyDescent="0.25">
      <c r="A59" s="9" t="s">
        <v>20</v>
      </c>
      <c r="B59" s="14">
        <v>253</v>
      </c>
    </row>
    <row r="60" spans="1:2" x14ac:dyDescent="0.25">
      <c r="A60" s="9" t="s">
        <v>20</v>
      </c>
      <c r="B60" s="14">
        <v>259</v>
      </c>
    </row>
    <row r="61" spans="1:2" x14ac:dyDescent="0.25">
      <c r="A61" s="9" t="s">
        <v>20</v>
      </c>
      <c r="B61" s="14">
        <v>304</v>
      </c>
    </row>
    <row r="62" spans="1:2" x14ac:dyDescent="0.25">
      <c r="A62" s="9" t="s">
        <v>20</v>
      </c>
      <c r="B62" s="14">
        <v>113</v>
      </c>
    </row>
    <row r="63" spans="1:2" x14ac:dyDescent="0.25">
      <c r="A63" s="9" t="s">
        <v>20</v>
      </c>
      <c r="B63" s="14">
        <v>217</v>
      </c>
    </row>
    <row r="64" spans="1:2" x14ac:dyDescent="0.25">
      <c r="A64" s="9" t="s">
        <v>20</v>
      </c>
      <c r="B64" s="14">
        <v>927</v>
      </c>
    </row>
    <row r="65" spans="1:2" x14ac:dyDescent="0.25">
      <c r="A65" s="9" t="s">
        <v>20</v>
      </c>
      <c r="B65" s="14">
        <v>197</v>
      </c>
    </row>
    <row r="66" spans="1:2" x14ac:dyDescent="0.25">
      <c r="A66" s="9" t="s">
        <v>20</v>
      </c>
      <c r="B66" s="14">
        <v>1021</v>
      </c>
    </row>
    <row r="67" spans="1:2" x14ac:dyDescent="0.25">
      <c r="A67" s="9" t="s">
        <v>20</v>
      </c>
      <c r="B67" s="14">
        <v>282</v>
      </c>
    </row>
    <row r="68" spans="1:2" x14ac:dyDescent="0.25">
      <c r="A68" s="9" t="s">
        <v>20</v>
      </c>
      <c r="B68" s="14">
        <v>143</v>
      </c>
    </row>
    <row r="69" spans="1:2" x14ac:dyDescent="0.25">
      <c r="A69" s="9" t="s">
        <v>20</v>
      </c>
      <c r="B69" s="14">
        <v>145</v>
      </c>
    </row>
    <row r="70" spans="1:2" x14ac:dyDescent="0.25">
      <c r="A70" s="9" t="s">
        <v>20</v>
      </c>
      <c r="B70" s="14">
        <v>359</v>
      </c>
    </row>
    <row r="71" spans="1:2" x14ac:dyDescent="0.25">
      <c r="A71" s="9" t="s">
        <v>20</v>
      </c>
      <c r="B71" s="14">
        <v>186</v>
      </c>
    </row>
    <row r="72" spans="1:2" x14ac:dyDescent="0.25">
      <c r="A72" s="9" t="s">
        <v>20</v>
      </c>
      <c r="B72" s="14">
        <v>595</v>
      </c>
    </row>
    <row r="73" spans="1:2" x14ac:dyDescent="0.25">
      <c r="A73" s="9" t="s">
        <v>20</v>
      </c>
      <c r="B73" s="14">
        <v>120</v>
      </c>
    </row>
    <row r="74" spans="1:2" x14ac:dyDescent="0.25">
      <c r="A74" s="9" t="s">
        <v>20</v>
      </c>
      <c r="B74" s="14">
        <v>269</v>
      </c>
    </row>
    <row r="75" spans="1:2" x14ac:dyDescent="0.25">
      <c r="A75" s="9" t="s">
        <v>20</v>
      </c>
      <c r="B75" s="14">
        <v>377</v>
      </c>
    </row>
    <row r="76" spans="1:2" x14ac:dyDescent="0.25">
      <c r="A76" s="9" t="s">
        <v>20</v>
      </c>
      <c r="B76" s="14">
        <v>727</v>
      </c>
    </row>
    <row r="77" spans="1:2" x14ac:dyDescent="0.25">
      <c r="A77" s="9" t="s">
        <v>20</v>
      </c>
      <c r="B77" s="14">
        <v>174</v>
      </c>
    </row>
    <row r="78" spans="1:2" x14ac:dyDescent="0.25">
      <c r="A78" s="9" t="s">
        <v>20</v>
      </c>
      <c r="B78" s="14">
        <v>118</v>
      </c>
    </row>
    <row r="79" spans="1:2" x14ac:dyDescent="0.25">
      <c r="A79" s="9" t="s">
        <v>20</v>
      </c>
      <c r="B79" s="14">
        <v>215</v>
      </c>
    </row>
    <row r="80" spans="1:2" x14ac:dyDescent="0.25">
      <c r="A80" s="9" t="s">
        <v>20</v>
      </c>
      <c r="B80" s="14">
        <v>149</v>
      </c>
    </row>
    <row r="81" spans="1:2" x14ac:dyDescent="0.25">
      <c r="A81" s="9" t="s">
        <v>20</v>
      </c>
      <c r="B81" s="14">
        <v>219</v>
      </c>
    </row>
    <row r="82" spans="1:2" x14ac:dyDescent="0.25">
      <c r="A82" s="9" t="s">
        <v>20</v>
      </c>
      <c r="B82" s="14">
        <v>368</v>
      </c>
    </row>
    <row r="83" spans="1:2" x14ac:dyDescent="0.25">
      <c r="A83" s="9" t="s">
        <v>20</v>
      </c>
      <c r="B83" s="14">
        <v>160</v>
      </c>
    </row>
    <row r="84" spans="1:2" x14ac:dyDescent="0.25">
      <c r="A84" s="9" t="s">
        <v>20</v>
      </c>
      <c r="B84" s="14">
        <v>155</v>
      </c>
    </row>
    <row r="85" spans="1:2" x14ac:dyDescent="0.25">
      <c r="A85" s="9" t="s">
        <v>20</v>
      </c>
      <c r="B85" s="14">
        <v>101</v>
      </c>
    </row>
    <row r="86" spans="1:2" x14ac:dyDescent="0.25">
      <c r="A86" s="9" t="s">
        <v>20</v>
      </c>
      <c r="B86" s="14">
        <v>116</v>
      </c>
    </row>
    <row r="87" spans="1:2" x14ac:dyDescent="0.25">
      <c r="A87" s="9" t="s">
        <v>20</v>
      </c>
      <c r="B87" s="14">
        <v>311</v>
      </c>
    </row>
    <row r="88" spans="1:2" x14ac:dyDescent="0.25">
      <c r="A88" s="9" t="s">
        <v>20</v>
      </c>
      <c r="B88" s="14">
        <v>262</v>
      </c>
    </row>
    <row r="89" spans="1:2" x14ac:dyDescent="0.25">
      <c r="A89" s="9" t="s">
        <v>20</v>
      </c>
      <c r="B89" s="14">
        <v>223</v>
      </c>
    </row>
    <row r="90" spans="1:2" x14ac:dyDescent="0.25">
      <c r="A90" s="9" t="s">
        <v>20</v>
      </c>
      <c r="B90" s="14">
        <v>102</v>
      </c>
    </row>
    <row r="91" spans="1:2" x14ac:dyDescent="0.25">
      <c r="A91" s="9" t="s">
        <v>20</v>
      </c>
      <c r="B91" s="14">
        <v>230</v>
      </c>
    </row>
    <row r="92" spans="1:2" x14ac:dyDescent="0.25">
      <c r="A92" s="9" t="s">
        <v>20</v>
      </c>
      <c r="B92" s="14">
        <v>136</v>
      </c>
    </row>
    <row r="93" spans="1:2" x14ac:dyDescent="0.25">
      <c r="A93" s="9" t="s">
        <v>20</v>
      </c>
      <c r="B93" s="14">
        <v>129</v>
      </c>
    </row>
    <row r="94" spans="1:2" x14ac:dyDescent="0.25">
      <c r="A94" s="9" t="s">
        <v>20</v>
      </c>
      <c r="B94" s="14">
        <v>237</v>
      </c>
    </row>
    <row r="95" spans="1:2" x14ac:dyDescent="0.25">
      <c r="A95" s="9" t="s">
        <v>20</v>
      </c>
      <c r="B95" s="14">
        <v>112</v>
      </c>
    </row>
    <row r="96" spans="1:2" x14ac:dyDescent="0.25">
      <c r="A96" s="9" t="s">
        <v>20</v>
      </c>
      <c r="B96" s="14">
        <v>121</v>
      </c>
    </row>
    <row r="97" spans="1:2" x14ac:dyDescent="0.25">
      <c r="A97" s="9" t="s">
        <v>20</v>
      </c>
      <c r="B97" s="14">
        <v>220</v>
      </c>
    </row>
    <row r="98" spans="1:2" x14ac:dyDescent="0.25">
      <c r="A98" s="9" t="s">
        <v>20</v>
      </c>
      <c r="B98" s="14">
        <v>423</v>
      </c>
    </row>
    <row r="99" spans="1:2" x14ac:dyDescent="0.25">
      <c r="A99" s="9" t="s">
        <v>20</v>
      </c>
      <c r="B99" s="14">
        <v>221</v>
      </c>
    </row>
    <row r="100" spans="1:2" x14ac:dyDescent="0.25">
      <c r="A100" s="9" t="s">
        <v>20</v>
      </c>
      <c r="B100" s="14">
        <v>100</v>
      </c>
    </row>
    <row r="101" spans="1:2" x14ac:dyDescent="0.25">
      <c r="A101" s="9" t="s">
        <v>20</v>
      </c>
      <c r="B101" s="14">
        <v>162</v>
      </c>
    </row>
    <row r="102" spans="1:2" x14ac:dyDescent="0.25">
      <c r="A102" s="9" t="s">
        <v>20</v>
      </c>
      <c r="B102" s="14">
        <v>150</v>
      </c>
    </row>
    <row r="103" spans="1:2" x14ac:dyDescent="0.25">
      <c r="A103" s="9" t="s">
        <v>20</v>
      </c>
      <c r="B103" s="14">
        <v>253</v>
      </c>
    </row>
    <row r="104" spans="1:2" x14ac:dyDescent="0.25">
      <c r="A104" s="9" t="s">
        <v>20</v>
      </c>
      <c r="B104" s="14">
        <v>100</v>
      </c>
    </row>
    <row r="105" spans="1:2" x14ac:dyDescent="0.25">
      <c r="A105" s="9" t="s">
        <v>20</v>
      </c>
      <c r="B105" s="14">
        <v>122</v>
      </c>
    </row>
    <row r="106" spans="1:2" x14ac:dyDescent="0.25">
      <c r="A106" s="9" t="s">
        <v>20</v>
      </c>
      <c r="B106" s="14">
        <v>137</v>
      </c>
    </row>
    <row r="107" spans="1:2" x14ac:dyDescent="0.25">
      <c r="A107" s="9" t="s">
        <v>20</v>
      </c>
      <c r="B107" s="14">
        <v>416</v>
      </c>
    </row>
    <row r="108" spans="1:2" x14ac:dyDescent="0.25">
      <c r="A108" s="9" t="s">
        <v>20</v>
      </c>
      <c r="B108" s="14">
        <v>424</v>
      </c>
    </row>
    <row r="109" spans="1:2" x14ac:dyDescent="0.25">
      <c r="A109" s="9" t="s">
        <v>20</v>
      </c>
      <c r="B109" s="14">
        <v>163</v>
      </c>
    </row>
    <row r="110" spans="1:2" x14ac:dyDescent="0.25">
      <c r="A110" s="9" t="s">
        <v>20</v>
      </c>
      <c r="B110" s="14">
        <v>895</v>
      </c>
    </row>
    <row r="111" spans="1:2" x14ac:dyDescent="0.25">
      <c r="A111" s="9" t="s">
        <v>20</v>
      </c>
      <c r="B111" s="14">
        <v>416</v>
      </c>
    </row>
    <row r="112" spans="1:2" x14ac:dyDescent="0.25">
      <c r="A112" s="9" t="s">
        <v>20</v>
      </c>
      <c r="B112" s="14">
        <v>358</v>
      </c>
    </row>
    <row r="113" spans="1:2" x14ac:dyDescent="0.25">
      <c r="A113" s="9" t="s">
        <v>20</v>
      </c>
      <c r="B113" s="14">
        <v>308</v>
      </c>
    </row>
    <row r="114" spans="1:2" x14ac:dyDescent="0.25">
      <c r="A114" s="9" t="s">
        <v>20</v>
      </c>
      <c r="B114" s="14">
        <v>722</v>
      </c>
    </row>
    <row r="115" spans="1:2" x14ac:dyDescent="0.25">
      <c r="A115" s="9" t="s">
        <v>20</v>
      </c>
      <c r="B115" s="14">
        <v>293</v>
      </c>
    </row>
    <row r="116" spans="1:2" x14ac:dyDescent="0.25">
      <c r="A116" s="9" t="s">
        <v>20</v>
      </c>
      <c r="B116" s="14">
        <v>230</v>
      </c>
    </row>
    <row r="117" spans="1:2" x14ac:dyDescent="0.25">
      <c r="A117" s="9" t="s">
        <v>20</v>
      </c>
      <c r="B117" s="14">
        <v>123</v>
      </c>
    </row>
    <row r="118" spans="1:2" x14ac:dyDescent="0.25">
      <c r="A118" s="9" t="s">
        <v>20</v>
      </c>
      <c r="B118" s="14">
        <v>362</v>
      </c>
    </row>
    <row r="119" spans="1:2" x14ac:dyDescent="0.25">
      <c r="A119" s="9" t="s">
        <v>20</v>
      </c>
      <c r="B119" s="14">
        <v>298</v>
      </c>
    </row>
    <row r="120" spans="1:2" x14ac:dyDescent="0.25">
      <c r="A120" s="9" t="s">
        <v>20</v>
      </c>
      <c r="B120" s="14">
        <v>681</v>
      </c>
    </row>
    <row r="121" spans="1:2" x14ac:dyDescent="0.25">
      <c r="A121" s="9" t="s">
        <v>20</v>
      </c>
      <c r="B121" s="14">
        <v>134</v>
      </c>
    </row>
    <row r="122" spans="1:2" x14ac:dyDescent="0.25">
      <c r="A122" s="9" t="s">
        <v>20</v>
      </c>
      <c r="B122" s="14">
        <v>432</v>
      </c>
    </row>
    <row r="123" spans="1:2" x14ac:dyDescent="0.25">
      <c r="A123" s="9" t="s">
        <v>20</v>
      </c>
      <c r="B123" s="14">
        <v>426</v>
      </c>
    </row>
    <row r="124" spans="1:2" x14ac:dyDescent="0.25">
      <c r="A124" s="9" t="s">
        <v>20</v>
      </c>
      <c r="B124" s="14">
        <v>101</v>
      </c>
    </row>
    <row r="125" spans="1:2" x14ac:dyDescent="0.25">
      <c r="A125" s="9" t="s">
        <v>20</v>
      </c>
      <c r="B125" s="14">
        <v>152</v>
      </c>
    </row>
    <row r="126" spans="1:2" x14ac:dyDescent="0.25">
      <c r="A126" s="9" t="s">
        <v>20</v>
      </c>
      <c r="B126" s="14">
        <v>195</v>
      </c>
    </row>
    <row r="127" spans="1:2" x14ac:dyDescent="0.25">
      <c r="A127" s="9" t="s">
        <v>20</v>
      </c>
      <c r="B127" s="14">
        <v>1023</v>
      </c>
    </row>
    <row r="128" spans="1:2" x14ac:dyDescent="0.25">
      <c r="A128" s="9" t="s">
        <v>20</v>
      </c>
      <c r="B128" s="14">
        <v>155</v>
      </c>
    </row>
    <row r="129" spans="1:2" x14ac:dyDescent="0.25">
      <c r="A129" s="9" t="s">
        <v>20</v>
      </c>
      <c r="B129" s="14">
        <v>216</v>
      </c>
    </row>
    <row r="130" spans="1:2" x14ac:dyDescent="0.25">
      <c r="A130" s="9" t="s">
        <v>20</v>
      </c>
      <c r="B130" s="14">
        <v>332</v>
      </c>
    </row>
    <row r="131" spans="1:2" x14ac:dyDescent="0.25">
      <c r="A131" s="9" t="s">
        <v>20</v>
      </c>
      <c r="B131" s="14">
        <v>138</v>
      </c>
    </row>
    <row r="132" spans="1:2" x14ac:dyDescent="0.25">
      <c r="A132" s="9" t="s">
        <v>20</v>
      </c>
      <c r="B132" s="14">
        <v>404</v>
      </c>
    </row>
    <row r="133" spans="1:2" x14ac:dyDescent="0.25">
      <c r="A133" s="9" t="s">
        <v>20</v>
      </c>
      <c r="B133" s="14">
        <v>260</v>
      </c>
    </row>
    <row r="134" spans="1:2" x14ac:dyDescent="0.25">
      <c r="A134" s="9" t="s">
        <v>20</v>
      </c>
      <c r="B134" s="14">
        <v>367</v>
      </c>
    </row>
    <row r="135" spans="1:2" x14ac:dyDescent="0.25">
      <c r="A135" s="9" t="s">
        <v>20</v>
      </c>
      <c r="B135" s="14">
        <v>169</v>
      </c>
    </row>
    <row r="136" spans="1:2" x14ac:dyDescent="0.25">
      <c r="A136" s="9" t="s">
        <v>20</v>
      </c>
      <c r="B136" s="14">
        <v>120</v>
      </c>
    </row>
    <row r="137" spans="1:2" x14ac:dyDescent="0.25">
      <c r="A137" s="9" t="s">
        <v>20</v>
      </c>
      <c r="B137" s="14">
        <v>194</v>
      </c>
    </row>
    <row r="138" spans="1:2" x14ac:dyDescent="0.25">
      <c r="A138" s="9" t="s">
        <v>20</v>
      </c>
      <c r="B138" s="14">
        <v>420</v>
      </c>
    </row>
    <row r="139" spans="1:2" x14ac:dyDescent="0.25">
      <c r="A139" s="9" t="s">
        <v>20</v>
      </c>
      <c r="B139" s="14">
        <v>171</v>
      </c>
    </row>
    <row r="140" spans="1:2" x14ac:dyDescent="0.25">
      <c r="A140" s="9" t="s">
        <v>20</v>
      </c>
      <c r="B140" s="14">
        <v>158</v>
      </c>
    </row>
    <row r="141" spans="1:2" x14ac:dyDescent="0.25">
      <c r="A141" s="9" t="s">
        <v>20</v>
      </c>
      <c r="B141" s="14">
        <v>109</v>
      </c>
    </row>
    <row r="142" spans="1:2" x14ac:dyDescent="0.25">
      <c r="A142" s="9" t="s">
        <v>20</v>
      </c>
      <c r="B142" s="14">
        <v>159</v>
      </c>
    </row>
    <row r="143" spans="1:2" x14ac:dyDescent="0.25">
      <c r="A143" s="9" t="s">
        <v>20</v>
      </c>
      <c r="B143" s="14">
        <v>422</v>
      </c>
    </row>
    <row r="144" spans="1:2" x14ac:dyDescent="0.25">
      <c r="A144" s="9" t="s">
        <v>20</v>
      </c>
      <c r="B144" s="14">
        <v>419</v>
      </c>
    </row>
    <row r="145" spans="1:2" x14ac:dyDescent="0.25">
      <c r="A145" s="9" t="s">
        <v>20</v>
      </c>
      <c r="B145" s="14">
        <v>102</v>
      </c>
    </row>
    <row r="146" spans="1:2" x14ac:dyDescent="0.25">
      <c r="A146" s="9" t="s">
        <v>20</v>
      </c>
      <c r="B146" s="14">
        <v>128</v>
      </c>
    </row>
    <row r="147" spans="1:2" x14ac:dyDescent="0.25">
      <c r="A147" s="9" t="s">
        <v>20</v>
      </c>
      <c r="B147" s="14">
        <v>445</v>
      </c>
    </row>
    <row r="148" spans="1:2" x14ac:dyDescent="0.25">
      <c r="A148" s="9" t="s">
        <v>20</v>
      </c>
      <c r="B148" s="14">
        <v>570</v>
      </c>
    </row>
    <row r="149" spans="1:2" x14ac:dyDescent="0.25">
      <c r="A149" s="9" t="s">
        <v>20</v>
      </c>
      <c r="B149" s="14">
        <v>509</v>
      </c>
    </row>
    <row r="150" spans="1:2" x14ac:dyDescent="0.25">
      <c r="A150" s="9" t="s">
        <v>20</v>
      </c>
      <c r="B150" s="14">
        <v>326</v>
      </c>
    </row>
    <row r="151" spans="1:2" x14ac:dyDescent="0.25">
      <c r="A151" s="9" t="s">
        <v>20</v>
      </c>
      <c r="B151" s="14">
        <v>933</v>
      </c>
    </row>
    <row r="152" spans="1:2" x14ac:dyDescent="0.25">
      <c r="A152" s="9" t="s">
        <v>20</v>
      </c>
      <c r="B152" s="14">
        <v>211</v>
      </c>
    </row>
    <row r="153" spans="1:2" x14ac:dyDescent="0.25">
      <c r="A153" s="9" t="s">
        <v>20</v>
      </c>
      <c r="B153" s="14">
        <v>273</v>
      </c>
    </row>
    <row r="154" spans="1:2" x14ac:dyDescent="0.25">
      <c r="A154" s="9" t="s">
        <v>20</v>
      </c>
      <c r="B154" s="14">
        <v>626</v>
      </c>
    </row>
    <row r="155" spans="1:2" x14ac:dyDescent="0.25">
      <c r="A155" s="9" t="s">
        <v>20</v>
      </c>
      <c r="B155" s="14">
        <v>185</v>
      </c>
    </row>
    <row r="156" spans="1:2" x14ac:dyDescent="0.25">
      <c r="A156" s="9" t="s">
        <v>20</v>
      </c>
      <c r="B156" s="14">
        <v>120</v>
      </c>
    </row>
    <row r="157" spans="1:2" x14ac:dyDescent="0.25">
      <c r="A157" s="9" t="s">
        <v>20</v>
      </c>
      <c r="B157" s="14">
        <v>146</v>
      </c>
    </row>
    <row r="158" spans="1:2" x14ac:dyDescent="0.25">
      <c r="A158" s="9" t="s">
        <v>20</v>
      </c>
      <c r="B158" s="14">
        <v>268</v>
      </c>
    </row>
    <row r="159" spans="1:2" x14ac:dyDescent="0.25">
      <c r="A159" s="9" t="s">
        <v>20</v>
      </c>
      <c r="B159" s="14">
        <v>598</v>
      </c>
    </row>
    <row r="160" spans="1:2" x14ac:dyDescent="0.25">
      <c r="A160" s="9" t="s">
        <v>20</v>
      </c>
      <c r="B160" s="14">
        <v>158</v>
      </c>
    </row>
    <row r="161" spans="1:2" x14ac:dyDescent="0.25">
      <c r="A161" s="9" t="s">
        <v>20</v>
      </c>
      <c r="B161" s="14">
        <v>313</v>
      </c>
    </row>
    <row r="162" spans="1:2" x14ac:dyDescent="0.25">
      <c r="A162" s="9" t="s">
        <v>20</v>
      </c>
      <c r="B162" s="14">
        <v>371</v>
      </c>
    </row>
    <row r="163" spans="1:2" x14ac:dyDescent="0.25">
      <c r="A163" s="9" t="s">
        <v>20</v>
      </c>
      <c r="B163" s="14">
        <v>363</v>
      </c>
    </row>
    <row r="164" spans="1:2" x14ac:dyDescent="0.25">
      <c r="A164" s="9" t="s">
        <v>20</v>
      </c>
      <c r="B164" s="14">
        <v>123</v>
      </c>
    </row>
    <row r="165" spans="1:2" x14ac:dyDescent="0.25">
      <c r="A165" s="9" t="s">
        <v>20</v>
      </c>
      <c r="B165" s="14">
        <v>234</v>
      </c>
    </row>
    <row r="166" spans="1:2" x14ac:dyDescent="0.25">
      <c r="A166" s="9" t="s">
        <v>20</v>
      </c>
      <c r="B166" s="14">
        <v>181</v>
      </c>
    </row>
    <row r="167" spans="1:2" x14ac:dyDescent="0.25">
      <c r="A167" s="9" t="s">
        <v>20</v>
      </c>
      <c r="B167" s="14">
        <v>253</v>
      </c>
    </row>
    <row r="168" spans="1:2" x14ac:dyDescent="0.25">
      <c r="A168" s="9" t="s">
        <v>20</v>
      </c>
      <c r="B168" s="14">
        <v>304</v>
      </c>
    </row>
    <row r="169" spans="1:2" x14ac:dyDescent="0.25">
      <c r="A169" s="9" t="s">
        <v>20</v>
      </c>
      <c r="B169" s="14">
        <v>137</v>
      </c>
    </row>
    <row r="170" spans="1:2" x14ac:dyDescent="0.25">
      <c r="A170" s="9" t="s">
        <v>20</v>
      </c>
      <c r="B170" s="14">
        <v>242</v>
      </c>
    </row>
    <row r="171" spans="1:2" x14ac:dyDescent="0.25">
      <c r="A171" s="9" t="s">
        <v>20</v>
      </c>
      <c r="B171" s="14">
        <v>1066</v>
      </c>
    </row>
    <row r="172" spans="1:2" x14ac:dyDescent="0.25">
      <c r="A172" s="9" t="s">
        <v>20</v>
      </c>
      <c r="B172" s="14">
        <v>326</v>
      </c>
    </row>
    <row r="173" spans="1:2" x14ac:dyDescent="0.25">
      <c r="A173" s="9" t="s">
        <v>20</v>
      </c>
      <c r="B173" s="14">
        <v>171</v>
      </c>
    </row>
    <row r="174" spans="1:2" x14ac:dyDescent="0.25">
      <c r="A174" s="9" t="s">
        <v>20</v>
      </c>
      <c r="B174" s="14">
        <v>581</v>
      </c>
    </row>
    <row r="175" spans="1:2" x14ac:dyDescent="0.25">
      <c r="A175" s="9" t="s">
        <v>20</v>
      </c>
      <c r="B175" s="14">
        <v>108</v>
      </c>
    </row>
    <row r="176" spans="1:2" x14ac:dyDescent="0.25">
      <c r="A176" s="9" t="s">
        <v>20</v>
      </c>
      <c r="B176" s="14">
        <v>706</v>
      </c>
    </row>
    <row r="177" spans="1:2" x14ac:dyDescent="0.25">
      <c r="A177" s="9" t="s">
        <v>20</v>
      </c>
      <c r="B177" s="14">
        <v>210</v>
      </c>
    </row>
    <row r="178" spans="1:2" x14ac:dyDescent="0.25">
      <c r="A178" s="9" t="s">
        <v>20</v>
      </c>
      <c r="B178" s="14">
        <v>1684</v>
      </c>
    </row>
    <row r="179" spans="1:2" x14ac:dyDescent="0.25">
      <c r="A179" s="9" t="s">
        <v>20</v>
      </c>
      <c r="B179" s="14">
        <v>457</v>
      </c>
    </row>
    <row r="180" spans="1:2" x14ac:dyDescent="0.25">
      <c r="A180" s="9" t="s">
        <v>20</v>
      </c>
      <c r="B180" s="14">
        <v>1340</v>
      </c>
    </row>
    <row r="181" spans="1:2" x14ac:dyDescent="0.25">
      <c r="A181" s="9" t="s">
        <v>20</v>
      </c>
      <c r="B181" s="14">
        <v>144</v>
      </c>
    </row>
    <row r="182" spans="1:2" x14ac:dyDescent="0.25">
      <c r="A182" s="9" t="s">
        <v>20</v>
      </c>
      <c r="B182" s="14">
        <v>1345</v>
      </c>
    </row>
    <row r="183" spans="1:2" x14ac:dyDescent="0.25">
      <c r="A183" s="9" t="s">
        <v>20</v>
      </c>
      <c r="B183" s="14">
        <v>546</v>
      </c>
    </row>
    <row r="184" spans="1:2" x14ac:dyDescent="0.25">
      <c r="A184" s="9" t="s">
        <v>20</v>
      </c>
      <c r="B184" s="14">
        <v>286</v>
      </c>
    </row>
    <row r="185" spans="1:2" x14ac:dyDescent="0.25">
      <c r="A185" s="9" t="s">
        <v>20</v>
      </c>
      <c r="B185" s="14">
        <v>132</v>
      </c>
    </row>
    <row r="186" spans="1:2" x14ac:dyDescent="0.25">
      <c r="A186" s="9" t="s">
        <v>20</v>
      </c>
      <c r="B186" s="14">
        <v>203</v>
      </c>
    </row>
    <row r="187" spans="1:2" x14ac:dyDescent="0.25">
      <c r="A187" s="9" t="s">
        <v>20</v>
      </c>
      <c r="B187" s="14">
        <v>310</v>
      </c>
    </row>
    <row r="188" spans="1:2" x14ac:dyDescent="0.25">
      <c r="A188" s="9" t="s">
        <v>20</v>
      </c>
      <c r="B188" s="14">
        <v>395</v>
      </c>
    </row>
    <row r="189" spans="1:2" x14ac:dyDescent="0.25">
      <c r="A189" s="9" t="s">
        <v>20</v>
      </c>
      <c r="B189" s="14">
        <v>295</v>
      </c>
    </row>
    <row r="190" spans="1:2" x14ac:dyDescent="0.25">
      <c r="A190" s="9" t="s">
        <v>20</v>
      </c>
      <c r="B190" s="14">
        <v>167</v>
      </c>
    </row>
    <row r="191" spans="1:2" x14ac:dyDescent="0.25">
      <c r="A191" s="9" t="s">
        <v>20</v>
      </c>
      <c r="B191" s="14">
        <v>164</v>
      </c>
    </row>
    <row r="192" spans="1:2" x14ac:dyDescent="0.25">
      <c r="A192" s="9" t="s">
        <v>20</v>
      </c>
      <c r="B192" s="14">
        <v>134</v>
      </c>
    </row>
    <row r="193" spans="1:2" x14ac:dyDescent="0.25">
      <c r="A193" s="9" t="s">
        <v>20</v>
      </c>
      <c r="B193" s="14">
        <v>185</v>
      </c>
    </row>
    <row r="194" spans="1:2" x14ac:dyDescent="0.25">
      <c r="A194" s="9" t="s">
        <v>20</v>
      </c>
      <c r="B194" s="14">
        <v>444</v>
      </c>
    </row>
    <row r="195" spans="1:2" x14ac:dyDescent="0.25">
      <c r="A195" s="9" t="s">
        <v>20</v>
      </c>
      <c r="B195" s="14">
        <v>200</v>
      </c>
    </row>
    <row r="196" spans="1:2" x14ac:dyDescent="0.25">
      <c r="A196" s="9" t="s">
        <v>20</v>
      </c>
      <c r="B196" s="14">
        <v>124</v>
      </c>
    </row>
    <row r="197" spans="1:2" x14ac:dyDescent="0.25">
      <c r="A197" s="9" t="s">
        <v>20</v>
      </c>
      <c r="B197" s="14">
        <v>187</v>
      </c>
    </row>
    <row r="198" spans="1:2" x14ac:dyDescent="0.25">
      <c r="A198" s="9" t="s">
        <v>20</v>
      </c>
      <c r="B198" s="14">
        <v>114</v>
      </c>
    </row>
    <row r="199" spans="1:2" x14ac:dyDescent="0.25">
      <c r="A199" s="9" t="s">
        <v>20</v>
      </c>
      <c r="B199" s="14">
        <v>123</v>
      </c>
    </row>
    <row r="200" spans="1:2" x14ac:dyDescent="0.25">
      <c r="A200" s="9" t="s">
        <v>20</v>
      </c>
      <c r="B200" s="14">
        <v>179</v>
      </c>
    </row>
    <row r="201" spans="1:2" x14ac:dyDescent="0.25">
      <c r="A201" s="9" t="s">
        <v>20</v>
      </c>
      <c r="B201" s="14">
        <v>1401</v>
      </c>
    </row>
    <row r="202" spans="1:2" x14ac:dyDescent="0.25">
      <c r="A202" s="9" t="s">
        <v>20</v>
      </c>
      <c r="B202" s="14">
        <v>128</v>
      </c>
    </row>
    <row r="203" spans="1:2" x14ac:dyDescent="0.25">
      <c r="A203" s="9" t="s">
        <v>20</v>
      </c>
      <c r="B203" s="14">
        <v>411</v>
      </c>
    </row>
    <row r="204" spans="1:2" x14ac:dyDescent="0.25">
      <c r="A204" s="9" t="s">
        <v>20</v>
      </c>
      <c r="B204" s="14">
        <v>124</v>
      </c>
    </row>
    <row r="205" spans="1:2" x14ac:dyDescent="0.25">
      <c r="A205" s="9" t="s">
        <v>20</v>
      </c>
      <c r="B205" s="14">
        <v>185</v>
      </c>
    </row>
    <row r="206" spans="1:2" x14ac:dyDescent="0.25">
      <c r="A206" s="9" t="s">
        <v>20</v>
      </c>
      <c r="B206" s="14">
        <v>299</v>
      </c>
    </row>
    <row r="207" spans="1:2" x14ac:dyDescent="0.25">
      <c r="A207" s="9" t="s">
        <v>20</v>
      </c>
      <c r="B207" s="14">
        <v>226</v>
      </c>
    </row>
    <row r="208" spans="1:2" x14ac:dyDescent="0.25">
      <c r="A208" s="9" t="s">
        <v>20</v>
      </c>
      <c r="B208" s="14">
        <v>174</v>
      </c>
    </row>
    <row r="209" spans="1:2" x14ac:dyDescent="0.25">
      <c r="A209" s="9" t="s">
        <v>20</v>
      </c>
      <c r="B209" s="14">
        <v>372</v>
      </c>
    </row>
    <row r="210" spans="1:2" x14ac:dyDescent="0.25">
      <c r="A210" s="9" t="s">
        <v>20</v>
      </c>
      <c r="B210" s="14">
        <v>160</v>
      </c>
    </row>
    <row r="211" spans="1:2" x14ac:dyDescent="0.25">
      <c r="A211" s="9" t="s">
        <v>20</v>
      </c>
      <c r="B211" s="14">
        <v>1616</v>
      </c>
    </row>
    <row r="212" spans="1:2" x14ac:dyDescent="0.25">
      <c r="A212" s="9" t="s">
        <v>20</v>
      </c>
      <c r="B212" s="14">
        <v>733</v>
      </c>
    </row>
    <row r="213" spans="1:2" x14ac:dyDescent="0.25">
      <c r="A213" s="9" t="s">
        <v>20</v>
      </c>
      <c r="B213" s="14">
        <v>592</v>
      </c>
    </row>
    <row r="214" spans="1:2" x14ac:dyDescent="0.25">
      <c r="A214" s="9" t="s">
        <v>20</v>
      </c>
      <c r="B214" s="14">
        <v>277</v>
      </c>
    </row>
    <row r="215" spans="1:2" x14ac:dyDescent="0.25">
      <c r="A215" s="9" t="s">
        <v>20</v>
      </c>
      <c r="B215" s="14">
        <v>273</v>
      </c>
    </row>
    <row r="216" spans="1:2" x14ac:dyDescent="0.25">
      <c r="A216" s="9" t="s">
        <v>20</v>
      </c>
      <c r="B216" s="14">
        <v>159</v>
      </c>
    </row>
    <row r="217" spans="1:2" x14ac:dyDescent="0.25">
      <c r="A217" s="9" t="s">
        <v>20</v>
      </c>
      <c r="B217" s="14">
        <v>1592</v>
      </c>
    </row>
    <row r="218" spans="1:2" x14ac:dyDescent="0.25">
      <c r="A218" s="9" t="s">
        <v>20</v>
      </c>
      <c r="B218" s="14">
        <v>730</v>
      </c>
    </row>
    <row r="219" spans="1:2" x14ac:dyDescent="0.25">
      <c r="A219" s="9" t="s">
        <v>20</v>
      </c>
      <c r="B219" s="14">
        <v>361</v>
      </c>
    </row>
    <row r="220" spans="1:2" x14ac:dyDescent="0.25">
      <c r="A220" s="9" t="s">
        <v>20</v>
      </c>
      <c r="B220" s="14">
        <v>160</v>
      </c>
    </row>
    <row r="221" spans="1:2" x14ac:dyDescent="0.25">
      <c r="A221" s="9" t="s">
        <v>20</v>
      </c>
      <c r="B221" s="14">
        <v>184</v>
      </c>
    </row>
    <row r="222" spans="1:2" x14ac:dyDescent="0.25">
      <c r="A222" s="9" t="s">
        <v>20</v>
      </c>
      <c r="B222" s="14">
        <v>225</v>
      </c>
    </row>
    <row r="223" spans="1:2" x14ac:dyDescent="0.25">
      <c r="A223" s="9" t="s">
        <v>20</v>
      </c>
      <c r="B223" s="14">
        <v>172</v>
      </c>
    </row>
    <row r="224" spans="1:2" x14ac:dyDescent="0.25">
      <c r="A224" s="9" t="s">
        <v>20</v>
      </c>
      <c r="B224" s="14">
        <v>146</v>
      </c>
    </row>
    <row r="225" spans="1:2" x14ac:dyDescent="0.25">
      <c r="A225" s="9" t="s">
        <v>20</v>
      </c>
      <c r="B225" s="14">
        <v>122</v>
      </c>
    </row>
    <row r="226" spans="1:2" x14ac:dyDescent="0.25">
      <c r="A226" s="9" t="s">
        <v>20</v>
      </c>
      <c r="B226" s="14">
        <v>187</v>
      </c>
    </row>
    <row r="227" spans="1:2" x14ac:dyDescent="0.25">
      <c r="A227" s="9" t="s">
        <v>20</v>
      </c>
      <c r="B227" s="14">
        <v>229</v>
      </c>
    </row>
    <row r="228" spans="1:2" x14ac:dyDescent="0.25">
      <c r="A228" s="9" t="s">
        <v>20</v>
      </c>
      <c r="B228" s="14">
        <v>469</v>
      </c>
    </row>
    <row r="229" spans="1:2" x14ac:dyDescent="0.25">
      <c r="A229" s="9" t="s">
        <v>20</v>
      </c>
      <c r="B229" s="14">
        <v>130</v>
      </c>
    </row>
    <row r="230" spans="1:2" x14ac:dyDescent="0.25">
      <c r="A230" s="9" t="s">
        <v>20</v>
      </c>
      <c r="B230" s="14">
        <v>167</v>
      </c>
    </row>
    <row r="231" spans="1:2" x14ac:dyDescent="0.25">
      <c r="A231" s="9" t="s">
        <v>20</v>
      </c>
      <c r="B231" s="14">
        <v>174</v>
      </c>
    </row>
    <row r="232" spans="1:2" x14ac:dyDescent="0.25">
      <c r="A232" s="9" t="s">
        <v>20</v>
      </c>
      <c r="B232" s="14">
        <v>718</v>
      </c>
    </row>
    <row r="233" spans="1:2" x14ac:dyDescent="0.25">
      <c r="A233" s="9" t="s">
        <v>20</v>
      </c>
      <c r="B233" s="14">
        <v>1530</v>
      </c>
    </row>
    <row r="234" spans="1:2" x14ac:dyDescent="0.25">
      <c r="A234" s="9" t="s">
        <v>20</v>
      </c>
      <c r="B234" s="14">
        <v>316</v>
      </c>
    </row>
    <row r="235" spans="1:2" x14ac:dyDescent="0.25">
      <c r="A235" s="9" t="s">
        <v>20</v>
      </c>
      <c r="B235" s="14">
        <v>182</v>
      </c>
    </row>
    <row r="236" spans="1:2" x14ac:dyDescent="0.25">
      <c r="A236" s="9" t="s">
        <v>20</v>
      </c>
      <c r="B236" s="14">
        <v>356</v>
      </c>
    </row>
    <row r="237" spans="1:2" x14ac:dyDescent="0.25">
      <c r="A237" s="9" t="s">
        <v>20</v>
      </c>
      <c r="B237" s="14">
        <v>132</v>
      </c>
    </row>
    <row r="238" spans="1:2" x14ac:dyDescent="0.25">
      <c r="A238" s="9" t="s">
        <v>20</v>
      </c>
      <c r="B238" s="14">
        <v>105</v>
      </c>
    </row>
    <row r="239" spans="1:2" x14ac:dyDescent="0.25">
      <c r="A239" s="9" t="s">
        <v>20</v>
      </c>
      <c r="B239" s="14">
        <v>669</v>
      </c>
    </row>
    <row r="240" spans="1:2" x14ac:dyDescent="0.25">
      <c r="A240" s="9" t="s">
        <v>20</v>
      </c>
      <c r="B240" s="14">
        <v>123</v>
      </c>
    </row>
    <row r="241" spans="1:2" x14ac:dyDescent="0.25">
      <c r="A241" s="9" t="s">
        <v>20</v>
      </c>
      <c r="B241" s="14">
        <v>128</v>
      </c>
    </row>
    <row r="242" spans="1:2" x14ac:dyDescent="0.25">
      <c r="A242" s="9" t="s">
        <v>20</v>
      </c>
      <c r="B242" s="14">
        <v>127</v>
      </c>
    </row>
    <row r="243" spans="1:2" x14ac:dyDescent="0.25">
      <c r="A243" s="9" t="s">
        <v>20</v>
      </c>
      <c r="B243" s="14">
        <v>288</v>
      </c>
    </row>
    <row r="244" spans="1:2" x14ac:dyDescent="0.25">
      <c r="A244" s="9" t="s">
        <v>20</v>
      </c>
      <c r="B244" s="14">
        <v>573</v>
      </c>
    </row>
    <row r="245" spans="1:2" x14ac:dyDescent="0.25">
      <c r="A245" s="9" t="s">
        <v>20</v>
      </c>
      <c r="B245" s="14">
        <v>113</v>
      </c>
    </row>
    <row r="246" spans="1:2" x14ac:dyDescent="0.25">
      <c r="A246" s="9" t="s">
        <v>20</v>
      </c>
      <c r="B246" s="14">
        <v>192</v>
      </c>
    </row>
    <row r="247" spans="1:2" x14ac:dyDescent="0.25">
      <c r="A247" s="9" t="s">
        <v>20</v>
      </c>
      <c r="B247" s="14">
        <v>117</v>
      </c>
    </row>
    <row r="248" spans="1:2" x14ac:dyDescent="0.25">
      <c r="A248" s="9" t="s">
        <v>20</v>
      </c>
      <c r="B248" s="14">
        <v>1052</v>
      </c>
    </row>
    <row r="249" spans="1:2" x14ac:dyDescent="0.25">
      <c r="A249" s="9" t="s">
        <v>20</v>
      </c>
      <c r="B249" s="14">
        <v>123</v>
      </c>
    </row>
    <row r="250" spans="1:2" x14ac:dyDescent="0.25">
      <c r="A250" s="9" t="s">
        <v>20</v>
      </c>
      <c r="B250" s="14">
        <v>179</v>
      </c>
    </row>
    <row r="251" spans="1:2" x14ac:dyDescent="0.25">
      <c r="A251" s="9" t="s">
        <v>20</v>
      </c>
      <c r="B251" s="14">
        <v>355</v>
      </c>
    </row>
    <row r="252" spans="1:2" x14ac:dyDescent="0.25">
      <c r="A252" s="9" t="s">
        <v>20</v>
      </c>
      <c r="B252" s="14">
        <v>162</v>
      </c>
    </row>
    <row r="253" spans="1:2" x14ac:dyDescent="0.25">
      <c r="A253" s="9" t="s">
        <v>20</v>
      </c>
      <c r="B253" s="14">
        <v>199</v>
      </c>
    </row>
    <row r="254" spans="1:2" x14ac:dyDescent="0.25">
      <c r="A254" s="9" t="s">
        <v>20</v>
      </c>
      <c r="B254" s="14">
        <v>176</v>
      </c>
    </row>
    <row r="255" spans="1:2" x14ac:dyDescent="0.25">
      <c r="A255" s="9" t="s">
        <v>20</v>
      </c>
      <c r="B255" s="14">
        <v>511</v>
      </c>
    </row>
    <row r="256" spans="1:2" x14ac:dyDescent="0.25">
      <c r="A256" s="9" t="s">
        <v>20</v>
      </c>
      <c r="B256" s="14">
        <v>967</v>
      </c>
    </row>
    <row r="257" spans="1:2" x14ac:dyDescent="0.25">
      <c r="A257" s="9" t="s">
        <v>20</v>
      </c>
      <c r="B257" s="14">
        <v>123</v>
      </c>
    </row>
    <row r="258" spans="1:2" x14ac:dyDescent="0.25">
      <c r="A258" s="9" t="s">
        <v>20</v>
      </c>
      <c r="B258" s="14">
        <v>118</v>
      </c>
    </row>
    <row r="259" spans="1:2" x14ac:dyDescent="0.25">
      <c r="A259" s="9" t="s">
        <v>20</v>
      </c>
      <c r="B259" s="14">
        <v>104</v>
      </c>
    </row>
    <row r="260" spans="1:2" x14ac:dyDescent="0.25">
      <c r="A260" s="9" t="s">
        <v>20</v>
      </c>
      <c r="B260" s="14">
        <v>351</v>
      </c>
    </row>
    <row r="261" spans="1:2" x14ac:dyDescent="0.25">
      <c r="A261" s="9" t="s">
        <v>20</v>
      </c>
      <c r="B261" s="14">
        <v>172</v>
      </c>
    </row>
    <row r="262" spans="1:2" x14ac:dyDescent="0.25">
      <c r="A262" s="9" t="s">
        <v>20</v>
      </c>
      <c r="B262" s="14">
        <v>141</v>
      </c>
    </row>
    <row r="263" spans="1:2" x14ac:dyDescent="0.25">
      <c r="A263" s="9" t="s">
        <v>20</v>
      </c>
      <c r="B263" s="14">
        <v>108</v>
      </c>
    </row>
    <row r="264" spans="1:2" x14ac:dyDescent="0.25">
      <c r="A264" s="9" t="s">
        <v>20</v>
      </c>
      <c r="B264" s="14">
        <v>133</v>
      </c>
    </row>
    <row r="265" spans="1:2" x14ac:dyDescent="0.25">
      <c r="A265" s="9" t="s">
        <v>20</v>
      </c>
      <c r="B265" s="14">
        <v>188</v>
      </c>
    </row>
    <row r="266" spans="1:2" x14ac:dyDescent="0.25">
      <c r="A266" s="9" t="s">
        <v>20</v>
      </c>
      <c r="B266" s="14">
        <v>332</v>
      </c>
    </row>
    <row r="267" spans="1:2" x14ac:dyDescent="0.25">
      <c r="A267" s="9" t="s">
        <v>20</v>
      </c>
      <c r="B267" s="14">
        <v>575</v>
      </c>
    </row>
    <row r="268" spans="1:2" x14ac:dyDescent="0.25">
      <c r="A268" s="9" t="s">
        <v>20</v>
      </c>
      <c r="B268" s="14">
        <v>184</v>
      </c>
    </row>
    <row r="269" spans="1:2" x14ac:dyDescent="0.25">
      <c r="A269" s="9" t="s">
        <v>20</v>
      </c>
      <c r="B269" s="14">
        <v>286</v>
      </c>
    </row>
    <row r="270" spans="1:2" x14ac:dyDescent="0.25">
      <c r="A270" s="9" t="s">
        <v>20</v>
      </c>
      <c r="B270" s="14">
        <v>319</v>
      </c>
    </row>
    <row r="271" spans="1:2" x14ac:dyDescent="0.25">
      <c r="A271" s="9" t="s">
        <v>20</v>
      </c>
      <c r="B271" s="14">
        <v>178</v>
      </c>
    </row>
    <row r="272" spans="1:2" x14ac:dyDescent="0.25">
      <c r="A272" s="9" t="s">
        <v>20</v>
      </c>
      <c r="B272" s="14">
        <v>365</v>
      </c>
    </row>
    <row r="273" spans="1:2" x14ac:dyDescent="0.25">
      <c r="A273" s="9" t="s">
        <v>20</v>
      </c>
      <c r="B273" s="14">
        <v>114</v>
      </c>
    </row>
    <row r="274" spans="1:2" x14ac:dyDescent="0.25">
      <c r="A274" s="9" t="s">
        <v>20</v>
      </c>
      <c r="B274" s="14">
        <v>236</v>
      </c>
    </row>
    <row r="275" spans="1:2" x14ac:dyDescent="0.25">
      <c r="A275" s="9" t="s">
        <v>20</v>
      </c>
      <c r="B275" s="14">
        <v>513</v>
      </c>
    </row>
    <row r="276" spans="1:2" x14ac:dyDescent="0.25">
      <c r="A276" s="9" t="s">
        <v>20</v>
      </c>
      <c r="B276" s="14">
        <v>101</v>
      </c>
    </row>
    <row r="277" spans="1:2" x14ac:dyDescent="0.25">
      <c r="A277" s="9" t="s">
        <v>20</v>
      </c>
      <c r="B277" s="14">
        <v>260</v>
      </c>
    </row>
    <row r="278" spans="1:2" x14ac:dyDescent="0.25">
      <c r="A278" s="9" t="s">
        <v>20</v>
      </c>
      <c r="B278" s="14">
        <v>179</v>
      </c>
    </row>
    <row r="279" spans="1:2" x14ac:dyDescent="0.25">
      <c r="A279" s="9" t="s">
        <v>20</v>
      </c>
      <c r="B279" s="14">
        <v>220</v>
      </c>
    </row>
    <row r="280" spans="1:2" x14ac:dyDescent="0.25">
      <c r="A280" s="9" t="s">
        <v>20</v>
      </c>
      <c r="B280" s="14">
        <v>102</v>
      </c>
    </row>
    <row r="281" spans="1:2" x14ac:dyDescent="0.25">
      <c r="A281" s="9" t="s">
        <v>20</v>
      </c>
      <c r="B281" s="14">
        <v>192</v>
      </c>
    </row>
    <row r="282" spans="1:2" x14ac:dyDescent="0.25">
      <c r="A282" s="9" t="s">
        <v>20</v>
      </c>
      <c r="B282" s="14">
        <v>305</v>
      </c>
    </row>
    <row r="283" spans="1:2" x14ac:dyDescent="0.25">
      <c r="A283" s="9" t="s">
        <v>20</v>
      </c>
      <c r="B283" s="14">
        <v>724</v>
      </c>
    </row>
    <row r="284" spans="1:2" x14ac:dyDescent="0.25">
      <c r="A284" s="9" t="s">
        <v>20</v>
      </c>
      <c r="B284" s="14">
        <v>547</v>
      </c>
    </row>
    <row r="285" spans="1:2" x14ac:dyDescent="0.25">
      <c r="A285" s="9" t="s">
        <v>20</v>
      </c>
      <c r="B285" s="14">
        <v>415</v>
      </c>
    </row>
    <row r="286" spans="1:2" x14ac:dyDescent="0.25">
      <c r="A286" s="9" t="s">
        <v>20</v>
      </c>
      <c r="B286" s="14">
        <v>530</v>
      </c>
    </row>
    <row r="287" spans="1:2" x14ac:dyDescent="0.25">
      <c r="A287" s="9" t="s">
        <v>20</v>
      </c>
      <c r="B287" s="14">
        <v>180</v>
      </c>
    </row>
    <row r="288" spans="1:2" x14ac:dyDescent="0.25">
      <c r="A288" s="9" t="s">
        <v>20</v>
      </c>
      <c r="B288" s="14">
        <v>927</v>
      </c>
    </row>
    <row r="289" spans="1:2" x14ac:dyDescent="0.25">
      <c r="A289" s="9" t="s">
        <v>20</v>
      </c>
      <c r="B289" s="14">
        <v>112</v>
      </c>
    </row>
    <row r="290" spans="1:2" x14ac:dyDescent="0.25">
      <c r="A290" s="9" t="s">
        <v>20</v>
      </c>
      <c r="B290" s="14">
        <v>119</v>
      </c>
    </row>
    <row r="291" spans="1:2" x14ac:dyDescent="0.25">
      <c r="A291" s="9" t="s">
        <v>20</v>
      </c>
      <c r="B291" s="14">
        <v>139</v>
      </c>
    </row>
    <row r="292" spans="1:2" x14ac:dyDescent="0.25">
      <c r="A292" s="9" t="s">
        <v>20</v>
      </c>
      <c r="B292" s="14">
        <v>112</v>
      </c>
    </row>
    <row r="293" spans="1:2" x14ac:dyDescent="0.25">
      <c r="A293" s="9" t="s">
        <v>20</v>
      </c>
      <c r="B293" s="14">
        <v>102</v>
      </c>
    </row>
    <row r="294" spans="1:2" x14ac:dyDescent="0.25">
      <c r="A294" s="9" t="s">
        <v>20</v>
      </c>
      <c r="B294" s="14">
        <v>426</v>
      </c>
    </row>
    <row r="295" spans="1:2" x14ac:dyDescent="0.25">
      <c r="A295" s="9" t="s">
        <v>20</v>
      </c>
      <c r="B295" s="14">
        <v>146</v>
      </c>
    </row>
    <row r="296" spans="1:2" x14ac:dyDescent="0.25">
      <c r="A296" s="9" t="s">
        <v>20</v>
      </c>
      <c r="B296" s="14">
        <v>700</v>
      </c>
    </row>
    <row r="297" spans="1:2" x14ac:dyDescent="0.25">
      <c r="A297" s="9" t="s">
        <v>20</v>
      </c>
      <c r="B297" s="14">
        <v>156</v>
      </c>
    </row>
    <row r="298" spans="1:2" x14ac:dyDescent="0.25">
      <c r="A298" s="9" t="s">
        <v>20</v>
      </c>
      <c r="B298" s="14">
        <v>503</v>
      </c>
    </row>
    <row r="299" spans="1:2" x14ac:dyDescent="0.25">
      <c r="A299" s="9" t="s">
        <v>20</v>
      </c>
      <c r="B299" s="14">
        <v>159</v>
      </c>
    </row>
    <row r="300" spans="1:2" x14ac:dyDescent="0.25">
      <c r="A300" s="9" t="s">
        <v>20</v>
      </c>
      <c r="B300" s="14">
        <v>482</v>
      </c>
    </row>
    <row r="301" spans="1:2" x14ac:dyDescent="0.25">
      <c r="A301" s="9" t="s">
        <v>20</v>
      </c>
      <c r="B301" s="14">
        <v>150</v>
      </c>
    </row>
    <row r="302" spans="1:2" x14ac:dyDescent="0.25">
      <c r="A302" s="9" t="s">
        <v>20</v>
      </c>
      <c r="B302" s="14">
        <v>117</v>
      </c>
    </row>
    <row r="303" spans="1:2" x14ac:dyDescent="0.25">
      <c r="A303" s="9" t="s">
        <v>20</v>
      </c>
      <c r="B303" s="14">
        <v>266</v>
      </c>
    </row>
    <row r="304" spans="1:2" x14ac:dyDescent="0.25">
      <c r="A304" s="9" t="s">
        <v>20</v>
      </c>
      <c r="B304" s="14">
        <v>277</v>
      </c>
    </row>
    <row r="305" spans="1:2" x14ac:dyDescent="0.25">
      <c r="A305" s="9" t="s">
        <v>20</v>
      </c>
      <c r="B305" s="14">
        <v>164</v>
      </c>
    </row>
    <row r="306" spans="1:2" x14ac:dyDescent="0.25">
      <c r="A306" s="9" t="s">
        <v>20</v>
      </c>
      <c r="B306" s="14">
        <v>969</v>
      </c>
    </row>
    <row r="307" spans="1:2" x14ac:dyDescent="0.25">
      <c r="A307" s="9" t="s">
        <v>20</v>
      </c>
      <c r="B307" s="14">
        <v>271</v>
      </c>
    </row>
    <row r="308" spans="1:2" x14ac:dyDescent="0.25">
      <c r="A308" s="9" t="s">
        <v>20</v>
      </c>
      <c r="B308" s="14">
        <v>284</v>
      </c>
    </row>
    <row r="309" spans="1:2" x14ac:dyDescent="0.25">
      <c r="A309" s="9" t="s">
        <v>20</v>
      </c>
      <c r="B309" s="14">
        <v>152</v>
      </c>
    </row>
    <row r="310" spans="1:2" x14ac:dyDescent="0.25">
      <c r="A310" s="9" t="s">
        <v>20</v>
      </c>
      <c r="B310" s="14">
        <v>224</v>
      </c>
    </row>
    <row r="311" spans="1:2" x14ac:dyDescent="0.25">
      <c r="A311" s="9" t="s">
        <v>20</v>
      </c>
      <c r="B311" s="14">
        <v>240</v>
      </c>
    </row>
    <row r="312" spans="1:2" x14ac:dyDescent="0.25">
      <c r="A312" s="9" t="s">
        <v>20</v>
      </c>
      <c r="B312" s="14">
        <v>199</v>
      </c>
    </row>
    <row r="313" spans="1:2" x14ac:dyDescent="0.25">
      <c r="A313" s="9" t="s">
        <v>20</v>
      </c>
      <c r="B313" s="14">
        <v>137</v>
      </c>
    </row>
    <row r="314" spans="1:2" x14ac:dyDescent="0.25">
      <c r="A314" s="9" t="s">
        <v>20</v>
      </c>
      <c r="B314" s="14">
        <v>101</v>
      </c>
    </row>
    <row r="315" spans="1:2" x14ac:dyDescent="0.25">
      <c r="A315" s="9" t="s">
        <v>20</v>
      </c>
      <c r="B315" s="14">
        <v>794</v>
      </c>
    </row>
    <row r="316" spans="1:2" x14ac:dyDescent="0.25">
      <c r="A316" s="9" t="s">
        <v>20</v>
      </c>
      <c r="B316" s="14">
        <v>370</v>
      </c>
    </row>
    <row r="317" spans="1:2" x14ac:dyDescent="0.25">
      <c r="A317" s="9" t="s">
        <v>20</v>
      </c>
      <c r="B317" s="14">
        <v>138</v>
      </c>
    </row>
    <row r="318" spans="1:2" x14ac:dyDescent="0.25">
      <c r="A318" s="9" t="s">
        <v>20</v>
      </c>
      <c r="B318" s="14">
        <v>205</v>
      </c>
    </row>
    <row r="319" spans="1:2" x14ac:dyDescent="0.25">
      <c r="A319" s="9" t="s">
        <v>20</v>
      </c>
      <c r="B319" s="14">
        <v>219</v>
      </c>
    </row>
    <row r="320" spans="1:2" x14ac:dyDescent="0.25">
      <c r="A320" s="9" t="s">
        <v>20</v>
      </c>
      <c r="B320" s="14">
        <v>186</v>
      </c>
    </row>
    <row r="321" spans="1:2" x14ac:dyDescent="0.25">
      <c r="A321" s="9" t="s">
        <v>20</v>
      </c>
      <c r="B321" s="14">
        <v>237</v>
      </c>
    </row>
    <row r="322" spans="1:2" x14ac:dyDescent="0.25">
      <c r="A322" s="9" t="s">
        <v>20</v>
      </c>
      <c r="B322" s="14">
        <v>306</v>
      </c>
    </row>
    <row r="323" spans="1:2" x14ac:dyDescent="0.25">
      <c r="A323" s="9" t="s">
        <v>20</v>
      </c>
      <c r="B323" s="14">
        <v>112</v>
      </c>
    </row>
    <row r="324" spans="1:2" x14ac:dyDescent="0.25">
      <c r="A324" s="9" t="s">
        <v>20</v>
      </c>
      <c r="B324" s="14">
        <v>369</v>
      </c>
    </row>
    <row r="325" spans="1:2" x14ac:dyDescent="0.25">
      <c r="A325" s="9" t="s">
        <v>20</v>
      </c>
      <c r="B325" s="14">
        <v>101</v>
      </c>
    </row>
    <row r="326" spans="1:2" x14ac:dyDescent="0.25">
      <c r="A326" s="9" t="s">
        <v>20</v>
      </c>
      <c r="B326" s="14">
        <v>342</v>
      </c>
    </row>
    <row r="327" spans="1:2" x14ac:dyDescent="0.25">
      <c r="A327" s="9" t="s">
        <v>20</v>
      </c>
      <c r="B327" s="14">
        <v>322</v>
      </c>
    </row>
    <row r="328" spans="1:2" x14ac:dyDescent="0.25">
      <c r="A328" s="9" t="s">
        <v>20</v>
      </c>
      <c r="B328" s="14">
        <v>120</v>
      </c>
    </row>
    <row r="329" spans="1:2" x14ac:dyDescent="0.25">
      <c r="A329" s="9" t="s">
        <v>20</v>
      </c>
      <c r="B329" s="14">
        <v>147</v>
      </c>
    </row>
    <row r="330" spans="1:2" x14ac:dyDescent="0.25">
      <c r="A330" s="9" t="s">
        <v>20</v>
      </c>
      <c r="B330" s="14">
        <v>951</v>
      </c>
    </row>
    <row r="331" spans="1:2" x14ac:dyDescent="0.25">
      <c r="A331" s="9" t="s">
        <v>20</v>
      </c>
      <c r="B331" s="14">
        <v>1038</v>
      </c>
    </row>
    <row r="332" spans="1:2" x14ac:dyDescent="0.25">
      <c r="A332" s="9" t="s">
        <v>20</v>
      </c>
      <c r="B332" s="14">
        <v>155</v>
      </c>
    </row>
    <row r="333" spans="1:2" x14ac:dyDescent="0.25">
      <c r="A333" s="9" t="s">
        <v>20</v>
      </c>
      <c r="B333" s="14">
        <v>209</v>
      </c>
    </row>
    <row r="334" spans="1:2" x14ac:dyDescent="0.25">
      <c r="A334" s="9" t="s">
        <v>20</v>
      </c>
      <c r="B334" s="14">
        <v>202</v>
      </c>
    </row>
    <row r="335" spans="1:2" x14ac:dyDescent="0.25">
      <c r="A335" s="9" t="s">
        <v>20</v>
      </c>
      <c r="B335" s="14">
        <v>162</v>
      </c>
    </row>
    <row r="336" spans="1:2" x14ac:dyDescent="0.25">
      <c r="A336" s="9" t="s">
        <v>20</v>
      </c>
      <c r="B336" s="14">
        <v>207</v>
      </c>
    </row>
    <row r="337" spans="1:2" x14ac:dyDescent="0.25">
      <c r="A337" s="9" t="s">
        <v>20</v>
      </c>
      <c r="B337" s="14">
        <v>128</v>
      </c>
    </row>
    <row r="338" spans="1:2" x14ac:dyDescent="0.25">
      <c r="A338" s="9" t="s">
        <v>20</v>
      </c>
      <c r="B338" s="14">
        <v>120</v>
      </c>
    </row>
    <row r="339" spans="1:2" x14ac:dyDescent="0.25">
      <c r="A339" s="9" t="s">
        <v>20</v>
      </c>
      <c r="B339" s="14">
        <v>171</v>
      </c>
    </row>
    <row r="340" spans="1:2" x14ac:dyDescent="0.25">
      <c r="A340" s="9" t="s">
        <v>20</v>
      </c>
      <c r="B340" s="14">
        <v>187</v>
      </c>
    </row>
    <row r="341" spans="1:2" x14ac:dyDescent="0.25">
      <c r="A341" s="9" t="s">
        <v>20</v>
      </c>
      <c r="B341" s="14">
        <v>188</v>
      </c>
    </row>
    <row r="342" spans="1:2" x14ac:dyDescent="0.25">
      <c r="A342" s="9" t="s">
        <v>20</v>
      </c>
      <c r="B342" s="14">
        <v>131</v>
      </c>
    </row>
    <row r="343" spans="1:2" x14ac:dyDescent="0.25">
      <c r="A343" s="9" t="s">
        <v>20</v>
      </c>
      <c r="B343" s="14">
        <v>284</v>
      </c>
    </row>
    <row r="344" spans="1:2" x14ac:dyDescent="0.25">
      <c r="A344" s="9" t="s">
        <v>20</v>
      </c>
      <c r="B344" s="14">
        <v>120</v>
      </c>
    </row>
    <row r="345" spans="1:2" x14ac:dyDescent="0.25">
      <c r="A345" s="9" t="s">
        <v>20</v>
      </c>
      <c r="B345" s="14">
        <v>419</v>
      </c>
    </row>
    <row r="346" spans="1:2" x14ac:dyDescent="0.25">
      <c r="A346" s="9" t="s">
        <v>20</v>
      </c>
      <c r="B346" s="14">
        <v>139</v>
      </c>
    </row>
    <row r="347" spans="1:2" x14ac:dyDescent="0.25">
      <c r="A347" s="9" t="s">
        <v>20</v>
      </c>
      <c r="B347" s="14">
        <v>174</v>
      </c>
    </row>
    <row r="348" spans="1:2" x14ac:dyDescent="0.25">
      <c r="A348" s="9" t="s">
        <v>20</v>
      </c>
      <c r="B348" s="14">
        <v>155</v>
      </c>
    </row>
    <row r="349" spans="1:2" x14ac:dyDescent="0.25">
      <c r="A349" s="9" t="s">
        <v>20</v>
      </c>
      <c r="B349" s="14">
        <v>170</v>
      </c>
    </row>
    <row r="350" spans="1:2" x14ac:dyDescent="0.25">
      <c r="A350" s="9" t="s">
        <v>20</v>
      </c>
      <c r="B350" s="14">
        <v>190</v>
      </c>
    </row>
    <row r="351" spans="1:2" x14ac:dyDescent="0.25">
      <c r="A351" s="9" t="s">
        <v>20</v>
      </c>
      <c r="B351" s="14">
        <v>250</v>
      </c>
    </row>
    <row r="352" spans="1:2" x14ac:dyDescent="0.25">
      <c r="A352" s="9" t="s">
        <v>20</v>
      </c>
      <c r="B352" s="14">
        <v>268</v>
      </c>
    </row>
    <row r="353" spans="1:2" x14ac:dyDescent="0.25">
      <c r="A353" s="9" t="s">
        <v>20</v>
      </c>
      <c r="B353" s="14">
        <v>620</v>
      </c>
    </row>
    <row r="354" spans="1:2" x14ac:dyDescent="0.25">
      <c r="A354" s="9" t="s">
        <v>20</v>
      </c>
      <c r="B354" s="14">
        <v>160</v>
      </c>
    </row>
    <row r="355" spans="1:2" x14ac:dyDescent="0.25">
      <c r="A355" s="9" t="s">
        <v>20</v>
      </c>
      <c r="B355" s="14">
        <v>279</v>
      </c>
    </row>
    <row r="356" spans="1:2" x14ac:dyDescent="0.25">
      <c r="A356" s="9" t="s">
        <v>20</v>
      </c>
      <c r="B356" s="14">
        <v>206</v>
      </c>
    </row>
    <row r="357" spans="1:2" x14ac:dyDescent="0.25">
      <c r="A357" s="9" t="s">
        <v>20</v>
      </c>
      <c r="B357" s="14">
        <v>694</v>
      </c>
    </row>
    <row r="358" spans="1:2" x14ac:dyDescent="0.25">
      <c r="A358" s="9" t="s">
        <v>20</v>
      </c>
      <c r="B358" s="14">
        <v>152</v>
      </c>
    </row>
    <row r="359" spans="1:2" x14ac:dyDescent="0.25">
      <c r="A359" s="9" t="s">
        <v>20</v>
      </c>
      <c r="B359" s="14">
        <v>310</v>
      </c>
    </row>
    <row r="360" spans="1:2" x14ac:dyDescent="0.25">
      <c r="A360" s="9" t="s">
        <v>20</v>
      </c>
      <c r="B360" s="14">
        <v>114</v>
      </c>
    </row>
    <row r="361" spans="1:2" x14ac:dyDescent="0.25">
      <c r="A361" s="9" t="s">
        <v>20</v>
      </c>
      <c r="B361" s="14">
        <v>120</v>
      </c>
    </row>
    <row r="362" spans="1:2" x14ac:dyDescent="0.25">
      <c r="A362" s="9" t="s">
        <v>20</v>
      </c>
      <c r="B362" s="14">
        <v>145</v>
      </c>
    </row>
    <row r="363" spans="1:2" x14ac:dyDescent="0.25">
      <c r="A363" s="9" t="s">
        <v>20</v>
      </c>
      <c r="B363" s="14">
        <v>221</v>
      </c>
    </row>
    <row r="364" spans="1:2" x14ac:dyDescent="0.25">
      <c r="A364" s="9" t="s">
        <v>20</v>
      </c>
      <c r="B364" s="14">
        <v>127</v>
      </c>
    </row>
    <row r="365" spans="1:2" x14ac:dyDescent="0.25">
      <c r="A365" s="9" t="s">
        <v>20</v>
      </c>
      <c r="B365" s="14">
        <v>2339</v>
      </c>
    </row>
    <row r="366" spans="1:2" x14ac:dyDescent="0.25">
      <c r="A366" s="9" t="s">
        <v>20</v>
      </c>
      <c r="B366" s="14">
        <v>508</v>
      </c>
    </row>
    <row r="367" spans="1:2" x14ac:dyDescent="0.25">
      <c r="A367" s="9" t="s">
        <v>20</v>
      </c>
      <c r="B367" s="14">
        <v>191</v>
      </c>
    </row>
    <row r="368" spans="1:2" x14ac:dyDescent="0.25">
      <c r="A368" s="9" t="s">
        <v>20</v>
      </c>
      <c r="B368" s="14">
        <v>240</v>
      </c>
    </row>
    <row r="369" spans="1:2" x14ac:dyDescent="0.25">
      <c r="A369" s="9" t="s">
        <v>20</v>
      </c>
      <c r="B369" s="14">
        <v>176</v>
      </c>
    </row>
    <row r="370" spans="1:2" x14ac:dyDescent="0.25">
      <c r="A370" s="9" t="s">
        <v>20</v>
      </c>
      <c r="B370" s="14">
        <v>359</v>
      </c>
    </row>
    <row r="371" spans="1:2" x14ac:dyDescent="0.25">
      <c r="A371" s="9" t="s">
        <v>20</v>
      </c>
      <c r="B371" s="14">
        <v>469</v>
      </c>
    </row>
    <row r="372" spans="1:2" x14ac:dyDescent="0.25">
      <c r="A372" s="9" t="s">
        <v>20</v>
      </c>
      <c r="B372" s="14">
        <v>122</v>
      </c>
    </row>
    <row r="373" spans="1:2" x14ac:dyDescent="0.25">
      <c r="A373" s="9" t="s">
        <v>20</v>
      </c>
      <c r="B373" s="14">
        <v>123</v>
      </c>
    </row>
    <row r="374" spans="1:2" x14ac:dyDescent="0.25">
      <c r="A374" s="9" t="s">
        <v>20</v>
      </c>
      <c r="B374" s="14">
        <v>190</v>
      </c>
    </row>
    <row r="375" spans="1:2" x14ac:dyDescent="0.25">
      <c r="A375" s="9" t="s">
        <v>20</v>
      </c>
      <c r="B375" s="14">
        <v>1037</v>
      </c>
    </row>
    <row r="376" spans="1:2" x14ac:dyDescent="0.25">
      <c r="A376" s="9" t="s">
        <v>20</v>
      </c>
      <c r="B376" s="14">
        <v>150</v>
      </c>
    </row>
    <row r="377" spans="1:2" x14ac:dyDescent="0.25">
      <c r="A377" s="9" t="s">
        <v>20</v>
      </c>
      <c r="B377" s="14">
        <v>358</v>
      </c>
    </row>
    <row r="378" spans="1:2" x14ac:dyDescent="0.25">
      <c r="A378" s="9" t="s">
        <v>20</v>
      </c>
      <c r="B378" s="14">
        <v>543</v>
      </c>
    </row>
    <row r="379" spans="1:2" x14ac:dyDescent="0.25">
      <c r="A379" s="9" t="s">
        <v>20</v>
      </c>
      <c r="B379" s="14">
        <v>192</v>
      </c>
    </row>
    <row r="380" spans="1:2" x14ac:dyDescent="0.25">
      <c r="A380" s="9" t="s">
        <v>20</v>
      </c>
      <c r="B380" s="14">
        <v>932</v>
      </c>
    </row>
    <row r="381" spans="1:2" x14ac:dyDescent="0.25">
      <c r="A381" s="9" t="s">
        <v>20</v>
      </c>
      <c r="B381" s="14">
        <v>429</v>
      </c>
    </row>
    <row r="382" spans="1:2" x14ac:dyDescent="0.25">
      <c r="A382" s="9" t="s">
        <v>20</v>
      </c>
      <c r="B382" s="14">
        <v>101</v>
      </c>
    </row>
    <row r="383" spans="1:2" x14ac:dyDescent="0.25">
      <c r="A383" s="9" t="s">
        <v>20</v>
      </c>
      <c r="B383" s="14">
        <v>227</v>
      </c>
    </row>
    <row r="384" spans="1:2" x14ac:dyDescent="0.25">
      <c r="A384" s="9" t="s">
        <v>20</v>
      </c>
      <c r="B384" s="14">
        <v>142</v>
      </c>
    </row>
    <row r="385" spans="1:2" x14ac:dyDescent="0.25">
      <c r="A385" s="9" t="s">
        <v>20</v>
      </c>
      <c r="B385" s="14">
        <v>134</v>
      </c>
    </row>
    <row r="386" spans="1:2" x14ac:dyDescent="0.25">
      <c r="A386" s="9" t="s">
        <v>20</v>
      </c>
      <c r="B386" s="14">
        <v>153</v>
      </c>
    </row>
    <row r="387" spans="1:2" x14ac:dyDescent="0.25">
      <c r="A387" s="9" t="s">
        <v>20</v>
      </c>
      <c r="B387" s="14">
        <v>447</v>
      </c>
    </row>
    <row r="388" spans="1:2" x14ac:dyDescent="0.25">
      <c r="A388" s="9" t="s">
        <v>20</v>
      </c>
      <c r="B388" s="14">
        <v>175</v>
      </c>
    </row>
    <row r="389" spans="1:2" x14ac:dyDescent="0.25">
      <c r="A389" s="9" t="s">
        <v>20</v>
      </c>
      <c r="B389" s="14">
        <v>312</v>
      </c>
    </row>
    <row r="390" spans="1:2" x14ac:dyDescent="0.25">
      <c r="A390" s="9" t="s">
        <v>20</v>
      </c>
      <c r="B390" s="14">
        <v>123</v>
      </c>
    </row>
    <row r="391" spans="1:2" x14ac:dyDescent="0.25">
      <c r="A391" s="9" t="s">
        <v>20</v>
      </c>
      <c r="B391" s="14">
        <v>128</v>
      </c>
    </row>
    <row r="392" spans="1:2" x14ac:dyDescent="0.25">
      <c r="A392" s="9" t="s">
        <v>20</v>
      </c>
      <c r="B392" s="14">
        <v>159</v>
      </c>
    </row>
    <row r="393" spans="1:2" x14ac:dyDescent="0.25">
      <c r="A393" s="9" t="s">
        <v>20</v>
      </c>
      <c r="B393" s="14">
        <v>707</v>
      </c>
    </row>
    <row r="394" spans="1:2" x14ac:dyDescent="0.25">
      <c r="A394" s="9" t="s">
        <v>20</v>
      </c>
      <c r="B394" s="14">
        <v>142</v>
      </c>
    </row>
    <row r="395" spans="1:2" x14ac:dyDescent="0.25">
      <c r="A395" s="9" t="s">
        <v>20</v>
      </c>
      <c r="B395" s="14">
        <v>148</v>
      </c>
    </row>
    <row r="396" spans="1:2" x14ac:dyDescent="0.25">
      <c r="A396" s="9" t="s">
        <v>20</v>
      </c>
      <c r="B396" s="14">
        <v>1841</v>
      </c>
    </row>
    <row r="397" spans="1:2" x14ac:dyDescent="0.25">
      <c r="A397" s="9" t="s">
        <v>20</v>
      </c>
      <c r="B397" s="14">
        <v>162</v>
      </c>
    </row>
    <row r="398" spans="1:2" x14ac:dyDescent="0.25">
      <c r="A398" s="9" t="s">
        <v>20</v>
      </c>
      <c r="B398" s="14">
        <v>473</v>
      </c>
    </row>
    <row r="399" spans="1:2" x14ac:dyDescent="0.25">
      <c r="A399" s="9" t="s">
        <v>20</v>
      </c>
      <c r="B399" s="14">
        <v>518</v>
      </c>
    </row>
    <row r="400" spans="1:2" x14ac:dyDescent="0.25">
      <c r="A400" s="9" t="s">
        <v>20</v>
      </c>
      <c r="B400" s="14">
        <v>248</v>
      </c>
    </row>
    <row r="401" spans="1:2" x14ac:dyDescent="0.25">
      <c r="A401" s="9" t="s">
        <v>20</v>
      </c>
      <c r="B401" s="14">
        <v>100</v>
      </c>
    </row>
    <row r="402" spans="1:2" x14ac:dyDescent="0.25">
      <c r="A402" s="9" t="s">
        <v>20</v>
      </c>
      <c r="B402" s="14">
        <v>153</v>
      </c>
    </row>
    <row r="403" spans="1:2" x14ac:dyDescent="0.25">
      <c r="A403" s="9" t="s">
        <v>20</v>
      </c>
      <c r="B403" s="14">
        <v>157</v>
      </c>
    </row>
    <row r="404" spans="1:2" x14ac:dyDescent="0.25">
      <c r="A404" s="9" t="s">
        <v>20</v>
      </c>
      <c r="B404" s="14">
        <v>270</v>
      </c>
    </row>
    <row r="405" spans="1:2" x14ac:dyDescent="0.25">
      <c r="A405" s="9" t="s">
        <v>20</v>
      </c>
      <c r="B405" s="14">
        <v>134</v>
      </c>
    </row>
    <row r="406" spans="1:2" x14ac:dyDescent="0.25">
      <c r="A406" s="9" t="s">
        <v>20</v>
      </c>
      <c r="B406" s="14">
        <v>165</v>
      </c>
    </row>
    <row r="407" spans="1:2" x14ac:dyDescent="0.25">
      <c r="A407" s="9" t="s">
        <v>20</v>
      </c>
      <c r="B407" s="14">
        <v>186</v>
      </c>
    </row>
    <row r="408" spans="1:2" x14ac:dyDescent="0.25">
      <c r="A408" s="9" t="s">
        <v>20</v>
      </c>
      <c r="B408" s="14">
        <v>413</v>
      </c>
    </row>
    <row r="409" spans="1:2" x14ac:dyDescent="0.25">
      <c r="A409" s="9" t="s">
        <v>20</v>
      </c>
      <c r="B409" s="14">
        <v>527</v>
      </c>
    </row>
    <row r="410" spans="1:2" x14ac:dyDescent="0.25">
      <c r="A410" s="9" t="s">
        <v>20</v>
      </c>
      <c r="B410" s="14">
        <v>319</v>
      </c>
    </row>
    <row r="411" spans="1:2" x14ac:dyDescent="0.25">
      <c r="A411" s="9" t="s">
        <v>20</v>
      </c>
      <c r="B411" s="14">
        <v>354</v>
      </c>
    </row>
    <row r="412" spans="1:2" x14ac:dyDescent="0.25">
      <c r="A412" s="9" t="s">
        <v>20</v>
      </c>
      <c r="B412" s="14">
        <v>136</v>
      </c>
    </row>
    <row r="413" spans="1:2" x14ac:dyDescent="0.25">
      <c r="A413" s="9" t="s">
        <v>20</v>
      </c>
      <c r="B413" s="14">
        <v>1179</v>
      </c>
    </row>
    <row r="414" spans="1:2" x14ac:dyDescent="0.25">
      <c r="A414" s="9" t="s">
        <v>20</v>
      </c>
      <c r="B414" s="14">
        <v>1126</v>
      </c>
    </row>
    <row r="415" spans="1:2" x14ac:dyDescent="0.25">
      <c r="A415" s="9" t="s">
        <v>20</v>
      </c>
      <c r="B415" s="14">
        <v>712</v>
      </c>
    </row>
    <row r="416" spans="1:2" x14ac:dyDescent="0.25">
      <c r="A416" s="9" t="s">
        <v>20</v>
      </c>
      <c r="B416" s="14">
        <v>213</v>
      </c>
    </row>
    <row r="417" spans="1:2" x14ac:dyDescent="0.25">
      <c r="A417" s="9" t="s">
        <v>20</v>
      </c>
      <c r="B417" s="14">
        <v>229</v>
      </c>
    </row>
    <row r="418" spans="1:2" x14ac:dyDescent="0.25">
      <c r="A418" s="9" t="s">
        <v>20</v>
      </c>
      <c r="B418" s="14">
        <v>157</v>
      </c>
    </row>
    <row r="419" spans="1:2" x14ac:dyDescent="0.25">
      <c r="A419" s="9" t="s">
        <v>20</v>
      </c>
      <c r="B419" s="14">
        <v>232</v>
      </c>
    </row>
    <row r="420" spans="1:2" x14ac:dyDescent="0.25">
      <c r="A420" s="9" t="s">
        <v>20</v>
      </c>
      <c r="B420" s="14">
        <v>257</v>
      </c>
    </row>
    <row r="421" spans="1:2" x14ac:dyDescent="0.25">
      <c r="A421" s="9" t="s">
        <v>20</v>
      </c>
      <c r="B421" s="14">
        <v>168</v>
      </c>
    </row>
    <row r="422" spans="1:2" x14ac:dyDescent="0.25">
      <c r="A422" s="9" t="s">
        <v>20</v>
      </c>
      <c r="B422" s="14">
        <v>167</v>
      </c>
    </row>
    <row r="423" spans="1:2" x14ac:dyDescent="0.25">
      <c r="A423" s="9" t="s">
        <v>20</v>
      </c>
      <c r="B423" s="14">
        <v>772</v>
      </c>
    </row>
    <row r="424" spans="1:2" x14ac:dyDescent="0.25">
      <c r="A424" s="9" t="s">
        <v>20</v>
      </c>
      <c r="B424" s="14">
        <v>407</v>
      </c>
    </row>
    <row r="425" spans="1:2" x14ac:dyDescent="0.25">
      <c r="A425" s="9" t="s">
        <v>20</v>
      </c>
      <c r="B425" s="14">
        <v>564</v>
      </c>
    </row>
    <row r="426" spans="1:2" x14ac:dyDescent="0.25">
      <c r="A426" s="9" t="s">
        <v>20</v>
      </c>
      <c r="B426" s="14">
        <v>655</v>
      </c>
    </row>
    <row r="427" spans="1:2" x14ac:dyDescent="0.25">
      <c r="A427" s="9" t="s">
        <v>20</v>
      </c>
      <c r="B427" s="14">
        <v>177</v>
      </c>
    </row>
    <row r="428" spans="1:2" x14ac:dyDescent="0.25">
      <c r="A428" s="9" t="s">
        <v>20</v>
      </c>
      <c r="B428" s="14">
        <v>113</v>
      </c>
    </row>
    <row r="429" spans="1:2" x14ac:dyDescent="0.25">
      <c r="A429" s="9" t="s">
        <v>20</v>
      </c>
      <c r="B429" s="14">
        <v>728</v>
      </c>
    </row>
    <row r="430" spans="1:2" x14ac:dyDescent="0.25">
      <c r="A430" s="9" t="s">
        <v>20</v>
      </c>
      <c r="B430" s="14">
        <v>208</v>
      </c>
    </row>
    <row r="431" spans="1:2" x14ac:dyDescent="0.25">
      <c r="A431" s="9" t="s">
        <v>20</v>
      </c>
      <c r="B431" s="14">
        <v>231</v>
      </c>
    </row>
    <row r="432" spans="1:2" x14ac:dyDescent="0.25">
      <c r="A432" s="9" t="s">
        <v>20</v>
      </c>
      <c r="B432" s="14">
        <v>271</v>
      </c>
    </row>
    <row r="433" spans="1:2" x14ac:dyDescent="0.25">
      <c r="A433" s="9" t="s">
        <v>20</v>
      </c>
      <c r="B433" s="14">
        <v>113</v>
      </c>
    </row>
    <row r="434" spans="1:2" x14ac:dyDescent="0.25">
      <c r="A434" s="9" t="s">
        <v>20</v>
      </c>
      <c r="B434" s="14">
        <v>191</v>
      </c>
    </row>
    <row r="435" spans="1:2" x14ac:dyDescent="0.25">
      <c r="A435" s="9" t="s">
        <v>20</v>
      </c>
      <c r="B435" s="14">
        <v>136</v>
      </c>
    </row>
    <row r="436" spans="1:2" x14ac:dyDescent="0.25">
      <c r="A436" s="9" t="s">
        <v>20</v>
      </c>
      <c r="B436" s="14">
        <v>788</v>
      </c>
    </row>
    <row r="437" spans="1:2" x14ac:dyDescent="0.25">
      <c r="A437" s="9" t="s">
        <v>20</v>
      </c>
      <c r="B437" s="14">
        <v>106</v>
      </c>
    </row>
    <row r="438" spans="1:2" x14ac:dyDescent="0.25">
      <c r="A438" s="9" t="s">
        <v>20</v>
      </c>
      <c r="B438" s="14">
        <v>215</v>
      </c>
    </row>
    <row r="439" spans="1:2" x14ac:dyDescent="0.25">
      <c r="A439" s="9" t="s">
        <v>20</v>
      </c>
      <c r="B439" s="14">
        <v>141</v>
      </c>
    </row>
    <row r="440" spans="1:2" x14ac:dyDescent="0.25">
      <c r="A440" s="9" t="s">
        <v>20</v>
      </c>
      <c r="B440" s="14">
        <v>115</v>
      </c>
    </row>
    <row r="441" spans="1:2" x14ac:dyDescent="0.25">
      <c r="A441" s="9" t="s">
        <v>20</v>
      </c>
      <c r="B441" s="14">
        <v>193</v>
      </c>
    </row>
    <row r="442" spans="1:2" x14ac:dyDescent="0.25">
      <c r="A442" s="9" t="s">
        <v>20</v>
      </c>
      <c r="B442" s="14">
        <v>730</v>
      </c>
    </row>
    <row r="443" spans="1:2" x14ac:dyDescent="0.25">
      <c r="A443" s="9" t="s">
        <v>20</v>
      </c>
      <c r="B443" s="14">
        <v>1186</v>
      </c>
    </row>
    <row r="444" spans="1:2" x14ac:dyDescent="0.25">
      <c r="A444" s="9" t="s">
        <v>20</v>
      </c>
      <c r="B444" s="14">
        <v>125</v>
      </c>
    </row>
    <row r="445" spans="1:2" x14ac:dyDescent="0.25">
      <c r="A445" s="9" t="s">
        <v>20</v>
      </c>
      <c r="B445" s="14">
        <v>110</v>
      </c>
    </row>
    <row r="446" spans="1:2" x14ac:dyDescent="0.25">
      <c r="A446" s="9" t="s">
        <v>20</v>
      </c>
      <c r="B446" s="14">
        <v>188</v>
      </c>
    </row>
    <row r="447" spans="1:2" x14ac:dyDescent="0.25">
      <c r="A447" s="9" t="s">
        <v>20</v>
      </c>
      <c r="B447" s="14">
        <v>203</v>
      </c>
    </row>
    <row r="448" spans="1:2" x14ac:dyDescent="0.25">
      <c r="A448" s="9" t="s">
        <v>20</v>
      </c>
      <c r="B448" s="14">
        <v>197</v>
      </c>
    </row>
    <row r="449" spans="1:2" x14ac:dyDescent="0.25">
      <c r="A449" s="9" t="s">
        <v>20</v>
      </c>
      <c r="B449" s="14">
        <v>107</v>
      </c>
    </row>
    <row r="450" spans="1:2" x14ac:dyDescent="0.25">
      <c r="A450" s="9" t="s">
        <v>20</v>
      </c>
      <c r="B450" s="14">
        <v>269</v>
      </c>
    </row>
    <row r="451" spans="1:2" x14ac:dyDescent="0.25">
      <c r="A451" s="9" t="s">
        <v>20</v>
      </c>
      <c r="B451" s="14">
        <v>1180</v>
      </c>
    </row>
    <row r="452" spans="1:2" x14ac:dyDescent="0.25">
      <c r="A452" s="9" t="s">
        <v>20</v>
      </c>
      <c r="B452" s="14">
        <v>264</v>
      </c>
    </row>
    <row r="453" spans="1:2" x14ac:dyDescent="0.25">
      <c r="A453" s="9" t="s">
        <v>20</v>
      </c>
      <c r="B453" s="14">
        <v>193</v>
      </c>
    </row>
    <row r="454" spans="1:2" x14ac:dyDescent="0.25">
      <c r="A454" s="9" t="s">
        <v>20</v>
      </c>
      <c r="B454" s="14">
        <v>226</v>
      </c>
    </row>
    <row r="455" spans="1:2" x14ac:dyDescent="0.25">
      <c r="A455" s="9" t="s">
        <v>20</v>
      </c>
      <c r="B455" s="14">
        <v>239</v>
      </c>
    </row>
    <row r="456" spans="1:2" x14ac:dyDescent="0.25">
      <c r="A456" s="9" t="s">
        <v>20</v>
      </c>
      <c r="B456" s="14">
        <v>130</v>
      </c>
    </row>
    <row r="457" spans="1:2" x14ac:dyDescent="0.25">
      <c r="A457" s="9" t="s">
        <v>20</v>
      </c>
      <c r="B457" s="14">
        <v>615</v>
      </c>
    </row>
    <row r="458" spans="1:2" x14ac:dyDescent="0.25">
      <c r="A458" s="9" t="s">
        <v>20</v>
      </c>
      <c r="B458" s="14">
        <v>369</v>
      </c>
    </row>
    <row r="459" spans="1:2" x14ac:dyDescent="0.25">
      <c r="A459" s="9" t="s">
        <v>20</v>
      </c>
      <c r="B459" s="14">
        <v>1095</v>
      </c>
    </row>
    <row r="460" spans="1:2" x14ac:dyDescent="0.25">
      <c r="A460" s="9" t="s">
        <v>20</v>
      </c>
      <c r="B460" s="14">
        <v>801</v>
      </c>
    </row>
    <row r="461" spans="1:2" x14ac:dyDescent="0.25">
      <c r="A461" s="9" t="s">
        <v>20</v>
      </c>
      <c r="B461" s="14">
        <v>291</v>
      </c>
    </row>
    <row r="462" spans="1:2" x14ac:dyDescent="0.25">
      <c r="A462" s="9" t="s">
        <v>20</v>
      </c>
      <c r="B462" s="14">
        <v>350</v>
      </c>
    </row>
    <row r="463" spans="1:2" x14ac:dyDescent="0.25">
      <c r="A463" s="9" t="s">
        <v>20</v>
      </c>
      <c r="B463" s="14">
        <v>357</v>
      </c>
    </row>
    <row r="464" spans="1:2" x14ac:dyDescent="0.25">
      <c r="A464" s="9" t="s">
        <v>20</v>
      </c>
      <c r="B464" s="14">
        <v>126</v>
      </c>
    </row>
    <row r="465" spans="1:2" x14ac:dyDescent="0.25">
      <c r="A465" s="9" t="s">
        <v>20</v>
      </c>
      <c r="B465" s="14">
        <v>388</v>
      </c>
    </row>
    <row r="466" spans="1:2" x14ac:dyDescent="0.25">
      <c r="A466" s="9" t="s">
        <v>20</v>
      </c>
      <c r="B466" s="14">
        <v>457</v>
      </c>
    </row>
    <row r="467" spans="1:2" x14ac:dyDescent="0.25">
      <c r="A467" s="9" t="s">
        <v>20</v>
      </c>
      <c r="B467" s="14">
        <v>267</v>
      </c>
    </row>
    <row r="468" spans="1:2" x14ac:dyDescent="0.25">
      <c r="A468" s="9" t="s">
        <v>20</v>
      </c>
      <c r="B468" s="14">
        <v>109</v>
      </c>
    </row>
    <row r="469" spans="1:2" x14ac:dyDescent="0.25">
      <c r="A469" s="9" t="s">
        <v>20</v>
      </c>
      <c r="B469" s="14">
        <v>315</v>
      </c>
    </row>
    <row r="470" spans="1:2" x14ac:dyDescent="0.25">
      <c r="A470" s="9" t="s">
        <v>20</v>
      </c>
      <c r="B470" s="14">
        <v>158</v>
      </c>
    </row>
    <row r="471" spans="1:2" x14ac:dyDescent="0.25">
      <c r="A471" s="9" t="s">
        <v>20</v>
      </c>
      <c r="B471" s="14">
        <v>154</v>
      </c>
    </row>
    <row r="472" spans="1:2" x14ac:dyDescent="0.25">
      <c r="A472" s="9" t="s">
        <v>20</v>
      </c>
      <c r="B472" s="14">
        <v>853</v>
      </c>
    </row>
    <row r="473" spans="1:2" x14ac:dyDescent="0.25">
      <c r="A473" s="9" t="s">
        <v>20</v>
      </c>
      <c r="B473" s="14">
        <v>139</v>
      </c>
    </row>
    <row r="474" spans="1:2" x14ac:dyDescent="0.25">
      <c r="A474" s="9" t="s">
        <v>20</v>
      </c>
      <c r="B474" s="14">
        <v>190</v>
      </c>
    </row>
    <row r="475" spans="1:2" x14ac:dyDescent="0.25">
      <c r="A475" s="9" t="s">
        <v>20</v>
      </c>
      <c r="B475" s="14">
        <v>100</v>
      </c>
    </row>
    <row r="476" spans="1:2" x14ac:dyDescent="0.25">
      <c r="A476" s="9" t="s">
        <v>20</v>
      </c>
      <c r="B476" s="14">
        <v>143</v>
      </c>
    </row>
    <row r="477" spans="1:2" x14ac:dyDescent="0.25">
      <c r="A477" s="9" t="s">
        <v>20</v>
      </c>
      <c r="B477" s="14">
        <v>563</v>
      </c>
    </row>
    <row r="478" spans="1:2" x14ac:dyDescent="0.25">
      <c r="A478" s="9" t="s">
        <v>20</v>
      </c>
      <c r="B478" s="14">
        <v>198</v>
      </c>
    </row>
    <row r="479" spans="1:2" x14ac:dyDescent="0.25">
      <c r="A479" s="9" t="s">
        <v>20</v>
      </c>
      <c r="B479" s="14">
        <v>509</v>
      </c>
    </row>
    <row r="480" spans="1:2" x14ac:dyDescent="0.25">
      <c r="A480" s="9" t="s">
        <v>20</v>
      </c>
      <c r="B480" s="14">
        <v>238</v>
      </c>
    </row>
    <row r="481" spans="1:2" x14ac:dyDescent="0.25">
      <c r="A481" s="9" t="s">
        <v>20</v>
      </c>
      <c r="B481" s="14">
        <v>338</v>
      </c>
    </row>
    <row r="482" spans="1:2" x14ac:dyDescent="0.25">
      <c r="A482" s="9" t="s">
        <v>20</v>
      </c>
      <c r="B482" s="14">
        <v>133</v>
      </c>
    </row>
    <row r="483" spans="1:2" x14ac:dyDescent="0.25">
      <c r="A483" s="9" t="s">
        <v>20</v>
      </c>
      <c r="B483" s="14">
        <v>208</v>
      </c>
    </row>
    <row r="484" spans="1:2" x14ac:dyDescent="0.25">
      <c r="A484" s="9" t="s">
        <v>20</v>
      </c>
      <c r="B484" s="14">
        <v>652</v>
      </c>
    </row>
    <row r="485" spans="1:2" x14ac:dyDescent="0.25">
      <c r="A485" s="9" t="s">
        <v>20</v>
      </c>
      <c r="B485" s="14">
        <v>114</v>
      </c>
    </row>
    <row r="486" spans="1:2" x14ac:dyDescent="0.25">
      <c r="A486" s="9" t="s">
        <v>20</v>
      </c>
      <c r="B486" s="14">
        <v>102</v>
      </c>
    </row>
    <row r="487" spans="1:2" x14ac:dyDescent="0.25">
      <c r="A487" s="9" t="s">
        <v>20</v>
      </c>
      <c r="B487" s="14">
        <v>357</v>
      </c>
    </row>
    <row r="488" spans="1:2" x14ac:dyDescent="0.25">
      <c r="A488" s="9" t="s">
        <v>20</v>
      </c>
      <c r="B488" s="14">
        <v>140</v>
      </c>
    </row>
    <row r="489" spans="1:2" x14ac:dyDescent="0.25">
      <c r="A489" s="9" t="s">
        <v>20</v>
      </c>
      <c r="B489" s="14">
        <v>252</v>
      </c>
    </row>
    <row r="490" spans="1:2" x14ac:dyDescent="0.25">
      <c r="A490" s="9" t="s">
        <v>20</v>
      </c>
      <c r="B490" s="14">
        <v>106</v>
      </c>
    </row>
    <row r="491" spans="1:2" x14ac:dyDescent="0.25">
      <c r="A491" s="9" t="s">
        <v>20</v>
      </c>
      <c r="B491" s="14">
        <v>187</v>
      </c>
    </row>
    <row r="492" spans="1:2" x14ac:dyDescent="0.25">
      <c r="A492" s="9" t="s">
        <v>20</v>
      </c>
      <c r="B492" s="14">
        <v>387</v>
      </c>
    </row>
    <row r="493" spans="1:2" x14ac:dyDescent="0.25">
      <c r="A493" s="9" t="s">
        <v>20</v>
      </c>
      <c r="B493" s="14">
        <v>347</v>
      </c>
    </row>
    <row r="494" spans="1:2" x14ac:dyDescent="0.25">
      <c r="A494" s="9" t="s">
        <v>20</v>
      </c>
      <c r="B494" s="14">
        <v>186</v>
      </c>
    </row>
    <row r="495" spans="1:2" x14ac:dyDescent="0.25">
      <c r="A495" s="9" t="s">
        <v>20</v>
      </c>
      <c r="B495" s="14">
        <v>162</v>
      </c>
    </row>
    <row r="496" spans="1:2" x14ac:dyDescent="0.25">
      <c r="A496" s="9" t="s">
        <v>20</v>
      </c>
      <c r="B496" s="14">
        <v>185</v>
      </c>
    </row>
    <row r="497" spans="1:2" x14ac:dyDescent="0.25">
      <c r="A497" s="9" t="s">
        <v>20</v>
      </c>
      <c r="B497" s="14">
        <v>273</v>
      </c>
    </row>
    <row r="498" spans="1:2" x14ac:dyDescent="0.25">
      <c r="A498" s="9" t="s">
        <v>20</v>
      </c>
      <c r="B498" s="14">
        <v>170</v>
      </c>
    </row>
    <row r="499" spans="1:2" x14ac:dyDescent="0.25">
      <c r="A499" s="9" t="s">
        <v>20</v>
      </c>
      <c r="B499" s="14">
        <v>188</v>
      </c>
    </row>
    <row r="500" spans="1:2" x14ac:dyDescent="0.25">
      <c r="A500" s="9" t="s">
        <v>20</v>
      </c>
      <c r="B500" s="14">
        <v>347</v>
      </c>
    </row>
    <row r="501" spans="1:2" x14ac:dyDescent="0.25">
      <c r="A501" s="9" t="s">
        <v>20</v>
      </c>
      <c r="B501" s="14">
        <v>544</v>
      </c>
    </row>
    <row r="502" spans="1:2" x14ac:dyDescent="0.25">
      <c r="A502" s="9" t="s">
        <v>20</v>
      </c>
      <c r="B502" s="14">
        <v>229</v>
      </c>
    </row>
    <row r="503" spans="1:2" x14ac:dyDescent="0.25">
      <c r="A503" s="9" t="s">
        <v>20</v>
      </c>
      <c r="B503" s="14">
        <v>370</v>
      </c>
    </row>
    <row r="504" spans="1:2" x14ac:dyDescent="0.25">
      <c r="A504" s="9" t="s">
        <v>20</v>
      </c>
      <c r="B504" s="14">
        <v>238</v>
      </c>
    </row>
    <row r="505" spans="1:2" x14ac:dyDescent="0.25">
      <c r="A505" s="9" t="s">
        <v>20</v>
      </c>
      <c r="B505" s="14">
        <v>118</v>
      </c>
    </row>
    <row r="506" spans="1:2" x14ac:dyDescent="0.25">
      <c r="A506" s="9" t="s">
        <v>20</v>
      </c>
      <c r="B506" s="14">
        <v>210</v>
      </c>
    </row>
    <row r="507" spans="1:2" x14ac:dyDescent="0.25">
      <c r="A507" s="9" t="s">
        <v>20</v>
      </c>
      <c r="B507" s="14">
        <v>170</v>
      </c>
    </row>
    <row r="508" spans="1:2" x14ac:dyDescent="0.25">
      <c r="A508" s="9" t="s">
        <v>20</v>
      </c>
      <c r="B508" s="14">
        <v>116</v>
      </c>
    </row>
    <row r="509" spans="1:2" x14ac:dyDescent="0.25">
      <c r="A509" s="9" t="s">
        <v>20</v>
      </c>
      <c r="B509" s="14">
        <v>259</v>
      </c>
    </row>
    <row r="510" spans="1:2" x14ac:dyDescent="0.25">
      <c r="A510" s="9" t="s">
        <v>20</v>
      </c>
      <c r="B510" s="14">
        <v>231</v>
      </c>
    </row>
    <row r="511" spans="1:2" x14ac:dyDescent="0.25">
      <c r="A511" s="9" t="s">
        <v>20</v>
      </c>
      <c r="B511" s="14">
        <v>128</v>
      </c>
    </row>
    <row r="512" spans="1:2" x14ac:dyDescent="0.25">
      <c r="A512" s="9" t="s">
        <v>20</v>
      </c>
      <c r="B512" s="14">
        <v>189</v>
      </c>
    </row>
    <row r="513" spans="1:2" x14ac:dyDescent="0.25">
      <c r="A513" s="9" t="s">
        <v>20</v>
      </c>
      <c r="B513" s="14">
        <v>774</v>
      </c>
    </row>
    <row r="514" spans="1:2" x14ac:dyDescent="0.25">
      <c r="A514" s="9" t="s">
        <v>20</v>
      </c>
      <c r="B514" s="14">
        <v>407</v>
      </c>
    </row>
    <row r="515" spans="1:2" x14ac:dyDescent="0.25">
      <c r="A515" s="9" t="s">
        <v>20</v>
      </c>
      <c r="B515" s="14">
        <v>156</v>
      </c>
    </row>
    <row r="516" spans="1:2" x14ac:dyDescent="0.25">
      <c r="A516" s="9" t="s">
        <v>20</v>
      </c>
      <c r="B516" s="14">
        <v>252</v>
      </c>
    </row>
    <row r="517" spans="1:2" x14ac:dyDescent="0.25">
      <c r="A517" s="9" t="s">
        <v>20</v>
      </c>
      <c r="B517" s="14">
        <v>164</v>
      </c>
    </row>
    <row r="518" spans="1:2" x14ac:dyDescent="0.25">
      <c r="A518" s="9" t="s">
        <v>20</v>
      </c>
      <c r="B518" s="14">
        <v>163</v>
      </c>
    </row>
    <row r="519" spans="1:2" x14ac:dyDescent="0.25">
      <c r="A519" s="9" t="s">
        <v>20</v>
      </c>
      <c r="B519" s="14">
        <v>319</v>
      </c>
    </row>
    <row r="520" spans="1:2" x14ac:dyDescent="0.25">
      <c r="A520" s="9" t="s">
        <v>20</v>
      </c>
      <c r="B520" s="14">
        <v>479</v>
      </c>
    </row>
    <row r="521" spans="1:2" x14ac:dyDescent="0.25">
      <c r="A521" s="9" t="s">
        <v>20</v>
      </c>
      <c r="B521" s="14">
        <v>199</v>
      </c>
    </row>
    <row r="522" spans="1:2" x14ac:dyDescent="0.25">
      <c r="A522" s="9" t="s">
        <v>20</v>
      </c>
      <c r="B522" s="14">
        <v>795</v>
      </c>
    </row>
    <row r="523" spans="1:2" x14ac:dyDescent="0.25">
      <c r="A523" s="9" t="s">
        <v>20</v>
      </c>
      <c r="B523" s="14">
        <v>156</v>
      </c>
    </row>
    <row r="524" spans="1:2" x14ac:dyDescent="0.25">
      <c r="A524" s="9" t="s">
        <v>20</v>
      </c>
      <c r="B524" s="14">
        <v>237</v>
      </c>
    </row>
    <row r="525" spans="1:2" x14ac:dyDescent="0.25">
      <c r="A525" s="9" t="s">
        <v>20</v>
      </c>
      <c r="B525" s="14">
        <v>183</v>
      </c>
    </row>
    <row r="526" spans="1:2" x14ac:dyDescent="0.25">
      <c r="A526" s="9" t="s">
        <v>20</v>
      </c>
      <c r="B526" s="14">
        <v>176</v>
      </c>
    </row>
    <row r="527" spans="1:2" x14ac:dyDescent="0.25">
      <c r="A527" s="9" t="s">
        <v>20</v>
      </c>
      <c r="B527" s="14">
        <v>238</v>
      </c>
    </row>
    <row r="528" spans="1:2" x14ac:dyDescent="0.25">
      <c r="A528" s="9" t="s">
        <v>20</v>
      </c>
      <c r="B528" s="14">
        <v>488</v>
      </c>
    </row>
    <row r="529" spans="1:2" x14ac:dyDescent="0.25">
      <c r="A529" s="9" t="s">
        <v>20</v>
      </c>
      <c r="B529" s="14">
        <v>224</v>
      </c>
    </row>
    <row r="530" spans="1:2" x14ac:dyDescent="0.25">
      <c r="A530" s="9" t="s">
        <v>20</v>
      </c>
      <c r="B530" s="14">
        <v>117</v>
      </c>
    </row>
    <row r="531" spans="1:2" x14ac:dyDescent="0.25">
      <c r="A531" s="9" t="s">
        <v>20</v>
      </c>
      <c r="B531" s="14">
        <v>217</v>
      </c>
    </row>
    <row r="532" spans="1:2" x14ac:dyDescent="0.25">
      <c r="A532" s="9" t="s">
        <v>20</v>
      </c>
      <c r="B532" s="14">
        <v>112</v>
      </c>
    </row>
    <row r="533" spans="1:2" x14ac:dyDescent="0.25">
      <c r="A533" s="9" t="s">
        <v>20</v>
      </c>
      <c r="B533" s="14">
        <v>212</v>
      </c>
    </row>
    <row r="534" spans="1:2" x14ac:dyDescent="0.25">
      <c r="A534" s="9" t="s">
        <v>20</v>
      </c>
      <c r="B534" s="14">
        <v>240</v>
      </c>
    </row>
    <row r="535" spans="1:2" x14ac:dyDescent="0.25">
      <c r="A535" s="9" t="s">
        <v>20</v>
      </c>
      <c r="B535" s="14">
        <v>182</v>
      </c>
    </row>
    <row r="536" spans="1:2" x14ac:dyDescent="0.25">
      <c r="A536" s="9" t="s">
        <v>20</v>
      </c>
      <c r="B536" s="14">
        <v>164</v>
      </c>
    </row>
    <row r="537" spans="1:2" x14ac:dyDescent="0.25">
      <c r="A537" s="9" t="s">
        <v>20</v>
      </c>
      <c r="B537" s="14">
        <v>110</v>
      </c>
    </row>
    <row r="538" spans="1:2" x14ac:dyDescent="0.25">
      <c r="A538" s="9" t="s">
        <v>20</v>
      </c>
      <c r="B538" s="14">
        <v>160</v>
      </c>
    </row>
    <row r="539" spans="1:2" x14ac:dyDescent="0.25">
      <c r="A539" s="9" t="s">
        <v>20</v>
      </c>
      <c r="B539" s="14">
        <v>161</v>
      </c>
    </row>
    <row r="540" spans="1:2" x14ac:dyDescent="0.25">
      <c r="A540" s="9" t="s">
        <v>20</v>
      </c>
      <c r="B540" s="14">
        <v>1097</v>
      </c>
    </row>
    <row r="541" spans="1:2" x14ac:dyDescent="0.25">
      <c r="A541" s="9" t="s">
        <v>20</v>
      </c>
      <c r="B541" s="14">
        <v>367</v>
      </c>
    </row>
    <row r="542" spans="1:2" x14ac:dyDescent="0.25">
      <c r="A542" s="9" t="s">
        <v>20</v>
      </c>
      <c r="B542" s="14">
        <v>1109</v>
      </c>
    </row>
    <row r="543" spans="1:2" x14ac:dyDescent="0.25">
      <c r="A543" s="9" t="s">
        <v>20</v>
      </c>
      <c r="B543" s="14">
        <v>127</v>
      </c>
    </row>
    <row r="544" spans="1:2" x14ac:dyDescent="0.25">
      <c r="A544" s="9" t="s">
        <v>20</v>
      </c>
      <c r="B544" s="14">
        <v>735</v>
      </c>
    </row>
    <row r="545" spans="1:2" x14ac:dyDescent="0.25">
      <c r="A545" s="9" t="s">
        <v>20</v>
      </c>
      <c r="B545" s="14">
        <v>119</v>
      </c>
    </row>
    <row r="546" spans="1:2" x14ac:dyDescent="0.25">
      <c r="A546" s="9" t="s">
        <v>20</v>
      </c>
      <c r="B546" s="14">
        <v>296</v>
      </c>
    </row>
    <row r="547" spans="1:2" x14ac:dyDescent="0.25">
      <c r="A547" s="9" t="s">
        <v>20</v>
      </c>
      <c r="B547" s="14">
        <v>356</v>
      </c>
    </row>
    <row r="548" spans="1:2" x14ac:dyDescent="0.25">
      <c r="A548" s="9" t="s">
        <v>20</v>
      </c>
      <c r="B548" s="14">
        <v>386</v>
      </c>
    </row>
    <row r="549" spans="1:2" x14ac:dyDescent="0.25">
      <c r="A549" s="9" t="s">
        <v>20</v>
      </c>
      <c r="B549" s="14">
        <v>792</v>
      </c>
    </row>
    <row r="550" spans="1:2" x14ac:dyDescent="0.25">
      <c r="A550" s="9" t="s">
        <v>20</v>
      </c>
      <c r="B550" s="14">
        <v>137</v>
      </c>
    </row>
    <row r="551" spans="1:2" x14ac:dyDescent="0.25">
      <c r="A551" s="9" t="s">
        <v>20</v>
      </c>
      <c r="B551" s="14">
        <v>338</v>
      </c>
    </row>
    <row r="552" spans="1:2" x14ac:dyDescent="0.25">
      <c r="A552" s="9" t="s">
        <v>20</v>
      </c>
      <c r="B552" s="14">
        <v>108</v>
      </c>
    </row>
    <row r="553" spans="1:2" x14ac:dyDescent="0.25">
      <c r="A553" s="9" t="s">
        <v>20</v>
      </c>
      <c r="B553" s="14">
        <v>228</v>
      </c>
    </row>
    <row r="554" spans="1:2" x14ac:dyDescent="0.25">
      <c r="A554" s="9" t="s">
        <v>20</v>
      </c>
      <c r="B554" s="14">
        <v>374</v>
      </c>
    </row>
    <row r="555" spans="1:2" x14ac:dyDescent="0.25">
      <c r="A555" s="9" t="s">
        <v>20</v>
      </c>
      <c r="B555" s="14">
        <v>155</v>
      </c>
    </row>
    <row r="556" spans="1:2" x14ac:dyDescent="0.25">
      <c r="A556" s="9" t="s">
        <v>20</v>
      </c>
      <c r="B556" s="14">
        <v>322</v>
      </c>
    </row>
    <row r="557" spans="1:2" x14ac:dyDescent="0.25">
      <c r="A557" s="9" t="s">
        <v>20</v>
      </c>
      <c r="B557" s="14">
        <v>864</v>
      </c>
    </row>
    <row r="558" spans="1:2" x14ac:dyDescent="0.25">
      <c r="A558" s="9" t="s">
        <v>20</v>
      </c>
      <c r="B558" s="14">
        <v>143</v>
      </c>
    </row>
    <row r="559" spans="1:2" x14ac:dyDescent="0.25">
      <c r="A559" s="9" t="s">
        <v>20</v>
      </c>
      <c r="B559" s="14">
        <v>178</v>
      </c>
    </row>
    <row r="560" spans="1:2" x14ac:dyDescent="0.25">
      <c r="A560" s="9" t="s">
        <v>20</v>
      </c>
      <c r="B560" s="14">
        <v>146</v>
      </c>
    </row>
    <row r="561" spans="1:2" x14ac:dyDescent="0.25">
      <c r="A561" s="9" t="s">
        <v>20</v>
      </c>
      <c r="B561" s="14">
        <v>152</v>
      </c>
    </row>
    <row r="562" spans="1:2" x14ac:dyDescent="0.25">
      <c r="A562" s="9" t="s">
        <v>20</v>
      </c>
      <c r="B562" s="14">
        <v>217</v>
      </c>
    </row>
    <row r="563" spans="1:2" x14ac:dyDescent="0.25">
      <c r="A563" s="9" t="s">
        <v>20</v>
      </c>
      <c r="B563" s="14">
        <v>500</v>
      </c>
    </row>
    <row r="564" spans="1:2" x14ac:dyDescent="0.25">
      <c r="A564" s="9" t="s">
        <v>20</v>
      </c>
      <c r="B564" s="14">
        <v>113</v>
      </c>
    </row>
    <row r="565" spans="1:2" x14ac:dyDescent="0.25">
      <c r="A565" s="9" t="s">
        <v>20</v>
      </c>
      <c r="B565" s="14">
        <v>427</v>
      </c>
    </row>
    <row r="566" spans="1:2" x14ac:dyDescent="0.25">
      <c r="A566" s="9" t="s">
        <v>20</v>
      </c>
      <c r="B566" s="14">
        <v>157</v>
      </c>
    </row>
  </sheetData>
  <mergeCells count="1">
    <mergeCell ref="I20:M25"/>
  </mergeCells>
  <conditionalFormatting sqref="B2:B566">
    <cfRule type="colorScale" priority="5">
      <colorScale>
        <cfvo type="num" val="0"/>
        <cfvo type="num" val="100"/>
        <cfvo type="num" val="200"/>
        <color rgb="FFFF0000"/>
        <color theme="9"/>
        <color theme="4"/>
      </colorScale>
    </cfRule>
    <cfRule type="cellIs" dxfId="5" priority="6" operator="between">
      <formula>200</formula>
      <formula>1754</formula>
    </cfRule>
    <cfRule type="cellIs" dxfId="4" priority="7" operator="between">
      <formula>100</formula>
      <formula>199</formula>
    </cfRule>
    <cfRule type="cellIs" dxfId="3" priority="8" operator="between">
      <formula>0</formula>
      <formula>99</formula>
    </cfRule>
  </conditionalFormatting>
  <conditionalFormatting sqref="E2:E14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  <cfRule type="cellIs" dxfId="2" priority="2" operator="between">
      <formula>200</formula>
      <formula>1754</formula>
    </cfRule>
    <cfRule type="cellIs" dxfId="1" priority="3" operator="between">
      <formula>100</formula>
      <formula>199</formula>
    </cfRule>
    <cfRule type="cellIs" dxfId="0" priority="4" operator="between">
      <formula>0</formula>
      <formula>99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Outcomes based on Category</vt:lpstr>
      <vt:lpstr>Outcomes based on sub category</vt:lpstr>
      <vt:lpstr>outcome based on date</vt:lpstr>
      <vt:lpstr>outcomes based on goal</vt:lpstr>
      <vt:lpstr>Statistical on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A. Goyal</cp:lastModifiedBy>
  <dcterms:created xsi:type="dcterms:W3CDTF">2021-09-29T18:52:28Z</dcterms:created>
  <dcterms:modified xsi:type="dcterms:W3CDTF">2023-04-07T06:11:46Z</dcterms:modified>
</cp:coreProperties>
</file>