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Facultad\SEM2022-1\Temas Selectos de Programación I\"/>
    </mc:Choice>
  </mc:AlternateContent>
  <xr:revisionPtr revIDLastSave="0" documentId="13_ncr:1_{2EC56568-F2D4-4A17-A627-643F52020458}" xr6:coauthVersionLast="47" xr6:coauthVersionMax="47" xr10:uidLastSave="{00000000-0000-0000-0000-000000000000}"/>
  <bookViews>
    <workbookView xWindow="-120" yWindow="-120" windowWidth="20730" windowHeight="11280" activeTab="3" xr2:uid="{674DDF3D-96F3-4BEF-B595-C289898E58F7}"/>
  </bookViews>
  <sheets>
    <sheet name="Ejercicios de cargas" sheetId="1" r:id="rId1"/>
    <sheet name="Barrido de fuerzas" sheetId="4" r:id="rId2"/>
    <sheet name="Barrido de fuerzas2" sheetId="2" r:id="rId3"/>
    <sheet name="PasosDescens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2" l="1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6" i="2"/>
  <c r="Q7" i="2"/>
  <c r="Q8" i="2"/>
  <c r="Q9" i="2"/>
  <c r="Q10" i="2"/>
  <c r="Q11" i="2"/>
  <c r="Q12" i="2"/>
  <c r="Q5" i="2"/>
  <c r="F15" i="4"/>
  <c r="H15" i="4" s="1"/>
  <c r="F16" i="4"/>
  <c r="H16" i="4" s="1"/>
  <c r="F5" i="4"/>
  <c r="G4" i="4"/>
  <c r="I4" i="4" s="1"/>
  <c r="F4" i="4"/>
  <c r="H4" i="4" s="1"/>
  <c r="H22" i="1"/>
  <c r="E6" i="3"/>
  <c r="E5" i="3"/>
  <c r="H5" i="3" s="1"/>
  <c r="H6" i="3"/>
  <c r="F3" i="3"/>
  <c r="I3" i="3" s="1"/>
  <c r="H3" i="3"/>
  <c r="E6" i="2"/>
  <c r="E7" i="2" s="1"/>
  <c r="E8" i="2" s="1"/>
  <c r="F5" i="2"/>
  <c r="H5" i="2" s="1"/>
  <c r="J28" i="1"/>
  <c r="H28" i="1"/>
  <c r="J22" i="1"/>
  <c r="J14" i="1"/>
  <c r="H14" i="1"/>
  <c r="J6" i="1"/>
  <c r="H6" i="1"/>
  <c r="G5" i="2" l="1"/>
  <c r="I5" i="2" s="1"/>
  <c r="K5" i="2" s="1"/>
  <c r="M5" i="2" s="1"/>
  <c r="F6" i="2"/>
  <c r="G16" i="4"/>
  <c r="I16" i="4" s="1"/>
  <c r="K16" i="4" s="1"/>
  <c r="G15" i="4"/>
  <c r="I15" i="4" s="1"/>
  <c r="K15" i="4" s="1"/>
  <c r="K4" i="4"/>
  <c r="H5" i="4"/>
  <c r="K5" i="4" s="1"/>
  <c r="G5" i="4"/>
  <c r="I5" i="4" s="1"/>
  <c r="N14" i="1"/>
  <c r="N6" i="1"/>
  <c r="F5" i="3"/>
  <c r="I5" i="3" s="1"/>
  <c r="F6" i="3"/>
  <c r="I6" i="3" s="1"/>
  <c r="K6" i="3" s="1"/>
  <c r="M6" i="3" s="1"/>
  <c r="K5" i="3"/>
  <c r="M5" i="3" s="1"/>
  <c r="K3" i="3"/>
  <c r="M3" i="3" s="1"/>
  <c r="E9" i="2"/>
  <c r="F8" i="2"/>
  <c r="H8" i="2" s="1"/>
  <c r="F7" i="2"/>
  <c r="H7" i="2" s="1"/>
  <c r="O5" i="2" l="1"/>
  <c r="G6" i="2"/>
  <c r="I6" i="2" s="1"/>
  <c r="H6" i="2"/>
  <c r="F6" i="4"/>
  <c r="G8" i="3"/>
  <c r="E11" i="3" s="1"/>
  <c r="F11" i="3" s="1"/>
  <c r="I11" i="3" s="1"/>
  <c r="G7" i="2"/>
  <c r="I7" i="2" s="1"/>
  <c r="K7" i="2" s="1"/>
  <c r="G8" i="2"/>
  <c r="I8" i="2" s="1"/>
  <c r="K8" i="2" s="1"/>
  <c r="E10" i="2"/>
  <c r="F9" i="2"/>
  <c r="H9" i="2" s="1"/>
  <c r="K6" i="2" l="1"/>
  <c r="O6" i="2" s="1"/>
  <c r="M8" i="2"/>
  <c r="O8" i="2"/>
  <c r="M7" i="2"/>
  <c r="O7" i="2"/>
  <c r="M6" i="2"/>
  <c r="F7" i="4"/>
  <c r="H6" i="4"/>
  <c r="G6" i="4"/>
  <c r="I6" i="4" s="1"/>
  <c r="E14" i="3"/>
  <c r="H11" i="3"/>
  <c r="K11" i="3" s="1"/>
  <c r="M11" i="3" s="1"/>
  <c r="E13" i="3"/>
  <c r="F13" i="3" s="1"/>
  <c r="I13" i="3" s="1"/>
  <c r="G9" i="2"/>
  <c r="I9" i="2" s="1"/>
  <c r="K9" i="2" s="1"/>
  <c r="E11" i="2"/>
  <c r="F10" i="2"/>
  <c r="H10" i="2" s="1"/>
  <c r="M9" i="2" l="1"/>
  <c r="O9" i="2"/>
  <c r="F8" i="4"/>
  <c r="K6" i="4"/>
  <c r="H7" i="4"/>
  <c r="G7" i="4"/>
  <c r="I7" i="4" s="1"/>
  <c r="H13" i="3"/>
  <c r="K13" i="3" s="1"/>
  <c r="M13" i="3" s="1"/>
  <c r="G16" i="3" s="1"/>
  <c r="H14" i="3"/>
  <c r="F14" i="3"/>
  <c r="I14" i="3" s="1"/>
  <c r="G10" i="2"/>
  <c r="I10" i="2" s="1"/>
  <c r="K10" i="2" s="1"/>
  <c r="E12" i="2"/>
  <c r="F11" i="2"/>
  <c r="H11" i="2" s="1"/>
  <c r="M10" i="2" l="1"/>
  <c r="O10" i="2"/>
  <c r="K7" i="4"/>
  <c r="F9" i="4"/>
  <c r="H8" i="4"/>
  <c r="G8" i="4"/>
  <c r="I8" i="4" s="1"/>
  <c r="K14" i="3"/>
  <c r="M14" i="3" s="1"/>
  <c r="G11" i="2"/>
  <c r="I11" i="2" s="1"/>
  <c r="K11" i="2" s="1"/>
  <c r="E13" i="2"/>
  <c r="F12" i="2"/>
  <c r="H12" i="2" s="1"/>
  <c r="M11" i="2" l="1"/>
  <c r="O11" i="2"/>
  <c r="F10" i="4"/>
  <c r="K8" i="4"/>
  <c r="H9" i="4"/>
  <c r="G9" i="4"/>
  <c r="I9" i="4" s="1"/>
  <c r="G12" i="2"/>
  <c r="I12" i="2" s="1"/>
  <c r="K12" i="2" s="1"/>
  <c r="E14" i="2"/>
  <c r="F13" i="2"/>
  <c r="H13" i="2" s="1"/>
  <c r="M12" i="2" l="1"/>
  <c r="O12" i="2"/>
  <c r="K9" i="4"/>
  <c r="F11" i="4"/>
  <c r="H10" i="4"/>
  <c r="G10" i="4"/>
  <c r="I10" i="4" s="1"/>
  <c r="G13" i="2"/>
  <c r="I13" i="2" s="1"/>
  <c r="K13" i="2" s="1"/>
  <c r="E15" i="2"/>
  <c r="F14" i="2"/>
  <c r="H14" i="2" s="1"/>
  <c r="M13" i="2" l="1"/>
  <c r="O13" i="2"/>
  <c r="F12" i="4"/>
  <c r="K10" i="4"/>
  <c r="H11" i="4"/>
  <c r="G11" i="4"/>
  <c r="I11" i="4" s="1"/>
  <c r="G14" i="2"/>
  <c r="I14" i="2" s="1"/>
  <c r="K14" i="2" s="1"/>
  <c r="E16" i="2"/>
  <c r="F15" i="2"/>
  <c r="H15" i="2" s="1"/>
  <c r="M14" i="2" l="1"/>
  <c r="O14" i="2"/>
  <c r="K11" i="4"/>
  <c r="F13" i="4"/>
  <c r="F14" i="4"/>
  <c r="H12" i="4"/>
  <c r="G12" i="4"/>
  <c r="I12" i="4" s="1"/>
  <c r="G15" i="2"/>
  <c r="I15" i="2" s="1"/>
  <c r="K15" i="2" s="1"/>
  <c r="E17" i="2"/>
  <c r="F16" i="2"/>
  <c r="H16" i="2" s="1"/>
  <c r="M15" i="2" l="1"/>
  <c r="O15" i="2"/>
  <c r="H14" i="4"/>
  <c r="G14" i="4"/>
  <c r="I14" i="4" s="1"/>
  <c r="K12" i="4"/>
  <c r="H13" i="4"/>
  <c r="G13" i="4"/>
  <c r="I13" i="4" s="1"/>
  <c r="G16" i="2"/>
  <c r="I16" i="2" s="1"/>
  <c r="K16" i="2" s="1"/>
  <c r="E18" i="2"/>
  <c r="F17" i="2"/>
  <c r="H17" i="2" s="1"/>
  <c r="M16" i="2" l="1"/>
  <c r="O16" i="2"/>
  <c r="K13" i="4"/>
  <c r="K14" i="4"/>
  <c r="G17" i="2"/>
  <c r="I17" i="2" s="1"/>
  <c r="K17" i="2" s="1"/>
  <c r="E19" i="2"/>
  <c r="F18" i="2"/>
  <c r="H18" i="2" s="1"/>
  <c r="M17" i="2" l="1"/>
  <c r="O17" i="2"/>
  <c r="G18" i="2"/>
  <c r="I18" i="2" s="1"/>
  <c r="K18" i="2" s="1"/>
  <c r="E20" i="2"/>
  <c r="F19" i="2"/>
  <c r="H19" i="2" s="1"/>
  <c r="M18" i="2" l="1"/>
  <c r="O18" i="2"/>
  <c r="G19" i="2"/>
  <c r="I19" i="2" s="1"/>
  <c r="K19" i="2" s="1"/>
  <c r="E21" i="2"/>
  <c r="F20" i="2"/>
  <c r="H20" i="2" s="1"/>
  <c r="M19" i="2" l="1"/>
  <c r="O19" i="2"/>
  <c r="G20" i="2"/>
  <c r="I20" i="2" s="1"/>
  <c r="K20" i="2" s="1"/>
  <c r="E22" i="2"/>
  <c r="F21" i="2"/>
  <c r="H21" i="2" s="1"/>
  <c r="M20" i="2" l="1"/>
  <c r="O20" i="2"/>
  <c r="G21" i="2"/>
  <c r="I21" i="2" s="1"/>
  <c r="K21" i="2" s="1"/>
  <c r="E23" i="2"/>
  <c r="F22" i="2"/>
  <c r="H22" i="2" s="1"/>
  <c r="M21" i="2" l="1"/>
  <c r="O21" i="2"/>
  <c r="G22" i="2"/>
  <c r="I22" i="2" s="1"/>
  <c r="K22" i="2" s="1"/>
  <c r="E24" i="2"/>
  <c r="F23" i="2"/>
  <c r="H23" i="2" s="1"/>
  <c r="M22" i="2" l="1"/>
  <c r="O22" i="2"/>
  <c r="G23" i="2"/>
  <c r="I23" i="2" s="1"/>
  <c r="K23" i="2" s="1"/>
  <c r="E25" i="2"/>
  <c r="F24" i="2"/>
  <c r="H24" i="2" s="1"/>
  <c r="M23" i="2" l="1"/>
  <c r="O23" i="2"/>
  <c r="G24" i="2"/>
  <c r="I24" i="2" s="1"/>
  <c r="K24" i="2" s="1"/>
  <c r="E26" i="2"/>
  <c r="F25" i="2"/>
  <c r="H25" i="2" s="1"/>
  <c r="M24" i="2" l="1"/>
  <c r="O24" i="2"/>
  <c r="G25" i="2"/>
  <c r="I25" i="2" s="1"/>
  <c r="K25" i="2" s="1"/>
  <c r="F26" i="2"/>
  <c r="H26" i="2" s="1"/>
  <c r="E27" i="2"/>
  <c r="M25" i="2" l="1"/>
  <c r="O25" i="2"/>
  <c r="E28" i="2"/>
  <c r="F27" i="2"/>
  <c r="H27" i="2" s="1"/>
  <c r="G26" i="2"/>
  <c r="I26" i="2" s="1"/>
  <c r="K26" i="2" s="1"/>
  <c r="M26" i="2" l="1"/>
  <c r="O26" i="2"/>
  <c r="G27" i="2"/>
  <c r="I27" i="2" s="1"/>
  <c r="K27" i="2" s="1"/>
  <c r="E29" i="2"/>
  <c r="F28" i="2"/>
  <c r="H28" i="2" s="1"/>
  <c r="M27" i="2" l="1"/>
  <c r="O27" i="2"/>
  <c r="G28" i="2"/>
  <c r="I28" i="2" s="1"/>
  <c r="K28" i="2" s="1"/>
  <c r="E30" i="2"/>
  <c r="F29" i="2"/>
  <c r="H29" i="2" s="1"/>
  <c r="M28" i="2" l="1"/>
  <c r="O28" i="2"/>
  <c r="G29" i="2"/>
  <c r="I29" i="2" s="1"/>
  <c r="K29" i="2" s="1"/>
  <c r="E31" i="2"/>
  <c r="F30" i="2"/>
  <c r="H30" i="2" s="1"/>
  <c r="M29" i="2" l="1"/>
  <c r="O29" i="2"/>
  <c r="G30" i="2"/>
  <c r="I30" i="2" s="1"/>
  <c r="K30" i="2" s="1"/>
  <c r="E32" i="2"/>
  <c r="F31" i="2"/>
  <c r="H31" i="2" s="1"/>
  <c r="M30" i="2" l="1"/>
  <c r="O30" i="2"/>
  <c r="G31" i="2"/>
  <c r="I31" i="2" s="1"/>
  <c r="K31" i="2" s="1"/>
  <c r="E33" i="2"/>
  <c r="F32" i="2"/>
  <c r="H32" i="2" s="1"/>
  <c r="M31" i="2" l="1"/>
  <c r="O31" i="2"/>
  <c r="G32" i="2"/>
  <c r="I32" i="2" s="1"/>
  <c r="K32" i="2" s="1"/>
  <c r="E34" i="2"/>
  <c r="F33" i="2"/>
  <c r="H33" i="2" s="1"/>
  <c r="M32" i="2" l="1"/>
  <c r="O32" i="2"/>
  <c r="G33" i="2"/>
  <c r="I33" i="2" s="1"/>
  <c r="K33" i="2" s="1"/>
  <c r="E35" i="2"/>
  <c r="F34" i="2"/>
  <c r="H34" i="2" s="1"/>
  <c r="M33" i="2" l="1"/>
  <c r="O33" i="2"/>
  <c r="G34" i="2"/>
  <c r="I34" i="2" s="1"/>
  <c r="K34" i="2" s="1"/>
  <c r="E36" i="2"/>
  <c r="F35" i="2"/>
  <c r="H35" i="2" s="1"/>
  <c r="M34" i="2" l="1"/>
  <c r="O34" i="2"/>
  <c r="G35" i="2"/>
  <c r="I35" i="2" s="1"/>
  <c r="K35" i="2" s="1"/>
  <c r="E37" i="2"/>
  <c r="F36" i="2"/>
  <c r="H36" i="2" s="1"/>
  <c r="M35" i="2" l="1"/>
  <c r="O35" i="2"/>
  <c r="G36" i="2"/>
  <c r="I36" i="2" s="1"/>
  <c r="K36" i="2" s="1"/>
  <c r="E38" i="2"/>
  <c r="F37" i="2"/>
  <c r="H37" i="2" s="1"/>
  <c r="M36" i="2" l="1"/>
  <c r="O36" i="2"/>
  <c r="G37" i="2"/>
  <c r="I37" i="2" s="1"/>
  <c r="K37" i="2" s="1"/>
  <c r="E39" i="2"/>
  <c r="F38" i="2"/>
  <c r="H38" i="2" s="1"/>
  <c r="M37" i="2" l="1"/>
  <c r="O37" i="2"/>
  <c r="G38" i="2"/>
  <c r="I38" i="2" s="1"/>
  <c r="K38" i="2" s="1"/>
  <c r="E40" i="2"/>
  <c r="F39" i="2"/>
  <c r="H39" i="2" s="1"/>
  <c r="M38" i="2" l="1"/>
  <c r="O38" i="2"/>
  <c r="G39" i="2"/>
  <c r="I39" i="2" s="1"/>
  <c r="K39" i="2" s="1"/>
  <c r="E41" i="2"/>
  <c r="F40" i="2"/>
  <c r="H40" i="2" s="1"/>
  <c r="M39" i="2" l="1"/>
  <c r="O39" i="2"/>
  <c r="G40" i="2"/>
  <c r="I40" i="2" s="1"/>
  <c r="K40" i="2" s="1"/>
  <c r="E42" i="2"/>
  <c r="F41" i="2"/>
  <c r="H41" i="2" s="1"/>
  <c r="M40" i="2" l="1"/>
  <c r="O40" i="2"/>
  <c r="G41" i="2"/>
  <c r="I41" i="2" s="1"/>
  <c r="K41" i="2" s="1"/>
  <c r="E43" i="2"/>
  <c r="F42" i="2"/>
  <c r="H42" i="2" s="1"/>
  <c r="M41" i="2" l="1"/>
  <c r="O41" i="2"/>
  <c r="G42" i="2"/>
  <c r="I42" i="2" s="1"/>
  <c r="K42" i="2" s="1"/>
  <c r="E44" i="2"/>
  <c r="F43" i="2"/>
  <c r="H43" i="2" s="1"/>
  <c r="M42" i="2" l="1"/>
  <c r="O42" i="2"/>
  <c r="G43" i="2"/>
  <c r="I43" i="2" s="1"/>
  <c r="K43" i="2" s="1"/>
  <c r="E45" i="2"/>
  <c r="F44" i="2"/>
  <c r="H44" i="2" s="1"/>
  <c r="M43" i="2" l="1"/>
  <c r="O43" i="2"/>
  <c r="G44" i="2"/>
  <c r="I44" i="2" s="1"/>
  <c r="K44" i="2" s="1"/>
  <c r="E46" i="2"/>
  <c r="F45" i="2"/>
  <c r="H45" i="2" s="1"/>
  <c r="M44" i="2" l="1"/>
  <c r="O44" i="2"/>
  <c r="G45" i="2"/>
  <c r="I45" i="2" s="1"/>
  <c r="K45" i="2" s="1"/>
  <c r="E47" i="2"/>
  <c r="F46" i="2"/>
  <c r="H46" i="2" s="1"/>
  <c r="M45" i="2" l="1"/>
  <c r="O45" i="2"/>
  <c r="G46" i="2"/>
  <c r="I46" i="2" s="1"/>
  <c r="K46" i="2" s="1"/>
  <c r="E48" i="2"/>
  <c r="F47" i="2"/>
  <c r="H47" i="2" s="1"/>
  <c r="M46" i="2" l="1"/>
  <c r="O46" i="2"/>
  <c r="G47" i="2"/>
  <c r="I47" i="2" s="1"/>
  <c r="K47" i="2" s="1"/>
  <c r="E49" i="2"/>
  <c r="F48" i="2"/>
  <c r="H48" i="2" s="1"/>
  <c r="M47" i="2" l="1"/>
  <c r="O47" i="2"/>
  <c r="G48" i="2"/>
  <c r="I48" i="2" s="1"/>
  <c r="K48" i="2" s="1"/>
  <c r="E50" i="2"/>
  <c r="F49" i="2"/>
  <c r="H49" i="2" s="1"/>
  <c r="M48" i="2" l="1"/>
  <c r="O48" i="2"/>
  <c r="G49" i="2"/>
  <c r="I49" i="2" s="1"/>
  <c r="K49" i="2" s="1"/>
  <c r="E51" i="2"/>
  <c r="F50" i="2"/>
  <c r="H50" i="2" s="1"/>
  <c r="M49" i="2" l="1"/>
  <c r="O49" i="2"/>
  <c r="G50" i="2"/>
  <c r="I50" i="2" s="1"/>
  <c r="K50" i="2" s="1"/>
  <c r="E52" i="2"/>
  <c r="F51" i="2"/>
  <c r="H51" i="2" s="1"/>
  <c r="M50" i="2" l="1"/>
  <c r="O50" i="2"/>
  <c r="G51" i="2"/>
  <c r="I51" i="2" s="1"/>
  <c r="K51" i="2" s="1"/>
  <c r="E53" i="2"/>
  <c r="F52" i="2"/>
  <c r="H52" i="2" s="1"/>
  <c r="M51" i="2" l="1"/>
  <c r="O51" i="2"/>
  <c r="G52" i="2"/>
  <c r="I52" i="2" s="1"/>
  <c r="K52" i="2" s="1"/>
  <c r="E54" i="2"/>
  <c r="F53" i="2"/>
  <c r="H53" i="2" s="1"/>
  <c r="M52" i="2" l="1"/>
  <c r="O52" i="2"/>
  <c r="G53" i="2"/>
  <c r="I53" i="2" s="1"/>
  <c r="K53" i="2" s="1"/>
  <c r="E55" i="2"/>
  <c r="F54" i="2"/>
  <c r="H54" i="2" s="1"/>
  <c r="M53" i="2" l="1"/>
  <c r="O53" i="2"/>
  <c r="G54" i="2"/>
  <c r="I54" i="2" s="1"/>
  <c r="K54" i="2" s="1"/>
  <c r="E56" i="2"/>
  <c r="F55" i="2"/>
  <c r="H55" i="2" s="1"/>
  <c r="M54" i="2" l="1"/>
  <c r="O54" i="2"/>
  <c r="G55" i="2"/>
  <c r="I55" i="2" s="1"/>
  <c r="K55" i="2" s="1"/>
  <c r="E57" i="2"/>
  <c r="F56" i="2"/>
  <c r="H56" i="2" s="1"/>
  <c r="M55" i="2" l="1"/>
  <c r="O55" i="2"/>
  <c r="G56" i="2"/>
  <c r="I56" i="2" s="1"/>
  <c r="K56" i="2" s="1"/>
  <c r="E58" i="2"/>
  <c r="F57" i="2"/>
  <c r="H57" i="2" s="1"/>
  <c r="M56" i="2" l="1"/>
  <c r="O56" i="2"/>
  <c r="G57" i="2"/>
  <c r="I57" i="2" s="1"/>
  <c r="K57" i="2" s="1"/>
  <c r="E59" i="2"/>
  <c r="F58" i="2"/>
  <c r="H58" i="2" s="1"/>
  <c r="M57" i="2" l="1"/>
  <c r="O57" i="2"/>
  <c r="G58" i="2"/>
  <c r="I58" i="2" s="1"/>
  <c r="K58" i="2" s="1"/>
  <c r="E60" i="2"/>
  <c r="F59" i="2"/>
  <c r="H59" i="2" s="1"/>
  <c r="M58" i="2" l="1"/>
  <c r="O58" i="2"/>
  <c r="G59" i="2"/>
  <c r="I59" i="2" s="1"/>
  <c r="K59" i="2" s="1"/>
  <c r="E61" i="2"/>
  <c r="F60" i="2"/>
  <c r="H60" i="2" s="1"/>
  <c r="M59" i="2" l="1"/>
  <c r="O59" i="2"/>
  <c r="G60" i="2"/>
  <c r="I60" i="2" s="1"/>
  <c r="K60" i="2" s="1"/>
  <c r="E62" i="2"/>
  <c r="F61" i="2"/>
  <c r="H61" i="2" s="1"/>
  <c r="M60" i="2" l="1"/>
  <c r="O60" i="2"/>
  <c r="G61" i="2"/>
  <c r="I61" i="2" s="1"/>
  <c r="K61" i="2" s="1"/>
  <c r="E63" i="2"/>
  <c r="F62" i="2"/>
  <c r="H62" i="2" s="1"/>
  <c r="M61" i="2" l="1"/>
  <c r="O61" i="2"/>
  <c r="G62" i="2"/>
  <c r="I62" i="2" s="1"/>
  <c r="K62" i="2" s="1"/>
  <c r="E64" i="2"/>
  <c r="F63" i="2"/>
  <c r="H63" i="2" s="1"/>
  <c r="M62" i="2" l="1"/>
  <c r="O62" i="2"/>
  <c r="G63" i="2"/>
  <c r="I63" i="2" s="1"/>
  <c r="K63" i="2" s="1"/>
  <c r="E65" i="2"/>
  <c r="F64" i="2"/>
  <c r="H64" i="2" s="1"/>
  <c r="M63" i="2" l="1"/>
  <c r="O63" i="2"/>
  <c r="G64" i="2"/>
  <c r="I64" i="2" s="1"/>
  <c r="K64" i="2" s="1"/>
  <c r="E66" i="2"/>
  <c r="F65" i="2"/>
  <c r="H65" i="2" s="1"/>
  <c r="M64" i="2" l="1"/>
  <c r="O64" i="2"/>
  <c r="G65" i="2"/>
  <c r="I65" i="2" s="1"/>
  <c r="K65" i="2" s="1"/>
  <c r="E67" i="2"/>
  <c r="F66" i="2"/>
  <c r="H66" i="2" s="1"/>
  <c r="M65" i="2" l="1"/>
  <c r="O65" i="2"/>
  <c r="G66" i="2"/>
  <c r="I66" i="2" s="1"/>
  <c r="K66" i="2" s="1"/>
  <c r="F67" i="2"/>
  <c r="H67" i="2" s="1"/>
  <c r="E68" i="2"/>
  <c r="M66" i="2" l="1"/>
  <c r="O66" i="2"/>
  <c r="E69" i="2"/>
  <c r="F68" i="2"/>
  <c r="H68" i="2" s="1"/>
  <c r="G67" i="2"/>
  <c r="I67" i="2" s="1"/>
  <c r="K67" i="2" s="1"/>
  <c r="M67" i="2" l="1"/>
  <c r="O67" i="2"/>
  <c r="G68" i="2"/>
  <c r="I68" i="2" s="1"/>
  <c r="K68" i="2" s="1"/>
  <c r="E70" i="2"/>
  <c r="F69" i="2"/>
  <c r="H69" i="2" s="1"/>
  <c r="M68" i="2" l="1"/>
  <c r="O68" i="2"/>
  <c r="G69" i="2"/>
  <c r="I69" i="2" s="1"/>
  <c r="K69" i="2" s="1"/>
  <c r="E71" i="2"/>
  <c r="F70" i="2"/>
  <c r="H70" i="2" s="1"/>
  <c r="M69" i="2" l="1"/>
  <c r="O69" i="2"/>
  <c r="G70" i="2"/>
  <c r="I70" i="2" s="1"/>
  <c r="K70" i="2" s="1"/>
  <c r="F71" i="2"/>
  <c r="H71" i="2" s="1"/>
  <c r="E72" i="2"/>
  <c r="M70" i="2" l="1"/>
  <c r="O70" i="2"/>
  <c r="E73" i="2"/>
  <c r="F72" i="2"/>
  <c r="H72" i="2" s="1"/>
  <c r="G71" i="2"/>
  <c r="I71" i="2" s="1"/>
  <c r="K71" i="2" s="1"/>
  <c r="M71" i="2" l="1"/>
  <c r="O71" i="2"/>
  <c r="G72" i="2"/>
  <c r="I72" i="2" s="1"/>
  <c r="K72" i="2" s="1"/>
  <c r="E74" i="2"/>
  <c r="F73" i="2"/>
  <c r="H73" i="2" s="1"/>
  <c r="M72" i="2" l="1"/>
  <c r="O72" i="2"/>
  <c r="G73" i="2"/>
  <c r="I73" i="2" s="1"/>
  <c r="K73" i="2" s="1"/>
  <c r="E75" i="2"/>
  <c r="F74" i="2"/>
  <c r="H74" i="2" s="1"/>
  <c r="M73" i="2" l="1"/>
  <c r="O73" i="2"/>
  <c r="G74" i="2"/>
  <c r="I74" i="2" s="1"/>
  <c r="K74" i="2" s="1"/>
  <c r="F75" i="2"/>
  <c r="H75" i="2" s="1"/>
  <c r="E76" i="2"/>
  <c r="M74" i="2" l="1"/>
  <c r="O74" i="2"/>
  <c r="E77" i="2"/>
  <c r="F76" i="2"/>
  <c r="H76" i="2" s="1"/>
  <c r="G75" i="2"/>
  <c r="I75" i="2" s="1"/>
  <c r="K75" i="2" s="1"/>
  <c r="M75" i="2" l="1"/>
  <c r="O75" i="2"/>
  <c r="G76" i="2"/>
  <c r="I76" i="2" s="1"/>
  <c r="K76" i="2" s="1"/>
  <c r="E78" i="2"/>
  <c r="F77" i="2"/>
  <c r="H77" i="2" s="1"/>
  <c r="M76" i="2" l="1"/>
  <c r="O76" i="2"/>
  <c r="G77" i="2"/>
  <c r="I77" i="2" s="1"/>
  <c r="K77" i="2" s="1"/>
  <c r="E79" i="2"/>
  <c r="F78" i="2"/>
  <c r="H78" i="2" s="1"/>
  <c r="M77" i="2" l="1"/>
  <c r="O77" i="2"/>
  <c r="G78" i="2"/>
  <c r="I78" i="2" s="1"/>
  <c r="K78" i="2" s="1"/>
  <c r="E80" i="2"/>
  <c r="F79" i="2"/>
  <c r="H79" i="2" s="1"/>
  <c r="M78" i="2" l="1"/>
  <c r="O78" i="2"/>
  <c r="G79" i="2"/>
  <c r="I79" i="2" s="1"/>
  <c r="K79" i="2" s="1"/>
  <c r="E81" i="2"/>
  <c r="F80" i="2"/>
  <c r="H80" i="2" s="1"/>
  <c r="M79" i="2" l="1"/>
  <c r="O79" i="2"/>
  <c r="G80" i="2"/>
  <c r="I80" i="2" s="1"/>
  <c r="K80" i="2" s="1"/>
  <c r="E82" i="2"/>
  <c r="F81" i="2"/>
  <c r="H81" i="2" s="1"/>
  <c r="M80" i="2" l="1"/>
  <c r="O80" i="2"/>
  <c r="G81" i="2"/>
  <c r="I81" i="2" s="1"/>
  <c r="K81" i="2" s="1"/>
  <c r="E83" i="2"/>
  <c r="F82" i="2"/>
  <c r="H82" i="2" s="1"/>
  <c r="M81" i="2" l="1"/>
  <c r="O81" i="2"/>
  <c r="G82" i="2"/>
  <c r="I82" i="2" s="1"/>
  <c r="K82" i="2" s="1"/>
  <c r="E84" i="2"/>
  <c r="F83" i="2"/>
  <c r="H83" i="2" s="1"/>
  <c r="M82" i="2" l="1"/>
  <c r="O82" i="2"/>
  <c r="G83" i="2"/>
  <c r="I83" i="2" s="1"/>
  <c r="K83" i="2" s="1"/>
  <c r="E85" i="2"/>
  <c r="F84" i="2"/>
  <c r="H84" i="2" s="1"/>
  <c r="M83" i="2" l="1"/>
  <c r="O83" i="2"/>
  <c r="G84" i="2"/>
  <c r="I84" i="2" s="1"/>
  <c r="K84" i="2" s="1"/>
  <c r="E86" i="2"/>
  <c r="F85" i="2"/>
  <c r="H85" i="2" s="1"/>
  <c r="M84" i="2" l="1"/>
  <c r="O84" i="2"/>
  <c r="G85" i="2"/>
  <c r="I85" i="2" s="1"/>
  <c r="K85" i="2" s="1"/>
  <c r="E87" i="2"/>
  <c r="F86" i="2"/>
  <c r="H86" i="2" s="1"/>
  <c r="M85" i="2" l="1"/>
  <c r="O85" i="2"/>
  <c r="G86" i="2"/>
  <c r="I86" i="2" s="1"/>
  <c r="K86" i="2" s="1"/>
  <c r="E88" i="2"/>
  <c r="F87" i="2"/>
  <c r="H87" i="2" s="1"/>
  <c r="M86" i="2" l="1"/>
  <c r="O86" i="2"/>
  <c r="G87" i="2"/>
  <c r="I87" i="2" s="1"/>
  <c r="K87" i="2" s="1"/>
  <c r="E89" i="2"/>
  <c r="F88" i="2"/>
  <c r="H88" i="2" s="1"/>
  <c r="M87" i="2" l="1"/>
  <c r="O87" i="2"/>
  <c r="G88" i="2"/>
  <c r="I88" i="2" s="1"/>
  <c r="K88" i="2" s="1"/>
  <c r="E90" i="2"/>
  <c r="F89" i="2"/>
  <c r="H89" i="2" s="1"/>
  <c r="M88" i="2" l="1"/>
  <c r="O88" i="2"/>
  <c r="G89" i="2"/>
  <c r="I89" i="2" s="1"/>
  <c r="K89" i="2" s="1"/>
  <c r="E91" i="2"/>
  <c r="F90" i="2"/>
  <c r="H90" i="2" s="1"/>
  <c r="M89" i="2" l="1"/>
  <c r="O89" i="2"/>
  <c r="G90" i="2"/>
  <c r="I90" i="2" s="1"/>
  <c r="K90" i="2" s="1"/>
  <c r="E92" i="2"/>
  <c r="F91" i="2"/>
  <c r="H91" i="2" s="1"/>
  <c r="M90" i="2" l="1"/>
  <c r="O90" i="2"/>
  <c r="G91" i="2"/>
  <c r="I91" i="2" s="1"/>
  <c r="K91" i="2" s="1"/>
  <c r="E93" i="2"/>
  <c r="F92" i="2"/>
  <c r="H92" i="2" s="1"/>
  <c r="M91" i="2" l="1"/>
  <c r="O91" i="2"/>
  <c r="G92" i="2"/>
  <c r="I92" i="2" s="1"/>
  <c r="K92" i="2" s="1"/>
  <c r="E94" i="2"/>
  <c r="F93" i="2"/>
  <c r="H93" i="2" s="1"/>
  <c r="M92" i="2" l="1"/>
  <c r="O92" i="2"/>
  <c r="G93" i="2"/>
  <c r="I93" i="2" s="1"/>
  <c r="K93" i="2" s="1"/>
  <c r="E95" i="2"/>
  <c r="F94" i="2"/>
  <c r="H94" i="2" s="1"/>
  <c r="M93" i="2" l="1"/>
  <c r="O93" i="2"/>
  <c r="G94" i="2"/>
  <c r="I94" i="2" s="1"/>
  <c r="K94" i="2" s="1"/>
  <c r="E96" i="2"/>
  <c r="F95" i="2"/>
  <c r="H95" i="2" s="1"/>
  <c r="M94" i="2" l="1"/>
  <c r="O94" i="2"/>
  <c r="G95" i="2"/>
  <c r="I95" i="2" s="1"/>
  <c r="K95" i="2" s="1"/>
  <c r="E97" i="2"/>
  <c r="F96" i="2"/>
  <c r="H96" i="2" s="1"/>
  <c r="M95" i="2" l="1"/>
  <c r="O95" i="2"/>
  <c r="G96" i="2"/>
  <c r="I96" i="2" s="1"/>
  <c r="K96" i="2" s="1"/>
  <c r="E98" i="2"/>
  <c r="F97" i="2"/>
  <c r="H97" i="2" s="1"/>
  <c r="M96" i="2" l="1"/>
  <c r="O96" i="2"/>
  <c r="G97" i="2"/>
  <c r="I97" i="2" s="1"/>
  <c r="K97" i="2" s="1"/>
  <c r="E99" i="2"/>
  <c r="F98" i="2"/>
  <c r="H98" i="2" s="1"/>
  <c r="M97" i="2" l="1"/>
  <c r="O97" i="2"/>
  <c r="G98" i="2"/>
  <c r="I98" i="2" s="1"/>
  <c r="K98" i="2" s="1"/>
  <c r="E100" i="2"/>
  <c r="F99" i="2"/>
  <c r="H99" i="2" s="1"/>
  <c r="M98" i="2" l="1"/>
  <c r="O98" i="2"/>
  <c r="G99" i="2"/>
  <c r="I99" i="2" s="1"/>
  <c r="K99" i="2" s="1"/>
  <c r="E101" i="2"/>
  <c r="F100" i="2"/>
  <c r="H100" i="2" s="1"/>
  <c r="M99" i="2" l="1"/>
  <c r="O99" i="2"/>
  <c r="G100" i="2"/>
  <c r="I100" i="2" s="1"/>
  <c r="K100" i="2" s="1"/>
  <c r="E102" i="2"/>
  <c r="F101" i="2"/>
  <c r="H101" i="2" s="1"/>
  <c r="M100" i="2" l="1"/>
  <c r="O100" i="2"/>
  <c r="G101" i="2"/>
  <c r="I101" i="2" s="1"/>
  <c r="K101" i="2" s="1"/>
  <c r="E103" i="2"/>
  <c r="F102" i="2"/>
  <c r="H102" i="2" s="1"/>
  <c r="M101" i="2" l="1"/>
  <c r="O101" i="2"/>
  <c r="G102" i="2"/>
  <c r="I102" i="2" s="1"/>
  <c r="K102" i="2" s="1"/>
  <c r="F103" i="2"/>
  <c r="H103" i="2" s="1"/>
  <c r="E104" i="2"/>
  <c r="M102" i="2" l="1"/>
  <c r="O102" i="2"/>
  <c r="E105" i="2"/>
  <c r="F104" i="2"/>
  <c r="H104" i="2" s="1"/>
  <c r="G103" i="2"/>
  <c r="I103" i="2" s="1"/>
  <c r="K103" i="2" s="1"/>
  <c r="M103" i="2" l="1"/>
  <c r="O103" i="2"/>
  <c r="G104" i="2"/>
  <c r="I104" i="2" s="1"/>
  <c r="K104" i="2" s="1"/>
  <c r="E106" i="2"/>
  <c r="F105" i="2"/>
  <c r="H105" i="2" s="1"/>
  <c r="M104" i="2" l="1"/>
  <c r="O104" i="2"/>
  <c r="G105" i="2"/>
  <c r="I105" i="2" s="1"/>
  <c r="K105" i="2" s="1"/>
  <c r="E107" i="2"/>
  <c r="F106" i="2"/>
  <c r="H106" i="2" s="1"/>
  <c r="M105" i="2" l="1"/>
  <c r="O105" i="2"/>
  <c r="G106" i="2"/>
  <c r="I106" i="2" s="1"/>
  <c r="K106" i="2" s="1"/>
  <c r="E108" i="2"/>
  <c r="F107" i="2"/>
  <c r="H107" i="2" s="1"/>
  <c r="M106" i="2" l="1"/>
  <c r="O106" i="2"/>
  <c r="G107" i="2"/>
  <c r="I107" i="2" s="1"/>
  <c r="K107" i="2" s="1"/>
  <c r="E109" i="2"/>
  <c r="F108" i="2"/>
  <c r="H108" i="2" s="1"/>
  <c r="M107" i="2" l="1"/>
  <c r="O107" i="2"/>
  <c r="G108" i="2"/>
  <c r="I108" i="2" s="1"/>
  <c r="K108" i="2" s="1"/>
  <c r="E110" i="2"/>
  <c r="F109" i="2"/>
  <c r="H109" i="2" s="1"/>
  <c r="M108" i="2" l="1"/>
  <c r="O108" i="2"/>
  <c r="G109" i="2"/>
  <c r="I109" i="2" s="1"/>
  <c r="K109" i="2" s="1"/>
  <c r="E111" i="2"/>
  <c r="F110" i="2"/>
  <c r="H110" i="2" s="1"/>
  <c r="M109" i="2" l="1"/>
  <c r="O109" i="2"/>
  <c r="G110" i="2"/>
  <c r="I110" i="2" s="1"/>
  <c r="K110" i="2" s="1"/>
  <c r="E112" i="2"/>
  <c r="F111" i="2"/>
  <c r="H111" i="2" s="1"/>
  <c r="M110" i="2" l="1"/>
  <c r="O110" i="2"/>
  <c r="G111" i="2"/>
  <c r="I111" i="2" s="1"/>
  <c r="K111" i="2" s="1"/>
  <c r="E113" i="2"/>
  <c r="F112" i="2"/>
  <c r="H112" i="2" s="1"/>
  <c r="M111" i="2" l="1"/>
  <c r="O111" i="2"/>
  <c r="G112" i="2"/>
  <c r="I112" i="2" s="1"/>
  <c r="K112" i="2" s="1"/>
  <c r="E114" i="2"/>
  <c r="F113" i="2"/>
  <c r="H113" i="2" s="1"/>
  <c r="M112" i="2" l="1"/>
  <c r="O112" i="2"/>
  <c r="G113" i="2"/>
  <c r="I113" i="2" s="1"/>
  <c r="K113" i="2" s="1"/>
  <c r="E115" i="2"/>
  <c r="F114" i="2"/>
  <c r="H114" i="2" s="1"/>
  <c r="M113" i="2" l="1"/>
  <c r="O113" i="2"/>
  <c r="G114" i="2"/>
  <c r="I114" i="2" s="1"/>
  <c r="K114" i="2" s="1"/>
  <c r="E116" i="2"/>
  <c r="F115" i="2"/>
  <c r="H115" i="2" s="1"/>
  <c r="M114" i="2" l="1"/>
  <c r="O114" i="2"/>
  <c r="G115" i="2"/>
  <c r="I115" i="2" s="1"/>
  <c r="K115" i="2" s="1"/>
  <c r="E117" i="2"/>
  <c r="F116" i="2"/>
  <c r="H116" i="2" s="1"/>
  <c r="M115" i="2" l="1"/>
  <c r="O115" i="2"/>
  <c r="G116" i="2"/>
  <c r="I116" i="2" s="1"/>
  <c r="K116" i="2" s="1"/>
  <c r="E118" i="2"/>
  <c r="F117" i="2"/>
  <c r="H117" i="2" s="1"/>
  <c r="M116" i="2" l="1"/>
  <c r="O116" i="2"/>
  <c r="G117" i="2"/>
  <c r="I117" i="2" s="1"/>
  <c r="K117" i="2" s="1"/>
  <c r="E119" i="2"/>
  <c r="F118" i="2"/>
  <c r="H118" i="2" s="1"/>
  <c r="M117" i="2" l="1"/>
  <c r="O117" i="2"/>
  <c r="G118" i="2"/>
  <c r="I118" i="2" s="1"/>
  <c r="K118" i="2" s="1"/>
  <c r="E120" i="2"/>
  <c r="F119" i="2"/>
  <c r="H119" i="2" s="1"/>
  <c r="M118" i="2" l="1"/>
  <c r="O118" i="2"/>
  <c r="G119" i="2"/>
  <c r="I119" i="2" s="1"/>
  <c r="K119" i="2" s="1"/>
  <c r="E121" i="2"/>
  <c r="F120" i="2"/>
  <c r="H120" i="2" s="1"/>
  <c r="M119" i="2" l="1"/>
  <c r="O119" i="2"/>
  <c r="G120" i="2"/>
  <c r="I120" i="2" s="1"/>
  <c r="K120" i="2" s="1"/>
  <c r="E122" i="2"/>
  <c r="F121" i="2"/>
  <c r="H121" i="2" s="1"/>
  <c r="M120" i="2" l="1"/>
  <c r="O120" i="2"/>
  <c r="G121" i="2"/>
  <c r="I121" i="2" s="1"/>
  <c r="K121" i="2" s="1"/>
  <c r="E123" i="2"/>
  <c r="F122" i="2"/>
  <c r="H122" i="2" s="1"/>
  <c r="M121" i="2" l="1"/>
  <c r="O121" i="2"/>
  <c r="G122" i="2"/>
  <c r="I122" i="2" s="1"/>
  <c r="K122" i="2" s="1"/>
  <c r="E124" i="2"/>
  <c r="F123" i="2"/>
  <c r="H123" i="2" s="1"/>
  <c r="M122" i="2" l="1"/>
  <c r="O122" i="2"/>
  <c r="G123" i="2"/>
  <c r="I123" i="2" s="1"/>
  <c r="K123" i="2" s="1"/>
  <c r="E125" i="2"/>
  <c r="F125" i="2" s="1"/>
  <c r="H125" i="2" s="1"/>
  <c r="F124" i="2"/>
  <c r="H124" i="2" s="1"/>
  <c r="M123" i="2" l="1"/>
  <c r="O123" i="2"/>
  <c r="G124" i="2"/>
  <c r="I124" i="2" s="1"/>
  <c r="K124" i="2" s="1"/>
  <c r="G125" i="2"/>
  <c r="I125" i="2" s="1"/>
  <c r="K125" i="2" s="1"/>
  <c r="M124" i="2" l="1"/>
  <c r="O124" i="2"/>
  <c r="M125" i="2"/>
  <c r="O125" i="2"/>
</calcChain>
</file>

<file path=xl/sharedStrings.xml><?xml version="1.0" encoding="utf-8"?>
<sst xmlns="http://schemas.openxmlformats.org/spreadsheetml/2006/main" count="111" uniqueCount="51">
  <si>
    <t>TODAS LAS CARGAS DE MISMO SIGNO (+)</t>
  </si>
  <si>
    <t>q1</t>
  </si>
  <si>
    <t>Ley de Coulomb (3 cargas equidistantes)</t>
  </si>
  <si>
    <t>q1=</t>
  </si>
  <si>
    <t>q3=</t>
  </si>
  <si>
    <t>f1</t>
  </si>
  <si>
    <t>f2</t>
  </si>
  <si>
    <t>q2=</t>
  </si>
  <si>
    <t>k*q1*q3</t>
  </si>
  <si>
    <t>k*q3*q2</t>
  </si>
  <si>
    <t>F = f1-f2</t>
  </si>
  <si>
    <t>k=</t>
  </si>
  <si>
    <t>(d/2)*(d/2)</t>
  </si>
  <si>
    <t>d=</t>
  </si>
  <si>
    <t>d es entre q1 y q2</t>
  </si>
  <si>
    <t>Coulomb (3 cargas, dando la distancia entre dos cargas y extremos)</t>
  </si>
  <si>
    <t>F = f1 - f2</t>
  </si>
  <si>
    <t>r*r</t>
  </si>
  <si>
    <t>(d-r)*(d-r)</t>
  </si>
  <si>
    <t>r=</t>
  </si>
  <si>
    <t>r es entre q1 y q3</t>
  </si>
  <si>
    <t>3 cargas (fuerza resultante siempre 0, obtener distancia)</t>
  </si>
  <si>
    <t>r1</t>
  </si>
  <si>
    <t>r2</t>
  </si>
  <si>
    <t>proponiendo</t>
  </si>
  <si>
    <t>d</t>
  </si>
  <si>
    <t>q1        q2        q3</t>
  </si>
  <si>
    <t>q1        q3        q2</t>
  </si>
  <si>
    <t>q3</t>
  </si>
  <si>
    <t>q2</t>
  </si>
  <si>
    <t xml:space="preserve">Generalización </t>
  </si>
  <si>
    <t>inc</t>
  </si>
  <si>
    <t>r</t>
  </si>
  <si>
    <t>F13</t>
  </si>
  <si>
    <t>F23</t>
  </si>
  <si>
    <t>Sum F</t>
  </si>
  <si>
    <t>Error</t>
  </si>
  <si>
    <t>Entradas</t>
  </si>
  <si>
    <t>Procesos</t>
  </si>
  <si>
    <t>k</t>
  </si>
  <si>
    <t>F31</t>
  </si>
  <si>
    <t>F32</t>
  </si>
  <si>
    <t>FT</t>
  </si>
  <si>
    <t>Valor</t>
  </si>
  <si>
    <t>Paso 1: Elegir valor aleatorio</t>
  </si>
  <si>
    <t>Paso 2: Elegir un punto superior e inferior</t>
  </si>
  <si>
    <t>Paso 3: Comparar los errores</t>
  </si>
  <si>
    <t>Paso</t>
  </si>
  <si>
    <t>ErrorCuadrático</t>
  </si>
  <si>
    <t>Valor deseado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</si>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</sst>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right" vertical="center"/>
    </xf>
    <xf numFmtId="11" fontId="1" fillId="0" borderId="0" xfId="0" applyNumberFormat="1" applyFont="1" applyAlignment="1">
      <alignment horizontal="center" vertical="center"/>
    </xf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/>
    <xf numFmtId="11" fontId="0" fillId="0" borderId="4" xfId="0" applyNumberFormat="1" applyBorder="1"/>
    <xf numFmtId="11" fontId="0" fillId="0" borderId="8" xfId="0" applyNumberFormat="1" applyBorder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3" fillId="0" borderId="0" xfId="0" applyFont="1" applyAlignment="1">
      <alignment horizontal="center" vertical="center"/>
    </xf>
    <xf numFmtId="0" fontId="3" fillId="0" borderId="0" xfId="0" applyFont="1"/>
    <xf numFmtId="2" fontId="0" fillId="0" borderId="0" xfId="0" applyNumberFormat="1"/>
    <xf numFmtId="11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Fill="1" applyBorder="1"/>
    <xf numFmtId="0" fontId="0" fillId="0" borderId="0" xfId="0" applyNumberFormat="1" applyAlignment="1">
      <alignment horizontal="center" vertical="center"/>
    </xf>
    <xf numFmtId="0" fontId="0" fillId="3" borderId="3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horizontal="center" vertical="center"/>
    </xf>
    <xf numFmtId="0" fontId="0" fillId="3" borderId="9" xfId="0" applyFill="1" applyBorder="1" applyAlignment="1">
      <alignment vertical="center"/>
    </xf>
    <xf numFmtId="11" fontId="0" fillId="0" borderId="10" xfId="0" applyNumberFormat="1" applyBorder="1"/>
    <xf numFmtId="0" fontId="0" fillId="3" borderId="7" xfId="0" applyFill="1" applyBorder="1" applyAlignment="1">
      <alignment vertical="center"/>
    </xf>
    <xf numFmtId="0" fontId="0" fillId="3" borderId="7" xfId="0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1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Fuerza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'Barrido de fuerzas'!$F$5:$F$15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</c:numCache>
            </c:numRef>
          </c:xVal>
          <c:yVal>
            <c:numRef>
              <c:f>'Barrido de fuerzas'!$K$5:$K$15</c:f>
              <c:numCache>
                <c:formatCode>0.00E+00</c:formatCode>
                <c:ptCount val="11"/>
                <c:pt idx="0">
                  <c:v>3213.2231404958684</c:v>
                </c:pt>
                <c:pt idx="1">
                  <c:v>777.60000000000014</c:v>
                </c:pt>
                <c:pt idx="2">
                  <c:v>320.00000000000006</c:v>
                </c:pt>
                <c:pt idx="3">
                  <c:v>151.875</c:v>
                </c:pt>
                <c:pt idx="4">
                  <c:v>63.477551020408129</c:v>
                </c:pt>
                <c:pt idx="5">
                  <c:v>0</c:v>
                </c:pt>
                <c:pt idx="6">
                  <c:v>-63.477551020408242</c:v>
                </c:pt>
                <c:pt idx="7">
                  <c:v>-151.87500000000009</c:v>
                </c:pt>
                <c:pt idx="8">
                  <c:v>-320.00000000000006</c:v>
                </c:pt>
                <c:pt idx="9">
                  <c:v>-777.60000000000093</c:v>
                </c:pt>
                <c:pt idx="10">
                  <c:v>-3213.2231404958716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D4A-4ED6-AD9C-5760D5B82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184063"/>
        <c:axId val="1684184895"/>
      </c:scatterChart>
      <c:valAx>
        <c:axId val="168418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184895"/>
        <c:crosses val="autoZero"/>
        <c:crossBetween val="midCat"/>
      </c:valAx>
      <c:valAx>
        <c:axId val="168418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418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'Barrido de fuerzas2'!$F$6:$F$124</c:f>
              <c:numCache>
                <c:formatCode>General</c:formatCode>
                <c:ptCount val="119"/>
                <c:pt idx="0">
                  <c:v>1E-3</c:v>
                </c:pt>
                <c:pt idx="1">
                  <c:v>2E-3</c:v>
                </c:pt>
                <c:pt idx="2">
                  <c:v>3.0000000000000005E-3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6.9999999999999993E-3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9.9999999999999985E-3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1.3000000000000001E-2</c:v>
                </c:pt>
                <c:pt idx="13">
                  <c:v>1.4000000000000002E-2</c:v>
                </c:pt>
                <c:pt idx="14">
                  <c:v>1.5000000000000003E-2</c:v>
                </c:pt>
                <c:pt idx="15">
                  <c:v>1.6000000000000004E-2</c:v>
                </c:pt>
                <c:pt idx="16">
                  <c:v>1.7000000000000005E-2</c:v>
                </c:pt>
                <c:pt idx="17">
                  <c:v>1.8000000000000006E-2</c:v>
                </c:pt>
                <c:pt idx="18">
                  <c:v>1.9000000000000006E-2</c:v>
                </c:pt>
                <c:pt idx="19">
                  <c:v>2.0000000000000004E-2</c:v>
                </c:pt>
                <c:pt idx="20">
                  <c:v>2.1000000000000005E-2</c:v>
                </c:pt>
                <c:pt idx="21">
                  <c:v>2.2000000000000006E-2</c:v>
                </c:pt>
                <c:pt idx="22">
                  <c:v>2.3000000000000007E-2</c:v>
                </c:pt>
                <c:pt idx="23">
                  <c:v>2.4000000000000007E-2</c:v>
                </c:pt>
                <c:pt idx="24">
                  <c:v>2.5000000000000008E-2</c:v>
                </c:pt>
                <c:pt idx="25">
                  <c:v>2.6000000000000009E-2</c:v>
                </c:pt>
                <c:pt idx="26">
                  <c:v>2.700000000000001E-2</c:v>
                </c:pt>
                <c:pt idx="27">
                  <c:v>2.8000000000000011E-2</c:v>
                </c:pt>
                <c:pt idx="28">
                  <c:v>2.9000000000000012E-2</c:v>
                </c:pt>
                <c:pt idx="29">
                  <c:v>3.0000000000000013E-2</c:v>
                </c:pt>
                <c:pt idx="30">
                  <c:v>3.1000000000000014E-2</c:v>
                </c:pt>
                <c:pt idx="31">
                  <c:v>3.2000000000000015E-2</c:v>
                </c:pt>
                <c:pt idx="32">
                  <c:v>3.3000000000000015E-2</c:v>
                </c:pt>
                <c:pt idx="33">
                  <c:v>3.4000000000000016E-2</c:v>
                </c:pt>
                <c:pt idx="34">
                  <c:v>3.5000000000000017E-2</c:v>
                </c:pt>
                <c:pt idx="35">
                  <c:v>3.6000000000000018E-2</c:v>
                </c:pt>
                <c:pt idx="36">
                  <c:v>3.7000000000000019E-2</c:v>
                </c:pt>
                <c:pt idx="37">
                  <c:v>3.800000000000002E-2</c:v>
                </c:pt>
                <c:pt idx="38">
                  <c:v>3.9000000000000021E-2</c:v>
                </c:pt>
                <c:pt idx="39">
                  <c:v>4.0000000000000022E-2</c:v>
                </c:pt>
                <c:pt idx="40">
                  <c:v>4.1000000000000016E-2</c:v>
                </c:pt>
                <c:pt idx="41">
                  <c:v>4.200000000000001E-2</c:v>
                </c:pt>
                <c:pt idx="42">
                  <c:v>4.300000000000001E-2</c:v>
                </c:pt>
                <c:pt idx="43">
                  <c:v>4.4000000000000004E-2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4.6999999999999993E-2</c:v>
                </c:pt>
                <c:pt idx="47">
                  <c:v>4.7999999999999987E-2</c:v>
                </c:pt>
                <c:pt idx="48">
                  <c:v>4.8999999999999988E-2</c:v>
                </c:pt>
                <c:pt idx="49">
                  <c:v>4.9999999999999982E-2</c:v>
                </c:pt>
                <c:pt idx="50">
                  <c:v>5.0999999999999983E-2</c:v>
                </c:pt>
                <c:pt idx="51">
                  <c:v>5.1999999999999977E-2</c:v>
                </c:pt>
                <c:pt idx="52">
                  <c:v>5.2999999999999971E-2</c:v>
                </c:pt>
                <c:pt idx="53">
                  <c:v>5.3999999999999972E-2</c:v>
                </c:pt>
                <c:pt idx="54">
                  <c:v>5.4999999999999966E-2</c:v>
                </c:pt>
                <c:pt idx="55">
                  <c:v>5.599999999999996E-2</c:v>
                </c:pt>
                <c:pt idx="56">
                  <c:v>5.699999999999996E-2</c:v>
                </c:pt>
                <c:pt idx="57">
                  <c:v>5.7999999999999954E-2</c:v>
                </c:pt>
                <c:pt idx="58">
                  <c:v>5.8999999999999948E-2</c:v>
                </c:pt>
                <c:pt idx="59">
                  <c:v>5.9999999999999949E-2</c:v>
                </c:pt>
                <c:pt idx="60">
                  <c:v>6.0999999999999943E-2</c:v>
                </c:pt>
                <c:pt idx="61">
                  <c:v>6.1999999999999944E-2</c:v>
                </c:pt>
                <c:pt idx="62">
                  <c:v>6.2999999999999931E-2</c:v>
                </c:pt>
                <c:pt idx="63">
                  <c:v>6.3999999999999932E-2</c:v>
                </c:pt>
                <c:pt idx="64">
                  <c:v>6.4999999999999933E-2</c:v>
                </c:pt>
                <c:pt idx="65">
                  <c:v>6.599999999999992E-2</c:v>
                </c:pt>
                <c:pt idx="66">
                  <c:v>6.6999999999999921E-2</c:v>
                </c:pt>
                <c:pt idx="67">
                  <c:v>6.7999999999999922E-2</c:v>
                </c:pt>
                <c:pt idx="68">
                  <c:v>6.8999999999999923E-2</c:v>
                </c:pt>
                <c:pt idx="69">
                  <c:v>6.999999999999991E-2</c:v>
                </c:pt>
                <c:pt idx="70">
                  <c:v>7.099999999999991E-2</c:v>
                </c:pt>
                <c:pt idx="71">
                  <c:v>7.1999999999999911E-2</c:v>
                </c:pt>
                <c:pt idx="72">
                  <c:v>7.2999999999999898E-2</c:v>
                </c:pt>
                <c:pt idx="73">
                  <c:v>7.3999999999999899E-2</c:v>
                </c:pt>
                <c:pt idx="74">
                  <c:v>7.49999999999999E-2</c:v>
                </c:pt>
                <c:pt idx="75">
                  <c:v>7.5999999999999887E-2</c:v>
                </c:pt>
                <c:pt idx="76">
                  <c:v>7.6999999999999888E-2</c:v>
                </c:pt>
                <c:pt idx="77">
                  <c:v>7.7999999999999889E-2</c:v>
                </c:pt>
                <c:pt idx="78">
                  <c:v>7.8999999999999876E-2</c:v>
                </c:pt>
                <c:pt idx="79">
                  <c:v>7.9999999999999877E-2</c:v>
                </c:pt>
                <c:pt idx="80">
                  <c:v>8.0999999999999878E-2</c:v>
                </c:pt>
                <c:pt idx="81">
                  <c:v>8.1999999999999865E-2</c:v>
                </c:pt>
                <c:pt idx="82">
                  <c:v>8.2999999999999866E-2</c:v>
                </c:pt>
                <c:pt idx="83">
                  <c:v>8.3999999999999866E-2</c:v>
                </c:pt>
                <c:pt idx="84">
                  <c:v>8.4999999999999853E-2</c:v>
                </c:pt>
                <c:pt idx="85">
                  <c:v>8.5999999999999854E-2</c:v>
                </c:pt>
                <c:pt idx="86">
                  <c:v>8.6999999999999855E-2</c:v>
                </c:pt>
                <c:pt idx="87">
                  <c:v>8.7999999999999842E-2</c:v>
                </c:pt>
                <c:pt idx="88">
                  <c:v>8.8999999999999843E-2</c:v>
                </c:pt>
                <c:pt idx="89">
                  <c:v>8.9999999999999844E-2</c:v>
                </c:pt>
                <c:pt idx="90">
                  <c:v>9.0999999999999845E-2</c:v>
                </c:pt>
                <c:pt idx="91">
                  <c:v>9.1999999999999832E-2</c:v>
                </c:pt>
                <c:pt idx="92">
                  <c:v>9.2999999999999833E-2</c:v>
                </c:pt>
                <c:pt idx="93">
                  <c:v>9.3999999999999834E-2</c:v>
                </c:pt>
                <c:pt idx="94">
                  <c:v>9.4999999999999821E-2</c:v>
                </c:pt>
                <c:pt idx="95">
                  <c:v>9.5999999999999822E-2</c:v>
                </c:pt>
                <c:pt idx="96">
                  <c:v>9.6999999999999822E-2</c:v>
                </c:pt>
                <c:pt idx="97">
                  <c:v>9.7999999999999809E-2</c:v>
                </c:pt>
                <c:pt idx="98">
                  <c:v>9.899999999999981E-2</c:v>
                </c:pt>
                <c:pt idx="99">
                  <c:v>9.9999999999999811E-2</c:v>
                </c:pt>
                <c:pt idx="100">
                  <c:v>0.1009999999999998</c:v>
                </c:pt>
                <c:pt idx="101">
                  <c:v>0.1019999999999998</c:v>
                </c:pt>
                <c:pt idx="102">
                  <c:v>0.1029999999999998</c:v>
                </c:pt>
                <c:pt idx="103">
                  <c:v>0.10399999999999979</c:v>
                </c:pt>
                <c:pt idx="104">
                  <c:v>0.10499999999999979</c:v>
                </c:pt>
                <c:pt idx="105">
                  <c:v>0.10599999999999979</c:v>
                </c:pt>
                <c:pt idx="106">
                  <c:v>0.10699999999999978</c:v>
                </c:pt>
                <c:pt idx="107">
                  <c:v>0.10799999999999978</c:v>
                </c:pt>
                <c:pt idx="108">
                  <c:v>0.10899999999999978</c:v>
                </c:pt>
                <c:pt idx="109">
                  <c:v>0.10999999999999976</c:v>
                </c:pt>
                <c:pt idx="110">
                  <c:v>0.11099999999999977</c:v>
                </c:pt>
                <c:pt idx="111">
                  <c:v>0.11199999999999977</c:v>
                </c:pt>
                <c:pt idx="112">
                  <c:v>0.11299999999999977</c:v>
                </c:pt>
                <c:pt idx="113">
                  <c:v>0.11399999999999975</c:v>
                </c:pt>
                <c:pt idx="114">
                  <c:v>0.11499999999999976</c:v>
                </c:pt>
                <c:pt idx="115">
                  <c:v>0.11599999999999976</c:v>
                </c:pt>
                <c:pt idx="116">
                  <c:v>0.11699999999999974</c:v>
                </c:pt>
                <c:pt idx="117">
                  <c:v>0.11799999999999974</c:v>
                </c:pt>
                <c:pt idx="118">
                  <c:v>0.11899999999999974</c:v>
                </c:pt>
              </c:numCache>
            </c:numRef>
          </c:cat>
          <c:val>
            <c:numRef>
              <c:f>'Barrido de fuerzas2'!$K$6:$K$124</c:f>
              <c:numCache>
                <c:formatCode>0.00E+00</c:formatCode>
                <c:ptCount val="119"/>
                <c:pt idx="0">
                  <c:v>323977.12025986874</c:v>
                </c:pt>
                <c:pt idx="1">
                  <c:v>80976.730824475744</c:v>
                </c:pt>
                <c:pt idx="2">
                  <c:v>35976.331360946737</c:v>
                </c:pt>
                <c:pt idx="3">
                  <c:v>20225.921521997625</c:v>
                </c:pt>
                <c:pt idx="4">
                  <c:v>12935.500945179587</c:v>
                </c:pt>
                <c:pt idx="5">
                  <c:v>8975.0692520775647</c:v>
                </c:pt>
                <c:pt idx="6">
                  <c:v>6586.8709454178743</c:v>
                </c:pt>
                <c:pt idx="7">
                  <c:v>5036.6709183673474</c:v>
                </c:pt>
                <c:pt idx="8">
                  <c:v>3973.7034331628934</c:v>
                </c:pt>
                <c:pt idx="9">
                  <c:v>3213.2231404958693</c:v>
                </c:pt>
                <c:pt idx="10">
                  <c:v>2650.4155186313874</c:v>
                </c:pt>
                <c:pt idx="11">
                  <c:v>2222.2222222222226</c:v>
                </c:pt>
                <c:pt idx="12">
                  <c:v>1888.8603485175572</c:v>
                </c:pt>
                <c:pt idx="13">
                  <c:v>1624.2253398333344</c:v>
                </c:pt>
                <c:pt idx="14">
                  <c:v>1410.612244897959</c:v>
                </c:pt>
                <c:pt idx="15">
                  <c:v>1235.6693786982246</c:v>
                </c:pt>
                <c:pt idx="16">
                  <c:v>1090.567158980052</c:v>
                </c:pt>
                <c:pt idx="17">
                  <c:v>968.85813148788895</c:v>
                </c:pt>
                <c:pt idx="18">
                  <c:v>865.7453332069714</c:v>
                </c:pt>
                <c:pt idx="19">
                  <c:v>777.5999999999998</c:v>
                </c:pt>
                <c:pt idx="20">
                  <c:v>701.63602631135086</c:v>
                </c:pt>
                <c:pt idx="21">
                  <c:v>635.6855442463708</c:v>
                </c:pt>
                <c:pt idx="22">
                  <c:v>578.04125519527292</c:v>
                </c:pt>
                <c:pt idx="23">
                  <c:v>527.34374999999977</c:v>
                </c:pt>
                <c:pt idx="24">
                  <c:v>482.49972299168951</c:v>
                </c:pt>
                <c:pt idx="25">
                  <c:v>442.62176518331376</c:v>
                </c:pt>
                <c:pt idx="26">
                  <c:v>406.9834662966814</c:v>
                </c:pt>
                <c:pt idx="27">
                  <c:v>374.98553296554888</c:v>
                </c:pt>
                <c:pt idx="28">
                  <c:v>346.12993858266981</c:v>
                </c:pt>
                <c:pt idx="29">
                  <c:v>319.99999999999977</c:v>
                </c:pt>
                <c:pt idx="30">
                  <c:v>296.2448770579291</c:v>
                </c:pt>
                <c:pt idx="31">
                  <c:v>274.56740702479306</c:v>
                </c:pt>
                <c:pt idx="32">
                  <c:v>254.71447804168565</c:v>
                </c:pt>
                <c:pt idx="33">
                  <c:v>236.46935311521582</c:v>
                </c:pt>
                <c:pt idx="34">
                  <c:v>219.64550526092765</c:v>
                </c:pt>
                <c:pt idx="35">
                  <c:v>204.08163265306092</c:v>
                </c:pt>
                <c:pt idx="36">
                  <c:v>189.63760204202245</c:v>
                </c:pt>
                <c:pt idx="37">
                  <c:v>176.19112749468124</c:v>
                </c:pt>
                <c:pt idx="38">
                  <c:v>163.63503542990699</c:v>
                </c:pt>
                <c:pt idx="39">
                  <c:v>151.87499999999977</c:v>
                </c:pt>
                <c:pt idx="40">
                  <c:v>140.82765797858957</c:v>
                </c:pt>
                <c:pt idx="41">
                  <c:v>130.41903151793255</c:v>
                </c:pt>
                <c:pt idx="42">
                  <c:v>120.58320192587215</c:v>
                </c:pt>
                <c:pt idx="43">
                  <c:v>111.26118907534163</c:v>
                </c:pt>
                <c:pt idx="44">
                  <c:v>102.40000000000002</c:v>
                </c:pt>
                <c:pt idx="45">
                  <c:v>93.951817244107673</c:v>
                </c:pt>
                <c:pt idx="46">
                  <c:v>85.873303068249612</c:v>
                </c:pt>
                <c:pt idx="47">
                  <c:v>78.125000000000085</c:v>
                </c:pt>
                <c:pt idx="48">
                  <c:v>70.670811713792901</c:v>
                </c:pt>
                <c:pt idx="49">
                  <c:v>63.477551020408271</c:v>
                </c:pt>
                <c:pt idx="50">
                  <c:v>56.514543991732239</c:v>
                </c:pt>
                <c:pt idx="51">
                  <c:v>49.753281054851612</c:v>
                </c:pt>
                <c:pt idx="52">
                  <c:v>43.16710734939214</c:v>
                </c:pt>
                <c:pt idx="53">
                  <c:v>36.730945821855101</c:v>
                </c:pt>
                <c:pt idx="54">
                  <c:v>30.421047483984779</c:v>
                </c:pt>
                <c:pt idx="55">
                  <c:v>24.214764030612486</c:v>
                </c:pt>
                <c:pt idx="56">
                  <c:v>18.090338628526411</c:v>
                </c:pt>
                <c:pt idx="57">
                  <c:v>12.026711177046579</c:v>
                </c:pt>
                <c:pt idx="58">
                  <c:v>6.0033347227370939</c:v>
                </c:pt>
                <c:pt idx="59">
                  <c:v>2.9842794901924208E-13</c:v>
                </c:pt>
                <c:pt idx="60">
                  <c:v>-6.0033347227364828</c:v>
                </c:pt>
                <c:pt idx="61">
                  <c:v>-12.026711177045982</c:v>
                </c:pt>
                <c:pt idx="62">
                  <c:v>-18.090338628525799</c:v>
                </c:pt>
                <c:pt idx="63">
                  <c:v>-24.214764030611832</c:v>
                </c:pt>
                <c:pt idx="64">
                  <c:v>-30.421047483984154</c:v>
                </c:pt>
                <c:pt idx="65">
                  <c:v>-36.730945821854419</c:v>
                </c:pt>
                <c:pt idx="66">
                  <c:v>-43.167107349391443</c:v>
                </c:pt>
                <c:pt idx="67">
                  <c:v>-49.753281054850959</c:v>
                </c:pt>
                <c:pt idx="68">
                  <c:v>-56.514543991731614</c:v>
                </c:pt>
                <c:pt idx="69">
                  <c:v>-63.47755102040756</c:v>
                </c:pt>
                <c:pt idx="70">
                  <c:v>-70.670811713792205</c:v>
                </c:pt>
                <c:pt idx="71">
                  <c:v>-78.124999999999346</c:v>
                </c:pt>
                <c:pt idx="72">
                  <c:v>-85.873303068248745</c:v>
                </c:pt>
                <c:pt idx="73">
                  <c:v>-93.951817244106863</c:v>
                </c:pt>
                <c:pt idx="74">
                  <c:v>-102.39999999999918</c:v>
                </c:pt>
                <c:pt idx="75">
                  <c:v>-111.2611890753407</c:v>
                </c:pt>
                <c:pt idx="76">
                  <c:v>-120.58320192587121</c:v>
                </c:pt>
                <c:pt idx="77">
                  <c:v>-130.41903151793153</c:v>
                </c:pt>
                <c:pt idx="78">
                  <c:v>-140.82765797858843</c:v>
                </c:pt>
                <c:pt idx="79">
                  <c:v>-151.87499999999866</c:v>
                </c:pt>
                <c:pt idx="80">
                  <c:v>-163.63503542990583</c:v>
                </c:pt>
                <c:pt idx="81">
                  <c:v>-176.19112749467979</c:v>
                </c:pt>
                <c:pt idx="82">
                  <c:v>-189.63760204202094</c:v>
                </c:pt>
                <c:pt idx="83">
                  <c:v>-204.0816326530593</c:v>
                </c:pt>
                <c:pt idx="84">
                  <c:v>-219.64550526092563</c:v>
                </c:pt>
                <c:pt idx="85">
                  <c:v>-236.46935311521366</c:v>
                </c:pt>
                <c:pt idx="86">
                  <c:v>-254.71447804168326</c:v>
                </c:pt>
                <c:pt idx="87">
                  <c:v>-274.56740702479027</c:v>
                </c:pt>
                <c:pt idx="88">
                  <c:v>-296.24487705792592</c:v>
                </c:pt>
                <c:pt idx="89">
                  <c:v>-319.99999999999625</c:v>
                </c:pt>
                <c:pt idx="90">
                  <c:v>-346.12993858266611</c:v>
                </c:pt>
                <c:pt idx="91">
                  <c:v>-374.98553296554422</c:v>
                </c:pt>
                <c:pt idx="92">
                  <c:v>-406.98346629667623</c:v>
                </c:pt>
                <c:pt idx="93">
                  <c:v>-442.62176518330807</c:v>
                </c:pt>
                <c:pt idx="94">
                  <c:v>-482.4997229916824</c:v>
                </c:pt>
                <c:pt idx="95">
                  <c:v>-527.34374999999181</c:v>
                </c:pt>
                <c:pt idx="96">
                  <c:v>-578.04125519526383</c:v>
                </c:pt>
                <c:pt idx="97">
                  <c:v>-635.68554424635977</c:v>
                </c:pt>
                <c:pt idx="98">
                  <c:v>-701.63602631133813</c:v>
                </c:pt>
                <c:pt idx="99">
                  <c:v>-777.59999999998502</c:v>
                </c:pt>
                <c:pt idx="100">
                  <c:v>-865.74533320695332</c:v>
                </c:pt>
                <c:pt idx="101">
                  <c:v>-968.85813148786747</c:v>
                </c:pt>
                <c:pt idx="102">
                  <c:v>-1090.5671589800268</c:v>
                </c:pt>
                <c:pt idx="103">
                  <c:v>-1235.6693786981921</c:v>
                </c:pt>
                <c:pt idx="104">
                  <c:v>-1410.6122448979193</c:v>
                </c:pt>
                <c:pt idx="105">
                  <c:v>-1624.2253398332857</c:v>
                </c:pt>
                <c:pt idx="106">
                  <c:v>-1888.8603485174929</c:v>
                </c:pt>
                <c:pt idx="107">
                  <c:v>-2222.2222222221403</c:v>
                </c:pt>
                <c:pt idx="108">
                  <c:v>-2650.4155186312805</c:v>
                </c:pt>
                <c:pt idx="109">
                  <c:v>-3213.2231404957183</c:v>
                </c:pt>
                <c:pt idx="110">
                  <c:v>-3973.7034331626883</c:v>
                </c:pt>
                <c:pt idx="111">
                  <c:v>-5036.6709183670573</c:v>
                </c:pt>
                <c:pt idx="112">
                  <c:v>-6586.8709454174414</c:v>
                </c:pt>
                <c:pt idx="113">
                  <c:v>-8975.0692520768407</c:v>
                </c:pt>
                <c:pt idx="114">
                  <c:v>-12935.500945178339</c:v>
                </c:pt>
                <c:pt idx="115">
                  <c:v>-20225.921521995198</c:v>
                </c:pt>
                <c:pt idx="116">
                  <c:v>-35976.331360940691</c:v>
                </c:pt>
                <c:pt idx="117">
                  <c:v>-80976.730824455357</c:v>
                </c:pt>
                <c:pt idx="118">
                  <c:v>-323977.12025970628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9-496E-9B4E-F97408805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43951"/>
        <c:axId val="1491842287"/>
      </c:lineChart>
      <c:catAx>
        <c:axId val="149184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1842287"/>
        <c:crosses val="autoZero"/>
        <c:auto val="1"/>
        <c:lblAlgn val="ctr"/>
        <c:lblOffset val="100"/>
        <c:noMultiLvlLbl val="0"/>
      </c:catAx>
      <c:valAx>
        <c:axId val="14918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184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cuadratico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 cuadrado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'Barrido de fuerzas2'!$F$6:$F$124</c:f>
              <c:numCache>
                <c:formatCode>General</c:formatCode>
                <c:ptCount val="119"/>
                <c:pt idx="0">
                  <c:v>1E-3</c:v>
                </c:pt>
                <c:pt idx="1">
                  <c:v>2E-3</c:v>
                </c:pt>
                <c:pt idx="2">
                  <c:v>3.0000000000000005E-3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6.9999999999999993E-3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9.9999999999999985E-3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1.3000000000000001E-2</c:v>
                </c:pt>
                <c:pt idx="13">
                  <c:v>1.4000000000000002E-2</c:v>
                </c:pt>
                <c:pt idx="14">
                  <c:v>1.5000000000000003E-2</c:v>
                </c:pt>
                <c:pt idx="15">
                  <c:v>1.6000000000000004E-2</c:v>
                </c:pt>
                <c:pt idx="16">
                  <c:v>1.7000000000000005E-2</c:v>
                </c:pt>
                <c:pt idx="17">
                  <c:v>1.8000000000000006E-2</c:v>
                </c:pt>
                <c:pt idx="18">
                  <c:v>1.9000000000000006E-2</c:v>
                </c:pt>
                <c:pt idx="19">
                  <c:v>2.0000000000000004E-2</c:v>
                </c:pt>
                <c:pt idx="20">
                  <c:v>2.1000000000000005E-2</c:v>
                </c:pt>
                <c:pt idx="21">
                  <c:v>2.2000000000000006E-2</c:v>
                </c:pt>
                <c:pt idx="22">
                  <c:v>2.3000000000000007E-2</c:v>
                </c:pt>
                <c:pt idx="23">
                  <c:v>2.4000000000000007E-2</c:v>
                </c:pt>
                <c:pt idx="24">
                  <c:v>2.5000000000000008E-2</c:v>
                </c:pt>
                <c:pt idx="25">
                  <c:v>2.6000000000000009E-2</c:v>
                </c:pt>
                <c:pt idx="26">
                  <c:v>2.700000000000001E-2</c:v>
                </c:pt>
                <c:pt idx="27">
                  <c:v>2.8000000000000011E-2</c:v>
                </c:pt>
                <c:pt idx="28">
                  <c:v>2.9000000000000012E-2</c:v>
                </c:pt>
                <c:pt idx="29">
                  <c:v>3.0000000000000013E-2</c:v>
                </c:pt>
                <c:pt idx="30">
                  <c:v>3.1000000000000014E-2</c:v>
                </c:pt>
                <c:pt idx="31">
                  <c:v>3.2000000000000015E-2</c:v>
                </c:pt>
                <c:pt idx="32">
                  <c:v>3.3000000000000015E-2</c:v>
                </c:pt>
                <c:pt idx="33">
                  <c:v>3.4000000000000016E-2</c:v>
                </c:pt>
                <c:pt idx="34">
                  <c:v>3.5000000000000017E-2</c:v>
                </c:pt>
                <c:pt idx="35">
                  <c:v>3.6000000000000018E-2</c:v>
                </c:pt>
                <c:pt idx="36">
                  <c:v>3.7000000000000019E-2</c:v>
                </c:pt>
                <c:pt idx="37">
                  <c:v>3.800000000000002E-2</c:v>
                </c:pt>
                <c:pt idx="38">
                  <c:v>3.9000000000000021E-2</c:v>
                </c:pt>
                <c:pt idx="39">
                  <c:v>4.0000000000000022E-2</c:v>
                </c:pt>
                <c:pt idx="40">
                  <c:v>4.1000000000000016E-2</c:v>
                </c:pt>
                <c:pt idx="41">
                  <c:v>4.200000000000001E-2</c:v>
                </c:pt>
                <c:pt idx="42">
                  <c:v>4.300000000000001E-2</c:v>
                </c:pt>
                <c:pt idx="43">
                  <c:v>4.4000000000000004E-2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4.6999999999999993E-2</c:v>
                </c:pt>
                <c:pt idx="47">
                  <c:v>4.7999999999999987E-2</c:v>
                </c:pt>
                <c:pt idx="48">
                  <c:v>4.8999999999999988E-2</c:v>
                </c:pt>
                <c:pt idx="49">
                  <c:v>4.9999999999999982E-2</c:v>
                </c:pt>
                <c:pt idx="50">
                  <c:v>5.0999999999999983E-2</c:v>
                </c:pt>
                <c:pt idx="51">
                  <c:v>5.1999999999999977E-2</c:v>
                </c:pt>
                <c:pt idx="52">
                  <c:v>5.2999999999999971E-2</c:v>
                </c:pt>
                <c:pt idx="53">
                  <c:v>5.3999999999999972E-2</c:v>
                </c:pt>
                <c:pt idx="54">
                  <c:v>5.4999999999999966E-2</c:v>
                </c:pt>
                <c:pt idx="55">
                  <c:v>5.599999999999996E-2</c:v>
                </c:pt>
                <c:pt idx="56">
                  <c:v>5.699999999999996E-2</c:v>
                </c:pt>
                <c:pt idx="57">
                  <c:v>5.7999999999999954E-2</c:v>
                </c:pt>
                <c:pt idx="58">
                  <c:v>5.8999999999999948E-2</c:v>
                </c:pt>
                <c:pt idx="59">
                  <c:v>5.9999999999999949E-2</c:v>
                </c:pt>
                <c:pt idx="60">
                  <c:v>6.0999999999999943E-2</c:v>
                </c:pt>
                <c:pt idx="61">
                  <c:v>6.1999999999999944E-2</c:v>
                </c:pt>
                <c:pt idx="62">
                  <c:v>6.2999999999999931E-2</c:v>
                </c:pt>
                <c:pt idx="63">
                  <c:v>6.3999999999999932E-2</c:v>
                </c:pt>
                <c:pt idx="64">
                  <c:v>6.4999999999999933E-2</c:v>
                </c:pt>
                <c:pt idx="65">
                  <c:v>6.599999999999992E-2</c:v>
                </c:pt>
                <c:pt idx="66">
                  <c:v>6.6999999999999921E-2</c:v>
                </c:pt>
                <c:pt idx="67">
                  <c:v>6.7999999999999922E-2</c:v>
                </c:pt>
                <c:pt idx="68">
                  <c:v>6.8999999999999923E-2</c:v>
                </c:pt>
                <c:pt idx="69">
                  <c:v>6.999999999999991E-2</c:v>
                </c:pt>
                <c:pt idx="70">
                  <c:v>7.099999999999991E-2</c:v>
                </c:pt>
                <c:pt idx="71">
                  <c:v>7.1999999999999911E-2</c:v>
                </c:pt>
                <c:pt idx="72">
                  <c:v>7.2999999999999898E-2</c:v>
                </c:pt>
                <c:pt idx="73">
                  <c:v>7.3999999999999899E-2</c:v>
                </c:pt>
                <c:pt idx="74">
                  <c:v>7.49999999999999E-2</c:v>
                </c:pt>
                <c:pt idx="75">
                  <c:v>7.5999999999999887E-2</c:v>
                </c:pt>
                <c:pt idx="76">
                  <c:v>7.6999999999999888E-2</c:v>
                </c:pt>
                <c:pt idx="77">
                  <c:v>7.7999999999999889E-2</c:v>
                </c:pt>
                <c:pt idx="78">
                  <c:v>7.8999999999999876E-2</c:v>
                </c:pt>
                <c:pt idx="79">
                  <c:v>7.9999999999999877E-2</c:v>
                </c:pt>
                <c:pt idx="80">
                  <c:v>8.0999999999999878E-2</c:v>
                </c:pt>
                <c:pt idx="81">
                  <c:v>8.1999999999999865E-2</c:v>
                </c:pt>
                <c:pt idx="82">
                  <c:v>8.2999999999999866E-2</c:v>
                </c:pt>
                <c:pt idx="83">
                  <c:v>8.3999999999999866E-2</c:v>
                </c:pt>
                <c:pt idx="84">
                  <c:v>8.4999999999999853E-2</c:v>
                </c:pt>
                <c:pt idx="85">
                  <c:v>8.5999999999999854E-2</c:v>
                </c:pt>
                <c:pt idx="86">
                  <c:v>8.6999999999999855E-2</c:v>
                </c:pt>
                <c:pt idx="87">
                  <c:v>8.7999999999999842E-2</c:v>
                </c:pt>
                <c:pt idx="88">
                  <c:v>8.8999999999999843E-2</c:v>
                </c:pt>
                <c:pt idx="89">
                  <c:v>8.9999999999999844E-2</c:v>
                </c:pt>
                <c:pt idx="90">
                  <c:v>9.0999999999999845E-2</c:v>
                </c:pt>
                <c:pt idx="91">
                  <c:v>9.1999999999999832E-2</c:v>
                </c:pt>
                <c:pt idx="92">
                  <c:v>9.2999999999999833E-2</c:v>
                </c:pt>
                <c:pt idx="93">
                  <c:v>9.3999999999999834E-2</c:v>
                </c:pt>
                <c:pt idx="94">
                  <c:v>9.4999999999999821E-2</c:v>
                </c:pt>
                <c:pt idx="95">
                  <c:v>9.5999999999999822E-2</c:v>
                </c:pt>
                <c:pt idx="96">
                  <c:v>9.6999999999999822E-2</c:v>
                </c:pt>
                <c:pt idx="97">
                  <c:v>9.7999999999999809E-2</c:v>
                </c:pt>
                <c:pt idx="98">
                  <c:v>9.899999999999981E-2</c:v>
                </c:pt>
                <c:pt idx="99">
                  <c:v>9.9999999999999811E-2</c:v>
                </c:pt>
                <c:pt idx="100">
                  <c:v>0.1009999999999998</c:v>
                </c:pt>
                <c:pt idx="101">
                  <c:v>0.1019999999999998</c:v>
                </c:pt>
                <c:pt idx="102">
                  <c:v>0.1029999999999998</c:v>
                </c:pt>
                <c:pt idx="103">
                  <c:v>0.10399999999999979</c:v>
                </c:pt>
                <c:pt idx="104">
                  <c:v>0.10499999999999979</c:v>
                </c:pt>
                <c:pt idx="105">
                  <c:v>0.10599999999999979</c:v>
                </c:pt>
                <c:pt idx="106">
                  <c:v>0.10699999999999978</c:v>
                </c:pt>
                <c:pt idx="107">
                  <c:v>0.10799999999999978</c:v>
                </c:pt>
                <c:pt idx="108">
                  <c:v>0.10899999999999978</c:v>
                </c:pt>
                <c:pt idx="109">
                  <c:v>0.10999999999999976</c:v>
                </c:pt>
                <c:pt idx="110">
                  <c:v>0.11099999999999977</c:v>
                </c:pt>
                <c:pt idx="111">
                  <c:v>0.11199999999999977</c:v>
                </c:pt>
                <c:pt idx="112">
                  <c:v>0.11299999999999977</c:v>
                </c:pt>
                <c:pt idx="113">
                  <c:v>0.11399999999999975</c:v>
                </c:pt>
                <c:pt idx="114">
                  <c:v>0.11499999999999976</c:v>
                </c:pt>
                <c:pt idx="115">
                  <c:v>0.11599999999999976</c:v>
                </c:pt>
                <c:pt idx="116">
                  <c:v>0.11699999999999974</c:v>
                </c:pt>
                <c:pt idx="117">
                  <c:v>0.11799999999999974</c:v>
                </c:pt>
                <c:pt idx="118">
                  <c:v>0.11899999999999974</c:v>
                </c:pt>
              </c:numCache>
            </c:numRef>
          </c:xVal>
          <c:yVal>
            <c:numRef>
              <c:f>'Barrido de fuerzas2'!$O$6:$O$124</c:f>
              <c:numCache>
                <c:formatCode>0.00E+00</c:formatCode>
                <c:ptCount val="119"/>
                <c:pt idx="0">
                  <c:v>104961174451.87746</c:v>
                </c:pt>
                <c:pt idx="1">
                  <c:v>6557230935.0195999</c:v>
                </c:pt>
                <c:pt idx="2">
                  <c:v>1294296418.1926396</c:v>
                </c:pt>
                <c:pt idx="3">
                  <c:v>409087901.41400671</c:v>
                </c:pt>
                <c:pt idx="4">
                  <c:v>167327184.70274198</c:v>
                </c:pt>
                <c:pt idx="5">
                  <c:v>80551868.07958813</c:v>
                </c:pt>
                <c:pt idx="6">
                  <c:v>43386868.851590164</c:v>
                </c:pt>
                <c:pt idx="7">
                  <c:v>25368053.939927381</c:v>
                </c:pt>
                <c:pt idx="8">
                  <c:v>15790318.974730566</c:v>
                </c:pt>
                <c:pt idx="9">
                  <c:v>10324802.950618137</c:v>
                </c:pt>
                <c:pt idx="10">
                  <c:v>7024702.4214020865</c:v>
                </c:pt>
                <c:pt idx="11">
                  <c:v>4938271.6049382733</c:v>
                </c:pt>
                <c:pt idx="12">
                  <c:v>3567793.4162018676</c:v>
                </c:pt>
                <c:pt idx="13">
                  <c:v>2638107.9545567106</c:v>
                </c:pt>
                <c:pt idx="14">
                  <c:v>1989826.9054560596</c:v>
                </c:pt>
                <c:pt idx="15">
                  <c:v>1526878.8134524564</c:v>
                </c:pt>
                <c:pt idx="16">
                  <c:v>1189336.728245822</c:v>
                </c:pt>
                <c:pt idx="17">
                  <c:v>938686.07895020349</c:v>
                </c:pt>
                <c:pt idx="18">
                  <c:v>749514.9819696499</c:v>
                </c:pt>
                <c:pt idx="19">
                  <c:v>604661.75999999966</c:v>
                </c:pt>
                <c:pt idx="20">
                  <c:v>492293.11341798265</c:v>
                </c:pt>
                <c:pt idx="21">
                  <c:v>404096.11116380466</c:v>
                </c:pt>
                <c:pt idx="22">
                  <c:v>334131.69270772662</c:v>
                </c:pt>
                <c:pt idx="23">
                  <c:v>278091.43066406227</c:v>
                </c:pt>
                <c:pt idx="24">
                  <c:v>232805.98268705711</c:v>
                </c:pt>
                <c:pt idx="25">
                  <c:v>195914.02701399254</c:v>
                </c:pt>
                <c:pt idx="26">
                  <c:v>165635.541838862</c:v>
                </c:pt>
                <c:pt idx="27">
                  <c:v>140614.14993345676</c:v>
                </c:pt>
                <c:pt idx="28">
                  <c:v>119805.93438324277</c:v>
                </c:pt>
                <c:pt idx="29">
                  <c:v>102399.99999999985</c:v>
                </c:pt>
                <c:pt idx="30">
                  <c:v>87761.027183067534</c:v>
                </c:pt>
                <c:pt idx="31">
                  <c:v>75387.26100031838</c:v>
                </c:pt>
                <c:pt idx="32">
                  <c:v>64879.46532404836</c:v>
                </c:pt>
                <c:pt idx="33">
                  <c:v>55917.754962728635</c:v>
                </c:pt>
                <c:pt idx="34">
                  <c:v>48244.147981328199</c:v>
                </c:pt>
                <c:pt idx="35">
                  <c:v>41649.312786338902</c:v>
                </c:pt>
                <c:pt idx="36">
                  <c:v>35962.42010824848</c:v>
                </c:pt>
                <c:pt idx="37">
                  <c:v>31043.313407847021</c:v>
                </c:pt>
                <c:pt idx="38">
                  <c:v>26776.424820146916</c:v>
                </c:pt>
                <c:pt idx="39">
                  <c:v>23066.015624999931</c:v>
                </c:pt>
                <c:pt idx="40">
                  <c:v>19832.429251734604</c:v>
                </c:pt>
                <c:pt idx="41">
                  <c:v>17009.123782075483</c:v>
                </c:pt>
                <c:pt idx="42">
                  <c:v>14540.308586695655</c:v>
                </c:pt>
                <c:pt idx="43">
                  <c:v>12379.05219445892</c:v>
                </c:pt>
                <c:pt idx="44">
                  <c:v>10485.760000000004</c:v>
                </c:pt>
                <c:pt idx="45">
                  <c:v>8826.9439634702085</c:v>
                </c:pt>
                <c:pt idx="46">
                  <c:v>7374.2241798514478</c:v>
                </c:pt>
                <c:pt idx="47">
                  <c:v>6103.5156250000136</c:v>
                </c:pt>
                <c:pt idx="48">
                  <c:v>4994.3636282863681</c:v>
                </c:pt>
                <c:pt idx="49">
                  <c:v>4029.399483548535</c:v>
                </c:pt>
                <c:pt idx="50">
                  <c:v>3193.8936825934384</c:v>
                </c:pt>
                <c:pt idx="51">
                  <c:v>2475.3889757230563</c:v>
                </c:pt>
                <c:pt idx="52">
                  <c:v>1863.3991569139448</c:v>
                </c:pt>
                <c:pt idx="53">
                  <c:v>1349.1623809680548</c:v>
                </c:pt>
                <c:pt idx="54">
                  <c:v>925.44013002285669</c:v>
                </c:pt>
                <c:pt idx="55">
                  <c:v>586.35479705824423</c:v>
                </c:pt>
                <c:pt idx="56">
                  <c:v>327.26035169475483</c:v>
                </c:pt>
                <c:pt idx="57">
                  <c:v>144.6417817360971</c:v>
                </c:pt>
                <c:pt idx="58">
                  <c:v>36.040027793220858</c:v>
                </c:pt>
                <c:pt idx="59">
                  <c:v>8.9059240755831349E-26</c:v>
                </c:pt>
                <c:pt idx="60">
                  <c:v>36.040027793213525</c:v>
                </c:pt>
                <c:pt idx="61">
                  <c:v>144.64178173608275</c:v>
                </c:pt>
                <c:pt idx="62">
                  <c:v>327.26035169473272</c:v>
                </c:pt>
                <c:pt idx="63">
                  <c:v>586.35479705821263</c:v>
                </c:pt>
                <c:pt idx="64">
                  <c:v>925.44013002281861</c:v>
                </c:pt>
                <c:pt idx="65">
                  <c:v>1349.1623809680045</c:v>
                </c:pt>
                <c:pt idx="66">
                  <c:v>1863.3991569138848</c:v>
                </c:pt>
                <c:pt idx="67">
                  <c:v>2475.3889757229913</c:v>
                </c:pt>
                <c:pt idx="68">
                  <c:v>3193.8936825933679</c:v>
                </c:pt>
                <c:pt idx="69">
                  <c:v>4029.399483548445</c:v>
                </c:pt>
                <c:pt idx="70">
                  <c:v>4994.3636282862699</c:v>
                </c:pt>
                <c:pt idx="71">
                  <c:v>6103.5156249998981</c:v>
                </c:pt>
                <c:pt idx="72">
                  <c:v>7374.2241798512996</c:v>
                </c:pt>
                <c:pt idx="73">
                  <c:v>8826.9439634700557</c:v>
                </c:pt>
                <c:pt idx="74">
                  <c:v>10485.759999999833</c:v>
                </c:pt>
                <c:pt idx="75">
                  <c:v>12379.052194458711</c:v>
                </c:pt>
                <c:pt idx="76">
                  <c:v>14540.30858669543</c:v>
                </c:pt>
                <c:pt idx="77">
                  <c:v>17009.123782075218</c:v>
                </c:pt>
                <c:pt idx="78">
                  <c:v>19832.429251734284</c:v>
                </c:pt>
                <c:pt idx="79">
                  <c:v>23066.015624999593</c:v>
                </c:pt>
                <c:pt idx="80">
                  <c:v>26776.424820146534</c:v>
                </c:pt>
                <c:pt idx="81">
                  <c:v>31043.313407846508</c:v>
                </c:pt>
                <c:pt idx="82">
                  <c:v>35962.420108247905</c:v>
                </c:pt>
                <c:pt idx="83">
                  <c:v>41649.31278633824</c:v>
                </c:pt>
                <c:pt idx="84">
                  <c:v>48244.147981327311</c:v>
                </c:pt>
                <c:pt idx="85">
                  <c:v>55917.754962727609</c:v>
                </c:pt>
                <c:pt idx="86">
                  <c:v>64879.465324047145</c:v>
                </c:pt>
                <c:pt idx="87">
                  <c:v>75387.261000316852</c:v>
                </c:pt>
                <c:pt idx="88">
                  <c:v>87761.027183065642</c:v>
                </c:pt>
                <c:pt idx="89">
                  <c:v>102399.9999999976</c:v>
                </c:pt>
                <c:pt idx="90">
                  <c:v>119805.93438324022</c:v>
                </c:pt>
                <c:pt idx="91">
                  <c:v>140614.14993345324</c:v>
                </c:pt>
                <c:pt idx="92">
                  <c:v>165635.54183885778</c:v>
                </c:pt>
                <c:pt idx="93">
                  <c:v>195914.02701398751</c:v>
                </c:pt>
                <c:pt idx="94">
                  <c:v>232805.98268705024</c:v>
                </c:pt>
                <c:pt idx="95">
                  <c:v>278091.43066405389</c:v>
                </c:pt>
                <c:pt idx="96">
                  <c:v>334131.69270771614</c:v>
                </c:pt>
                <c:pt idx="97">
                  <c:v>404096.11116379063</c:v>
                </c:pt>
                <c:pt idx="98">
                  <c:v>492293.11341796478</c:v>
                </c:pt>
                <c:pt idx="99">
                  <c:v>604661.75999997673</c:v>
                </c:pt>
                <c:pt idx="100">
                  <c:v>749514.98196961859</c:v>
                </c:pt>
                <c:pt idx="101">
                  <c:v>938686.07895016193</c:v>
                </c:pt>
                <c:pt idx="102">
                  <c:v>1189336.7282457671</c:v>
                </c:pt>
                <c:pt idx="103">
                  <c:v>1526878.8134523761</c:v>
                </c:pt>
                <c:pt idx="104">
                  <c:v>1989826.9054559474</c:v>
                </c:pt>
                <c:pt idx="105">
                  <c:v>2638107.9545565527</c:v>
                </c:pt>
                <c:pt idx="106">
                  <c:v>3567793.4162016246</c:v>
                </c:pt>
                <c:pt idx="107">
                  <c:v>4938271.6049379073</c:v>
                </c:pt>
                <c:pt idx="108">
                  <c:v>7024702.4214015193</c:v>
                </c:pt>
                <c:pt idx="109">
                  <c:v>10324802.950617166</c:v>
                </c:pt>
                <c:pt idx="110">
                  <c:v>15790318.974728934</c:v>
                </c:pt>
                <c:pt idx="111">
                  <c:v>25368053.939924456</c:v>
                </c:pt>
                <c:pt idx="112">
                  <c:v>43386868.851584457</c:v>
                </c:pt>
                <c:pt idx="113">
                  <c:v>80551868.079575136</c:v>
                </c:pt>
                <c:pt idx="114">
                  <c:v>167327184.7027097</c:v>
                </c:pt>
                <c:pt idx="115">
                  <c:v>409087901.41390854</c:v>
                </c:pt>
                <c:pt idx="116">
                  <c:v>1294296418.1922047</c:v>
                </c:pt>
                <c:pt idx="117">
                  <c:v>6557230935.0162983</c:v>
                </c:pt>
                <c:pt idx="118">
                  <c:v>104961174451.77219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18-4CA3-BDE6-F8BA1924D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682608"/>
        <c:axId val="1163689680"/>
      </c:scatterChart>
      <c:valAx>
        <c:axId val="11636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3689680"/>
        <c:crosses val="autoZero"/>
        <c:crossBetween val="midCat"/>
      </c:valAx>
      <c:valAx>
        <c:axId val="11636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368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</xdr:colOff>
      <xdr:row>21</xdr:row>
      <xdr:rowOff>195262</xdr:rowOff>
    </xdr:from>
    <xdr:ext cx="54002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65C674AF-C0D2-4CC6-9DA0-D0437F07672F}"/>
                </a:ext>
              </a:extLst>
            </xdr:cNvPr>
            <xdr:cNvSpPr txBox="1"/>
          </xdr:nvSpPr>
          <xdr:spPr>
            <a:xfrm>
              <a:off x="4114800" y="4262437"/>
              <a:ext cx="54002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s-MX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𝑞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𝑞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rad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65C674AF-C0D2-4CC6-9DA0-D0437F07672F}"/>
                </a:ext>
              </a:extLst>
            </xdr:cNvPr>
            <xdr:cNvSpPr txBox="1"/>
          </xdr:nvSpPr>
          <xdr:spPr>
            <a:xfrm>
              <a:off x="4114800" y="4262437"/>
              <a:ext cx="54002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√(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𝑞1/𝑞2)−1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</xdr:col>
      <xdr:colOff>85725</xdr:colOff>
      <xdr:row>21</xdr:row>
      <xdr:rowOff>176212</xdr:rowOff>
    </xdr:from>
    <xdr:ext cx="64543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A7D1F3C5-4E40-411E-9ADF-D00074086422}"/>
                </a:ext>
              </a:extLst>
            </xdr:cNvPr>
            <xdr:cNvSpPr txBox="1"/>
          </xdr:nvSpPr>
          <xdr:spPr>
            <a:xfrm>
              <a:off x="5648325" y="4243387"/>
              <a:ext cx="6454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ad>
                      <m:radPr>
                        <m:degHide m:val="on"/>
                        <m:ctrlPr>
                          <a:rPr lang="es-MX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𝑞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𝑞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rad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A7D1F3C5-4E40-411E-9ADF-D00074086422}"/>
                </a:ext>
              </a:extLst>
            </xdr:cNvPr>
            <xdr:cNvSpPr txBox="1"/>
          </xdr:nvSpPr>
          <xdr:spPr>
            <a:xfrm>
              <a:off x="5648325" y="4243387"/>
              <a:ext cx="6454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</a:t>
              </a:r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√(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𝑞1/𝑞2)−1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</xdr:col>
      <xdr:colOff>76200</xdr:colOff>
      <xdr:row>27</xdr:row>
      <xdr:rowOff>195262</xdr:rowOff>
    </xdr:from>
    <xdr:ext cx="54002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99422EE-B218-427C-B086-94C9D2BF4CC6}"/>
                </a:ext>
              </a:extLst>
            </xdr:cNvPr>
            <xdr:cNvSpPr txBox="1"/>
          </xdr:nvSpPr>
          <xdr:spPr>
            <a:xfrm>
              <a:off x="4114800" y="5434012"/>
              <a:ext cx="54002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s-MX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𝑞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𝑞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den>
                        </m:f>
                      </m:e>
                    </m:rad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99422EE-B218-427C-B086-94C9D2BF4CC6}"/>
                </a:ext>
              </a:extLst>
            </xdr:cNvPr>
            <xdr:cNvSpPr txBox="1"/>
          </xdr:nvSpPr>
          <xdr:spPr>
            <a:xfrm>
              <a:off x="4114800" y="5434012"/>
              <a:ext cx="54002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√(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𝑞2/𝑞1)+1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</xdr:col>
      <xdr:colOff>85725</xdr:colOff>
      <xdr:row>27</xdr:row>
      <xdr:rowOff>176212</xdr:rowOff>
    </xdr:from>
    <xdr:ext cx="64543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83A4EF42-B805-40BE-BC65-F1260E216AD5}"/>
                </a:ext>
              </a:extLst>
            </xdr:cNvPr>
            <xdr:cNvSpPr txBox="1"/>
          </xdr:nvSpPr>
          <xdr:spPr>
            <a:xfrm>
              <a:off x="5648325" y="5414962"/>
              <a:ext cx="6454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ad>
                      <m:radPr>
                        <m:degHide m:val="on"/>
                        <m:ctrlPr>
                          <a:rPr lang="es-MX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𝑞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𝑞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den>
                        </m:f>
                      </m:e>
                    </m:rad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83A4EF42-B805-40BE-BC65-F1260E216AD5}"/>
                </a:ext>
              </a:extLst>
            </xdr:cNvPr>
            <xdr:cNvSpPr txBox="1"/>
          </xdr:nvSpPr>
          <xdr:spPr>
            <a:xfrm>
              <a:off x="5648325" y="5414962"/>
              <a:ext cx="6454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</a:t>
              </a:r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√(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𝑞2/𝑞1)+1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95249</xdr:colOff>
      <xdr:row>2</xdr:row>
      <xdr:rowOff>28575</xdr:rowOff>
    </xdr:from>
    <xdr:to>
      <xdr:col>16</xdr:col>
      <xdr:colOff>314324</xdr:colOff>
      <xdr:row>15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EF9C40-1D95-4073-923F-1956C08F0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28914</xdr:colOff>
      <xdr:row>1</xdr:row>
      <xdr:rowOff>134371</xdr:rowOff>
    </xdr:from>
    <xdr:to>
      <xdr:col>26</xdr:col>
      <xdr:colOff>504043</xdr:colOff>
      <xdr:row>22</xdr:row>
      <xdr:rowOff>11893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B209C-F072-4399-8EBF-C2BDE504F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33168</xdr:colOff>
      <xdr:row>22</xdr:row>
      <xdr:rowOff>180464</xdr:rowOff>
    </xdr:from>
    <xdr:to>
      <xdr:col>26</xdr:col>
      <xdr:colOff>163286</xdr:colOff>
      <xdr:row>41</xdr:row>
      <xdr:rowOff>122464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11F92F-36B9-4A87-963E-EF444C53E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5026-CF05-478A-9294-3DF584ABC6BF}">
  <dimension ref="A1:R30"/>
  <sheetViews>
    <sheetView zoomScale="70" zoomScaleNormal="70" workbookViewId="0">
      <selection activeCell="P13" sqref="P13"/>
    </sheetView>
  </sheetViews>
  <sheetFormatPr baseColWidth="10" defaultRowHeight="15" x14ac:dyDescent="0.25"/>
  <cols>
    <col min="2" max="2" width="26.42578125" bestFit="1" customWidth="1"/>
  </cols>
  <sheetData>
    <row r="1" spans="1:18" x14ac:dyDescent="0.25">
      <c r="F1" s="51" t="s">
        <v>0</v>
      </c>
      <c r="G1" s="51"/>
      <c r="H1" s="51"/>
      <c r="I1" s="51"/>
      <c r="J1" s="51"/>
      <c r="K1" s="51"/>
    </row>
    <row r="2" spans="1:18" x14ac:dyDescent="0.25">
      <c r="L2" s="42" t="s">
        <v>1</v>
      </c>
      <c r="M2" s="42" t="s">
        <v>28</v>
      </c>
      <c r="N2" s="42" t="s">
        <v>29</v>
      </c>
      <c r="O2" s="1"/>
      <c r="P2" s="1"/>
      <c r="Q2" s="1"/>
    </row>
    <row r="3" spans="1:18" ht="15.75" thickBot="1" x14ac:dyDescent="0.3">
      <c r="F3" s="52" t="s">
        <v>2</v>
      </c>
      <c r="G3" s="52"/>
      <c r="H3" s="52"/>
      <c r="I3" s="52"/>
      <c r="J3" s="52"/>
      <c r="K3" s="52"/>
    </row>
    <row r="4" spans="1:18" x14ac:dyDescent="0.25">
      <c r="A4" s="2" t="s">
        <v>3</v>
      </c>
      <c r="B4" s="3">
        <v>7.9999999999999996E-6</v>
      </c>
      <c r="F4" s="4"/>
      <c r="G4" s="5"/>
      <c r="H4" s="5"/>
      <c r="I4" s="5"/>
      <c r="J4" s="5"/>
      <c r="K4" s="6"/>
    </row>
    <row r="5" spans="1:18" x14ac:dyDescent="0.25">
      <c r="A5" s="2" t="s">
        <v>4</v>
      </c>
      <c r="B5" s="3">
        <v>6.9999999999999999E-6</v>
      </c>
      <c r="C5" s="2"/>
      <c r="D5" s="3"/>
      <c r="F5" s="7"/>
      <c r="H5" s="1" t="s">
        <v>5</v>
      </c>
      <c r="J5" s="1" t="s">
        <v>6</v>
      </c>
      <c r="K5" s="8"/>
    </row>
    <row r="6" spans="1:18" ht="15.75" thickBot="1" x14ac:dyDescent="0.3">
      <c r="A6" s="2" t="s">
        <v>7</v>
      </c>
      <c r="B6" s="3">
        <v>6.0000000000000002E-6</v>
      </c>
      <c r="F6" s="7"/>
      <c r="G6" s="9" t="s">
        <v>8</v>
      </c>
      <c r="H6" s="53">
        <f>(B4*B5*B7)/((B8/2)*(B8/2))</f>
        <v>139.99999999999997</v>
      </c>
      <c r="I6" s="9" t="s">
        <v>9</v>
      </c>
      <c r="J6" s="55">
        <f>(B5*B6*B7)/((B8/2)*(B8/2))</f>
        <v>105.00000000000001</v>
      </c>
      <c r="K6" s="8"/>
      <c r="M6" s="1" t="s">
        <v>10</v>
      </c>
      <c r="N6" s="10">
        <f>H6-J6</f>
        <v>34.999999999999957</v>
      </c>
    </row>
    <row r="7" spans="1:18" x14ac:dyDescent="0.25">
      <c r="A7" s="11" t="s">
        <v>11</v>
      </c>
      <c r="B7" s="33">
        <v>9000000000</v>
      </c>
      <c r="F7" s="7"/>
      <c r="G7" s="1" t="s">
        <v>12</v>
      </c>
      <c r="H7" s="54"/>
      <c r="I7" s="1" t="s">
        <v>12</v>
      </c>
      <c r="J7" s="51"/>
      <c r="K7" s="8"/>
    </row>
    <row r="8" spans="1:18" ht="15.75" thickBot="1" x14ac:dyDescent="0.3">
      <c r="A8" s="2" t="s">
        <v>13</v>
      </c>
      <c r="B8" s="3">
        <v>0.12</v>
      </c>
      <c r="F8" s="13"/>
      <c r="G8" s="14"/>
      <c r="H8" s="14"/>
      <c r="I8" s="14"/>
      <c r="J8" s="14"/>
      <c r="K8" s="15"/>
    </row>
    <row r="9" spans="1:18" x14ac:dyDescent="0.25">
      <c r="A9" s="51" t="s">
        <v>14</v>
      </c>
      <c r="B9" s="51"/>
      <c r="C9" s="51"/>
      <c r="D9" s="51"/>
    </row>
    <row r="11" spans="1:18" ht="15.75" thickBot="1" x14ac:dyDescent="0.3">
      <c r="F11" s="51" t="s">
        <v>15</v>
      </c>
      <c r="G11" s="51"/>
      <c r="H11" s="51"/>
      <c r="I11" s="51"/>
      <c r="J11" s="51"/>
      <c r="K11" s="51"/>
    </row>
    <row r="12" spans="1:18" x14ac:dyDescent="0.25">
      <c r="A12" s="2" t="s">
        <v>3</v>
      </c>
      <c r="B12" s="3">
        <v>7.9999999999999996E-6</v>
      </c>
      <c r="F12" s="16"/>
      <c r="G12" s="17"/>
      <c r="H12" s="17"/>
      <c r="I12" s="17"/>
      <c r="J12" s="17"/>
      <c r="K12" s="18"/>
      <c r="M12" s="1"/>
      <c r="N12" s="1"/>
      <c r="O12" s="1"/>
      <c r="P12" s="1"/>
      <c r="Q12" s="1"/>
      <c r="R12" s="1"/>
    </row>
    <row r="13" spans="1:18" x14ac:dyDescent="0.25">
      <c r="A13" s="2" t="s">
        <v>4</v>
      </c>
      <c r="B13" s="3">
        <v>6.9999999999999999E-6</v>
      </c>
      <c r="C13" s="2"/>
      <c r="D13" s="3"/>
      <c r="F13" s="19"/>
      <c r="G13" s="1"/>
      <c r="H13" s="1" t="s">
        <v>5</v>
      </c>
      <c r="I13" s="1"/>
      <c r="J13" s="1" t="s">
        <v>6</v>
      </c>
      <c r="K13" s="20"/>
      <c r="M13" s="1"/>
      <c r="N13" s="1"/>
      <c r="O13" s="1"/>
      <c r="P13" s="1"/>
      <c r="Q13" s="1"/>
      <c r="R13" s="1"/>
    </row>
    <row r="14" spans="1:18" ht="15.75" thickBot="1" x14ac:dyDescent="0.3">
      <c r="A14" s="2" t="s">
        <v>7</v>
      </c>
      <c r="B14" s="3">
        <v>6.0000000000000002E-6</v>
      </c>
      <c r="F14" s="19"/>
      <c r="G14" s="9" t="s">
        <v>8</v>
      </c>
      <c r="H14" s="55">
        <f>(B15*B12*B13)/(D16*D16)</f>
        <v>5040</v>
      </c>
      <c r="I14" s="9" t="s">
        <v>9</v>
      </c>
      <c r="J14" s="55">
        <f>(B15*B13*B14)/((B16-D16)*(B16-D16))</f>
        <v>31.239669421487605</v>
      </c>
      <c r="K14" s="20"/>
      <c r="M14" s="1" t="s">
        <v>16</v>
      </c>
      <c r="N14" s="10">
        <f>H14-J14</f>
        <v>5008.7603305785124</v>
      </c>
      <c r="O14" s="1"/>
      <c r="P14" s="1"/>
      <c r="Q14" s="1"/>
      <c r="R14" s="1"/>
    </row>
    <row r="15" spans="1:18" x14ac:dyDescent="0.25">
      <c r="A15" s="11" t="s">
        <v>11</v>
      </c>
      <c r="B15" s="12">
        <v>9000000000</v>
      </c>
      <c r="F15" s="19"/>
      <c r="G15" s="1" t="s">
        <v>17</v>
      </c>
      <c r="H15" s="51"/>
      <c r="I15" s="1" t="s">
        <v>18</v>
      </c>
      <c r="J15" s="51"/>
      <c r="K15" s="20"/>
      <c r="M15" s="1"/>
      <c r="N15" s="1"/>
      <c r="O15" s="1"/>
      <c r="P15" s="1"/>
      <c r="Q15" s="1"/>
      <c r="R15" s="1"/>
    </row>
    <row r="16" spans="1:18" ht="15.75" thickBot="1" x14ac:dyDescent="0.3">
      <c r="A16" s="2" t="s">
        <v>13</v>
      </c>
      <c r="B16" s="3">
        <v>0.12</v>
      </c>
      <c r="C16" s="2" t="s">
        <v>19</v>
      </c>
      <c r="D16" s="3">
        <v>0.01</v>
      </c>
      <c r="F16" s="21"/>
      <c r="G16" s="9"/>
      <c r="H16" s="9"/>
      <c r="I16" s="9"/>
      <c r="J16" s="9"/>
      <c r="K16" s="22"/>
      <c r="M16" s="1"/>
      <c r="N16" s="1"/>
      <c r="O16" s="1"/>
      <c r="P16" s="1"/>
      <c r="Q16" s="1"/>
      <c r="R16" s="1"/>
    </row>
    <row r="17" spans="1:18" x14ac:dyDescent="0.25">
      <c r="A17" s="51" t="s">
        <v>14</v>
      </c>
      <c r="B17" s="51"/>
      <c r="C17" s="51"/>
      <c r="D17" s="51"/>
    </row>
    <row r="18" spans="1:18" x14ac:dyDescent="0.25">
      <c r="A18" s="51" t="s">
        <v>20</v>
      </c>
      <c r="B18" s="51"/>
      <c r="C18" s="51"/>
      <c r="D18" s="51"/>
    </row>
    <row r="19" spans="1:18" ht="15.75" thickBot="1" x14ac:dyDescent="0.3">
      <c r="F19" s="51" t="s">
        <v>21</v>
      </c>
      <c r="G19" s="51"/>
      <c r="H19" s="51"/>
      <c r="I19" s="51"/>
      <c r="J19" s="51"/>
      <c r="K19" s="51"/>
    </row>
    <row r="20" spans="1:18" x14ac:dyDescent="0.25">
      <c r="A20" s="2" t="s">
        <v>3</v>
      </c>
      <c r="B20" s="3">
        <v>7.9999999999999996E-6</v>
      </c>
      <c r="F20" s="16"/>
      <c r="G20" s="17"/>
      <c r="H20" s="17"/>
      <c r="I20" s="17"/>
      <c r="J20" s="17"/>
      <c r="K20" s="18"/>
      <c r="M20" s="1"/>
      <c r="N20" s="1"/>
      <c r="O20" s="1"/>
      <c r="P20" s="1"/>
      <c r="Q20" s="1"/>
      <c r="R20" s="1"/>
    </row>
    <row r="21" spans="1:18" x14ac:dyDescent="0.25">
      <c r="A21" s="2" t="s">
        <v>4</v>
      </c>
      <c r="B21" s="3">
        <v>6.9999999999999999E-6</v>
      </c>
      <c r="C21" s="2"/>
      <c r="D21" s="3"/>
      <c r="F21" s="19"/>
      <c r="G21" s="1"/>
      <c r="H21" s="1" t="s">
        <v>22</v>
      </c>
      <c r="I21" s="1"/>
      <c r="J21" s="1" t="s">
        <v>23</v>
      </c>
      <c r="K21" s="20"/>
      <c r="M21" s="51" t="s">
        <v>24</v>
      </c>
      <c r="N21" s="51"/>
      <c r="O21" s="51"/>
      <c r="P21" s="1"/>
      <c r="Q21" s="1"/>
      <c r="R21" s="1"/>
    </row>
    <row r="22" spans="1:18" ht="15.75" thickBot="1" x14ac:dyDescent="0.3">
      <c r="A22" s="2" t="s">
        <v>7</v>
      </c>
      <c r="B22" s="3">
        <v>6.0000000000000002E-6</v>
      </c>
      <c r="F22" s="19"/>
      <c r="G22" s="9" t="s">
        <v>25</v>
      </c>
      <c r="H22" s="55">
        <f>B24/(SQRT(B20/B22)-1)</f>
        <v>0.38784609690826544</v>
      </c>
      <c r="I22" s="9" t="s">
        <v>25</v>
      </c>
      <c r="J22" s="55">
        <f>B24/(-1-SQRT(B20/B22))</f>
        <v>-2.7846096908265276E-2</v>
      </c>
      <c r="K22" s="20"/>
      <c r="M22" s="51" t="s">
        <v>26</v>
      </c>
      <c r="N22" s="51"/>
      <c r="O22" s="51"/>
      <c r="P22" s="1"/>
      <c r="Q22" s="1"/>
      <c r="R22" s="1"/>
    </row>
    <row r="23" spans="1:18" x14ac:dyDescent="0.25">
      <c r="A23" s="11" t="s">
        <v>11</v>
      </c>
      <c r="B23" s="12">
        <v>9000000000</v>
      </c>
      <c r="F23" s="19"/>
      <c r="G23" s="23"/>
      <c r="H23" s="55"/>
      <c r="I23" s="1"/>
      <c r="J23" s="55"/>
      <c r="K23" s="20"/>
      <c r="M23" s="1"/>
      <c r="N23" s="1"/>
      <c r="O23" s="1"/>
      <c r="P23" s="1"/>
      <c r="Q23" s="1"/>
      <c r="R23" s="1"/>
    </row>
    <row r="24" spans="1:18" ht="15.75" thickBot="1" x14ac:dyDescent="0.3">
      <c r="A24" s="2" t="s">
        <v>13</v>
      </c>
      <c r="B24" s="3">
        <v>0.06</v>
      </c>
      <c r="C24" s="2"/>
      <c r="D24" s="1"/>
      <c r="F24" s="21"/>
      <c r="G24" s="9"/>
      <c r="H24" s="9"/>
      <c r="I24" s="9"/>
      <c r="J24" s="9"/>
      <c r="K24" s="22"/>
      <c r="M24" s="1"/>
      <c r="N24" s="1"/>
      <c r="O24" s="1"/>
      <c r="P24" s="1"/>
      <c r="Q24" s="1"/>
      <c r="R24" s="1"/>
    </row>
    <row r="25" spans="1:18" ht="15.75" thickBot="1" x14ac:dyDescent="0.3">
      <c r="A25" s="51" t="s">
        <v>14</v>
      </c>
      <c r="B25" s="51"/>
      <c r="C25" s="51"/>
      <c r="D25" s="51"/>
    </row>
    <row r="26" spans="1:18" x14ac:dyDescent="0.25">
      <c r="A26" s="24"/>
      <c r="B26" s="24"/>
      <c r="C26" s="24"/>
      <c r="D26" s="24"/>
      <c r="F26" s="16"/>
      <c r="G26" s="17"/>
      <c r="H26" s="17"/>
      <c r="I26" s="17"/>
      <c r="J26" s="17"/>
      <c r="K26" s="18"/>
    </row>
    <row r="27" spans="1:18" x14ac:dyDescent="0.25">
      <c r="F27" s="19"/>
      <c r="G27" s="1"/>
      <c r="H27" s="1" t="s">
        <v>22</v>
      </c>
      <c r="I27" s="1"/>
      <c r="J27" s="1" t="s">
        <v>23</v>
      </c>
      <c r="K27" s="20"/>
    </row>
    <row r="28" spans="1:18" ht="15.75" thickBot="1" x14ac:dyDescent="0.3">
      <c r="F28" s="19"/>
      <c r="G28" s="9" t="s">
        <v>25</v>
      </c>
      <c r="H28" s="55">
        <f>B24/(SQRT(B22/B20)+1)</f>
        <v>3.2153903091734722E-2</v>
      </c>
      <c r="I28" s="9" t="s">
        <v>25</v>
      </c>
      <c r="J28" s="55">
        <f>B24/(1-SQRT(B22/B20))</f>
        <v>0.4478460969082651</v>
      </c>
      <c r="K28" s="20"/>
      <c r="M28" s="51" t="s">
        <v>24</v>
      </c>
      <c r="N28" s="51"/>
      <c r="O28" s="51"/>
    </row>
    <row r="29" spans="1:18" x14ac:dyDescent="0.25">
      <c r="F29" s="19"/>
      <c r="G29" s="23"/>
      <c r="H29" s="55"/>
      <c r="I29" s="1"/>
      <c r="J29" s="55"/>
      <c r="K29" s="20"/>
      <c r="M29" s="51" t="s">
        <v>27</v>
      </c>
      <c r="N29" s="51"/>
      <c r="O29" s="51"/>
    </row>
    <row r="30" spans="1:18" ht="15.75" thickBot="1" x14ac:dyDescent="0.3">
      <c r="F30" s="21"/>
      <c r="G30" s="9"/>
      <c r="H30" s="9"/>
      <c r="I30" s="9"/>
      <c r="J30" s="9"/>
      <c r="K30" s="22"/>
    </row>
  </sheetData>
  <mergeCells count="20">
    <mergeCell ref="H22:H23"/>
    <mergeCell ref="J22:J23"/>
    <mergeCell ref="M22:O22"/>
    <mergeCell ref="A25:D25"/>
    <mergeCell ref="H28:H29"/>
    <mergeCell ref="J28:J29"/>
    <mergeCell ref="M28:O28"/>
    <mergeCell ref="M29:O29"/>
    <mergeCell ref="A9:D9"/>
    <mergeCell ref="F11:K11"/>
    <mergeCell ref="M21:O21"/>
    <mergeCell ref="F1:K1"/>
    <mergeCell ref="F3:K3"/>
    <mergeCell ref="H6:H7"/>
    <mergeCell ref="J6:J7"/>
    <mergeCell ref="H14:H15"/>
    <mergeCell ref="J14:J15"/>
    <mergeCell ref="A17:D17"/>
    <mergeCell ref="A18:D18"/>
    <mergeCell ref="F19:K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2B9B-41B9-4097-AB20-B387681ACFBC}">
  <dimension ref="A1:K17"/>
  <sheetViews>
    <sheetView workbookViewId="0">
      <selection activeCell="M21" sqref="M21"/>
    </sheetView>
  </sheetViews>
  <sheetFormatPr baseColWidth="10" defaultRowHeight="15" x14ac:dyDescent="0.25"/>
  <sheetData>
    <row r="1" spans="1:11" x14ac:dyDescent="0.25">
      <c r="A1" s="59" t="s">
        <v>30</v>
      </c>
      <c r="B1" s="59"/>
      <c r="C1" s="59"/>
      <c r="D1" s="50"/>
    </row>
    <row r="3" spans="1:11" x14ac:dyDescent="0.25">
      <c r="E3" s="42" t="s">
        <v>31</v>
      </c>
      <c r="F3" s="42" t="s">
        <v>32</v>
      </c>
      <c r="G3" s="42" t="s">
        <v>23</v>
      </c>
      <c r="H3" s="44" t="s">
        <v>33</v>
      </c>
      <c r="I3" s="44" t="s">
        <v>34</v>
      </c>
      <c r="K3" s="44" t="s">
        <v>35</v>
      </c>
    </row>
    <row r="4" spans="1:11" ht="15.75" thickBot="1" x14ac:dyDescent="0.3">
      <c r="E4" s="42">
        <v>0</v>
      </c>
      <c r="F4">
        <f>E4*0.01</f>
        <v>0</v>
      </c>
      <c r="G4">
        <f>$C$8-F4</f>
        <v>0.12</v>
      </c>
      <c r="H4" s="25" t="e">
        <f>$C$10*(($C$5*$C$7)/(F4*F4))</f>
        <v>#DIV/0!</v>
      </c>
      <c r="I4" s="25">
        <f>$C$10*(($C$6*$C$7)/(G4*G4))</f>
        <v>22.500000000000004</v>
      </c>
      <c r="K4" s="25" t="e">
        <f>H4-I4</f>
        <v>#DIV/0!</v>
      </c>
    </row>
    <row r="5" spans="1:11" ht="15.75" thickBot="1" x14ac:dyDescent="0.3">
      <c r="A5" s="56" t="s">
        <v>37</v>
      </c>
      <c r="B5" s="45" t="s">
        <v>1</v>
      </c>
      <c r="C5" s="46">
        <v>6.0000000000000002E-6</v>
      </c>
      <c r="E5" s="42">
        <v>1</v>
      </c>
      <c r="F5">
        <f t="shared" ref="F5:F16" si="0">E5*0.01</f>
        <v>0.01</v>
      </c>
      <c r="G5">
        <f t="shared" ref="G5:G16" si="1">$C$8-F5</f>
        <v>0.11</v>
      </c>
      <c r="H5" s="25">
        <f t="shared" ref="H5:H14" si="2">$C$10*(($C$5*$C$7)/(F5*F5))</f>
        <v>3240.0000000000005</v>
      </c>
      <c r="I5" s="25">
        <f t="shared" ref="I5:I14" si="3">$C$10*(($C$6*$C$7)/(G5*G5))</f>
        <v>26.776859504132233</v>
      </c>
      <c r="K5" s="25">
        <f t="shared" ref="K5:K16" si="4">H5-I5</f>
        <v>3213.2231404958684</v>
      </c>
    </row>
    <row r="6" spans="1:11" ht="15.75" thickBot="1" x14ac:dyDescent="0.3">
      <c r="A6" s="57"/>
      <c r="B6" s="47" t="s">
        <v>29</v>
      </c>
      <c r="C6" s="27">
        <v>6.0000000000000002E-6</v>
      </c>
      <c r="E6" s="42">
        <v>2</v>
      </c>
      <c r="F6">
        <f t="shared" si="0"/>
        <v>0.02</v>
      </c>
      <c r="G6">
        <f t="shared" si="1"/>
        <v>9.9999999999999992E-2</v>
      </c>
      <c r="H6" s="25">
        <f t="shared" si="2"/>
        <v>810.00000000000011</v>
      </c>
      <c r="I6" s="25">
        <f t="shared" si="3"/>
        <v>32.400000000000013</v>
      </c>
      <c r="K6" s="25">
        <f t="shared" si="4"/>
        <v>777.60000000000014</v>
      </c>
    </row>
    <row r="7" spans="1:11" ht="15.75" thickBot="1" x14ac:dyDescent="0.3">
      <c r="A7" s="57"/>
      <c r="B7" s="48" t="s">
        <v>28</v>
      </c>
      <c r="C7" s="27">
        <v>6.0000000000000002E-6</v>
      </c>
      <c r="E7" s="42">
        <v>3</v>
      </c>
      <c r="F7">
        <f t="shared" si="0"/>
        <v>0.03</v>
      </c>
      <c r="G7">
        <f t="shared" si="1"/>
        <v>0.09</v>
      </c>
      <c r="H7" s="25">
        <f t="shared" si="2"/>
        <v>360.00000000000006</v>
      </c>
      <c r="I7" s="25">
        <f t="shared" si="3"/>
        <v>40.000000000000007</v>
      </c>
      <c r="K7" s="25">
        <f t="shared" si="4"/>
        <v>320.00000000000006</v>
      </c>
    </row>
    <row r="8" spans="1:11" ht="15.75" thickBot="1" x14ac:dyDescent="0.3">
      <c r="A8" s="58"/>
      <c r="B8" s="48" t="s">
        <v>25</v>
      </c>
      <c r="C8" s="15">
        <v>0.12</v>
      </c>
      <c r="E8" s="42">
        <v>4</v>
      </c>
      <c r="F8">
        <f t="shared" si="0"/>
        <v>0.04</v>
      </c>
      <c r="G8">
        <f t="shared" si="1"/>
        <v>7.9999999999999988E-2</v>
      </c>
      <c r="H8" s="25">
        <f t="shared" si="2"/>
        <v>202.50000000000003</v>
      </c>
      <c r="I8" s="25">
        <f t="shared" si="3"/>
        <v>50.625000000000021</v>
      </c>
      <c r="K8" s="25">
        <f t="shared" si="4"/>
        <v>151.875</v>
      </c>
    </row>
    <row r="9" spans="1:11" x14ac:dyDescent="0.25">
      <c r="E9" s="42">
        <v>5</v>
      </c>
      <c r="F9">
        <f t="shared" si="0"/>
        <v>0.05</v>
      </c>
      <c r="G9">
        <f t="shared" si="1"/>
        <v>6.9999999999999993E-2</v>
      </c>
      <c r="H9" s="25">
        <f t="shared" si="2"/>
        <v>129.6</v>
      </c>
      <c r="I9" s="25">
        <f t="shared" si="3"/>
        <v>66.122448979591866</v>
      </c>
      <c r="K9" s="25">
        <f t="shared" si="4"/>
        <v>63.477551020408129</v>
      </c>
    </row>
    <row r="10" spans="1:11" x14ac:dyDescent="0.25">
      <c r="A10" t="s">
        <v>38</v>
      </c>
      <c r="B10" t="s">
        <v>39</v>
      </c>
      <c r="C10" s="25">
        <v>9000000000</v>
      </c>
      <c r="E10" s="42">
        <v>6</v>
      </c>
      <c r="F10">
        <f t="shared" si="0"/>
        <v>0.06</v>
      </c>
      <c r="G10">
        <f t="shared" si="1"/>
        <v>0.06</v>
      </c>
      <c r="H10" s="25">
        <f t="shared" si="2"/>
        <v>90.000000000000014</v>
      </c>
      <c r="I10" s="25">
        <f t="shared" si="3"/>
        <v>90.000000000000014</v>
      </c>
      <c r="K10" s="25">
        <f t="shared" si="4"/>
        <v>0</v>
      </c>
    </row>
    <row r="11" spans="1:11" x14ac:dyDescent="0.25">
      <c r="A11" t="s">
        <v>49</v>
      </c>
      <c r="C11" s="36">
        <v>35</v>
      </c>
      <c r="E11" s="42">
        <v>7</v>
      </c>
      <c r="F11">
        <f t="shared" si="0"/>
        <v>7.0000000000000007E-2</v>
      </c>
      <c r="G11">
        <f t="shared" si="1"/>
        <v>4.9999999999999989E-2</v>
      </c>
      <c r="H11" s="25">
        <f t="shared" si="2"/>
        <v>66.122448979591837</v>
      </c>
      <c r="I11" s="25">
        <f t="shared" si="3"/>
        <v>129.60000000000008</v>
      </c>
      <c r="K11" s="25">
        <f t="shared" si="4"/>
        <v>-63.477551020408242</v>
      </c>
    </row>
    <row r="12" spans="1:11" x14ac:dyDescent="0.25">
      <c r="E12" s="42">
        <v>8</v>
      </c>
      <c r="F12">
        <f t="shared" si="0"/>
        <v>0.08</v>
      </c>
      <c r="G12">
        <f t="shared" si="1"/>
        <v>3.9999999999999994E-2</v>
      </c>
      <c r="H12" s="25">
        <f t="shared" si="2"/>
        <v>50.625000000000007</v>
      </c>
      <c r="I12" s="25">
        <f t="shared" si="3"/>
        <v>202.50000000000009</v>
      </c>
      <c r="K12" s="25">
        <f t="shared" si="4"/>
        <v>-151.87500000000009</v>
      </c>
    </row>
    <row r="13" spans="1:11" x14ac:dyDescent="0.25">
      <c r="E13" s="42">
        <v>9</v>
      </c>
      <c r="F13">
        <f t="shared" si="0"/>
        <v>0.09</v>
      </c>
      <c r="G13">
        <f t="shared" si="1"/>
        <v>0.03</v>
      </c>
      <c r="H13" s="25">
        <f t="shared" si="2"/>
        <v>40.000000000000007</v>
      </c>
      <c r="I13" s="25">
        <f t="shared" si="3"/>
        <v>360.00000000000006</v>
      </c>
      <c r="K13" s="25">
        <f t="shared" si="4"/>
        <v>-320.00000000000006</v>
      </c>
    </row>
    <row r="14" spans="1:11" x14ac:dyDescent="0.25">
      <c r="E14" s="42">
        <v>10</v>
      </c>
      <c r="F14">
        <f t="shared" si="0"/>
        <v>0.1</v>
      </c>
      <c r="G14">
        <f t="shared" si="1"/>
        <v>1.999999999999999E-2</v>
      </c>
      <c r="H14" s="25">
        <f t="shared" si="2"/>
        <v>32.4</v>
      </c>
      <c r="I14" s="25">
        <f t="shared" si="3"/>
        <v>810.00000000000091</v>
      </c>
      <c r="K14" s="25">
        <f t="shared" si="4"/>
        <v>-777.60000000000093</v>
      </c>
    </row>
    <row r="15" spans="1:11" x14ac:dyDescent="0.25">
      <c r="E15" s="42">
        <v>11</v>
      </c>
      <c r="F15">
        <f>E15*0.01</f>
        <v>0.11</v>
      </c>
      <c r="G15">
        <f>$C$8-F15</f>
        <v>9.999999999999995E-3</v>
      </c>
      <c r="H15" s="25">
        <f>$C$10*(($C$5*$C$7)/(F15*F15))</f>
        <v>26.776859504132233</v>
      </c>
      <c r="I15" s="25">
        <f>$C$10*(($C$6*$C$7)/(G15*G15))</f>
        <v>3240.0000000000036</v>
      </c>
      <c r="K15" s="25">
        <f>H15-I15</f>
        <v>-3213.2231404958716</v>
      </c>
    </row>
    <row r="16" spans="1:11" x14ac:dyDescent="0.25">
      <c r="E16" s="42">
        <v>12</v>
      </c>
      <c r="F16">
        <f t="shared" si="0"/>
        <v>0.12</v>
      </c>
      <c r="G16">
        <f t="shared" si="1"/>
        <v>0</v>
      </c>
      <c r="H16" s="25">
        <f t="shared" ref="H16" si="5">$C$10*(($C$5*$C$7)/(F16*F16))</f>
        <v>22.500000000000004</v>
      </c>
      <c r="I16" s="25" t="e">
        <f t="shared" ref="I16" si="6">$C$10*(($C$6*$C$7)/(G16*G16))</f>
        <v>#DIV/0!</v>
      </c>
      <c r="K16" s="25" t="e">
        <f t="shared" si="4"/>
        <v>#DIV/0!</v>
      </c>
    </row>
    <row r="17" spans="9:9" x14ac:dyDescent="0.25">
      <c r="I17" s="43"/>
    </row>
  </sheetData>
  <mergeCells count="2">
    <mergeCell ref="A5:A8"/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E92E-8CEA-4C2B-BD76-5FB9933DC01F}">
  <dimension ref="A1:Q125"/>
  <sheetViews>
    <sheetView zoomScale="70" zoomScaleNormal="70" workbookViewId="0">
      <selection activeCell="U50" sqref="U50"/>
    </sheetView>
  </sheetViews>
  <sheetFormatPr baseColWidth="10" defaultRowHeight="15" x14ac:dyDescent="0.25"/>
  <cols>
    <col min="7" max="7" width="13" bestFit="1" customWidth="1"/>
    <col min="8" max="9" width="11.42578125" style="25"/>
    <col min="11" max="11" width="11.42578125" style="25"/>
    <col min="15" max="15" width="15.7109375" style="25" customWidth="1"/>
    <col min="17" max="17" width="16.28515625" customWidth="1"/>
  </cols>
  <sheetData>
    <row r="1" spans="1:17" x14ac:dyDescent="0.25">
      <c r="A1" s="59" t="s">
        <v>30</v>
      </c>
      <c r="B1" s="59"/>
      <c r="C1" s="59"/>
      <c r="D1" s="49"/>
    </row>
    <row r="4" spans="1:17" ht="15.75" thickBot="1" x14ac:dyDescent="0.3">
      <c r="E4" s="50" t="s">
        <v>31</v>
      </c>
      <c r="F4" s="50" t="s">
        <v>32</v>
      </c>
      <c r="G4" s="50" t="s">
        <v>23</v>
      </c>
      <c r="H4" s="12" t="s">
        <v>33</v>
      </c>
      <c r="I4" s="12" t="s">
        <v>34</v>
      </c>
      <c r="J4" s="60"/>
      <c r="K4" s="12" t="s">
        <v>35</v>
      </c>
      <c r="L4" s="60"/>
      <c r="M4" s="12" t="s">
        <v>36</v>
      </c>
      <c r="N4" s="60"/>
      <c r="O4" s="61" t="s">
        <v>48</v>
      </c>
      <c r="Q4" s="50" t="s">
        <v>50</v>
      </c>
    </row>
    <row r="5" spans="1:17" ht="15.75" thickBot="1" x14ac:dyDescent="0.3">
      <c r="A5" s="56" t="s">
        <v>37</v>
      </c>
      <c r="B5" s="45" t="s">
        <v>1</v>
      </c>
      <c r="C5" s="46">
        <v>6.0000000000000002E-6</v>
      </c>
      <c r="E5" s="1">
        <v>0</v>
      </c>
      <c r="F5">
        <f>E5*0.01</f>
        <v>0</v>
      </c>
      <c r="G5">
        <f>$C$8-F5</f>
        <v>0.12</v>
      </c>
      <c r="H5" s="25" t="e">
        <f>$C$10*(($C$5*$C$7)/(F5*F5))</f>
        <v>#DIV/0!</v>
      </c>
      <c r="I5" s="25">
        <f>$C$10*(($C$6*$C$7)/(G5*G5))</f>
        <v>22.500000000000004</v>
      </c>
      <c r="K5" s="25" t="e">
        <f>H5-I5</f>
        <v>#DIV/0!</v>
      </c>
      <c r="M5" s="25" t="e">
        <f>K5-$C$11</f>
        <v>#DIV/0!</v>
      </c>
      <c r="O5" s="25" t="e">
        <f>POWER((K5-C11),2)</f>
        <v>#DIV/0!</v>
      </c>
      <c r="Q5" s="62" t="e">
        <f>(O5-O6)/(F5-F6)</f>
        <v>#DIV/0!</v>
      </c>
    </row>
    <row r="6" spans="1:17" ht="15.75" thickBot="1" x14ac:dyDescent="0.3">
      <c r="A6" s="57"/>
      <c r="B6" s="47" t="s">
        <v>29</v>
      </c>
      <c r="C6" s="27">
        <v>6.0000000000000002E-6</v>
      </c>
      <c r="E6" s="1">
        <f>E5+0.1</f>
        <v>0.1</v>
      </c>
      <c r="F6">
        <f t="shared" ref="F6:F69" si="0">E6*0.01</f>
        <v>1E-3</v>
      </c>
      <c r="G6">
        <f t="shared" ref="G6:G69" si="1">$C$8-F6</f>
        <v>0.11899999999999999</v>
      </c>
      <c r="H6" s="25">
        <f t="shared" ref="H6:H69" si="2">$C$10*(($C$5*$C$7)/(F6*F6))</f>
        <v>324000.00000000006</v>
      </c>
      <c r="I6" s="25">
        <f t="shared" ref="I6:I69" si="3">$C$10*(($C$6*$C$7)/(G6*G6))</f>
        <v>22.879740131346662</v>
      </c>
      <c r="K6" s="25">
        <f t="shared" ref="K6:K69" si="4">H6-I6</f>
        <v>323977.12025986874</v>
      </c>
      <c r="M6" s="25">
        <f t="shared" ref="M6:M69" si="5">K6-$C$11</f>
        <v>323977.12025986874</v>
      </c>
      <c r="O6" s="25">
        <f>POWER((K6-C12),2)</f>
        <v>104961174451.87746</v>
      </c>
      <c r="Q6" s="62">
        <f t="shared" ref="Q6:Q69" si="6">(O6-O7)/(F6-F7)</f>
        <v>-98403943516857.844</v>
      </c>
    </row>
    <row r="7" spans="1:17" ht="15.75" thickBot="1" x14ac:dyDescent="0.3">
      <c r="A7" s="57"/>
      <c r="B7" s="48" t="s">
        <v>28</v>
      </c>
      <c r="C7" s="27">
        <v>6.0000000000000002E-6</v>
      </c>
      <c r="E7" s="1">
        <f t="shared" ref="E7:E70" si="7">E6+0.1</f>
        <v>0.2</v>
      </c>
      <c r="F7">
        <f t="shared" si="0"/>
        <v>2E-3</v>
      </c>
      <c r="G7">
        <f t="shared" si="1"/>
        <v>0.11799999999999999</v>
      </c>
      <c r="H7" s="25">
        <f t="shared" si="2"/>
        <v>81000.000000000015</v>
      </c>
      <c r="I7" s="25">
        <f t="shared" si="3"/>
        <v>23.269175524274637</v>
      </c>
      <c r="K7" s="25">
        <f t="shared" si="4"/>
        <v>80976.730824475744</v>
      </c>
      <c r="M7" s="25">
        <f t="shared" si="5"/>
        <v>80976.730824475744</v>
      </c>
      <c r="O7" s="25">
        <f>POWER((K7-C13),2)</f>
        <v>6557230935.0195999</v>
      </c>
      <c r="Q7" s="62">
        <f t="shared" si="6"/>
        <v>-5262934516826.958</v>
      </c>
    </row>
    <row r="8" spans="1:17" ht="15.75" thickBot="1" x14ac:dyDescent="0.3">
      <c r="A8" s="58"/>
      <c r="B8" s="48" t="s">
        <v>25</v>
      </c>
      <c r="C8" s="15">
        <v>0.12</v>
      </c>
      <c r="E8" s="1">
        <f t="shared" si="7"/>
        <v>0.30000000000000004</v>
      </c>
      <c r="F8">
        <f t="shared" si="0"/>
        <v>3.0000000000000005E-3</v>
      </c>
      <c r="G8">
        <f t="shared" si="1"/>
        <v>0.11699999999999999</v>
      </c>
      <c r="H8" s="25">
        <f t="shared" si="2"/>
        <v>35999.999999999993</v>
      </c>
      <c r="I8" s="25">
        <f t="shared" si="3"/>
        <v>23.668639053254445</v>
      </c>
      <c r="K8" s="25">
        <f t="shared" si="4"/>
        <v>35976.331360946737</v>
      </c>
      <c r="M8" s="25">
        <f t="shared" si="5"/>
        <v>35976.331360946737</v>
      </c>
      <c r="O8" s="25">
        <f>POWER((K8-C14),2)</f>
        <v>1294296418.1926396</v>
      </c>
      <c r="Q8" s="62">
        <f t="shared" si="6"/>
        <v>-885208516778.6333</v>
      </c>
    </row>
    <row r="9" spans="1:17" x14ac:dyDescent="0.25">
      <c r="E9" s="1">
        <f t="shared" si="7"/>
        <v>0.4</v>
      </c>
      <c r="F9">
        <f t="shared" si="0"/>
        <v>4.0000000000000001E-3</v>
      </c>
      <c r="G9">
        <f t="shared" si="1"/>
        <v>0.11599999999999999</v>
      </c>
      <c r="H9" s="25">
        <f t="shared" si="2"/>
        <v>20250.000000000004</v>
      </c>
      <c r="I9" s="25">
        <f t="shared" si="3"/>
        <v>24.07847800237813</v>
      </c>
      <c r="K9" s="25">
        <f t="shared" si="4"/>
        <v>20225.921521997625</v>
      </c>
      <c r="M9" s="25">
        <f t="shared" si="5"/>
        <v>20225.921521997625</v>
      </c>
      <c r="O9" s="25">
        <f>POWER((K9-C15),2)</f>
        <v>409087901.41400671</v>
      </c>
      <c r="Q9" s="62">
        <f t="shared" si="6"/>
        <v>-241760716711.26471</v>
      </c>
    </row>
    <row r="10" spans="1:17" x14ac:dyDescent="0.25">
      <c r="A10" t="s">
        <v>38</v>
      </c>
      <c r="B10" t="s">
        <v>39</v>
      </c>
      <c r="C10" s="25">
        <v>9000000000</v>
      </c>
      <c r="E10" s="1">
        <f t="shared" si="7"/>
        <v>0.5</v>
      </c>
      <c r="F10">
        <f t="shared" si="0"/>
        <v>5.0000000000000001E-3</v>
      </c>
      <c r="G10">
        <f t="shared" si="1"/>
        <v>0.11499999999999999</v>
      </c>
      <c r="H10" s="25">
        <f t="shared" si="2"/>
        <v>12960.000000000002</v>
      </c>
      <c r="I10" s="25">
        <f t="shared" si="3"/>
        <v>24.499054820415889</v>
      </c>
      <c r="K10" s="25">
        <f t="shared" si="4"/>
        <v>12935.500945179587</v>
      </c>
      <c r="M10" s="25">
        <f t="shared" si="5"/>
        <v>12935.500945179587</v>
      </c>
      <c r="O10" s="25">
        <f>POWER((K10-C16),2)</f>
        <v>167327184.70274198</v>
      </c>
      <c r="Q10" s="62">
        <f t="shared" si="6"/>
        <v>-86775316623.153854</v>
      </c>
    </row>
    <row r="11" spans="1:17" x14ac:dyDescent="0.25">
      <c r="A11" t="s">
        <v>49</v>
      </c>
      <c r="C11" s="36">
        <v>0</v>
      </c>
      <c r="E11" s="1">
        <f t="shared" si="7"/>
        <v>0.6</v>
      </c>
      <c r="F11">
        <f t="shared" si="0"/>
        <v>6.0000000000000001E-3</v>
      </c>
      <c r="G11">
        <f t="shared" si="1"/>
        <v>0.11399999999999999</v>
      </c>
      <c r="H11" s="25">
        <f t="shared" si="2"/>
        <v>9000.0000000000018</v>
      </c>
      <c r="I11" s="25">
        <f t="shared" si="3"/>
        <v>24.930747922437682</v>
      </c>
      <c r="K11" s="25">
        <f t="shared" si="4"/>
        <v>8975.0692520775647</v>
      </c>
      <c r="M11" s="25">
        <f t="shared" si="5"/>
        <v>8975.0692520775647</v>
      </c>
      <c r="O11" s="25">
        <f>POWER((K11-C17),2)</f>
        <v>80551868.07958813</v>
      </c>
      <c r="Q11" s="62">
        <f t="shared" si="6"/>
        <v>-37164999227.998001</v>
      </c>
    </row>
    <row r="12" spans="1:17" x14ac:dyDescent="0.25">
      <c r="E12" s="1">
        <f t="shared" si="7"/>
        <v>0.7</v>
      </c>
      <c r="F12">
        <f t="shared" si="0"/>
        <v>6.9999999999999993E-3</v>
      </c>
      <c r="G12">
        <f t="shared" si="1"/>
        <v>0.11299999999999999</v>
      </c>
      <c r="H12" s="25">
        <f t="shared" si="2"/>
        <v>6612.2448979591854</v>
      </c>
      <c r="I12" s="25">
        <f t="shared" si="3"/>
        <v>25.373952541310995</v>
      </c>
      <c r="K12" s="25">
        <f t="shared" si="4"/>
        <v>6586.8709454178743</v>
      </c>
      <c r="M12" s="25">
        <f t="shared" si="5"/>
        <v>6586.8709454178743</v>
      </c>
      <c r="O12" s="25">
        <f>POWER((K12-C18),2)</f>
        <v>43386868.851590164</v>
      </c>
      <c r="Q12" s="62">
        <f t="shared" si="6"/>
        <v>-18018814911.662769</v>
      </c>
    </row>
    <row r="13" spans="1:17" x14ac:dyDescent="0.25">
      <c r="E13" s="1">
        <f t="shared" si="7"/>
        <v>0.79999999999999993</v>
      </c>
      <c r="F13">
        <f t="shared" si="0"/>
        <v>8.0000000000000002E-3</v>
      </c>
      <c r="G13">
        <f t="shared" si="1"/>
        <v>0.11199999999999999</v>
      </c>
      <c r="H13" s="25">
        <f t="shared" si="2"/>
        <v>5062.5000000000009</v>
      </c>
      <c r="I13" s="25">
        <f t="shared" si="3"/>
        <v>25.829081632653068</v>
      </c>
      <c r="K13" s="25">
        <f t="shared" si="4"/>
        <v>5036.6709183673474</v>
      </c>
      <c r="M13" s="25">
        <f t="shared" si="5"/>
        <v>5036.6709183673474</v>
      </c>
      <c r="O13" s="25">
        <f>POWER((K13-C19),2)</f>
        <v>25368053.939927381</v>
      </c>
      <c r="Q13" s="62">
        <f t="shared" si="6"/>
        <v>-9577734965.1968231</v>
      </c>
    </row>
    <row r="14" spans="1:17" x14ac:dyDescent="0.25">
      <c r="E14" s="1">
        <f t="shared" si="7"/>
        <v>0.89999999999999991</v>
      </c>
      <c r="F14">
        <f t="shared" si="0"/>
        <v>8.9999999999999993E-3</v>
      </c>
      <c r="G14">
        <f t="shared" si="1"/>
        <v>0.111</v>
      </c>
      <c r="H14" s="25">
        <f t="shared" si="2"/>
        <v>4000.0000000000009</v>
      </c>
      <c r="I14" s="25">
        <f t="shared" si="3"/>
        <v>26.296566837107381</v>
      </c>
      <c r="K14" s="25">
        <f t="shared" si="4"/>
        <v>3973.7034331628934</v>
      </c>
      <c r="M14" s="25">
        <f t="shared" si="5"/>
        <v>3973.7034331628934</v>
      </c>
      <c r="O14" s="25">
        <f>POWER((K14-C20),2)</f>
        <v>15790318.974730566</v>
      </c>
      <c r="Q14" s="62">
        <f t="shared" si="6"/>
        <v>-5465516024.1124344</v>
      </c>
    </row>
    <row r="15" spans="1:17" x14ac:dyDescent="0.25">
      <c r="E15" s="1">
        <f t="shared" si="7"/>
        <v>0.99999999999999989</v>
      </c>
      <c r="F15">
        <f t="shared" si="0"/>
        <v>9.9999999999999985E-3</v>
      </c>
      <c r="G15">
        <f t="shared" si="1"/>
        <v>0.11</v>
      </c>
      <c r="H15" s="25">
        <f t="shared" si="2"/>
        <v>3240.0000000000014</v>
      </c>
      <c r="I15" s="25">
        <f t="shared" si="3"/>
        <v>26.776859504132233</v>
      </c>
      <c r="K15" s="25">
        <f t="shared" si="4"/>
        <v>3213.2231404958693</v>
      </c>
      <c r="M15" s="25">
        <f t="shared" si="5"/>
        <v>3213.2231404958693</v>
      </c>
      <c r="O15" s="25">
        <f>POWER((K15-C21),2)</f>
        <v>10324802.950618137</v>
      </c>
      <c r="Q15" s="62">
        <f t="shared" si="6"/>
        <v>-3300100529.2160473</v>
      </c>
    </row>
    <row r="16" spans="1:17" x14ac:dyDescent="0.25">
      <c r="E16" s="1">
        <f t="shared" si="7"/>
        <v>1.0999999999999999</v>
      </c>
      <c r="F16">
        <f t="shared" si="0"/>
        <v>1.0999999999999999E-2</v>
      </c>
      <c r="G16">
        <f t="shared" si="1"/>
        <v>0.109</v>
      </c>
      <c r="H16" s="25">
        <f t="shared" si="2"/>
        <v>2677.685950413224</v>
      </c>
      <c r="I16" s="25">
        <f t="shared" si="3"/>
        <v>27.270431781836553</v>
      </c>
      <c r="K16" s="25">
        <f t="shared" si="4"/>
        <v>2650.4155186313874</v>
      </c>
      <c r="M16" s="25">
        <f t="shared" si="5"/>
        <v>2650.4155186313874</v>
      </c>
      <c r="O16" s="25">
        <f>POWER((K16-C22),2)</f>
        <v>7024702.4214020865</v>
      </c>
      <c r="Q16" s="62">
        <f t="shared" si="6"/>
        <v>-2086430816.4638114</v>
      </c>
    </row>
    <row r="17" spans="5:17" x14ac:dyDescent="0.25">
      <c r="E17" s="1">
        <f t="shared" si="7"/>
        <v>1.2</v>
      </c>
      <c r="F17">
        <f t="shared" si="0"/>
        <v>1.2E-2</v>
      </c>
      <c r="G17">
        <f t="shared" si="1"/>
        <v>0.108</v>
      </c>
      <c r="H17" s="25">
        <f t="shared" si="2"/>
        <v>2250.0000000000005</v>
      </c>
      <c r="I17" s="25">
        <f t="shared" si="3"/>
        <v>27.777777777777782</v>
      </c>
      <c r="K17" s="25">
        <f t="shared" si="4"/>
        <v>2222.2222222222226</v>
      </c>
      <c r="M17" s="25">
        <f t="shared" si="5"/>
        <v>2222.2222222222226</v>
      </c>
      <c r="O17" s="25">
        <f>POWER((K17-C23),2)</f>
        <v>4938271.6049382733</v>
      </c>
      <c r="Q17" s="62">
        <f t="shared" si="6"/>
        <v>-1370478188.7364044</v>
      </c>
    </row>
    <row r="18" spans="5:17" x14ac:dyDescent="0.25">
      <c r="E18" s="1">
        <f t="shared" si="7"/>
        <v>1.3</v>
      </c>
      <c r="F18">
        <f t="shared" si="0"/>
        <v>1.3000000000000001E-2</v>
      </c>
      <c r="G18">
        <f t="shared" si="1"/>
        <v>0.107</v>
      </c>
      <c r="H18" s="25">
        <f t="shared" si="2"/>
        <v>1917.1597633136093</v>
      </c>
      <c r="I18" s="25">
        <f t="shared" si="3"/>
        <v>28.299414796052062</v>
      </c>
      <c r="K18" s="25">
        <f t="shared" si="4"/>
        <v>1888.8603485175572</v>
      </c>
      <c r="M18" s="25">
        <f t="shared" si="5"/>
        <v>1888.8603485175572</v>
      </c>
      <c r="O18" s="25">
        <f>POWER((K18-C24),2)</f>
        <v>3567793.4162018676</v>
      </c>
      <c r="Q18" s="62">
        <f t="shared" si="6"/>
        <v>-929685461.64515626</v>
      </c>
    </row>
    <row r="19" spans="5:17" x14ac:dyDescent="0.25">
      <c r="E19" s="1">
        <f t="shared" si="7"/>
        <v>1.4000000000000001</v>
      </c>
      <c r="F19">
        <f t="shared" si="0"/>
        <v>1.4000000000000002E-2</v>
      </c>
      <c r="G19">
        <f t="shared" si="1"/>
        <v>0.106</v>
      </c>
      <c r="H19" s="25">
        <f t="shared" si="2"/>
        <v>1653.0612244897957</v>
      </c>
      <c r="I19" s="25">
        <f t="shared" si="3"/>
        <v>28.835884656461378</v>
      </c>
      <c r="K19" s="25">
        <f t="shared" si="4"/>
        <v>1624.2253398333344</v>
      </c>
      <c r="M19" s="25">
        <f t="shared" si="5"/>
        <v>1624.2253398333344</v>
      </c>
      <c r="O19" s="25">
        <f>POWER((K19-C25),2)</f>
        <v>2638107.9545567106</v>
      </c>
      <c r="Q19" s="62">
        <f t="shared" si="6"/>
        <v>-648281049.10065031</v>
      </c>
    </row>
    <row r="20" spans="5:17" x14ac:dyDescent="0.25">
      <c r="E20" s="1">
        <f t="shared" si="7"/>
        <v>1.5000000000000002</v>
      </c>
      <c r="F20">
        <f t="shared" si="0"/>
        <v>1.5000000000000003E-2</v>
      </c>
      <c r="G20">
        <f t="shared" si="1"/>
        <v>0.105</v>
      </c>
      <c r="H20" s="25">
        <f t="shared" si="2"/>
        <v>1439.9999999999998</v>
      </c>
      <c r="I20" s="25">
        <f t="shared" si="3"/>
        <v>29.387755102040824</v>
      </c>
      <c r="K20" s="25">
        <f t="shared" si="4"/>
        <v>1410.612244897959</v>
      </c>
      <c r="M20" s="25">
        <f t="shared" si="5"/>
        <v>1410.612244897959</v>
      </c>
      <c r="O20" s="25">
        <f>POWER((K20-C26),2)</f>
        <v>1989826.9054560596</v>
      </c>
      <c r="Q20" s="62">
        <f t="shared" si="6"/>
        <v>-462948092.0036028</v>
      </c>
    </row>
    <row r="21" spans="5:17" x14ac:dyDescent="0.25">
      <c r="E21" s="1">
        <f t="shared" si="7"/>
        <v>1.6000000000000003</v>
      </c>
      <c r="F21">
        <f t="shared" si="0"/>
        <v>1.6000000000000004E-2</v>
      </c>
      <c r="G21">
        <f t="shared" si="1"/>
        <v>0.104</v>
      </c>
      <c r="H21" s="25">
        <f t="shared" si="2"/>
        <v>1265.6249999999998</v>
      </c>
      <c r="I21" s="25">
        <f t="shared" si="3"/>
        <v>29.955621301775153</v>
      </c>
      <c r="K21" s="25">
        <f t="shared" si="4"/>
        <v>1235.6693786982246</v>
      </c>
      <c r="M21" s="25">
        <f t="shared" si="5"/>
        <v>1235.6693786982246</v>
      </c>
      <c r="O21" s="25">
        <f>POWER((K21-C27),2)</f>
        <v>1526878.8134524564</v>
      </c>
      <c r="Q21" s="62">
        <f t="shared" si="6"/>
        <v>-337542085.20663404</v>
      </c>
    </row>
    <row r="22" spans="5:17" x14ac:dyDescent="0.25">
      <c r="E22" s="1">
        <f t="shared" si="7"/>
        <v>1.7000000000000004</v>
      </c>
      <c r="F22">
        <f t="shared" si="0"/>
        <v>1.7000000000000005E-2</v>
      </c>
      <c r="G22">
        <f t="shared" si="1"/>
        <v>0.10299999999999999</v>
      </c>
      <c r="H22" s="25">
        <f t="shared" si="2"/>
        <v>1121.1072664359856</v>
      </c>
      <c r="I22" s="25">
        <f t="shared" si="3"/>
        <v>30.540107455933651</v>
      </c>
      <c r="K22" s="25">
        <f t="shared" si="4"/>
        <v>1090.567158980052</v>
      </c>
      <c r="M22" s="25">
        <f t="shared" si="5"/>
        <v>1090.567158980052</v>
      </c>
      <c r="O22" s="25">
        <f>POWER((K22-C28),2)</f>
        <v>1189336.728245822</v>
      </c>
      <c r="Q22" s="62">
        <f t="shared" si="6"/>
        <v>-250650649.2956183</v>
      </c>
    </row>
    <row r="23" spans="5:17" x14ac:dyDescent="0.25">
      <c r="E23" s="1">
        <f t="shared" si="7"/>
        <v>1.8000000000000005</v>
      </c>
      <c r="F23">
        <f t="shared" si="0"/>
        <v>1.8000000000000006E-2</v>
      </c>
      <c r="G23">
        <f t="shared" si="1"/>
        <v>0.10199999999999999</v>
      </c>
      <c r="H23" s="25">
        <f t="shared" si="2"/>
        <v>999.99999999999966</v>
      </c>
      <c r="I23" s="25">
        <f t="shared" si="3"/>
        <v>31.141868512110737</v>
      </c>
      <c r="K23" s="25">
        <f t="shared" si="4"/>
        <v>968.85813148788895</v>
      </c>
      <c r="M23" s="25">
        <f t="shared" si="5"/>
        <v>968.85813148788895</v>
      </c>
      <c r="O23" s="25">
        <f>POWER((K23-C29),2)</f>
        <v>938686.07895020349</v>
      </c>
      <c r="Q23" s="62">
        <f t="shared" si="6"/>
        <v>-189171096.98055342</v>
      </c>
    </row>
    <row r="24" spans="5:17" x14ac:dyDescent="0.25">
      <c r="E24" s="1">
        <f t="shared" si="7"/>
        <v>1.9000000000000006</v>
      </c>
      <c r="F24">
        <f t="shared" si="0"/>
        <v>1.9000000000000006E-2</v>
      </c>
      <c r="G24">
        <f t="shared" si="1"/>
        <v>0.10099999999999999</v>
      </c>
      <c r="H24" s="25">
        <f t="shared" si="2"/>
        <v>897.50692520775567</v>
      </c>
      <c r="I24" s="25">
        <f t="shared" si="3"/>
        <v>31.761592000784248</v>
      </c>
      <c r="K24" s="25">
        <f t="shared" si="4"/>
        <v>865.7453332069714</v>
      </c>
      <c r="M24" s="25">
        <f t="shared" si="5"/>
        <v>865.7453332069714</v>
      </c>
      <c r="O24" s="25">
        <f>POWER((K24-C30),2)</f>
        <v>749514.9819696499</v>
      </c>
      <c r="Q24" s="62">
        <f t="shared" si="6"/>
        <v>-144853221.96965063</v>
      </c>
    </row>
    <row r="25" spans="5:17" x14ac:dyDescent="0.25">
      <c r="E25" s="1">
        <f t="shared" si="7"/>
        <v>2.0000000000000004</v>
      </c>
      <c r="F25">
        <f t="shared" si="0"/>
        <v>2.0000000000000004E-2</v>
      </c>
      <c r="G25">
        <f t="shared" si="1"/>
        <v>9.9999999999999992E-2</v>
      </c>
      <c r="H25" s="25">
        <f t="shared" si="2"/>
        <v>809.99999999999977</v>
      </c>
      <c r="I25" s="25">
        <f t="shared" si="3"/>
        <v>32.400000000000013</v>
      </c>
      <c r="K25" s="25">
        <f t="shared" si="4"/>
        <v>777.5999999999998</v>
      </c>
      <c r="M25" s="25">
        <f t="shared" si="5"/>
        <v>777.5999999999998</v>
      </c>
      <c r="O25" s="25">
        <f>POWER((K25-C31),2)</f>
        <v>604661.75999999966</v>
      </c>
      <c r="Q25" s="62">
        <f t="shared" si="6"/>
        <v>-112368646.58201692</v>
      </c>
    </row>
    <row r="26" spans="5:17" x14ac:dyDescent="0.25">
      <c r="E26" s="1">
        <f t="shared" si="7"/>
        <v>2.1000000000000005</v>
      </c>
      <c r="F26">
        <f t="shared" si="0"/>
        <v>2.1000000000000005E-2</v>
      </c>
      <c r="G26">
        <f t="shared" si="1"/>
        <v>9.8999999999999991E-2</v>
      </c>
      <c r="H26" s="25">
        <f t="shared" si="2"/>
        <v>734.69387755102025</v>
      </c>
      <c r="I26" s="25">
        <f t="shared" si="3"/>
        <v>33.057851239669432</v>
      </c>
      <c r="K26" s="25">
        <f t="shared" si="4"/>
        <v>701.63602631135086</v>
      </c>
      <c r="M26" s="25">
        <f t="shared" si="5"/>
        <v>701.63602631135086</v>
      </c>
      <c r="O26" s="25">
        <f>POWER((K26-C32),2)</f>
        <v>492293.11341798265</v>
      </c>
      <c r="Q26" s="62">
        <f t="shared" si="6"/>
        <v>-88197002.254177913</v>
      </c>
    </row>
    <row r="27" spans="5:17" x14ac:dyDescent="0.25">
      <c r="E27" s="1">
        <f t="shared" si="7"/>
        <v>2.2000000000000006</v>
      </c>
      <c r="F27">
        <f t="shared" si="0"/>
        <v>2.2000000000000006E-2</v>
      </c>
      <c r="G27">
        <f t="shared" si="1"/>
        <v>9.799999999999999E-2</v>
      </c>
      <c r="H27" s="25">
        <f t="shared" si="2"/>
        <v>669.42148760330542</v>
      </c>
      <c r="I27" s="25">
        <f t="shared" si="3"/>
        <v>33.735943356934619</v>
      </c>
      <c r="K27" s="25">
        <f t="shared" si="4"/>
        <v>635.6855442463708</v>
      </c>
      <c r="M27" s="25">
        <f t="shared" si="5"/>
        <v>635.6855442463708</v>
      </c>
      <c r="O27" s="25">
        <f>POWER((K27-C33),2)</f>
        <v>404096.11116380466</v>
      </c>
      <c r="Q27" s="62">
        <f t="shared" si="6"/>
        <v>-69964418.456077978</v>
      </c>
    </row>
    <row r="28" spans="5:17" x14ac:dyDescent="0.25">
      <c r="E28" s="1">
        <f t="shared" si="7"/>
        <v>2.3000000000000007</v>
      </c>
      <c r="F28">
        <f t="shared" si="0"/>
        <v>2.3000000000000007E-2</v>
      </c>
      <c r="G28">
        <f t="shared" si="1"/>
        <v>9.6999999999999989E-2</v>
      </c>
      <c r="H28" s="25">
        <f t="shared" si="2"/>
        <v>612.47637051039681</v>
      </c>
      <c r="I28" s="25">
        <f t="shared" si="3"/>
        <v>34.435115315123831</v>
      </c>
      <c r="K28" s="25">
        <f t="shared" si="4"/>
        <v>578.04125519527292</v>
      </c>
      <c r="M28" s="25">
        <f t="shared" si="5"/>
        <v>578.04125519527292</v>
      </c>
      <c r="O28" s="25">
        <f>POWER((K28-C34),2)</f>
        <v>334131.69270772662</v>
      </c>
      <c r="Q28" s="62">
        <f t="shared" si="6"/>
        <v>-56040262.043664299</v>
      </c>
    </row>
    <row r="29" spans="5:17" x14ac:dyDescent="0.25">
      <c r="E29" s="1">
        <f t="shared" si="7"/>
        <v>2.4000000000000008</v>
      </c>
      <c r="F29">
        <f t="shared" si="0"/>
        <v>2.4000000000000007E-2</v>
      </c>
      <c r="G29">
        <f t="shared" si="1"/>
        <v>9.5999999999999988E-2</v>
      </c>
      <c r="H29" s="25">
        <f t="shared" si="2"/>
        <v>562.49999999999977</v>
      </c>
      <c r="I29" s="25">
        <f t="shared" si="3"/>
        <v>35.156250000000014</v>
      </c>
      <c r="K29" s="25">
        <f t="shared" si="4"/>
        <v>527.34374999999977</v>
      </c>
      <c r="M29" s="25">
        <f t="shared" si="5"/>
        <v>527.34374999999977</v>
      </c>
      <c r="O29" s="25">
        <f>POWER((K29-C35),2)</f>
        <v>278091.43066406227</v>
      </c>
      <c r="Q29" s="62">
        <f t="shared" si="6"/>
        <v>-45285447.977005117</v>
      </c>
    </row>
    <row r="30" spans="5:17" x14ac:dyDescent="0.25">
      <c r="E30" s="1">
        <f t="shared" si="7"/>
        <v>2.5000000000000009</v>
      </c>
      <c r="F30">
        <f t="shared" si="0"/>
        <v>2.5000000000000008E-2</v>
      </c>
      <c r="G30">
        <f t="shared" si="1"/>
        <v>9.4999999999999987E-2</v>
      </c>
      <c r="H30" s="25">
        <f t="shared" si="2"/>
        <v>518.39999999999975</v>
      </c>
      <c r="I30" s="25">
        <f t="shared" si="3"/>
        <v>35.900277008310262</v>
      </c>
      <c r="K30" s="25">
        <f t="shared" si="4"/>
        <v>482.49972299168951</v>
      </c>
      <c r="M30" s="25">
        <f t="shared" si="5"/>
        <v>482.49972299168951</v>
      </c>
      <c r="O30" s="25">
        <f>POWER((K30-C36),2)</f>
        <v>232805.98268705711</v>
      </c>
      <c r="Q30" s="62">
        <f t="shared" si="6"/>
        <v>-36891955.673064537</v>
      </c>
    </row>
    <row r="31" spans="5:17" x14ac:dyDescent="0.25">
      <c r="E31" s="1">
        <f t="shared" si="7"/>
        <v>2.600000000000001</v>
      </c>
      <c r="F31">
        <f t="shared" si="0"/>
        <v>2.6000000000000009E-2</v>
      </c>
      <c r="G31">
        <f t="shared" si="1"/>
        <v>9.3999999999999986E-2</v>
      </c>
      <c r="H31" s="25">
        <f t="shared" si="2"/>
        <v>479.28994082840205</v>
      </c>
      <c r="I31" s="25">
        <f t="shared" si="3"/>
        <v>36.668175645088297</v>
      </c>
      <c r="K31" s="25">
        <f t="shared" si="4"/>
        <v>442.62176518331376</v>
      </c>
      <c r="M31" s="25">
        <f t="shared" si="5"/>
        <v>442.62176518331376</v>
      </c>
      <c r="O31" s="25">
        <f>POWER((K31-C37),2)</f>
        <v>195914.02701399254</v>
      </c>
      <c r="Q31" s="62">
        <f t="shared" si="6"/>
        <v>-30278485.175130513</v>
      </c>
    </row>
    <row r="32" spans="5:17" x14ac:dyDescent="0.25">
      <c r="E32" s="1">
        <f t="shared" si="7"/>
        <v>2.7000000000000011</v>
      </c>
      <c r="F32">
        <f t="shared" si="0"/>
        <v>2.700000000000001E-2</v>
      </c>
      <c r="G32">
        <f t="shared" si="1"/>
        <v>9.2999999999999985E-2</v>
      </c>
      <c r="H32" s="25">
        <f t="shared" si="2"/>
        <v>444.44444444444417</v>
      </c>
      <c r="I32" s="25">
        <f t="shared" si="3"/>
        <v>37.460978147762766</v>
      </c>
      <c r="K32" s="25">
        <f t="shared" si="4"/>
        <v>406.9834662966814</v>
      </c>
      <c r="M32" s="25">
        <f t="shared" si="5"/>
        <v>406.9834662966814</v>
      </c>
      <c r="O32" s="25">
        <f>POWER((K32-C38),2)</f>
        <v>165635.541838862</v>
      </c>
      <c r="Q32" s="62">
        <f t="shared" si="6"/>
        <v>-25021391.905405216</v>
      </c>
    </row>
    <row r="33" spans="5:17" x14ac:dyDescent="0.25">
      <c r="E33" s="1">
        <f t="shared" si="7"/>
        <v>2.8000000000000012</v>
      </c>
      <c r="F33">
        <f t="shared" si="0"/>
        <v>2.8000000000000011E-2</v>
      </c>
      <c r="G33">
        <f t="shared" si="1"/>
        <v>9.1999999999999985E-2</v>
      </c>
      <c r="H33" s="25">
        <f t="shared" si="2"/>
        <v>413.26530612244869</v>
      </c>
      <c r="I33" s="25">
        <f t="shared" si="3"/>
        <v>38.279773156899829</v>
      </c>
      <c r="K33" s="25">
        <f t="shared" si="4"/>
        <v>374.98553296554888</v>
      </c>
      <c r="M33" s="25">
        <f t="shared" si="5"/>
        <v>374.98553296554888</v>
      </c>
      <c r="O33" s="25">
        <f>POWER((K33-C39),2)</f>
        <v>140614.14993345676</v>
      </c>
      <c r="Q33" s="62">
        <f t="shared" si="6"/>
        <v>-20808215.550213974</v>
      </c>
    </row>
    <row r="34" spans="5:17" x14ac:dyDescent="0.25">
      <c r="E34" s="1">
        <f t="shared" si="7"/>
        <v>2.9000000000000012</v>
      </c>
      <c r="F34">
        <f t="shared" si="0"/>
        <v>2.9000000000000012E-2</v>
      </c>
      <c r="G34">
        <f t="shared" si="1"/>
        <v>9.0999999999999984E-2</v>
      </c>
      <c r="H34" s="25">
        <f t="shared" si="2"/>
        <v>385.25564803804963</v>
      </c>
      <c r="I34" s="25">
        <f t="shared" si="3"/>
        <v>39.125709455379805</v>
      </c>
      <c r="K34" s="25">
        <f t="shared" si="4"/>
        <v>346.12993858266981</v>
      </c>
      <c r="M34" s="25">
        <f t="shared" si="5"/>
        <v>346.12993858266981</v>
      </c>
      <c r="O34" s="25">
        <f>POWER((K34-C40),2)</f>
        <v>119805.93438324277</v>
      </c>
      <c r="Q34" s="62">
        <f t="shared" si="6"/>
        <v>-17405934.383242898</v>
      </c>
    </row>
    <row r="35" spans="5:17" x14ac:dyDescent="0.25">
      <c r="E35" s="1">
        <f t="shared" si="7"/>
        <v>3.0000000000000013</v>
      </c>
      <c r="F35">
        <f t="shared" si="0"/>
        <v>3.0000000000000013E-2</v>
      </c>
      <c r="G35">
        <f t="shared" si="1"/>
        <v>8.9999999999999983E-2</v>
      </c>
      <c r="H35" s="25">
        <f t="shared" si="2"/>
        <v>359.99999999999977</v>
      </c>
      <c r="I35" s="25">
        <f t="shared" si="3"/>
        <v>40.000000000000028</v>
      </c>
      <c r="K35" s="25">
        <f t="shared" si="4"/>
        <v>319.99999999999977</v>
      </c>
      <c r="M35" s="25">
        <f t="shared" si="5"/>
        <v>319.99999999999977</v>
      </c>
      <c r="O35" s="25">
        <f>POWER((K35-C41),2)</f>
        <v>102399.99999999985</v>
      </c>
      <c r="Q35" s="62">
        <f t="shared" si="6"/>
        <v>-14638972.816932308</v>
      </c>
    </row>
    <row r="36" spans="5:17" x14ac:dyDescent="0.25">
      <c r="E36" s="1">
        <f t="shared" si="7"/>
        <v>3.1000000000000014</v>
      </c>
      <c r="F36">
        <f t="shared" si="0"/>
        <v>3.1000000000000014E-2</v>
      </c>
      <c r="G36">
        <f t="shared" si="1"/>
        <v>8.8999999999999982E-2</v>
      </c>
      <c r="H36" s="25">
        <f t="shared" si="2"/>
        <v>337.14880332986451</v>
      </c>
      <c r="I36" s="25">
        <f t="shared" si="3"/>
        <v>40.903926271935383</v>
      </c>
      <c r="K36" s="25">
        <f t="shared" si="4"/>
        <v>296.2448770579291</v>
      </c>
      <c r="M36" s="25">
        <f t="shared" si="5"/>
        <v>296.2448770579291</v>
      </c>
      <c r="O36" s="25">
        <f>POWER((K36-C42),2)</f>
        <v>87761.027183067534</v>
      </c>
      <c r="Q36" s="62">
        <f t="shared" si="6"/>
        <v>-12373766.182749143</v>
      </c>
    </row>
    <row r="37" spans="5:17" x14ac:dyDescent="0.25">
      <c r="E37" s="1">
        <f t="shared" si="7"/>
        <v>3.2000000000000015</v>
      </c>
      <c r="F37">
        <f t="shared" si="0"/>
        <v>3.2000000000000015E-2</v>
      </c>
      <c r="G37">
        <f t="shared" si="1"/>
        <v>8.7999999999999981E-2</v>
      </c>
      <c r="H37" s="25">
        <f t="shared" si="2"/>
        <v>316.40624999999972</v>
      </c>
      <c r="I37" s="25">
        <f t="shared" si="3"/>
        <v>41.838842975206639</v>
      </c>
      <c r="K37" s="25">
        <f t="shared" si="4"/>
        <v>274.56740702479306</v>
      </c>
      <c r="M37" s="25">
        <f t="shared" si="5"/>
        <v>274.56740702479306</v>
      </c>
      <c r="O37" s="25">
        <f>POWER((K37-C43),2)</f>
        <v>75387.26100031838</v>
      </c>
      <c r="Q37" s="62">
        <f t="shared" si="6"/>
        <v>-10507795.67627001</v>
      </c>
    </row>
    <row r="38" spans="5:17" x14ac:dyDescent="0.25">
      <c r="E38" s="1">
        <f t="shared" si="7"/>
        <v>3.3000000000000016</v>
      </c>
      <c r="F38">
        <f t="shared" si="0"/>
        <v>3.3000000000000015E-2</v>
      </c>
      <c r="G38">
        <f t="shared" si="1"/>
        <v>8.699999999999998E-2</v>
      </c>
      <c r="H38" s="25">
        <f t="shared" si="2"/>
        <v>297.52066115702456</v>
      </c>
      <c r="I38" s="25">
        <f t="shared" si="3"/>
        <v>42.806183115338911</v>
      </c>
      <c r="K38" s="25">
        <f t="shared" si="4"/>
        <v>254.71447804168565</v>
      </c>
      <c r="M38" s="25">
        <f t="shared" si="5"/>
        <v>254.71447804168565</v>
      </c>
      <c r="O38" s="25">
        <f>POWER((K38-C44),2)</f>
        <v>64879.46532404836</v>
      </c>
      <c r="Q38" s="62">
        <f t="shared" si="6"/>
        <v>-8961710.361319717</v>
      </c>
    </row>
    <row r="39" spans="5:17" x14ac:dyDescent="0.25">
      <c r="E39" s="1">
        <f t="shared" si="7"/>
        <v>3.4000000000000017</v>
      </c>
      <c r="F39">
        <f t="shared" si="0"/>
        <v>3.4000000000000016E-2</v>
      </c>
      <c r="G39">
        <f t="shared" si="1"/>
        <v>8.5999999999999979E-2</v>
      </c>
      <c r="H39" s="25">
        <f t="shared" si="2"/>
        <v>280.27681660899628</v>
      </c>
      <c r="I39" s="25">
        <f t="shared" si="3"/>
        <v>43.807463493780453</v>
      </c>
      <c r="K39" s="25">
        <f t="shared" si="4"/>
        <v>236.46935311521582</v>
      </c>
      <c r="M39" s="25">
        <f t="shared" si="5"/>
        <v>236.46935311521582</v>
      </c>
      <c r="O39" s="25">
        <f>POWER((K39-C45),2)</f>
        <v>55917.754962728635</v>
      </c>
      <c r="Q39" s="62">
        <f t="shared" si="6"/>
        <v>-7673606.9814004302</v>
      </c>
    </row>
    <row r="40" spans="5:17" x14ac:dyDescent="0.25">
      <c r="E40" s="1">
        <f t="shared" si="7"/>
        <v>3.5000000000000018</v>
      </c>
      <c r="F40">
        <f t="shared" si="0"/>
        <v>3.5000000000000017E-2</v>
      </c>
      <c r="G40">
        <f t="shared" si="1"/>
        <v>8.4999999999999978E-2</v>
      </c>
      <c r="H40" s="25">
        <f t="shared" si="2"/>
        <v>264.48979591836712</v>
      </c>
      <c r="I40" s="25">
        <f t="shared" si="3"/>
        <v>44.84429065743948</v>
      </c>
      <c r="K40" s="25">
        <f t="shared" si="4"/>
        <v>219.64550526092765</v>
      </c>
      <c r="M40" s="25">
        <f t="shared" si="5"/>
        <v>219.64550526092765</v>
      </c>
      <c r="O40" s="25">
        <f>POWER((K40-C46),2)</f>
        <v>48244.147981328199</v>
      </c>
      <c r="Q40" s="62">
        <f t="shared" si="6"/>
        <v>-6594835.194989291</v>
      </c>
    </row>
    <row r="41" spans="5:17" x14ac:dyDescent="0.25">
      <c r="E41" s="1">
        <f t="shared" si="7"/>
        <v>3.6000000000000019</v>
      </c>
      <c r="F41">
        <f t="shared" si="0"/>
        <v>3.6000000000000018E-2</v>
      </c>
      <c r="G41">
        <f t="shared" si="1"/>
        <v>8.3999999999999977E-2</v>
      </c>
      <c r="H41" s="25">
        <f t="shared" si="2"/>
        <v>249.99999999999974</v>
      </c>
      <c r="I41" s="25">
        <f t="shared" si="3"/>
        <v>45.918367346938808</v>
      </c>
      <c r="K41" s="25">
        <f t="shared" si="4"/>
        <v>204.08163265306092</v>
      </c>
      <c r="M41" s="25">
        <f t="shared" si="5"/>
        <v>204.08163265306092</v>
      </c>
      <c r="O41" s="25">
        <f>POWER((K41-C47),2)</f>
        <v>41649.312786338902</v>
      </c>
      <c r="Q41" s="62">
        <f t="shared" si="6"/>
        <v>-5686892.6780904168</v>
      </c>
    </row>
    <row r="42" spans="5:17" x14ac:dyDescent="0.25">
      <c r="E42" s="1">
        <f t="shared" si="7"/>
        <v>3.700000000000002</v>
      </c>
      <c r="F42">
        <f t="shared" si="0"/>
        <v>3.7000000000000019E-2</v>
      </c>
      <c r="G42">
        <f t="shared" si="1"/>
        <v>8.2999999999999977E-2</v>
      </c>
      <c r="H42" s="25">
        <f t="shared" si="2"/>
        <v>236.66910153396617</v>
      </c>
      <c r="I42" s="25">
        <f t="shared" si="3"/>
        <v>47.031499491943713</v>
      </c>
      <c r="K42" s="25">
        <f t="shared" si="4"/>
        <v>189.63760204202245</v>
      </c>
      <c r="M42" s="25">
        <f t="shared" si="5"/>
        <v>189.63760204202245</v>
      </c>
      <c r="O42" s="25">
        <f>POWER((K42-C48),2)</f>
        <v>35962.42010824848</v>
      </c>
      <c r="Q42" s="62">
        <f t="shared" si="6"/>
        <v>-4919106.7004014542</v>
      </c>
    </row>
    <row r="43" spans="5:17" x14ac:dyDescent="0.25">
      <c r="E43" s="1">
        <f t="shared" si="7"/>
        <v>3.800000000000002</v>
      </c>
      <c r="F43">
        <f t="shared" si="0"/>
        <v>3.800000000000002E-2</v>
      </c>
      <c r="G43">
        <f t="shared" si="1"/>
        <v>8.1999999999999976E-2</v>
      </c>
      <c r="H43" s="25">
        <f t="shared" si="2"/>
        <v>224.37673130193886</v>
      </c>
      <c r="I43" s="25">
        <f t="shared" si="3"/>
        <v>48.185603807257621</v>
      </c>
      <c r="K43" s="25">
        <f t="shared" si="4"/>
        <v>176.19112749468124</v>
      </c>
      <c r="M43" s="25">
        <f t="shared" si="5"/>
        <v>176.19112749468124</v>
      </c>
      <c r="O43" s="25">
        <f>POWER((K43-C49),2)</f>
        <v>31043.313407847021</v>
      </c>
      <c r="Q43" s="62">
        <f t="shared" si="6"/>
        <v>-4266888.5877001006</v>
      </c>
    </row>
    <row r="44" spans="5:17" x14ac:dyDescent="0.25">
      <c r="E44" s="1">
        <f t="shared" si="7"/>
        <v>3.9000000000000021</v>
      </c>
      <c r="F44">
        <f t="shared" si="0"/>
        <v>3.9000000000000021E-2</v>
      </c>
      <c r="G44">
        <f t="shared" si="1"/>
        <v>8.0999999999999975E-2</v>
      </c>
      <c r="H44" s="25">
        <f t="shared" si="2"/>
        <v>213.01775147928976</v>
      </c>
      <c r="I44" s="25">
        <f t="shared" si="3"/>
        <v>49.382716049382758</v>
      </c>
      <c r="K44" s="25">
        <f t="shared" si="4"/>
        <v>163.63503542990699</v>
      </c>
      <c r="M44" s="25">
        <f t="shared" si="5"/>
        <v>163.63503542990699</v>
      </c>
      <c r="O44" s="25">
        <f>POWER((K44-C50),2)</f>
        <v>26776.424820146916</v>
      </c>
      <c r="Q44" s="62">
        <f t="shared" si="6"/>
        <v>-3710409.1951469821</v>
      </c>
    </row>
    <row r="45" spans="5:17" x14ac:dyDescent="0.25">
      <c r="E45" s="1">
        <f t="shared" si="7"/>
        <v>4.0000000000000018</v>
      </c>
      <c r="F45">
        <f t="shared" si="0"/>
        <v>4.0000000000000022E-2</v>
      </c>
      <c r="G45">
        <f t="shared" si="1"/>
        <v>7.9999999999999974E-2</v>
      </c>
      <c r="H45" s="25">
        <f t="shared" si="2"/>
        <v>202.4999999999998</v>
      </c>
      <c r="I45" s="25">
        <f t="shared" si="3"/>
        <v>50.625000000000036</v>
      </c>
      <c r="K45" s="25">
        <f t="shared" si="4"/>
        <v>151.87499999999977</v>
      </c>
      <c r="M45" s="25">
        <f t="shared" si="5"/>
        <v>151.87499999999977</v>
      </c>
      <c r="O45" s="25">
        <f>POWER((K45-C51),2)</f>
        <v>23066.015624999931</v>
      </c>
      <c r="Q45" s="62">
        <f t="shared" si="6"/>
        <v>-3233586.3732653465</v>
      </c>
    </row>
    <row r="46" spans="5:17" x14ac:dyDescent="0.25">
      <c r="E46" s="1">
        <f t="shared" si="7"/>
        <v>4.1000000000000014</v>
      </c>
      <c r="F46">
        <f t="shared" si="0"/>
        <v>4.1000000000000016E-2</v>
      </c>
      <c r="G46">
        <f t="shared" si="1"/>
        <v>7.8999999999999987E-2</v>
      </c>
      <c r="H46" s="25">
        <f t="shared" si="2"/>
        <v>192.74241522903023</v>
      </c>
      <c r="I46" s="25">
        <f t="shared" si="3"/>
        <v>51.914757250440651</v>
      </c>
      <c r="K46" s="25">
        <f t="shared" si="4"/>
        <v>140.82765797858957</v>
      </c>
      <c r="M46" s="25">
        <f t="shared" si="5"/>
        <v>140.82765797858957</v>
      </c>
      <c r="O46" s="25">
        <f>POWER((K46-C52),2)</f>
        <v>19832.429251734604</v>
      </c>
      <c r="Q46" s="62">
        <f t="shared" si="6"/>
        <v>-2823305.469659138</v>
      </c>
    </row>
    <row r="47" spans="5:17" x14ac:dyDescent="0.25">
      <c r="E47" s="1">
        <f t="shared" si="7"/>
        <v>4.2000000000000011</v>
      </c>
      <c r="F47">
        <f t="shared" si="0"/>
        <v>4.200000000000001E-2</v>
      </c>
      <c r="G47">
        <f t="shared" si="1"/>
        <v>7.7999999999999986E-2</v>
      </c>
      <c r="H47" s="25">
        <f t="shared" si="2"/>
        <v>183.67346938775506</v>
      </c>
      <c r="I47" s="25">
        <f t="shared" si="3"/>
        <v>53.254437869822517</v>
      </c>
      <c r="K47" s="25">
        <f t="shared" si="4"/>
        <v>130.41903151793255</v>
      </c>
      <c r="M47" s="25">
        <f t="shared" si="5"/>
        <v>130.41903151793255</v>
      </c>
      <c r="O47" s="25">
        <f>POWER((K47-C53),2)</f>
        <v>17009.123782075483</v>
      </c>
      <c r="Q47" s="62">
        <f t="shared" si="6"/>
        <v>-2468815.1953798258</v>
      </c>
    </row>
    <row r="48" spans="5:17" x14ac:dyDescent="0.25">
      <c r="E48" s="1">
        <f t="shared" si="7"/>
        <v>4.3000000000000007</v>
      </c>
      <c r="F48">
        <f t="shared" si="0"/>
        <v>4.300000000000001E-2</v>
      </c>
      <c r="G48">
        <f t="shared" si="1"/>
        <v>7.6999999999999985E-2</v>
      </c>
      <c r="H48" s="25">
        <f t="shared" si="2"/>
        <v>175.22985397512161</v>
      </c>
      <c r="I48" s="25">
        <f t="shared" si="3"/>
        <v>54.646652049249475</v>
      </c>
      <c r="K48" s="25">
        <f t="shared" si="4"/>
        <v>120.58320192587215</v>
      </c>
      <c r="M48" s="25">
        <f t="shared" si="5"/>
        <v>120.58320192587215</v>
      </c>
      <c r="O48" s="25">
        <f>POWER((K48-C54),2)</f>
        <v>14540.308586695655</v>
      </c>
      <c r="Q48" s="62">
        <f t="shared" si="6"/>
        <v>-2161256.3922367482</v>
      </c>
    </row>
    <row r="49" spans="5:17" x14ac:dyDescent="0.25">
      <c r="E49" s="1">
        <f t="shared" si="7"/>
        <v>4.4000000000000004</v>
      </c>
      <c r="F49">
        <f t="shared" si="0"/>
        <v>4.4000000000000004E-2</v>
      </c>
      <c r="G49">
        <f t="shared" si="1"/>
        <v>7.5999999999999984E-2</v>
      </c>
      <c r="H49" s="25">
        <f t="shared" si="2"/>
        <v>167.35537190082644</v>
      </c>
      <c r="I49" s="25">
        <f t="shared" si="3"/>
        <v>56.094182825484801</v>
      </c>
      <c r="K49" s="25">
        <f t="shared" si="4"/>
        <v>111.26118907534163</v>
      </c>
      <c r="M49" s="25">
        <f t="shared" si="5"/>
        <v>111.26118907534163</v>
      </c>
      <c r="O49" s="25">
        <f>POWER((K49-C55),2)</f>
        <v>12379.05219445892</v>
      </c>
      <c r="Q49" s="62">
        <f t="shared" si="6"/>
        <v>-1893292.1944589275</v>
      </c>
    </row>
    <row r="50" spans="5:17" x14ac:dyDescent="0.25">
      <c r="E50" s="1">
        <f t="shared" si="7"/>
        <v>4.5</v>
      </c>
      <c r="F50">
        <f t="shared" si="0"/>
        <v>4.4999999999999998E-2</v>
      </c>
      <c r="G50">
        <f t="shared" si="1"/>
        <v>7.4999999999999997E-2</v>
      </c>
      <c r="H50" s="25">
        <f t="shared" si="2"/>
        <v>160.00000000000003</v>
      </c>
      <c r="I50" s="25">
        <f t="shared" si="3"/>
        <v>57.600000000000009</v>
      </c>
      <c r="K50" s="25">
        <f t="shared" si="4"/>
        <v>102.40000000000002</v>
      </c>
      <c r="M50" s="25">
        <f t="shared" si="5"/>
        <v>102.40000000000002</v>
      </c>
      <c r="O50" s="25">
        <f>POWER((K50-C56),2)</f>
        <v>10485.760000000004</v>
      </c>
      <c r="Q50" s="62">
        <f t="shared" si="6"/>
        <v>-1658816.0365297939</v>
      </c>
    </row>
    <row r="51" spans="5:17" x14ac:dyDescent="0.25">
      <c r="E51" s="1">
        <f t="shared" si="7"/>
        <v>4.5999999999999996</v>
      </c>
      <c r="F51">
        <f t="shared" si="0"/>
        <v>4.5999999999999999E-2</v>
      </c>
      <c r="G51">
        <f t="shared" si="1"/>
        <v>7.3999999999999996E-2</v>
      </c>
      <c r="H51" s="25">
        <f t="shared" si="2"/>
        <v>153.11909262759929</v>
      </c>
      <c r="I51" s="25">
        <f t="shared" si="3"/>
        <v>59.167275383491621</v>
      </c>
      <c r="K51" s="25">
        <f t="shared" si="4"/>
        <v>93.951817244107673</v>
      </c>
      <c r="M51" s="25">
        <f t="shared" si="5"/>
        <v>93.951817244107673</v>
      </c>
      <c r="O51" s="25">
        <f>POWER((K51-C57),2)</f>
        <v>8826.9439634702085</v>
      </c>
      <c r="Q51" s="62">
        <f t="shared" si="6"/>
        <v>-1452719.7836187694</v>
      </c>
    </row>
    <row r="52" spans="5:17" x14ac:dyDescent="0.25">
      <c r="E52" s="1">
        <f t="shared" si="7"/>
        <v>4.6999999999999993</v>
      </c>
      <c r="F52">
        <f t="shared" si="0"/>
        <v>4.6999999999999993E-2</v>
      </c>
      <c r="G52">
        <f t="shared" si="1"/>
        <v>7.3000000000000009E-2</v>
      </c>
      <c r="H52" s="25">
        <f t="shared" si="2"/>
        <v>146.67270258035319</v>
      </c>
      <c r="I52" s="25">
        <f t="shared" si="3"/>
        <v>60.799399512103577</v>
      </c>
      <c r="K52" s="25">
        <f t="shared" si="4"/>
        <v>85.873303068249612</v>
      </c>
      <c r="M52" s="25">
        <f t="shared" si="5"/>
        <v>85.873303068249612</v>
      </c>
      <c r="O52" s="25">
        <f>POWER((K52-C58),2)</f>
        <v>7374.2241798514478</v>
      </c>
      <c r="Q52" s="62">
        <f t="shared" si="6"/>
        <v>-1270708.5548514419</v>
      </c>
    </row>
    <row r="53" spans="5:17" x14ac:dyDescent="0.25">
      <c r="E53" s="1">
        <f t="shared" si="7"/>
        <v>4.7999999999999989</v>
      </c>
      <c r="F53">
        <f t="shared" si="0"/>
        <v>4.7999999999999987E-2</v>
      </c>
      <c r="G53">
        <f t="shared" si="1"/>
        <v>7.2000000000000008E-2</v>
      </c>
      <c r="H53" s="25">
        <f t="shared" si="2"/>
        <v>140.62500000000009</v>
      </c>
      <c r="I53" s="25">
        <f t="shared" si="3"/>
        <v>62.5</v>
      </c>
      <c r="K53" s="25">
        <f t="shared" si="4"/>
        <v>78.125000000000085</v>
      </c>
      <c r="M53" s="25">
        <f t="shared" si="5"/>
        <v>78.125000000000085</v>
      </c>
      <c r="O53" s="25">
        <f>POWER((K53-C59),2)</f>
        <v>6103.5156250000136</v>
      </c>
      <c r="Q53" s="62">
        <f t="shared" si="6"/>
        <v>-1109151.9967136446</v>
      </c>
    </row>
    <row r="54" spans="5:17" x14ac:dyDescent="0.25">
      <c r="E54" s="1">
        <f t="shared" si="7"/>
        <v>4.8999999999999986</v>
      </c>
      <c r="F54">
        <f t="shared" si="0"/>
        <v>4.8999999999999988E-2</v>
      </c>
      <c r="G54">
        <f t="shared" si="1"/>
        <v>7.1000000000000008E-2</v>
      </c>
      <c r="H54" s="25">
        <f t="shared" si="2"/>
        <v>134.94377342773853</v>
      </c>
      <c r="I54" s="25">
        <f t="shared" si="3"/>
        <v>64.272961713945634</v>
      </c>
      <c r="K54" s="25">
        <f t="shared" si="4"/>
        <v>70.670811713792901</v>
      </c>
      <c r="M54" s="25">
        <f t="shared" si="5"/>
        <v>70.670811713792901</v>
      </c>
      <c r="O54" s="25">
        <f>POWER((K54-C60),2)</f>
        <v>4994.3636282863681</v>
      </c>
      <c r="Q54" s="62">
        <f t="shared" si="6"/>
        <v>-964964.14473783888</v>
      </c>
    </row>
    <row r="55" spans="5:17" x14ac:dyDescent="0.25">
      <c r="E55" s="1">
        <f t="shared" si="7"/>
        <v>4.9999999999999982</v>
      </c>
      <c r="F55">
        <f t="shared" si="0"/>
        <v>4.9999999999999982E-2</v>
      </c>
      <c r="G55">
        <f t="shared" si="1"/>
        <v>7.0000000000000007E-2</v>
      </c>
      <c r="H55" s="25">
        <f t="shared" si="2"/>
        <v>129.60000000000011</v>
      </c>
      <c r="I55" s="25">
        <f t="shared" si="3"/>
        <v>66.122448979591837</v>
      </c>
      <c r="K55" s="25">
        <f t="shared" si="4"/>
        <v>63.477551020408271</v>
      </c>
      <c r="M55" s="25">
        <f t="shared" si="5"/>
        <v>63.477551020408271</v>
      </c>
      <c r="O55" s="25">
        <f>POWER((K55-C61),2)</f>
        <v>4029.399483548535</v>
      </c>
      <c r="Q55" s="62">
        <f t="shared" si="6"/>
        <v>-835505.80095509591</v>
      </c>
    </row>
    <row r="56" spans="5:17" x14ac:dyDescent="0.25">
      <c r="E56" s="1">
        <f t="shared" si="7"/>
        <v>5.0999999999999979</v>
      </c>
      <c r="F56">
        <f t="shared" si="0"/>
        <v>5.0999999999999983E-2</v>
      </c>
      <c r="G56">
        <f t="shared" si="1"/>
        <v>6.9000000000000006E-2</v>
      </c>
      <c r="H56" s="25">
        <f t="shared" si="2"/>
        <v>124.56747404844302</v>
      </c>
      <c r="I56" s="25">
        <f t="shared" si="3"/>
        <v>68.052930056710778</v>
      </c>
      <c r="K56" s="25">
        <f t="shared" si="4"/>
        <v>56.514543991732239</v>
      </c>
      <c r="M56" s="25">
        <f t="shared" si="5"/>
        <v>56.514543991732239</v>
      </c>
      <c r="O56" s="25">
        <f>POWER((K56-C62),2)</f>
        <v>3193.8936825934384</v>
      </c>
      <c r="Q56" s="62">
        <f t="shared" si="6"/>
        <v>-718504.70687038638</v>
      </c>
    </row>
    <row r="57" spans="5:17" x14ac:dyDescent="0.25">
      <c r="E57" s="1">
        <f t="shared" si="7"/>
        <v>5.1999999999999975</v>
      </c>
      <c r="F57">
        <f t="shared" si="0"/>
        <v>5.1999999999999977E-2</v>
      </c>
      <c r="G57">
        <f t="shared" si="1"/>
        <v>6.8000000000000019E-2</v>
      </c>
      <c r="H57" s="25">
        <f t="shared" si="2"/>
        <v>119.82248520710071</v>
      </c>
      <c r="I57" s="25">
        <f t="shared" si="3"/>
        <v>70.0692041522491</v>
      </c>
      <c r="K57" s="25">
        <f t="shared" si="4"/>
        <v>49.753281054851612</v>
      </c>
      <c r="M57" s="25">
        <f t="shared" si="5"/>
        <v>49.753281054851612</v>
      </c>
      <c r="O57" s="25">
        <f>POWER((K57-C63),2)</f>
        <v>2475.3889757230563</v>
      </c>
      <c r="Q57" s="62">
        <f t="shared" si="6"/>
        <v>-611989.81880911521</v>
      </c>
    </row>
    <row r="58" spans="5:17" x14ac:dyDescent="0.25">
      <c r="E58" s="1">
        <f t="shared" si="7"/>
        <v>5.2999999999999972</v>
      </c>
      <c r="F58">
        <f t="shared" si="0"/>
        <v>5.2999999999999971E-2</v>
      </c>
      <c r="G58">
        <f t="shared" si="1"/>
        <v>6.7000000000000032E-2</v>
      </c>
      <c r="H58" s="25">
        <f t="shared" si="2"/>
        <v>115.34353862584564</v>
      </c>
      <c r="I58" s="25">
        <f t="shared" si="3"/>
        <v>72.176431276453499</v>
      </c>
      <c r="K58" s="25">
        <f t="shared" si="4"/>
        <v>43.16710734939214</v>
      </c>
      <c r="M58" s="25">
        <f t="shared" si="5"/>
        <v>43.16710734939214</v>
      </c>
      <c r="O58" s="25">
        <f>POWER((K58-C64),2)</f>
        <v>1863.3991569139448</v>
      </c>
      <c r="Q58" s="62">
        <f t="shared" si="6"/>
        <v>-514236.77594588959</v>
      </c>
    </row>
    <row r="59" spans="5:17" x14ac:dyDescent="0.25">
      <c r="E59" s="1">
        <f t="shared" si="7"/>
        <v>5.3999999999999968</v>
      </c>
      <c r="F59">
        <f t="shared" si="0"/>
        <v>5.3999999999999972E-2</v>
      </c>
      <c r="G59">
        <f t="shared" si="1"/>
        <v>6.6000000000000031E-2</v>
      </c>
      <c r="H59" s="25">
        <f t="shared" si="2"/>
        <v>111.11111111111124</v>
      </c>
      <c r="I59" s="25">
        <f t="shared" si="3"/>
        <v>74.380165289256141</v>
      </c>
      <c r="K59" s="25">
        <f t="shared" si="4"/>
        <v>36.730945821855101</v>
      </c>
      <c r="M59" s="25">
        <f t="shared" si="5"/>
        <v>36.730945821855101</v>
      </c>
      <c r="O59" s="25">
        <f>POWER((K59-C65),2)</f>
        <v>1349.1623809680548</v>
      </c>
      <c r="Q59" s="62">
        <f t="shared" si="6"/>
        <v>-423722.25094520062</v>
      </c>
    </row>
    <row r="60" spans="5:17" x14ac:dyDescent="0.25">
      <c r="E60" s="1">
        <f t="shared" si="7"/>
        <v>5.4999999999999964</v>
      </c>
      <c r="F60">
        <f t="shared" si="0"/>
        <v>5.4999999999999966E-2</v>
      </c>
      <c r="G60">
        <f t="shared" si="1"/>
        <v>6.500000000000003E-2</v>
      </c>
      <c r="H60" s="25">
        <f t="shared" si="2"/>
        <v>107.10743801652909</v>
      </c>
      <c r="I60" s="25">
        <f t="shared" si="3"/>
        <v>76.686390532544308</v>
      </c>
      <c r="K60" s="25">
        <f t="shared" si="4"/>
        <v>30.421047483984779</v>
      </c>
      <c r="M60" s="25">
        <f t="shared" si="5"/>
        <v>30.421047483984779</v>
      </c>
      <c r="O60" s="25">
        <f>POWER((K60-C66),2)</f>
        <v>925.44013002285669</v>
      </c>
      <c r="Q60" s="62">
        <f t="shared" si="6"/>
        <v>-339085.3329646145</v>
      </c>
    </row>
    <row r="61" spans="5:17" x14ac:dyDescent="0.25">
      <c r="E61" s="1">
        <f t="shared" si="7"/>
        <v>5.5999999999999961</v>
      </c>
      <c r="F61">
        <f t="shared" si="0"/>
        <v>5.599999999999996E-2</v>
      </c>
      <c r="G61">
        <f t="shared" si="1"/>
        <v>6.4000000000000029E-2</v>
      </c>
      <c r="H61" s="25">
        <f t="shared" si="2"/>
        <v>103.31632653061241</v>
      </c>
      <c r="I61" s="25">
        <f t="shared" si="3"/>
        <v>79.101562499999929</v>
      </c>
      <c r="K61" s="25">
        <f t="shared" si="4"/>
        <v>24.214764030612486</v>
      </c>
      <c r="M61" s="25">
        <f t="shared" si="5"/>
        <v>24.214764030612486</v>
      </c>
      <c r="O61" s="25">
        <f>POWER((K61-C67),2)</f>
        <v>586.35479705824423</v>
      </c>
      <c r="Q61" s="62">
        <f t="shared" si="6"/>
        <v>-259094.44536348915</v>
      </c>
    </row>
    <row r="62" spans="5:17" x14ac:dyDescent="0.25">
      <c r="E62" s="1">
        <f t="shared" si="7"/>
        <v>5.6999999999999957</v>
      </c>
      <c r="F62">
        <f t="shared" si="0"/>
        <v>5.699999999999996E-2</v>
      </c>
      <c r="G62">
        <f t="shared" si="1"/>
        <v>6.3000000000000028E-2</v>
      </c>
      <c r="H62" s="25">
        <f t="shared" si="2"/>
        <v>99.722991689750842</v>
      </c>
      <c r="I62" s="25">
        <f t="shared" si="3"/>
        <v>81.632653061224431</v>
      </c>
      <c r="K62" s="25">
        <f t="shared" si="4"/>
        <v>18.090338628526411</v>
      </c>
      <c r="M62" s="25">
        <f t="shared" si="5"/>
        <v>18.090338628526411</v>
      </c>
      <c r="O62" s="25">
        <f>POWER((K62-C68),2)</f>
        <v>327.26035169475483</v>
      </c>
      <c r="Q62" s="62">
        <f t="shared" si="6"/>
        <v>-182618.56995865883</v>
      </c>
    </row>
    <row r="63" spans="5:17" x14ac:dyDescent="0.25">
      <c r="E63" s="1">
        <f t="shared" si="7"/>
        <v>5.7999999999999954</v>
      </c>
      <c r="F63">
        <f t="shared" si="0"/>
        <v>5.7999999999999954E-2</v>
      </c>
      <c r="G63">
        <f t="shared" si="1"/>
        <v>6.2000000000000041E-2</v>
      </c>
      <c r="H63" s="25">
        <f t="shared" si="2"/>
        <v>96.313912009512649</v>
      </c>
      <c r="I63" s="25">
        <f t="shared" si="3"/>
        <v>84.28720083246607</v>
      </c>
      <c r="K63" s="25">
        <f t="shared" si="4"/>
        <v>12.026711177046579</v>
      </c>
      <c r="M63" s="25">
        <f t="shared" si="5"/>
        <v>12.026711177046579</v>
      </c>
      <c r="O63" s="25">
        <f>POWER((K63-C69),2)</f>
        <v>144.6417817360971</v>
      </c>
      <c r="Q63" s="62">
        <f t="shared" si="6"/>
        <v>-108601.75394287689</v>
      </c>
    </row>
    <row r="64" spans="5:17" x14ac:dyDescent="0.25">
      <c r="E64" s="1">
        <f t="shared" si="7"/>
        <v>5.899999999999995</v>
      </c>
      <c r="F64">
        <f t="shared" si="0"/>
        <v>5.8999999999999948E-2</v>
      </c>
      <c r="G64">
        <f t="shared" si="1"/>
        <v>6.1000000000000047E-2</v>
      </c>
      <c r="H64" s="25">
        <f t="shared" si="2"/>
        <v>93.076702097098703</v>
      </c>
      <c r="I64" s="25">
        <f t="shared" si="3"/>
        <v>87.073367374361609</v>
      </c>
      <c r="K64" s="25">
        <f t="shared" si="4"/>
        <v>6.0033347227370939</v>
      </c>
      <c r="M64" s="25">
        <f t="shared" si="5"/>
        <v>6.0033347227370939</v>
      </c>
      <c r="O64" s="25">
        <f>POWER((K64-C70),2)</f>
        <v>36.040027793220858</v>
      </c>
      <c r="Q64" s="62">
        <f t="shared" si="6"/>
        <v>-36040.027793220826</v>
      </c>
    </row>
    <row r="65" spans="5:17" s="29" customFormat="1" x14ac:dyDescent="0.25">
      <c r="E65" s="28">
        <f t="shared" si="7"/>
        <v>5.9999999999999947</v>
      </c>
      <c r="F65" s="29">
        <f t="shared" si="0"/>
        <v>5.9999999999999949E-2</v>
      </c>
      <c r="G65" s="29">
        <f t="shared" si="1"/>
        <v>6.0000000000000046E-2</v>
      </c>
      <c r="H65" s="25">
        <f t="shared" si="2"/>
        <v>90.000000000000171</v>
      </c>
      <c r="I65" s="25">
        <f t="shared" si="3"/>
        <v>89.999999999999872</v>
      </c>
      <c r="K65" s="25">
        <f t="shared" si="4"/>
        <v>2.9842794901924208E-13</v>
      </c>
      <c r="M65" s="25">
        <f t="shared" si="5"/>
        <v>2.9842794901924208E-13</v>
      </c>
      <c r="O65" s="25">
        <f>POWER((K65-C71),2)</f>
        <v>8.9059240755831349E-26</v>
      </c>
      <c r="Q65" s="62">
        <f t="shared" si="6"/>
        <v>36040.027793213747</v>
      </c>
    </row>
    <row r="66" spans="5:17" x14ac:dyDescent="0.25">
      <c r="E66" s="1">
        <f t="shared" si="7"/>
        <v>6.0999999999999943</v>
      </c>
      <c r="F66">
        <f t="shared" si="0"/>
        <v>6.0999999999999943E-2</v>
      </c>
      <c r="G66">
        <f t="shared" si="1"/>
        <v>5.9000000000000052E-2</v>
      </c>
      <c r="H66" s="25">
        <f t="shared" si="2"/>
        <v>87.073367374361908</v>
      </c>
      <c r="I66" s="25">
        <f t="shared" si="3"/>
        <v>93.076702097098391</v>
      </c>
      <c r="K66" s="25">
        <f t="shared" si="4"/>
        <v>-6.0033347227364828</v>
      </c>
      <c r="M66" s="25">
        <f t="shared" si="5"/>
        <v>-6.0033347227364828</v>
      </c>
      <c r="O66" s="25">
        <f>POWER((K66-C72),2)</f>
        <v>36.040027793213525</v>
      </c>
      <c r="Q66" s="62">
        <f t="shared" si="6"/>
        <v>108601.75394286912</v>
      </c>
    </row>
    <row r="67" spans="5:17" x14ac:dyDescent="0.25">
      <c r="E67" s="1">
        <f t="shared" si="7"/>
        <v>6.199999999999994</v>
      </c>
      <c r="F67">
        <f t="shared" si="0"/>
        <v>6.1999999999999944E-2</v>
      </c>
      <c r="G67">
        <f t="shared" si="1"/>
        <v>5.8000000000000052E-2</v>
      </c>
      <c r="H67" s="25">
        <f t="shared" si="2"/>
        <v>84.28720083246634</v>
      </c>
      <c r="I67" s="25">
        <f t="shared" si="3"/>
        <v>96.313912009512322</v>
      </c>
      <c r="K67" s="25">
        <f t="shared" si="4"/>
        <v>-12.026711177045982</v>
      </c>
      <c r="M67" s="25">
        <f t="shared" si="5"/>
        <v>-12.026711177045982</v>
      </c>
      <c r="O67" s="25">
        <f>POWER((K67-C73),2)</f>
        <v>144.64178173608275</v>
      </c>
      <c r="Q67" s="62">
        <f t="shared" si="6"/>
        <v>182618.56995865234</v>
      </c>
    </row>
    <row r="68" spans="5:17" x14ac:dyDescent="0.25">
      <c r="E68" s="1">
        <f t="shared" si="7"/>
        <v>6.2999999999999936</v>
      </c>
      <c r="F68">
        <f t="shared" si="0"/>
        <v>6.2999999999999931E-2</v>
      </c>
      <c r="G68">
        <f t="shared" si="1"/>
        <v>5.7000000000000065E-2</v>
      </c>
      <c r="H68" s="25">
        <f t="shared" si="2"/>
        <v>81.632653061224673</v>
      </c>
      <c r="I68" s="25">
        <f t="shared" si="3"/>
        <v>99.722991689750472</v>
      </c>
      <c r="K68" s="25">
        <f t="shared" si="4"/>
        <v>-18.090338628525799</v>
      </c>
      <c r="M68" s="25">
        <f t="shared" si="5"/>
        <v>-18.090338628525799</v>
      </c>
      <c r="O68" s="25">
        <f>POWER((K68-C74),2)</f>
        <v>327.26035169473272</v>
      </c>
      <c r="Q68" s="62">
        <f t="shared" si="6"/>
        <v>259094.44536347967</v>
      </c>
    </row>
    <row r="69" spans="5:17" x14ac:dyDescent="0.25">
      <c r="E69" s="30">
        <f t="shared" si="7"/>
        <v>6.3999999999999932</v>
      </c>
      <c r="F69" s="31">
        <f t="shared" si="0"/>
        <v>6.3999999999999932E-2</v>
      </c>
      <c r="G69" s="31">
        <f t="shared" si="1"/>
        <v>5.6000000000000064E-2</v>
      </c>
      <c r="H69" s="25">
        <f t="shared" si="2"/>
        <v>79.101562500000185</v>
      </c>
      <c r="I69" s="25">
        <f t="shared" si="3"/>
        <v>103.31632653061202</v>
      </c>
      <c r="J69" s="31"/>
      <c r="K69" s="25">
        <f t="shared" si="4"/>
        <v>-24.214764030611832</v>
      </c>
      <c r="L69" s="31"/>
      <c r="M69" s="25">
        <f t="shared" si="5"/>
        <v>-24.214764030611832</v>
      </c>
      <c r="N69" s="31"/>
      <c r="O69" s="25">
        <f>POWER((K69-C75),2)</f>
        <v>586.35479705821263</v>
      </c>
      <c r="Q69" s="62">
        <f t="shared" si="6"/>
        <v>339085.33296460565</v>
      </c>
    </row>
    <row r="70" spans="5:17" x14ac:dyDescent="0.25">
      <c r="E70" s="30">
        <f t="shared" si="7"/>
        <v>6.4999999999999929</v>
      </c>
      <c r="F70" s="31">
        <f t="shared" ref="F70:F125" si="8">E70*0.01</f>
        <v>6.4999999999999933E-2</v>
      </c>
      <c r="G70" s="31">
        <f t="shared" ref="G70:G124" si="9">$C$8-F70</f>
        <v>5.5000000000000063E-2</v>
      </c>
      <c r="H70" s="25">
        <f t="shared" ref="H70:H125" si="10">$C$10*(($C$5*$C$7)/(F70*F70))</f>
        <v>76.68639053254455</v>
      </c>
      <c r="I70" s="25">
        <f t="shared" ref="I70:I124" si="11">$C$10*(($C$6*$C$7)/(G70*G70))</f>
        <v>107.1074380165287</v>
      </c>
      <c r="J70" s="31"/>
      <c r="K70" s="25">
        <f t="shared" ref="K70:K125" si="12">H70-I70</f>
        <v>-30.421047483984154</v>
      </c>
      <c r="L70" s="31"/>
      <c r="M70" s="25">
        <f t="shared" ref="M70:M125" si="13">K70-$C$11</f>
        <v>-30.421047483984154</v>
      </c>
      <c r="N70" s="31"/>
      <c r="O70" s="25">
        <f>POWER((K70-C76),2)</f>
        <v>925.44013002281861</v>
      </c>
      <c r="Q70" s="62">
        <f t="shared" ref="Q70:Q125" si="14">(O70-O71)/(F70-F71)</f>
        <v>423722.25094519142</v>
      </c>
    </row>
    <row r="71" spans="5:17" x14ac:dyDescent="0.25">
      <c r="E71" s="1">
        <f t="shared" ref="E71:E125" si="15">E70+0.1</f>
        <v>6.5999999999999925</v>
      </c>
      <c r="F71">
        <f t="shared" si="8"/>
        <v>6.599999999999992E-2</v>
      </c>
      <c r="G71">
        <f t="shared" si="9"/>
        <v>5.4000000000000076E-2</v>
      </c>
      <c r="H71" s="25">
        <f t="shared" si="10"/>
        <v>74.380165289256396</v>
      </c>
      <c r="I71" s="25">
        <f t="shared" si="11"/>
        <v>111.11111111111082</v>
      </c>
      <c r="K71" s="25">
        <f t="shared" si="12"/>
        <v>-36.730945821854419</v>
      </c>
      <c r="M71" s="25">
        <f t="shared" si="13"/>
        <v>-36.730945821854419</v>
      </c>
      <c r="O71" s="25">
        <f>POWER((K71-C77),2)</f>
        <v>1349.1623809680045</v>
      </c>
      <c r="Q71" s="62">
        <f t="shared" si="14"/>
        <v>514236.77594587981</v>
      </c>
    </row>
    <row r="72" spans="5:17" x14ac:dyDescent="0.25">
      <c r="E72" s="1">
        <f t="shared" si="15"/>
        <v>6.6999999999999922</v>
      </c>
      <c r="F72">
        <f t="shared" si="8"/>
        <v>6.6999999999999921E-2</v>
      </c>
      <c r="G72">
        <f t="shared" si="9"/>
        <v>5.3000000000000075E-2</v>
      </c>
      <c r="H72" s="25">
        <f t="shared" si="10"/>
        <v>72.176431276453727</v>
      </c>
      <c r="I72" s="25">
        <f t="shared" si="11"/>
        <v>115.34353862584517</v>
      </c>
      <c r="K72" s="25">
        <f t="shared" si="12"/>
        <v>-43.167107349391443</v>
      </c>
      <c r="M72" s="25">
        <f t="shared" si="13"/>
        <v>-43.167107349391443</v>
      </c>
      <c r="O72" s="25">
        <f>POWER((K72-C78),2)</f>
        <v>1863.3991569138848</v>
      </c>
      <c r="Q72" s="62">
        <f t="shared" si="14"/>
        <v>611989.81880910601</v>
      </c>
    </row>
    <row r="73" spans="5:17" x14ac:dyDescent="0.25">
      <c r="E73" s="1">
        <f t="shared" si="15"/>
        <v>6.7999999999999918</v>
      </c>
      <c r="F73">
        <f t="shared" si="8"/>
        <v>6.7999999999999922E-2</v>
      </c>
      <c r="G73">
        <f t="shared" si="9"/>
        <v>5.2000000000000074E-2</v>
      </c>
      <c r="H73" s="25">
        <f t="shared" si="10"/>
        <v>70.069204152249313</v>
      </c>
      <c r="I73" s="25">
        <f t="shared" si="11"/>
        <v>119.82248520710027</v>
      </c>
      <c r="K73" s="25">
        <f t="shared" si="12"/>
        <v>-49.753281054850959</v>
      </c>
      <c r="M73" s="25">
        <f t="shared" si="13"/>
        <v>-49.753281054850959</v>
      </c>
      <c r="O73" s="25">
        <f>POWER((K73-C79),2)</f>
        <v>2475.3889757229913</v>
      </c>
      <c r="Q73" s="62">
        <f t="shared" si="14"/>
        <v>718504.7068703759</v>
      </c>
    </row>
    <row r="74" spans="5:17" x14ac:dyDescent="0.25">
      <c r="E74" s="1">
        <f t="shared" si="15"/>
        <v>6.8999999999999915</v>
      </c>
      <c r="F74">
        <f t="shared" si="8"/>
        <v>6.8999999999999923E-2</v>
      </c>
      <c r="G74">
        <f t="shared" si="9"/>
        <v>5.1000000000000073E-2</v>
      </c>
      <c r="H74" s="25">
        <f t="shared" si="10"/>
        <v>68.052930056710949</v>
      </c>
      <c r="I74" s="25">
        <f t="shared" si="11"/>
        <v>124.56747404844256</v>
      </c>
      <c r="K74" s="25">
        <f t="shared" si="12"/>
        <v>-56.514543991731614</v>
      </c>
      <c r="M74" s="25">
        <f t="shared" si="13"/>
        <v>-56.514543991731614</v>
      </c>
      <c r="O74" s="25">
        <f>POWER((K74-C80),2)</f>
        <v>3193.8936825933679</v>
      </c>
      <c r="Q74" s="62">
        <f t="shared" si="14"/>
        <v>835505.80095508799</v>
      </c>
    </row>
    <row r="75" spans="5:17" x14ac:dyDescent="0.25">
      <c r="E75" s="1">
        <f t="shared" si="15"/>
        <v>6.9999999999999911</v>
      </c>
      <c r="F75">
        <f t="shared" si="8"/>
        <v>6.999999999999991E-2</v>
      </c>
      <c r="G75">
        <f t="shared" si="9"/>
        <v>5.0000000000000086E-2</v>
      </c>
      <c r="H75" s="25">
        <f t="shared" si="10"/>
        <v>66.122448979592008</v>
      </c>
      <c r="I75" s="25">
        <f t="shared" si="11"/>
        <v>129.59999999999957</v>
      </c>
      <c r="K75" s="25">
        <f t="shared" si="12"/>
        <v>-63.47755102040756</v>
      </c>
      <c r="M75" s="25">
        <f t="shared" si="13"/>
        <v>-63.47755102040756</v>
      </c>
      <c r="O75" s="25">
        <f>POWER((K75-C81),2)</f>
        <v>4029.399483548445</v>
      </c>
      <c r="Q75" s="62">
        <f t="shared" si="14"/>
        <v>964964.14473782398</v>
      </c>
    </row>
    <row r="76" spans="5:17" x14ac:dyDescent="0.25">
      <c r="E76" s="1">
        <f t="shared" si="15"/>
        <v>7.0999999999999908</v>
      </c>
      <c r="F76">
        <f t="shared" si="8"/>
        <v>7.099999999999991E-2</v>
      </c>
      <c r="G76">
        <f t="shared" si="9"/>
        <v>4.9000000000000085E-2</v>
      </c>
      <c r="H76" s="25">
        <f t="shared" si="10"/>
        <v>64.272961713945818</v>
      </c>
      <c r="I76" s="25">
        <f t="shared" si="11"/>
        <v>134.94377342773802</v>
      </c>
      <c r="K76" s="25">
        <f t="shared" si="12"/>
        <v>-70.670811713792205</v>
      </c>
      <c r="M76" s="25">
        <f t="shared" si="13"/>
        <v>-70.670811713792205</v>
      </c>
      <c r="O76" s="25">
        <f>POWER((K76-C82),2)</f>
        <v>4994.3636282862699</v>
      </c>
      <c r="Q76" s="62">
        <f t="shared" si="14"/>
        <v>1109151.9967136274</v>
      </c>
    </row>
    <row r="77" spans="5:17" x14ac:dyDescent="0.25">
      <c r="E77" s="1">
        <f t="shared" si="15"/>
        <v>7.1999999999999904</v>
      </c>
      <c r="F77">
        <f t="shared" si="8"/>
        <v>7.1999999999999911E-2</v>
      </c>
      <c r="G77">
        <f t="shared" si="9"/>
        <v>4.8000000000000084E-2</v>
      </c>
      <c r="H77" s="25">
        <f t="shared" si="10"/>
        <v>62.500000000000163</v>
      </c>
      <c r="I77" s="25">
        <f t="shared" si="11"/>
        <v>140.62499999999952</v>
      </c>
      <c r="K77" s="25">
        <f t="shared" si="12"/>
        <v>-78.124999999999346</v>
      </c>
      <c r="M77" s="25">
        <f t="shared" si="13"/>
        <v>-78.124999999999346</v>
      </c>
      <c r="O77" s="25">
        <f>POWER((K77-C83),2)</f>
        <v>6103.5156249998981</v>
      </c>
      <c r="Q77" s="62">
        <f t="shared" si="14"/>
        <v>1270708.5548514179</v>
      </c>
    </row>
    <row r="78" spans="5:17" x14ac:dyDescent="0.25">
      <c r="E78" s="1">
        <f t="shared" si="15"/>
        <v>7.2999999999999901</v>
      </c>
      <c r="F78">
        <f t="shared" si="8"/>
        <v>7.2999999999999898E-2</v>
      </c>
      <c r="G78">
        <f t="shared" si="9"/>
        <v>4.7000000000000097E-2</v>
      </c>
      <c r="H78" s="25">
        <f t="shared" si="10"/>
        <v>60.799399512103761</v>
      </c>
      <c r="I78" s="25">
        <f t="shared" si="11"/>
        <v>146.67270258035251</v>
      </c>
      <c r="K78" s="25">
        <f t="shared" si="12"/>
        <v>-85.873303068248745</v>
      </c>
      <c r="M78" s="25">
        <f t="shared" si="13"/>
        <v>-85.873303068248745</v>
      </c>
      <c r="O78" s="25">
        <f>POWER((K78-C84),2)</f>
        <v>7374.2241798512996</v>
      </c>
      <c r="Q78" s="62">
        <f t="shared" si="14"/>
        <v>1452719.7836187547</v>
      </c>
    </row>
    <row r="79" spans="5:17" x14ac:dyDescent="0.25">
      <c r="E79" s="1">
        <f t="shared" si="15"/>
        <v>7.3999999999999897</v>
      </c>
      <c r="F79">
        <f t="shared" si="8"/>
        <v>7.3999999999999899E-2</v>
      </c>
      <c r="G79">
        <f t="shared" si="9"/>
        <v>4.6000000000000096E-2</v>
      </c>
      <c r="H79" s="25">
        <f t="shared" si="10"/>
        <v>59.16727538349177</v>
      </c>
      <c r="I79" s="25">
        <f t="shared" si="11"/>
        <v>153.11909262759863</v>
      </c>
      <c r="K79" s="25">
        <f t="shared" si="12"/>
        <v>-93.951817244106863</v>
      </c>
      <c r="M79" s="25">
        <f t="shared" si="13"/>
        <v>-93.951817244106863</v>
      </c>
      <c r="O79" s="25">
        <f>POWER((K79-C85),2)</f>
        <v>8826.9439634700557</v>
      </c>
      <c r="Q79" s="62">
        <f t="shared" si="14"/>
        <v>1658816.0365297757</v>
      </c>
    </row>
    <row r="80" spans="5:17" x14ac:dyDescent="0.25">
      <c r="E80" s="1">
        <f t="shared" si="15"/>
        <v>7.4999999999999893</v>
      </c>
      <c r="F80">
        <f t="shared" si="8"/>
        <v>7.49999999999999E-2</v>
      </c>
      <c r="G80">
        <f t="shared" si="9"/>
        <v>4.5000000000000095E-2</v>
      </c>
      <c r="H80" s="25">
        <f t="shared" si="10"/>
        <v>57.600000000000158</v>
      </c>
      <c r="I80" s="25">
        <f t="shared" si="11"/>
        <v>159.99999999999935</v>
      </c>
      <c r="K80" s="25">
        <f t="shared" si="12"/>
        <v>-102.39999999999918</v>
      </c>
      <c r="M80" s="25">
        <f t="shared" si="13"/>
        <v>-102.39999999999918</v>
      </c>
      <c r="O80" s="25">
        <f>POWER((K80-C86),2)</f>
        <v>10485.759999999833</v>
      </c>
      <c r="Q80" s="62">
        <f t="shared" si="14"/>
        <v>1893292.1944589026</v>
      </c>
    </row>
    <row r="81" spans="5:17" x14ac:dyDescent="0.25">
      <c r="E81" s="1">
        <f t="shared" si="15"/>
        <v>7.599999999999989</v>
      </c>
      <c r="F81">
        <f t="shared" si="8"/>
        <v>7.5999999999999887E-2</v>
      </c>
      <c r="G81">
        <f t="shared" si="9"/>
        <v>4.4000000000000108E-2</v>
      </c>
      <c r="H81" s="25">
        <f t="shared" si="10"/>
        <v>56.094182825484943</v>
      </c>
      <c r="I81" s="25">
        <f t="shared" si="11"/>
        <v>167.35537190082565</v>
      </c>
      <c r="K81" s="25">
        <f t="shared" si="12"/>
        <v>-111.2611890753407</v>
      </c>
      <c r="M81" s="25">
        <f t="shared" si="13"/>
        <v>-111.2611890753407</v>
      </c>
      <c r="O81" s="25">
        <f>POWER((K81-C87),2)</f>
        <v>12379.052194458711</v>
      </c>
      <c r="Q81" s="62">
        <f t="shared" si="14"/>
        <v>2161256.392236717</v>
      </c>
    </row>
    <row r="82" spans="5:17" x14ac:dyDescent="0.25">
      <c r="E82" s="1">
        <f t="shared" si="15"/>
        <v>7.6999999999999886</v>
      </c>
      <c r="F82">
        <f t="shared" si="8"/>
        <v>7.6999999999999888E-2</v>
      </c>
      <c r="G82">
        <f t="shared" si="9"/>
        <v>4.3000000000000108E-2</v>
      </c>
      <c r="H82" s="25">
        <f t="shared" si="10"/>
        <v>54.646652049249617</v>
      </c>
      <c r="I82" s="25">
        <f t="shared" si="11"/>
        <v>175.22985397512082</v>
      </c>
      <c r="K82" s="25">
        <f t="shared" si="12"/>
        <v>-120.58320192587121</v>
      </c>
      <c r="M82" s="25">
        <f t="shared" si="13"/>
        <v>-120.58320192587121</v>
      </c>
      <c r="O82" s="25">
        <f>POWER((K82-C88),2)</f>
        <v>14540.30858669543</v>
      </c>
      <c r="Q82" s="62">
        <f t="shared" si="14"/>
        <v>2468815.1953797857</v>
      </c>
    </row>
    <row r="83" spans="5:17" x14ac:dyDescent="0.25">
      <c r="E83" s="1">
        <f t="shared" si="15"/>
        <v>7.7999999999999883</v>
      </c>
      <c r="F83">
        <f t="shared" si="8"/>
        <v>7.7999999999999889E-2</v>
      </c>
      <c r="G83">
        <f t="shared" si="9"/>
        <v>4.2000000000000107E-2</v>
      </c>
      <c r="H83" s="25">
        <f t="shared" si="10"/>
        <v>53.254437869822645</v>
      </c>
      <c r="I83" s="25">
        <f t="shared" si="11"/>
        <v>183.67346938775418</v>
      </c>
      <c r="K83" s="25">
        <f t="shared" si="12"/>
        <v>-130.41903151793153</v>
      </c>
      <c r="M83" s="25">
        <f t="shared" si="13"/>
        <v>-130.41903151793153</v>
      </c>
      <c r="O83" s="25">
        <f>POWER((K83-C89),2)</f>
        <v>17009.123782075218</v>
      </c>
      <c r="Q83" s="62">
        <f t="shared" si="14"/>
        <v>2823305.4696591026</v>
      </c>
    </row>
    <row r="84" spans="5:17" x14ac:dyDescent="0.25">
      <c r="E84" s="1">
        <f t="shared" si="15"/>
        <v>7.8999999999999879</v>
      </c>
      <c r="F84">
        <f t="shared" si="8"/>
        <v>7.8999999999999876E-2</v>
      </c>
      <c r="G84">
        <f t="shared" si="9"/>
        <v>4.100000000000012E-2</v>
      </c>
      <c r="H84" s="25">
        <f t="shared" si="10"/>
        <v>51.914757250440807</v>
      </c>
      <c r="I84" s="25">
        <f t="shared" si="11"/>
        <v>192.74241522902923</v>
      </c>
      <c r="K84" s="25">
        <f t="shared" si="12"/>
        <v>-140.82765797858843</v>
      </c>
      <c r="M84" s="25">
        <f t="shared" si="13"/>
        <v>-140.82765797858843</v>
      </c>
      <c r="O84" s="25">
        <f>POWER((K84-C90),2)</f>
        <v>19832.429251734284</v>
      </c>
      <c r="Q84" s="62">
        <f t="shared" si="14"/>
        <v>3233586.373265306</v>
      </c>
    </row>
    <row r="85" spans="5:17" x14ac:dyDescent="0.25">
      <c r="E85" s="1">
        <f t="shared" si="15"/>
        <v>7.9999999999999876</v>
      </c>
      <c r="F85">
        <f t="shared" si="8"/>
        <v>7.9999999999999877E-2</v>
      </c>
      <c r="G85">
        <f t="shared" si="9"/>
        <v>4.0000000000000119E-2</v>
      </c>
      <c r="H85" s="25">
        <f t="shared" si="10"/>
        <v>50.625000000000163</v>
      </c>
      <c r="I85" s="25">
        <f t="shared" si="11"/>
        <v>202.49999999999883</v>
      </c>
      <c r="K85" s="25">
        <f t="shared" si="12"/>
        <v>-151.87499999999866</v>
      </c>
      <c r="M85" s="25">
        <f t="shared" si="13"/>
        <v>-151.87499999999866</v>
      </c>
      <c r="O85" s="25">
        <f>POWER((K85-C91),2)</f>
        <v>23066.015624999593</v>
      </c>
      <c r="Q85" s="62">
        <f t="shared" si="14"/>
        <v>3710409.1951469383</v>
      </c>
    </row>
    <row r="86" spans="5:17" x14ac:dyDescent="0.25">
      <c r="E86" s="1">
        <f t="shared" si="15"/>
        <v>8.0999999999999872</v>
      </c>
      <c r="F86">
        <f t="shared" si="8"/>
        <v>8.0999999999999878E-2</v>
      </c>
      <c r="G86">
        <f t="shared" si="9"/>
        <v>3.9000000000000118E-2</v>
      </c>
      <c r="H86" s="25">
        <f t="shared" si="10"/>
        <v>49.382716049382871</v>
      </c>
      <c r="I86" s="25">
        <f t="shared" si="11"/>
        <v>213.01775147928871</v>
      </c>
      <c r="K86" s="25">
        <f t="shared" si="12"/>
        <v>-163.63503542990583</v>
      </c>
      <c r="M86" s="25">
        <f t="shared" si="13"/>
        <v>-163.63503542990583</v>
      </c>
      <c r="O86" s="25">
        <f>POWER((K86-C92),2)</f>
        <v>26776.424820146534</v>
      </c>
      <c r="Q86" s="62">
        <f t="shared" si="14"/>
        <v>4266888.5877000289</v>
      </c>
    </row>
    <row r="87" spans="5:17" x14ac:dyDescent="0.25">
      <c r="E87" s="1">
        <f t="shared" si="15"/>
        <v>8.1999999999999869</v>
      </c>
      <c r="F87">
        <f t="shared" si="8"/>
        <v>8.1999999999999865E-2</v>
      </c>
      <c r="G87">
        <f t="shared" si="9"/>
        <v>3.8000000000000131E-2</v>
      </c>
      <c r="H87" s="25">
        <f t="shared" si="10"/>
        <v>48.185603807257756</v>
      </c>
      <c r="I87" s="25">
        <f t="shared" si="11"/>
        <v>224.37673130193755</v>
      </c>
      <c r="K87" s="25">
        <f t="shared" si="12"/>
        <v>-176.19112749467979</v>
      </c>
      <c r="M87" s="25">
        <f t="shared" si="13"/>
        <v>-176.19112749467979</v>
      </c>
      <c r="O87" s="25">
        <f>POWER((K87-C93),2)</f>
        <v>31043.313407846508</v>
      </c>
      <c r="Q87" s="62">
        <f t="shared" si="14"/>
        <v>4919106.7004013918</v>
      </c>
    </row>
    <row r="88" spans="5:17" x14ac:dyDescent="0.25">
      <c r="E88" s="1">
        <f t="shared" si="15"/>
        <v>8.2999999999999865</v>
      </c>
      <c r="F88">
        <f t="shared" si="8"/>
        <v>8.2999999999999866E-2</v>
      </c>
      <c r="G88">
        <f t="shared" si="9"/>
        <v>3.700000000000013E-2</v>
      </c>
      <c r="H88" s="25">
        <f t="shared" si="10"/>
        <v>47.03149949194384</v>
      </c>
      <c r="I88" s="25">
        <f t="shared" si="11"/>
        <v>236.66910153396478</v>
      </c>
      <c r="K88" s="25">
        <f t="shared" si="12"/>
        <v>-189.63760204202094</v>
      </c>
      <c r="M88" s="25">
        <f t="shared" si="13"/>
        <v>-189.63760204202094</v>
      </c>
      <c r="O88" s="25">
        <f>POWER((K88-C94),2)</f>
        <v>35962.420108247905</v>
      </c>
      <c r="Q88" s="62">
        <f t="shared" si="14"/>
        <v>5686892.6780903302</v>
      </c>
    </row>
    <row r="89" spans="5:17" x14ac:dyDescent="0.25">
      <c r="E89" s="1">
        <f t="shared" si="15"/>
        <v>8.3999999999999861</v>
      </c>
      <c r="F89">
        <f t="shared" si="8"/>
        <v>8.3999999999999866E-2</v>
      </c>
      <c r="G89">
        <f t="shared" si="9"/>
        <v>3.6000000000000129E-2</v>
      </c>
      <c r="H89" s="25">
        <f t="shared" si="10"/>
        <v>45.918367346938929</v>
      </c>
      <c r="I89" s="25">
        <f t="shared" si="11"/>
        <v>249.99999999999824</v>
      </c>
      <c r="K89" s="25">
        <f t="shared" si="12"/>
        <v>-204.0816326530593</v>
      </c>
      <c r="M89" s="25">
        <f t="shared" si="13"/>
        <v>-204.0816326530593</v>
      </c>
      <c r="O89" s="25">
        <f>POWER((K89-C95),2)</f>
        <v>41649.31278633824</v>
      </c>
      <c r="Q89" s="62">
        <f t="shared" si="14"/>
        <v>6594835.1949891569</v>
      </c>
    </row>
    <row r="90" spans="5:17" x14ac:dyDescent="0.25">
      <c r="E90" s="1">
        <f t="shared" si="15"/>
        <v>8.4999999999999858</v>
      </c>
      <c r="F90">
        <f t="shared" si="8"/>
        <v>8.4999999999999853E-2</v>
      </c>
      <c r="G90">
        <f t="shared" si="9"/>
        <v>3.5000000000000142E-2</v>
      </c>
      <c r="H90" s="25">
        <f t="shared" si="10"/>
        <v>44.844290657439608</v>
      </c>
      <c r="I90" s="25">
        <f t="shared" si="11"/>
        <v>264.48979591836525</v>
      </c>
      <c r="K90" s="25">
        <f t="shared" si="12"/>
        <v>-219.64550526092563</v>
      </c>
      <c r="M90" s="25">
        <f t="shared" si="13"/>
        <v>-219.64550526092563</v>
      </c>
      <c r="O90" s="25">
        <f>POWER((K90-C96),2)</f>
        <v>48244.147981327311</v>
      </c>
      <c r="Q90" s="62">
        <f t="shared" si="14"/>
        <v>7673606.9814002914</v>
      </c>
    </row>
    <row r="91" spans="5:17" x14ac:dyDescent="0.25">
      <c r="E91" s="1">
        <f t="shared" si="15"/>
        <v>8.5999999999999854</v>
      </c>
      <c r="F91">
        <f t="shared" si="8"/>
        <v>8.5999999999999854E-2</v>
      </c>
      <c r="G91">
        <f t="shared" si="9"/>
        <v>3.4000000000000141E-2</v>
      </c>
      <c r="H91" s="25">
        <f t="shared" si="10"/>
        <v>43.807463493780574</v>
      </c>
      <c r="I91" s="25">
        <f t="shared" si="11"/>
        <v>280.27681660899424</v>
      </c>
      <c r="K91" s="25">
        <f t="shared" si="12"/>
        <v>-236.46935311521366</v>
      </c>
      <c r="M91" s="25">
        <f t="shared" si="13"/>
        <v>-236.46935311521366</v>
      </c>
      <c r="O91" s="25">
        <f>POWER((K91-C97),2)</f>
        <v>55917.754962727609</v>
      </c>
      <c r="Q91" s="62">
        <f t="shared" si="14"/>
        <v>8961710.361319527</v>
      </c>
    </row>
    <row r="92" spans="5:17" x14ac:dyDescent="0.25">
      <c r="E92" s="1">
        <f t="shared" si="15"/>
        <v>8.6999999999999851</v>
      </c>
      <c r="F92">
        <f t="shared" si="8"/>
        <v>8.6999999999999855E-2</v>
      </c>
      <c r="G92">
        <f t="shared" si="9"/>
        <v>3.300000000000014E-2</v>
      </c>
      <c r="H92" s="25">
        <f t="shared" si="10"/>
        <v>42.806183115339032</v>
      </c>
      <c r="I92" s="25">
        <f t="shared" si="11"/>
        <v>297.52066115702229</v>
      </c>
      <c r="K92" s="25">
        <f t="shared" si="12"/>
        <v>-254.71447804168326</v>
      </c>
      <c r="M92" s="25">
        <f t="shared" si="13"/>
        <v>-254.71447804168326</v>
      </c>
      <c r="O92" s="25">
        <f>POWER((K92-C98),2)</f>
        <v>64879.465324047145</v>
      </c>
      <c r="Q92" s="62">
        <f t="shared" si="14"/>
        <v>10507795.676269842</v>
      </c>
    </row>
    <row r="93" spans="5:17" x14ac:dyDescent="0.25">
      <c r="E93" s="1">
        <f t="shared" si="15"/>
        <v>8.7999999999999847</v>
      </c>
      <c r="F93">
        <f t="shared" si="8"/>
        <v>8.7999999999999842E-2</v>
      </c>
      <c r="G93">
        <f t="shared" si="9"/>
        <v>3.2000000000000153E-2</v>
      </c>
      <c r="H93" s="25">
        <f t="shared" si="10"/>
        <v>41.838842975206767</v>
      </c>
      <c r="I93" s="25">
        <f t="shared" si="11"/>
        <v>316.40624999999704</v>
      </c>
      <c r="K93" s="25">
        <f t="shared" si="12"/>
        <v>-274.56740702479027</v>
      </c>
      <c r="M93" s="25">
        <f t="shared" si="13"/>
        <v>-274.56740702479027</v>
      </c>
      <c r="O93" s="25">
        <f>POWER((K93-C99),2)</f>
        <v>75387.261000316852</v>
      </c>
      <c r="Q93" s="62">
        <f t="shared" si="14"/>
        <v>12373766.18274878</v>
      </c>
    </row>
    <row r="94" spans="5:17" x14ac:dyDescent="0.25">
      <c r="E94" s="1">
        <f t="shared" si="15"/>
        <v>8.8999999999999844</v>
      </c>
      <c r="F94">
        <f t="shared" si="8"/>
        <v>8.8999999999999843E-2</v>
      </c>
      <c r="G94">
        <f t="shared" si="9"/>
        <v>3.1000000000000152E-2</v>
      </c>
      <c r="H94" s="25">
        <f t="shared" si="10"/>
        <v>40.903926271935518</v>
      </c>
      <c r="I94" s="25">
        <f t="shared" si="11"/>
        <v>337.14880332986144</v>
      </c>
      <c r="K94" s="25">
        <f t="shared" si="12"/>
        <v>-296.24487705792592</v>
      </c>
      <c r="M94" s="25">
        <f t="shared" si="13"/>
        <v>-296.24487705792592</v>
      </c>
      <c r="O94" s="25">
        <f>POWER((K94-C100),2)</f>
        <v>87761.027183065642</v>
      </c>
      <c r="Q94" s="62">
        <f t="shared" si="14"/>
        <v>14638972.816931944</v>
      </c>
    </row>
    <row r="95" spans="5:17" x14ac:dyDescent="0.25">
      <c r="E95" s="1">
        <f t="shared" si="15"/>
        <v>8.999999999999984</v>
      </c>
      <c r="F95">
        <f t="shared" si="8"/>
        <v>8.9999999999999844E-2</v>
      </c>
      <c r="G95">
        <f t="shared" si="9"/>
        <v>3.0000000000000152E-2</v>
      </c>
      <c r="H95" s="25">
        <f t="shared" si="10"/>
        <v>40.000000000000149</v>
      </c>
      <c r="I95" s="25">
        <f t="shared" si="11"/>
        <v>359.99999999999642</v>
      </c>
      <c r="K95" s="25">
        <f t="shared" si="12"/>
        <v>-319.99999999999625</v>
      </c>
      <c r="M95" s="25">
        <f t="shared" si="13"/>
        <v>-319.99999999999625</v>
      </c>
      <c r="O95" s="25">
        <f>POWER((K95-C101),2)</f>
        <v>102399.9999999976</v>
      </c>
      <c r="Q95" s="62">
        <f t="shared" si="14"/>
        <v>17405934.383242607</v>
      </c>
    </row>
    <row r="96" spans="5:17" x14ac:dyDescent="0.25">
      <c r="E96" s="1">
        <f t="shared" si="15"/>
        <v>9.0999999999999837</v>
      </c>
      <c r="F96">
        <f t="shared" si="8"/>
        <v>9.0999999999999845E-2</v>
      </c>
      <c r="G96">
        <f t="shared" si="9"/>
        <v>2.9000000000000151E-2</v>
      </c>
      <c r="H96" s="25">
        <f t="shared" si="10"/>
        <v>39.125709455379919</v>
      </c>
      <c r="I96" s="25">
        <f t="shared" si="11"/>
        <v>385.25564803804605</v>
      </c>
      <c r="K96" s="25">
        <f t="shared" si="12"/>
        <v>-346.12993858266611</v>
      </c>
      <c r="M96" s="25">
        <f t="shared" si="13"/>
        <v>-346.12993858266611</v>
      </c>
      <c r="O96" s="25">
        <f>POWER((K96-C102),2)</f>
        <v>119805.93438324022</v>
      </c>
      <c r="Q96" s="62">
        <f t="shared" si="14"/>
        <v>20808215.550213289</v>
      </c>
    </row>
    <row r="97" spans="5:17" x14ac:dyDescent="0.25">
      <c r="E97" s="1">
        <f t="shared" si="15"/>
        <v>9.1999999999999833</v>
      </c>
      <c r="F97">
        <f t="shared" si="8"/>
        <v>9.1999999999999832E-2</v>
      </c>
      <c r="G97">
        <f t="shared" si="9"/>
        <v>2.8000000000000164E-2</v>
      </c>
      <c r="H97" s="25">
        <f t="shared" si="10"/>
        <v>38.279773156899957</v>
      </c>
      <c r="I97" s="25">
        <f t="shared" si="11"/>
        <v>413.2653061224442</v>
      </c>
      <c r="K97" s="25">
        <f t="shared" si="12"/>
        <v>-374.98553296554422</v>
      </c>
      <c r="M97" s="25">
        <f t="shared" si="13"/>
        <v>-374.98553296554422</v>
      </c>
      <c r="O97" s="25">
        <f>POWER((K97-C103),2)</f>
        <v>140614.14993345324</v>
      </c>
      <c r="Q97" s="62">
        <f t="shared" si="14"/>
        <v>25021391.905404519</v>
      </c>
    </row>
    <row r="98" spans="5:17" x14ac:dyDescent="0.25">
      <c r="E98" s="1">
        <f t="shared" si="15"/>
        <v>9.2999999999999829</v>
      </c>
      <c r="F98">
        <f t="shared" si="8"/>
        <v>9.2999999999999833E-2</v>
      </c>
      <c r="G98">
        <f t="shared" si="9"/>
        <v>2.7000000000000163E-2</v>
      </c>
      <c r="H98" s="25">
        <f t="shared" si="10"/>
        <v>37.460978147762887</v>
      </c>
      <c r="I98" s="25">
        <f t="shared" si="11"/>
        <v>444.44444444443911</v>
      </c>
      <c r="K98" s="25">
        <f t="shared" si="12"/>
        <v>-406.98346629667623</v>
      </c>
      <c r="M98" s="25">
        <f t="shared" si="13"/>
        <v>-406.98346629667623</v>
      </c>
      <c r="O98" s="25">
        <f>POWER((K98-C104),2)</f>
        <v>165635.54183885778</v>
      </c>
      <c r="Q98" s="62">
        <f t="shared" si="14"/>
        <v>30278485.175129697</v>
      </c>
    </row>
    <row r="99" spans="5:17" x14ac:dyDescent="0.25">
      <c r="E99" s="1">
        <f t="shared" si="15"/>
        <v>9.3999999999999826</v>
      </c>
      <c r="F99">
        <f t="shared" si="8"/>
        <v>9.3999999999999834E-2</v>
      </c>
      <c r="G99">
        <f t="shared" si="9"/>
        <v>2.6000000000000162E-2</v>
      </c>
      <c r="H99" s="25">
        <f t="shared" si="10"/>
        <v>36.668175645088411</v>
      </c>
      <c r="I99" s="25">
        <f t="shared" si="11"/>
        <v>479.28994082839648</v>
      </c>
      <c r="K99" s="25">
        <f t="shared" si="12"/>
        <v>-442.62176518330807</v>
      </c>
      <c r="M99" s="25">
        <f t="shared" si="13"/>
        <v>-442.62176518330807</v>
      </c>
      <c r="O99" s="25">
        <f>POWER((K99-C105),2)</f>
        <v>195914.02701398751</v>
      </c>
      <c r="Q99" s="62">
        <f t="shared" si="14"/>
        <v>36891955.673063219</v>
      </c>
    </row>
    <row r="100" spans="5:17" x14ac:dyDescent="0.25">
      <c r="E100" s="1">
        <f t="shared" si="15"/>
        <v>9.4999999999999822</v>
      </c>
      <c r="F100">
        <f t="shared" si="8"/>
        <v>9.4999999999999821E-2</v>
      </c>
      <c r="G100">
        <f t="shared" si="9"/>
        <v>2.5000000000000175E-2</v>
      </c>
      <c r="H100" s="25">
        <f t="shared" si="10"/>
        <v>35.900277008310397</v>
      </c>
      <c r="I100" s="25">
        <f t="shared" si="11"/>
        <v>518.39999999999281</v>
      </c>
      <c r="K100" s="25">
        <f t="shared" si="12"/>
        <v>-482.4997229916824</v>
      </c>
      <c r="M100" s="25">
        <f t="shared" si="13"/>
        <v>-482.4997229916824</v>
      </c>
      <c r="O100" s="25">
        <f>POWER((K100-C106),2)</f>
        <v>232805.98268705024</v>
      </c>
      <c r="Q100" s="62">
        <f t="shared" si="14"/>
        <v>45285447.977003604</v>
      </c>
    </row>
    <row r="101" spans="5:17" x14ac:dyDescent="0.25">
      <c r="E101" s="1">
        <f t="shared" si="15"/>
        <v>9.5999999999999819</v>
      </c>
      <c r="F101">
        <f t="shared" si="8"/>
        <v>9.5999999999999822E-2</v>
      </c>
      <c r="G101">
        <f t="shared" si="9"/>
        <v>2.4000000000000174E-2</v>
      </c>
      <c r="H101" s="25">
        <f t="shared" si="10"/>
        <v>35.156250000000142</v>
      </c>
      <c r="I101" s="25">
        <f t="shared" si="11"/>
        <v>562.49999999999193</v>
      </c>
      <c r="K101" s="25">
        <f t="shared" si="12"/>
        <v>-527.34374999999181</v>
      </c>
      <c r="M101" s="25">
        <f t="shared" si="13"/>
        <v>-527.34374999999181</v>
      </c>
      <c r="O101" s="25">
        <f>POWER((K101-C107),2)</f>
        <v>278091.43066405389</v>
      </c>
      <c r="Q101" s="62">
        <f t="shared" si="14"/>
        <v>56040262.043662205</v>
      </c>
    </row>
    <row r="102" spans="5:17" x14ac:dyDescent="0.25">
      <c r="E102" s="1">
        <f t="shared" si="15"/>
        <v>9.6999999999999815</v>
      </c>
      <c r="F102">
        <f t="shared" si="8"/>
        <v>9.6999999999999822E-2</v>
      </c>
      <c r="G102">
        <f t="shared" si="9"/>
        <v>2.3000000000000173E-2</v>
      </c>
      <c r="H102" s="25">
        <f t="shared" si="10"/>
        <v>34.435115315123944</v>
      </c>
      <c r="I102" s="25">
        <f t="shared" si="11"/>
        <v>612.47637051038782</v>
      </c>
      <c r="K102" s="25">
        <f t="shared" si="12"/>
        <v>-578.04125519526383</v>
      </c>
      <c r="M102" s="25">
        <f t="shared" si="13"/>
        <v>-578.04125519526383</v>
      </c>
      <c r="O102" s="25">
        <f>POWER((K102-C108),2)</f>
        <v>334131.69270771614</v>
      </c>
      <c r="Q102" s="62">
        <f t="shared" si="14"/>
        <v>69964418.4560754</v>
      </c>
    </row>
    <row r="103" spans="5:17" x14ac:dyDescent="0.25">
      <c r="E103" s="1">
        <f t="shared" si="15"/>
        <v>9.7999999999999812</v>
      </c>
      <c r="F103">
        <f t="shared" si="8"/>
        <v>9.7999999999999809E-2</v>
      </c>
      <c r="G103">
        <f t="shared" si="9"/>
        <v>2.2000000000000186E-2</v>
      </c>
      <c r="H103" s="25">
        <f t="shared" si="10"/>
        <v>33.73594335693474</v>
      </c>
      <c r="I103" s="25">
        <f t="shared" si="11"/>
        <v>669.42148760329451</v>
      </c>
      <c r="K103" s="25">
        <f t="shared" si="12"/>
        <v>-635.68554424635977</v>
      </c>
      <c r="M103" s="25">
        <f t="shared" si="13"/>
        <v>-635.68554424635977</v>
      </c>
      <c r="O103" s="25">
        <f>POWER((K103-C109),2)</f>
        <v>404096.11116379063</v>
      </c>
      <c r="Q103" s="62">
        <f t="shared" si="14"/>
        <v>88197002.254174069</v>
      </c>
    </row>
    <row r="104" spans="5:17" x14ac:dyDescent="0.25">
      <c r="E104" s="1">
        <f t="shared" si="15"/>
        <v>9.8999999999999808</v>
      </c>
      <c r="F104">
        <f t="shared" si="8"/>
        <v>9.899999999999981E-2</v>
      </c>
      <c r="G104">
        <f t="shared" si="9"/>
        <v>2.1000000000000185E-2</v>
      </c>
      <c r="H104" s="25">
        <f t="shared" si="10"/>
        <v>33.057851239669553</v>
      </c>
      <c r="I104" s="25">
        <f t="shared" si="11"/>
        <v>734.69387755100763</v>
      </c>
      <c r="K104" s="25">
        <f t="shared" si="12"/>
        <v>-701.63602631133813</v>
      </c>
      <c r="M104" s="25">
        <f t="shared" si="13"/>
        <v>-701.63602631133813</v>
      </c>
      <c r="O104" s="25">
        <f>POWER((K104-C110),2)</f>
        <v>492293.11341796478</v>
      </c>
      <c r="Q104" s="62">
        <f t="shared" si="14"/>
        <v>112368646.58201185</v>
      </c>
    </row>
    <row r="105" spans="5:17" x14ac:dyDescent="0.25">
      <c r="E105" s="1">
        <f t="shared" si="15"/>
        <v>9.9999999999999805</v>
      </c>
      <c r="F105">
        <f t="shared" si="8"/>
        <v>9.9999999999999811E-2</v>
      </c>
      <c r="G105">
        <f t="shared" si="9"/>
        <v>2.0000000000000184E-2</v>
      </c>
      <c r="H105" s="25">
        <f t="shared" si="10"/>
        <v>32.400000000000126</v>
      </c>
      <c r="I105" s="25">
        <f t="shared" si="11"/>
        <v>809.99999999998511</v>
      </c>
      <c r="K105" s="25">
        <f t="shared" si="12"/>
        <v>-777.59999999998502</v>
      </c>
      <c r="M105" s="25">
        <f t="shared" si="13"/>
        <v>-777.59999999998502</v>
      </c>
      <c r="O105" s="25">
        <f>POWER((K105-C111),2)</f>
        <v>604661.75999997673</v>
      </c>
      <c r="Q105" s="62">
        <f t="shared" si="14"/>
        <v>144853221.96964374</v>
      </c>
    </row>
    <row r="106" spans="5:17" x14ac:dyDescent="0.25">
      <c r="E106" s="1">
        <f t="shared" si="15"/>
        <v>10.09999999999998</v>
      </c>
      <c r="F106">
        <f t="shared" si="8"/>
        <v>0.1009999999999998</v>
      </c>
      <c r="G106">
        <f t="shared" si="9"/>
        <v>1.9000000000000197E-2</v>
      </c>
      <c r="H106" s="25">
        <f t="shared" si="10"/>
        <v>31.761592000784365</v>
      </c>
      <c r="I106" s="25">
        <f t="shared" si="11"/>
        <v>897.50692520773771</v>
      </c>
      <c r="K106" s="25">
        <f t="shared" si="12"/>
        <v>-865.74533320695332</v>
      </c>
      <c r="M106" s="25">
        <f t="shared" si="13"/>
        <v>-865.74533320695332</v>
      </c>
      <c r="O106" s="25">
        <f>POWER((K106-C112),2)</f>
        <v>749514.98196961859</v>
      </c>
      <c r="Q106" s="62">
        <f t="shared" si="14"/>
        <v>189171096.98054317</v>
      </c>
    </row>
    <row r="107" spans="5:17" x14ac:dyDescent="0.25">
      <c r="E107" s="1">
        <f t="shared" si="15"/>
        <v>10.19999999999998</v>
      </c>
      <c r="F107">
        <f t="shared" si="8"/>
        <v>0.1019999999999998</v>
      </c>
      <c r="G107">
        <f t="shared" si="9"/>
        <v>1.8000000000000196E-2</v>
      </c>
      <c r="H107" s="25">
        <f t="shared" si="10"/>
        <v>31.141868512110857</v>
      </c>
      <c r="I107" s="25">
        <f t="shared" si="11"/>
        <v>999.99999999997829</v>
      </c>
      <c r="K107" s="25">
        <f t="shared" si="12"/>
        <v>-968.85813148786747</v>
      </c>
      <c r="M107" s="25">
        <f t="shared" si="13"/>
        <v>-968.85813148786747</v>
      </c>
      <c r="O107" s="25">
        <f>POWER((K107-C113),2)</f>
        <v>938686.07895016193</v>
      </c>
      <c r="Q107" s="62">
        <f t="shared" si="14"/>
        <v>250650649.29560491</v>
      </c>
    </row>
    <row r="108" spans="5:17" x14ac:dyDescent="0.25">
      <c r="E108" s="1">
        <f t="shared" si="15"/>
        <v>10.299999999999979</v>
      </c>
      <c r="F108">
        <f t="shared" si="8"/>
        <v>0.1029999999999998</v>
      </c>
      <c r="G108">
        <f t="shared" si="9"/>
        <v>1.7000000000000196E-2</v>
      </c>
      <c r="H108" s="25">
        <f t="shared" si="10"/>
        <v>30.540107455933764</v>
      </c>
      <c r="I108" s="25">
        <f t="shared" si="11"/>
        <v>1121.1072664359606</v>
      </c>
      <c r="K108" s="25">
        <f t="shared" si="12"/>
        <v>-1090.5671589800268</v>
      </c>
      <c r="M108" s="25">
        <f t="shared" si="13"/>
        <v>-1090.5671589800268</v>
      </c>
      <c r="O108" s="25">
        <f>POWER((K108-C114),2)</f>
        <v>1189336.7282457671</v>
      </c>
      <c r="Q108" s="62">
        <f t="shared" si="14"/>
        <v>337542085.20661336</v>
      </c>
    </row>
    <row r="109" spans="5:17" x14ac:dyDescent="0.25">
      <c r="E109" s="1">
        <f t="shared" si="15"/>
        <v>10.399999999999979</v>
      </c>
      <c r="F109">
        <f t="shared" si="8"/>
        <v>0.10399999999999979</v>
      </c>
      <c r="G109">
        <f t="shared" si="9"/>
        <v>1.6000000000000208E-2</v>
      </c>
      <c r="H109" s="25">
        <f t="shared" si="10"/>
        <v>29.955621301775274</v>
      </c>
      <c r="I109" s="25">
        <f t="shared" si="11"/>
        <v>1265.6249999999673</v>
      </c>
      <c r="K109" s="25">
        <f t="shared" si="12"/>
        <v>-1235.6693786981921</v>
      </c>
      <c r="M109" s="25">
        <f t="shared" si="13"/>
        <v>-1235.6693786981921</v>
      </c>
      <c r="O109" s="25">
        <f>POWER((K109-C115),2)</f>
        <v>1526878.8134523761</v>
      </c>
      <c r="Q109" s="62">
        <f t="shared" si="14"/>
        <v>462948092.00357091</v>
      </c>
    </row>
    <row r="110" spans="5:17" x14ac:dyDescent="0.25">
      <c r="E110" s="1">
        <f t="shared" si="15"/>
        <v>10.499999999999979</v>
      </c>
      <c r="F110">
        <f t="shared" si="8"/>
        <v>0.10499999999999979</v>
      </c>
      <c r="G110">
        <f t="shared" si="9"/>
        <v>1.5000000000000208E-2</v>
      </c>
      <c r="H110" s="25">
        <f t="shared" si="10"/>
        <v>29.387755102040941</v>
      </c>
      <c r="I110" s="25">
        <f t="shared" si="11"/>
        <v>1439.9999999999602</v>
      </c>
      <c r="K110" s="25">
        <f t="shared" si="12"/>
        <v>-1410.6122448979193</v>
      </c>
      <c r="M110" s="25">
        <f t="shared" si="13"/>
        <v>-1410.6122448979193</v>
      </c>
      <c r="O110" s="25">
        <f>POWER((K110-C116),2)</f>
        <v>1989826.9054559474</v>
      </c>
      <c r="Q110" s="62">
        <f t="shared" si="14"/>
        <v>648281049.10060477</v>
      </c>
    </row>
    <row r="111" spans="5:17" x14ac:dyDescent="0.25">
      <c r="E111" s="1">
        <f t="shared" si="15"/>
        <v>10.599999999999978</v>
      </c>
      <c r="F111">
        <f t="shared" si="8"/>
        <v>0.10599999999999979</v>
      </c>
      <c r="G111">
        <f t="shared" si="9"/>
        <v>1.4000000000000207E-2</v>
      </c>
      <c r="H111" s="25">
        <f t="shared" si="10"/>
        <v>28.835884656461491</v>
      </c>
      <c r="I111" s="25">
        <f t="shared" si="11"/>
        <v>1653.0612244897472</v>
      </c>
      <c r="K111" s="25">
        <f t="shared" si="12"/>
        <v>-1624.2253398332857</v>
      </c>
      <c r="M111" s="25">
        <f t="shared" si="13"/>
        <v>-1624.2253398332857</v>
      </c>
      <c r="O111" s="25">
        <f>POWER((K111-C117),2)</f>
        <v>2638107.9545565527</v>
      </c>
      <c r="Q111" s="62">
        <f t="shared" si="14"/>
        <v>929685461.6450839</v>
      </c>
    </row>
    <row r="112" spans="5:17" x14ac:dyDescent="0.25">
      <c r="E112" s="1">
        <f t="shared" si="15"/>
        <v>10.699999999999978</v>
      </c>
      <c r="F112">
        <f t="shared" si="8"/>
        <v>0.10699999999999978</v>
      </c>
      <c r="G112">
        <f t="shared" si="9"/>
        <v>1.300000000000022E-2</v>
      </c>
      <c r="H112" s="25">
        <f t="shared" si="10"/>
        <v>28.299414796052176</v>
      </c>
      <c r="I112" s="25">
        <f t="shared" si="11"/>
        <v>1917.159763313545</v>
      </c>
      <c r="K112" s="25">
        <f t="shared" si="12"/>
        <v>-1888.8603485174929</v>
      </c>
      <c r="M112" s="25">
        <f t="shared" si="13"/>
        <v>-1888.8603485174929</v>
      </c>
      <c r="O112" s="25">
        <f>POWER((K112-C118),2)</f>
        <v>3567793.4162016246</v>
      </c>
      <c r="Q112" s="62">
        <f t="shared" si="14"/>
        <v>1370478188.7362816</v>
      </c>
    </row>
    <row r="113" spans="1:17" x14ac:dyDescent="0.25">
      <c r="E113" s="1">
        <f t="shared" si="15"/>
        <v>10.799999999999978</v>
      </c>
      <c r="F113">
        <f t="shared" si="8"/>
        <v>0.10799999999999978</v>
      </c>
      <c r="G113">
        <f t="shared" si="9"/>
        <v>1.2000000000000219E-2</v>
      </c>
      <c r="H113" s="25">
        <f t="shared" si="10"/>
        <v>27.777777777777892</v>
      </c>
      <c r="I113" s="25">
        <f t="shared" si="11"/>
        <v>2249.9999999999181</v>
      </c>
      <c r="K113" s="25">
        <f t="shared" si="12"/>
        <v>-2222.2222222221403</v>
      </c>
      <c r="M113" s="25">
        <f t="shared" si="13"/>
        <v>-2222.2222222221403</v>
      </c>
      <c r="O113" s="25">
        <f>POWER((K113-C119),2)</f>
        <v>4938271.6049379073</v>
      </c>
      <c r="Q113" s="62">
        <f t="shared" si="14"/>
        <v>2086430816.4636102</v>
      </c>
    </row>
    <row r="114" spans="1:17" x14ac:dyDescent="0.25">
      <c r="E114" s="1">
        <f t="shared" si="15"/>
        <v>10.899999999999977</v>
      </c>
      <c r="F114">
        <f t="shared" si="8"/>
        <v>0.10899999999999978</v>
      </c>
      <c r="G114">
        <f t="shared" si="9"/>
        <v>1.1000000000000218E-2</v>
      </c>
      <c r="H114" s="25">
        <f t="shared" si="10"/>
        <v>27.270431781836656</v>
      </c>
      <c r="I114" s="25">
        <f t="shared" si="11"/>
        <v>2677.6859504131171</v>
      </c>
      <c r="K114" s="25">
        <f t="shared" si="12"/>
        <v>-2650.4155186312805</v>
      </c>
      <c r="M114" s="25">
        <f t="shared" si="13"/>
        <v>-2650.4155186312805</v>
      </c>
      <c r="O114" s="25">
        <f>POWER((K114-C120),2)</f>
        <v>7024702.4214015193</v>
      </c>
      <c r="Q114" s="62">
        <f t="shared" si="14"/>
        <v>3300100529.2156897</v>
      </c>
    </row>
    <row r="115" spans="1:17" x14ac:dyDescent="0.25">
      <c r="E115" s="1">
        <f t="shared" si="15"/>
        <v>10.999999999999977</v>
      </c>
      <c r="F115">
        <f t="shared" si="8"/>
        <v>0.10999999999999976</v>
      </c>
      <c r="G115">
        <f t="shared" si="9"/>
        <v>1.0000000000000231E-2</v>
      </c>
      <c r="H115" s="25">
        <f t="shared" si="10"/>
        <v>26.77685950413235</v>
      </c>
      <c r="I115" s="25">
        <f t="shared" si="11"/>
        <v>3239.9999999998508</v>
      </c>
      <c r="K115" s="25">
        <f t="shared" si="12"/>
        <v>-3213.2231404957183</v>
      </c>
      <c r="M115" s="25">
        <f t="shared" si="13"/>
        <v>-3213.2231404957183</v>
      </c>
      <c r="O115" s="25">
        <f>POWER((K115-C121),2)</f>
        <v>10324802.950617166</v>
      </c>
      <c r="Q115" s="62">
        <f t="shared" si="14"/>
        <v>5465516024.111763</v>
      </c>
    </row>
    <row r="116" spans="1:17" x14ac:dyDescent="0.25">
      <c r="E116" s="1">
        <f t="shared" si="15"/>
        <v>11.099999999999977</v>
      </c>
      <c r="F116">
        <f t="shared" si="8"/>
        <v>0.11099999999999977</v>
      </c>
      <c r="G116">
        <f t="shared" si="9"/>
        <v>9.00000000000023E-3</v>
      </c>
      <c r="H116" s="25">
        <f t="shared" si="10"/>
        <v>26.296566837107491</v>
      </c>
      <c r="I116" s="25">
        <f t="shared" si="11"/>
        <v>3999.9999999997958</v>
      </c>
      <c r="K116" s="25">
        <f t="shared" si="12"/>
        <v>-3973.7034331626883</v>
      </c>
      <c r="M116" s="25">
        <f t="shared" si="13"/>
        <v>-3973.7034331626883</v>
      </c>
      <c r="O116" s="25">
        <f>POWER((K116-C122),2)</f>
        <v>15790318.974728934</v>
      </c>
      <c r="Q116" s="62">
        <f t="shared" si="14"/>
        <v>9577734965.1955128</v>
      </c>
    </row>
    <row r="117" spans="1:17" x14ac:dyDescent="0.25">
      <c r="E117" s="1">
        <f t="shared" si="15"/>
        <v>11.199999999999976</v>
      </c>
      <c r="F117">
        <f t="shared" si="8"/>
        <v>0.11199999999999977</v>
      </c>
      <c r="G117">
        <f t="shared" si="9"/>
        <v>8.0000000000002292E-3</v>
      </c>
      <c r="H117" s="25">
        <f t="shared" si="10"/>
        <v>25.829081632653171</v>
      </c>
      <c r="I117" s="25">
        <f t="shared" si="11"/>
        <v>5062.4999999997108</v>
      </c>
      <c r="K117" s="25">
        <f t="shared" si="12"/>
        <v>-5036.6709183670573</v>
      </c>
      <c r="M117" s="25">
        <f t="shared" si="13"/>
        <v>-5036.6709183670573</v>
      </c>
      <c r="O117" s="25">
        <f>POWER((K117-C123),2)</f>
        <v>25368053.939924456</v>
      </c>
      <c r="Q117" s="62">
        <f t="shared" si="14"/>
        <v>18018814911.659985</v>
      </c>
    </row>
    <row r="118" spans="1:17" x14ac:dyDescent="0.25">
      <c r="E118" s="1">
        <f t="shared" si="15"/>
        <v>11.299999999999976</v>
      </c>
      <c r="F118">
        <f t="shared" si="8"/>
        <v>0.11299999999999977</v>
      </c>
      <c r="G118">
        <f t="shared" si="9"/>
        <v>7.0000000000002283E-3</v>
      </c>
      <c r="H118" s="25">
        <f t="shared" si="10"/>
        <v>25.373952541311095</v>
      </c>
      <c r="I118" s="25">
        <f t="shared" si="11"/>
        <v>6612.2448979587525</v>
      </c>
      <c r="K118" s="25">
        <f t="shared" si="12"/>
        <v>-6586.8709454174414</v>
      </c>
      <c r="M118" s="25">
        <f t="shared" si="13"/>
        <v>-6586.8709454174414</v>
      </c>
      <c r="O118" s="25">
        <f>POWER((K118-C124),2)</f>
        <v>43386868.851584457</v>
      </c>
      <c r="Q118" s="62">
        <f t="shared" si="14"/>
        <v>37164999227.991165</v>
      </c>
    </row>
    <row r="119" spans="1:17" x14ac:dyDescent="0.25">
      <c r="E119" s="1">
        <f t="shared" si="15"/>
        <v>11.399999999999975</v>
      </c>
      <c r="F119">
        <f t="shared" si="8"/>
        <v>0.11399999999999975</v>
      </c>
      <c r="G119">
        <f t="shared" si="9"/>
        <v>6.0000000000002413E-3</v>
      </c>
      <c r="H119" s="25">
        <f t="shared" si="10"/>
        <v>24.930747922437785</v>
      </c>
      <c r="I119" s="25">
        <f t="shared" si="11"/>
        <v>8999.9999999992779</v>
      </c>
      <c r="K119" s="25">
        <f t="shared" si="12"/>
        <v>-8975.0692520768407</v>
      </c>
      <c r="M119" s="25">
        <f t="shared" si="13"/>
        <v>-8975.0692520768407</v>
      </c>
      <c r="O119" s="25">
        <f>POWER((K119-C125),2)</f>
        <v>80551868.079575136</v>
      </c>
      <c r="Q119" s="62">
        <f t="shared" si="14"/>
        <v>86775316623.134491</v>
      </c>
    </row>
    <row r="120" spans="1:17" x14ac:dyDescent="0.25">
      <c r="E120" s="1">
        <f t="shared" si="15"/>
        <v>11.499999999999975</v>
      </c>
      <c r="F120">
        <f t="shared" si="8"/>
        <v>0.11499999999999976</v>
      </c>
      <c r="G120">
        <f t="shared" si="9"/>
        <v>5.0000000000002404E-3</v>
      </c>
      <c r="H120" s="25">
        <f t="shared" si="10"/>
        <v>24.499054820415989</v>
      </c>
      <c r="I120" s="25">
        <f t="shared" si="11"/>
        <v>12959.999999998756</v>
      </c>
      <c r="K120" s="25">
        <f t="shared" si="12"/>
        <v>-12935.500945178339</v>
      </c>
      <c r="M120" s="25">
        <f t="shared" si="13"/>
        <v>-12935.500945178339</v>
      </c>
      <c r="O120" s="25">
        <f>POWER((K120-C126),2)</f>
        <v>167327184.7027097</v>
      </c>
      <c r="Q120" s="62">
        <f t="shared" si="14"/>
        <v>241760716711.19861</v>
      </c>
    </row>
    <row r="121" spans="1:17" x14ac:dyDescent="0.25">
      <c r="E121" s="1">
        <f t="shared" si="15"/>
        <v>11.599999999999975</v>
      </c>
      <c r="F121">
        <f t="shared" si="8"/>
        <v>0.11599999999999976</v>
      </c>
      <c r="G121">
        <f t="shared" si="9"/>
        <v>4.0000000000002395E-3</v>
      </c>
      <c r="H121" s="25">
        <f t="shared" si="10"/>
        <v>24.078478002378226</v>
      </c>
      <c r="I121" s="25">
        <f t="shared" si="11"/>
        <v>20249.999999997577</v>
      </c>
      <c r="K121" s="25">
        <f t="shared" si="12"/>
        <v>-20225.921521995198</v>
      </c>
      <c r="M121" s="25">
        <f t="shared" si="13"/>
        <v>-20225.921521995198</v>
      </c>
      <c r="O121" s="25">
        <f>POWER((K121-C127),2)</f>
        <v>409087901.41390854</v>
      </c>
      <c r="Q121" s="62">
        <f t="shared" si="14"/>
        <v>885208516778.30774</v>
      </c>
    </row>
    <row r="122" spans="1:17" x14ac:dyDescent="0.25">
      <c r="E122" s="1">
        <f t="shared" si="15"/>
        <v>11.699999999999974</v>
      </c>
      <c r="F122">
        <f t="shared" si="8"/>
        <v>0.11699999999999974</v>
      </c>
      <c r="G122">
        <f t="shared" si="9"/>
        <v>3.0000000000002525E-3</v>
      </c>
      <c r="H122" s="25">
        <f t="shared" si="10"/>
        <v>23.668639053254545</v>
      </c>
      <c r="I122" s="25">
        <f t="shared" si="11"/>
        <v>35999.999999993946</v>
      </c>
      <c r="K122" s="25">
        <f t="shared" si="12"/>
        <v>-35976.331360940691</v>
      </c>
      <c r="M122" s="25">
        <f t="shared" si="13"/>
        <v>-35976.331360940691</v>
      </c>
      <c r="O122" s="25">
        <f>POWER((K122-C128),2)</f>
        <v>1294296418.1922047</v>
      </c>
      <c r="Q122" s="62">
        <f t="shared" si="14"/>
        <v>5262934516824.0889</v>
      </c>
    </row>
    <row r="123" spans="1:17" x14ac:dyDescent="0.25">
      <c r="E123" s="1">
        <f t="shared" si="15"/>
        <v>11.799999999999974</v>
      </c>
      <c r="F123">
        <f t="shared" si="8"/>
        <v>0.11799999999999974</v>
      </c>
      <c r="G123">
        <f t="shared" si="9"/>
        <v>2.0000000000002516E-3</v>
      </c>
      <c r="H123" s="25">
        <f t="shared" si="10"/>
        <v>23.26917552427474</v>
      </c>
      <c r="I123" s="25">
        <f t="shared" si="11"/>
        <v>80999.999999979627</v>
      </c>
      <c r="K123" s="25">
        <f t="shared" si="12"/>
        <v>-80976.730824455357</v>
      </c>
      <c r="M123" s="25">
        <f t="shared" si="13"/>
        <v>-80976.730824455357</v>
      </c>
      <c r="O123" s="25">
        <f>POWER((K123-C129),2)</f>
        <v>6557230935.0162983</v>
      </c>
      <c r="Q123" s="62">
        <f t="shared" si="14"/>
        <v>98403943516755.797</v>
      </c>
    </row>
    <row r="124" spans="1:17" x14ac:dyDescent="0.25">
      <c r="E124" s="1">
        <f t="shared" si="15"/>
        <v>11.899999999999974</v>
      </c>
      <c r="F124">
        <f t="shared" si="8"/>
        <v>0.11899999999999974</v>
      </c>
      <c r="G124">
        <f t="shared" si="9"/>
        <v>1.0000000000002507E-3</v>
      </c>
      <c r="H124" s="25">
        <f t="shared" si="10"/>
        <v>22.879740131346757</v>
      </c>
      <c r="I124" s="25">
        <f t="shared" si="11"/>
        <v>323999.9999998376</v>
      </c>
      <c r="K124" s="25">
        <f t="shared" si="12"/>
        <v>-323977.12025970628</v>
      </c>
      <c r="M124" s="25">
        <f t="shared" si="13"/>
        <v>-323977.12025970628</v>
      </c>
      <c r="O124" s="25">
        <f>POWER((K124-C130),2)</f>
        <v>104961174451.77219</v>
      </c>
      <c r="Q124" s="62">
        <f t="shared" si="14"/>
        <v>2.1716740673650779E+64</v>
      </c>
    </row>
    <row r="125" spans="1:17" x14ac:dyDescent="0.25">
      <c r="A125" s="29"/>
      <c r="E125" s="1">
        <f t="shared" si="15"/>
        <v>11.999999999999973</v>
      </c>
      <c r="F125">
        <f t="shared" si="8"/>
        <v>0.11999999999999973</v>
      </c>
      <c r="G125" s="32">
        <f>$C$8-F125</f>
        <v>2.6367796834847468E-16</v>
      </c>
      <c r="H125" s="25">
        <f t="shared" si="10"/>
        <v>22.500000000000103</v>
      </c>
      <c r="I125" s="25">
        <f>$C$10*(($C$6*$C$7)/(G125*G125))</f>
        <v>4.660122388269486E+30</v>
      </c>
      <c r="K125" s="25">
        <f t="shared" si="12"/>
        <v>-4.660122388269486E+30</v>
      </c>
      <c r="M125" s="25">
        <f t="shared" si="13"/>
        <v>-4.660122388269486E+30</v>
      </c>
      <c r="O125" s="25">
        <f>POWER((K125-C131),2)</f>
        <v>2.1716740673650498E+61</v>
      </c>
      <c r="Q125" s="62">
        <f t="shared" si="14"/>
        <v>1.8097283894708789E+62</v>
      </c>
    </row>
  </sheetData>
  <mergeCells count="2">
    <mergeCell ref="A5:A8"/>
    <mergeCell ref="A1:C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54BD-D7C4-421E-820C-C3D434EBBB1C}">
  <dimension ref="A2:M16"/>
  <sheetViews>
    <sheetView tabSelected="1" zoomScale="90" zoomScaleNormal="90" workbookViewId="0">
      <selection activeCell="D24" sqref="D24"/>
    </sheetView>
  </sheetViews>
  <sheetFormatPr baseColWidth="10" defaultRowHeight="15" x14ac:dyDescent="0.25"/>
  <cols>
    <col min="4" max="4" width="40.5703125" customWidth="1"/>
    <col min="5" max="5" width="11.42578125" style="37"/>
    <col min="6" max="6" width="11.42578125" style="34"/>
    <col min="7" max="7" width="12.140625" style="34" customWidth="1"/>
    <col min="8" max="10" width="11.42578125" style="34"/>
    <col min="11" max="11" width="17" style="34" customWidth="1"/>
    <col min="12" max="12" width="11.42578125" style="34"/>
    <col min="13" max="13" width="11.42578125" style="35"/>
  </cols>
  <sheetData>
    <row r="2" spans="1:13" ht="15.75" thickBot="1" x14ac:dyDescent="0.3">
      <c r="E2" s="37" t="s">
        <v>22</v>
      </c>
      <c r="F2" s="34" t="s">
        <v>23</v>
      </c>
      <c r="H2" s="34" t="s">
        <v>40</v>
      </c>
      <c r="I2" s="34" t="s">
        <v>41</v>
      </c>
      <c r="K2" s="34" t="s">
        <v>42</v>
      </c>
      <c r="M2" s="35" t="s">
        <v>36</v>
      </c>
    </row>
    <row r="3" spans="1:13" x14ac:dyDescent="0.25">
      <c r="A3" s="38" t="s">
        <v>1</v>
      </c>
      <c r="B3" s="26">
        <v>7.9999999999999996E-6</v>
      </c>
      <c r="D3" t="s">
        <v>44</v>
      </c>
      <c r="E3" s="37">
        <v>0.11</v>
      </c>
      <c r="F3" s="34">
        <f>$B$6-E3</f>
        <v>9.999999999999995E-3</v>
      </c>
      <c r="H3" s="35">
        <f>($B$8*$B$5*$B$3)/(POWER(E3,2))</f>
        <v>41.652892561983471</v>
      </c>
      <c r="I3" s="35">
        <f>($B$8*$B$5*$B$4)/(POWER(F3,2))</f>
        <v>3780.0000000000041</v>
      </c>
      <c r="K3" s="35">
        <f>H3-I3</f>
        <v>-3738.3471074380204</v>
      </c>
      <c r="M3" s="35">
        <f>POWER((K3-$B$9),2)</f>
        <v>14238148.393210875</v>
      </c>
    </row>
    <row r="4" spans="1:13" ht="15.75" thickBot="1" x14ac:dyDescent="0.3">
      <c r="A4" s="39" t="s">
        <v>29</v>
      </c>
      <c r="B4" s="27">
        <v>6.0000000000000002E-6</v>
      </c>
    </row>
    <row r="5" spans="1:13" ht="15.75" thickBot="1" x14ac:dyDescent="0.3">
      <c r="A5" s="40" t="s">
        <v>28</v>
      </c>
      <c r="B5" s="27">
        <v>6.9999999999999999E-6</v>
      </c>
      <c r="D5" t="s">
        <v>45</v>
      </c>
      <c r="E5" s="37">
        <f>E$3+$B$10</f>
        <v>0.111</v>
      </c>
      <c r="F5" s="34">
        <f>$B$6-E5</f>
        <v>8.9999999999999941E-3</v>
      </c>
      <c r="H5" s="35">
        <f>($B$8*$B$5*$B$3)/(POWER(E5,2))</f>
        <v>40.905770635500367</v>
      </c>
      <c r="I5" s="35">
        <f>($B$8*$B$5*$B$4)/(POWER(F5,2))</f>
        <v>4666.6666666666724</v>
      </c>
      <c r="K5" s="35">
        <f>H5-I5</f>
        <v>-4625.7608960311718</v>
      </c>
      <c r="M5" s="35">
        <f>POWER((K5-$B$9),2)</f>
        <v>21722692.129973292</v>
      </c>
    </row>
    <row r="6" spans="1:13" ht="15.75" thickBot="1" x14ac:dyDescent="0.3">
      <c r="A6" s="40" t="s">
        <v>25</v>
      </c>
      <c r="B6" s="15">
        <v>0.12</v>
      </c>
      <c r="E6" s="37">
        <f>E3-$B$10</f>
        <v>0.109</v>
      </c>
      <c r="F6" s="34">
        <f>$B$6-E6</f>
        <v>1.0999999999999996E-2</v>
      </c>
      <c r="H6" s="35">
        <f>($B$8*$B$5*$B$3)/(POWER(E6,2))</f>
        <v>42.420671660634632</v>
      </c>
      <c r="I6" s="35">
        <f>($B$8*$B$5*$B$4)/(POWER(F6,2))</f>
        <v>3123.9669421487629</v>
      </c>
      <c r="K6" s="35">
        <f>H6-I6</f>
        <v>-3081.5462704881284</v>
      </c>
      <c r="M6" s="35">
        <f>POWER((K6-$B$9),2)</f>
        <v>9712860.6560934614</v>
      </c>
    </row>
    <row r="7" spans="1:13" x14ac:dyDescent="0.25">
      <c r="A7" s="41"/>
    </row>
    <row r="8" spans="1:13" x14ac:dyDescent="0.25">
      <c r="A8" s="41" t="s">
        <v>39</v>
      </c>
      <c r="B8" s="25">
        <v>9000000000</v>
      </c>
      <c r="D8" t="s">
        <v>46</v>
      </c>
      <c r="G8" s="34">
        <f>IF(M3&gt;M5, E3+0.001,E3-0.001)</f>
        <v>0.109</v>
      </c>
    </row>
    <row r="9" spans="1:13" x14ac:dyDescent="0.25">
      <c r="A9" s="41" t="s">
        <v>43</v>
      </c>
      <c r="B9" s="36">
        <v>35</v>
      </c>
    </row>
    <row r="10" spans="1:13" x14ac:dyDescent="0.25">
      <c r="A10" s="41" t="s">
        <v>47</v>
      </c>
      <c r="B10" s="36">
        <v>1E-3</v>
      </c>
      <c r="E10" s="37" t="s">
        <v>22</v>
      </c>
      <c r="F10" s="34" t="s">
        <v>23</v>
      </c>
      <c r="H10" s="34" t="s">
        <v>40</v>
      </c>
      <c r="I10" s="34" t="s">
        <v>41</v>
      </c>
      <c r="K10" s="34" t="s">
        <v>42</v>
      </c>
      <c r="M10" s="35" t="s">
        <v>36</v>
      </c>
    </row>
    <row r="11" spans="1:13" x14ac:dyDescent="0.25">
      <c r="D11" t="s">
        <v>44</v>
      </c>
      <c r="E11" s="37">
        <f>G8</f>
        <v>0.109</v>
      </c>
      <c r="F11" s="34">
        <f>$B$6-E11</f>
        <v>1.0999999999999996E-2</v>
      </c>
      <c r="H11" s="35">
        <f>($B$8*$B$5*$B$3)/(POWER(E11,2))</f>
        <v>42.420671660634632</v>
      </c>
      <c r="I11" s="35">
        <f>($B$8*$B$5*$B$4)/(POWER(F11,2))</f>
        <v>3123.9669421487629</v>
      </c>
      <c r="K11" s="35">
        <f>H11-I11</f>
        <v>-3081.5462704881284</v>
      </c>
      <c r="M11" s="35">
        <f>POWER((K11-$B$9),2)</f>
        <v>9712860.6560934614</v>
      </c>
    </row>
    <row r="13" spans="1:13" x14ac:dyDescent="0.25">
      <c r="D13" t="s">
        <v>45</v>
      </c>
      <c r="E13" s="37">
        <f>E11+$B$10</f>
        <v>0.11</v>
      </c>
      <c r="F13" s="34">
        <f>$B$6-E13</f>
        <v>9.999999999999995E-3</v>
      </c>
      <c r="H13" s="35">
        <f>($B$8*$B$5*$B$3)/(POWER(E13,2))</f>
        <v>41.652892561983471</v>
      </c>
      <c r="I13" s="35">
        <f>($B$8*$B$5*$B$4)/(POWER(F13,2))</f>
        <v>3780.0000000000041</v>
      </c>
      <c r="K13" s="35">
        <f>H13-I13</f>
        <v>-3738.3471074380204</v>
      </c>
      <c r="M13" s="35">
        <f>POWER((K13-$B$9),2)</f>
        <v>14238148.393210875</v>
      </c>
    </row>
    <row r="14" spans="1:13" x14ac:dyDescent="0.25">
      <c r="E14" s="37">
        <f>E11-$B$10</f>
        <v>0.108</v>
      </c>
      <c r="F14" s="34">
        <f>$B$6-E14</f>
        <v>1.1999999999999997E-2</v>
      </c>
      <c r="H14" s="35">
        <f>($B$8*$B$5*$B$3)/(POWER(E14,2))</f>
        <v>43.20987654320988</v>
      </c>
      <c r="I14" s="35">
        <f>($B$8*$B$5*$B$4)/(POWER(F14,2))</f>
        <v>2625.0000000000014</v>
      </c>
      <c r="K14" s="35">
        <f>H14-I14</f>
        <v>-2581.7901234567917</v>
      </c>
      <c r="M14" s="35">
        <f>POWER((K14-$B$9),2)</f>
        <v>6847590.550221011</v>
      </c>
    </row>
    <row r="16" spans="1:13" x14ac:dyDescent="0.25">
      <c r="D16" t="s">
        <v>46</v>
      </c>
      <c r="G16" s="34">
        <f>IF(M11&gt;M13, E11+0.001,E11-0.001)</f>
        <v>0.108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Ejercicios de cargas</vt:lpstr>
      <vt:lpstr>Barrido de fuerzas</vt:lpstr>
      <vt:lpstr>Barrido de fuerzas2</vt:lpstr>
      <vt:lpstr>PasosDescenso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Goytia</dc:creator>
  <cp:lastModifiedBy>Jorge Goytia</cp:lastModifiedBy>
  <dcterms:created xsi:type="dcterms:W3CDTF">2021-09-23T06:51:39Z</dcterms:created>
  <dcterms:modified xsi:type="dcterms:W3CDTF">2021-12-13T20:10:44Z</dcterms:modified>
</cp:coreProperties>
</file>