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icol\OneDrive\Escritorio\ISW\documentacion cine\"/>
    </mc:Choice>
  </mc:AlternateContent>
  <xr:revisionPtr revIDLastSave="0" documentId="13_ncr:1_{259B421C-0ADE-4CFD-A7C6-73C041362DB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storias de Usuario" sheetId="1" r:id="rId1"/>
    <sheet name="Historia de Usuario" sheetId="3" r:id="rId2"/>
    <sheet name="Planificacion" sheetId="4" r:id="rId3"/>
    <sheet name="Cronograma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gDL5ihkHstx1HIu0ZtsOMSacY7mQ=="/>
    </ext>
  </extLst>
</workbook>
</file>

<file path=xl/calcChain.xml><?xml version="1.0" encoding="utf-8"?>
<calcChain xmlns="http://schemas.openxmlformats.org/spreadsheetml/2006/main">
  <c r="G30" i="3" l="1"/>
  <c r="J30" i="3"/>
  <c r="M30" i="3"/>
  <c r="E33" i="3"/>
  <c r="K33" i="3"/>
  <c r="D36" i="3"/>
  <c r="L36" i="3"/>
  <c r="D39" i="3"/>
  <c r="E42" i="3"/>
  <c r="G51" i="3"/>
  <c r="J51" i="3"/>
  <c r="M51" i="3"/>
  <c r="E54" i="3"/>
  <c r="K54" i="3"/>
  <c r="D57" i="3"/>
  <c r="L57" i="3"/>
  <c r="D60" i="3"/>
  <c r="E63" i="3"/>
  <c r="G72" i="3"/>
  <c r="J72" i="3"/>
  <c r="M72" i="3"/>
  <c r="E75" i="3"/>
  <c r="K75" i="3"/>
  <c r="D78" i="3"/>
  <c r="L78" i="3"/>
  <c r="D81" i="3"/>
  <c r="E84" i="3"/>
  <c r="G93" i="3"/>
  <c r="J93" i="3"/>
  <c r="M93" i="3"/>
  <c r="E96" i="3"/>
  <c r="K96" i="3"/>
  <c r="D99" i="3"/>
  <c r="L99" i="3"/>
  <c r="D102" i="3"/>
  <c r="E105" i="3"/>
  <c r="G114" i="3"/>
  <c r="J114" i="3"/>
  <c r="M114" i="3"/>
  <c r="E117" i="3"/>
  <c r="K117" i="3"/>
  <c r="D120" i="3"/>
  <c r="L120" i="3"/>
  <c r="D123" i="3"/>
  <c r="E126" i="3"/>
  <c r="G8" i="3" l="1"/>
  <c r="E20" i="3"/>
  <c r="D17" i="3"/>
  <c r="L14" i="3"/>
  <c r="K11" i="3"/>
  <c r="M8" i="3"/>
  <c r="J8" i="3"/>
  <c r="D14" i="3"/>
  <c r="E11" i="3"/>
</calcChain>
</file>

<file path=xl/sharedStrings.xml><?xml version="1.0" encoding="utf-8"?>
<sst xmlns="http://schemas.openxmlformats.org/spreadsheetml/2006/main" count="321" uniqueCount="170">
  <si>
    <t>ITEM</t>
  </si>
  <si>
    <t>PARA QUE 
(SOLUCIÓN)</t>
  </si>
  <si>
    <t>COMO
 (DESCRIPCIÓN DE TAREAS)</t>
  </si>
  <si>
    <t>PRIORIDAD</t>
  </si>
  <si>
    <t>STATUS</t>
  </si>
  <si>
    <t>C-106</t>
  </si>
  <si>
    <t>USUARIO</t>
  </si>
  <si>
    <t>NOMBRE HISTORIA</t>
  </si>
  <si>
    <t>PROG. RESP</t>
  </si>
  <si>
    <t>QUE</t>
  </si>
  <si>
    <t>PARA QUE</t>
  </si>
  <si>
    <t>COMO</t>
  </si>
  <si>
    <t>PRUEBA</t>
  </si>
  <si>
    <t>Alta</t>
  </si>
  <si>
    <t>Terminado</t>
  </si>
  <si>
    <t>alta</t>
  </si>
  <si>
    <t>C-107</t>
  </si>
  <si>
    <t>C-108</t>
  </si>
  <si>
    <t>Alisson</t>
  </si>
  <si>
    <t>C-109</t>
  </si>
  <si>
    <t>Status</t>
  </si>
  <si>
    <t>1. Definicion del proyecto ( Sistema Contable de un conjunto)</t>
  </si>
  <si>
    <t>Aprobado</t>
  </si>
  <si>
    <t>2. Presentar idea al docente</t>
  </si>
  <si>
    <t>3. investigacion</t>
  </si>
  <si>
    <t>4. Creación del menú de Registro(Usuario y contraseña)</t>
  </si>
  <si>
    <t>5. Creación del menú de Datos(Ingresos, Egresos)</t>
  </si>
  <si>
    <t>6. Creacion de funcion para crear archivo de texto</t>
  </si>
  <si>
    <t>7. Creacion de la funcion para eliminar registro</t>
  </si>
  <si>
    <t>8. Creacion de la funcion para consulta</t>
  </si>
  <si>
    <t>9. Crear la funcion para modificar</t>
  </si>
  <si>
    <t>10.Guardar en esos datos en una matriz</t>
  </si>
  <si>
    <t>11.Mostrar la alicuota y el total de ingresos</t>
  </si>
  <si>
    <t>12.Mostrar los egresos y el total de estos</t>
  </si>
  <si>
    <t>13.Mostrar los ingresos y los egresos</t>
  </si>
  <si>
    <t>14. Primer prototipo del Sistema Contable</t>
  </si>
  <si>
    <t>15. Implementación del menú en consola gráfica</t>
  </si>
  <si>
    <t>Checklist de requisitos funcionales</t>
  </si>
  <si>
    <t>Cronograma por realizar</t>
  </si>
  <si>
    <t>1. Definición del juego a desarrollar</t>
  </si>
  <si>
    <t>Actividades</t>
  </si>
  <si>
    <t>Enero</t>
  </si>
  <si>
    <t>Semanas</t>
  </si>
  <si>
    <t>3. Entrevista</t>
  </si>
  <si>
    <t>|</t>
  </si>
  <si>
    <t>4. Creación del menú</t>
  </si>
  <si>
    <t>5. Primer prototipo de la partida del juego</t>
  </si>
  <si>
    <t>6. Implementación del menú en consola gráfica</t>
  </si>
  <si>
    <t>7. Objetos de la partida en la consola gráfica</t>
  </si>
  <si>
    <t>16.Presentacion de proyecto FUNDAMENTOS DE INGENIERIA DE SOFTWARE</t>
  </si>
  <si>
    <t>17.Presentacion de proyecto FUNDAMENTOS DE PROGRAMACION</t>
  </si>
  <si>
    <t xml:space="preserve"> Aguirre Gabriel 
Alemán Josué
 Chicaiza Jhoel 
Chuquimarca Kevin 
 Clavijo Alisson</t>
  </si>
  <si>
    <t>Meet</t>
  </si>
  <si>
    <t>Aguirre Gabriel 
Alemán Josué
 Chicaiza Jhoel 
Chuquimarca Kevin 
 Clavijo Alisson</t>
  </si>
  <si>
    <t>16//2020</t>
  </si>
  <si>
    <t>Alemán Josué</t>
  </si>
  <si>
    <t xml:space="preserve"> Chicaiza Jhoel </t>
  </si>
  <si>
    <t xml:space="preserve"> Clavijo Alisson</t>
  </si>
  <si>
    <t xml:space="preserve"> 
Chuquimarca Kevin 
</t>
  </si>
  <si>
    <t xml:space="preserve">
Aguirre Gabriel 
Alemán Josué
 Chicaiza Jhoel 
Chuquimarca Kevin 
 Clavijo Alisson
</t>
  </si>
  <si>
    <t xml:space="preserve">
Chuquimarca Kevin 
</t>
  </si>
  <si>
    <t>Chuquimarca Kevin</t>
  </si>
  <si>
    <t xml:space="preserve">
 Chicaiza Jhoel 
</t>
  </si>
  <si>
    <t>Aguirre Gabriel</t>
  </si>
  <si>
    <t xml:space="preserve">Aguirre Gabriel 
</t>
  </si>
  <si>
    <t>C-101</t>
  </si>
  <si>
    <t>C-102</t>
  </si>
  <si>
    <t>C-103</t>
  </si>
  <si>
    <t>C-104</t>
  </si>
  <si>
    <t>C-105</t>
  </si>
  <si>
    <t>C-110</t>
  </si>
  <si>
    <t>Gabriel</t>
  </si>
  <si>
    <t>Josue</t>
  </si>
  <si>
    <t>Kevin</t>
  </si>
  <si>
    <t>Jhoel</t>
  </si>
  <si>
    <t>Gabriell</t>
  </si>
  <si>
    <t xml:space="preserve">FOR WHO (USER)
</t>
  </si>
  <si>
    <t xml:space="preserve">What 
(NEED)
</t>
  </si>
  <si>
    <t xml:space="preserve">Enter the program with a username and password
</t>
  </si>
  <si>
    <t xml:space="preserve">creation menu Admin
</t>
  </si>
  <si>
    <t xml:space="preserve">creation of function to create text file
</t>
  </si>
  <si>
    <t xml:space="preserve">creation of the function to delete record
</t>
  </si>
  <si>
    <t xml:space="preserve">creation of the function to add record
</t>
  </si>
  <si>
    <t xml:space="preserve">create the function to modify the record
</t>
  </si>
  <si>
    <t xml:space="preserve">save to the data in a text file
</t>
  </si>
  <si>
    <t xml:space="preserve">show the movies
</t>
  </si>
  <si>
    <t xml:space="preserve">show promotions
</t>
  </si>
  <si>
    <t xml:space="preserve">show the price of the seat and the room
</t>
  </si>
  <si>
    <t xml:space="preserve">show the ticket
</t>
  </si>
  <si>
    <t xml:space="preserve">So that the information is saved in a text file and is easy to view
</t>
  </si>
  <si>
    <t xml:space="preserve">In case there is a need to delete a record
</t>
  </si>
  <si>
    <t xml:space="preserve"> With this option it will be easier to add the desired information
</t>
  </si>
  <si>
    <t xml:space="preserve">With this function you can modify certain data
</t>
  </si>
  <si>
    <t xml:space="preserve">so dynamically you can use the data
</t>
  </si>
  <si>
    <t xml:space="preserve">show the list of available movies
</t>
  </si>
  <si>
    <t xml:space="preserve">show the list of promotions
</t>
  </si>
  <si>
    <t xml:space="preserve">show the dollar value of the seat and the room
</t>
  </si>
  <si>
    <t xml:space="preserve">show the name of the movie, the number and value in dollars of the seat and the room, the key of the ticket
</t>
  </si>
  <si>
    <t xml:space="preserve">to prevent external agents from entering the registry and manipulating data
</t>
  </si>
  <si>
    <t xml:space="preserve">In this way the user will be able to access a folder where all the logs are saved and observe the information
</t>
  </si>
  <si>
    <t xml:space="preserve">If a record is with information that is incorrect or expires, it will allow that record to be deleted
</t>
  </si>
  <si>
    <t xml:space="preserve">In case the Administrator wants to know how to add information
</t>
  </si>
  <si>
    <t xml:space="preserve">In case there's been any error in data entry
</t>
  </si>
  <si>
    <t xml:space="preserve">For better data management and to be able to use it at will
</t>
  </si>
  <si>
    <t xml:space="preserve">The purpose of the project is this, so you can observe the available films
</t>
  </si>
  <si>
    <t xml:space="preserve">To show homeowners what value they must pay for graduates
</t>
  </si>
  <si>
    <t xml:space="preserve">To be able to observe the values so that we can take a budget  
</t>
  </si>
  <si>
    <t xml:space="preserve">The purpose of the project is this, so you can know the information of the ticket
</t>
  </si>
  <si>
    <t xml:space="preserve">Implementing a function that does not allow entry until the correct user and password is placed
</t>
  </si>
  <si>
    <t xml:space="preserve">Encoding the function that allows us to open the file
</t>
  </si>
  <si>
    <t xml:space="preserve">Using the functions structure and the steps to follow to encode the function of deleting record
</t>
  </si>
  <si>
    <t xml:space="preserve">With the functions of adding
</t>
  </si>
  <si>
    <t xml:space="preserve">With the functions of modifying
</t>
  </si>
  <si>
    <t xml:space="preserve">implementing text files
</t>
  </si>
  <si>
    <t xml:space="preserve">Adding the elements
 </t>
  </si>
  <si>
    <t xml:space="preserve">adding the row where the promotion is
</t>
  </si>
  <si>
    <t xml:space="preserve">adding the row where the seat and the room are located
</t>
  </si>
  <si>
    <t xml:space="preserve">adding the row where the ticket is located
</t>
  </si>
  <si>
    <t xml:space="preserve">DONE BY WHO(RESPONSIBLE PROGRAMMER)
</t>
  </si>
  <si>
    <t xml:space="preserve">HOW LONG (ESTIMATED IN HRS)
</t>
  </si>
  <si>
    <t xml:space="preserve">Priority
</t>
  </si>
  <si>
    <t xml:space="preserve">Test 
(AS IT TURNS OUT)
</t>
  </si>
  <si>
    <r>
      <rPr>
        <b/>
        <sz val="12"/>
        <color rgb="FF262626"/>
        <rFont val="Calibri"/>
        <family val="2"/>
      </rPr>
      <t>Guest reviews</t>
    </r>
    <r>
      <rPr>
        <b/>
        <sz val="10"/>
        <color rgb="FF262626"/>
        <rFont val="Calibri"/>
        <family val="2"/>
      </rPr>
      <t xml:space="preserve">
</t>
    </r>
  </si>
  <si>
    <t xml:space="preserve">Validating password entry, if all 3 attempts are finished, the program closes, if the login is successful, it moves to the program's use
</t>
  </si>
  <si>
    <t xml:space="preserve">If at the time of running the program and select option 1 from the menu, we save that record, a text file containing that record must be created
</t>
  </si>
  <si>
    <t xml:space="preserve">In the text file that is created we should observe if that record is no longer this, if so, then the function is correctly implemented
</t>
  </si>
  <si>
    <t xml:space="preserve">When you press the query option of the menu, a message should appear to us of the number of the house that we want to search, when entering it we must appear all your information
</t>
  </si>
  <si>
    <t xml:space="preserve">By selecting the option to modify, it will allow us to modify the data of the record that we want, if the information is saved then it is valid
</t>
  </si>
  <si>
    <t xml:space="preserve">When you ask for the matrix to be printed, the records that we have previously saved should appear
</t>
  </si>
  <si>
    <t xml:space="preserve">If the integer records that are in a row are sued and their result gives as it is, then that function is well implemented
</t>
  </si>
  <si>
    <t xml:space="preserve">If the records in which the egress are located are in a row of the matrix, the total value to be paid for each dwelling must be added up and taken out
</t>
  </si>
  <si>
    <t xml:space="preserve">If selecting the report option should display all previously stored information, the function is well implemented
</t>
  </si>
  <si>
    <r>
      <rPr>
        <b/>
        <sz val="12"/>
        <color rgb="FF262626"/>
        <rFont val="Calibri"/>
        <family val="2"/>
      </rPr>
      <t>Requirement</t>
    </r>
    <r>
      <rPr>
        <b/>
        <sz val="10"/>
        <color rgb="FF262626"/>
        <rFont val="Calibri"/>
        <family val="2"/>
      </rPr>
      <t xml:space="preserve">
</t>
    </r>
  </si>
  <si>
    <t>customer</t>
  </si>
  <si>
    <t xml:space="preserve">1. Project Definition ( Cinema Box Office (Online))
</t>
  </si>
  <si>
    <t xml:space="preserve">2. Present idea to the teacher
</t>
  </si>
  <si>
    <t xml:space="preserve">3. Investigation
</t>
  </si>
  <si>
    <t xml:space="preserve">4. Creating Use class diagram
</t>
  </si>
  <si>
    <t xml:space="preserve">5. Creating class diagram
</t>
  </si>
  <si>
    <t xml:space="preserve">6. Package Creation
</t>
  </si>
  <si>
    <t xml:space="preserve">7. Creation Classes
</t>
  </si>
  <si>
    <t xml:space="preserve">7.1Creation Class Bilboard
</t>
  </si>
  <si>
    <t>7.2 Creation de menu Admin y Custumer</t>
  </si>
  <si>
    <t>7.3 Creation Class Movie</t>
  </si>
  <si>
    <t>7.4 Creation Class Room</t>
  </si>
  <si>
    <t>7.5 Creation Class Seat</t>
  </si>
  <si>
    <t>7.6 Creation Class PremierMovie</t>
  </si>
  <si>
    <t>7.7 Creation Class Promotion</t>
  </si>
  <si>
    <t>7.8 Creation Class FoodCombo</t>
  </si>
  <si>
    <t>7.9Cration PricePurchase</t>
  </si>
  <si>
    <t>7.10 Creation Class Ticket</t>
  </si>
  <si>
    <t>7.10 Creation Class Payment</t>
  </si>
  <si>
    <t>8. Creation FileManager</t>
  </si>
  <si>
    <t xml:space="preserve">9.First Cinema Prototype
</t>
  </si>
  <si>
    <t xml:space="preserve">10.Project presentation OBJECT-ORIENTED PROGRAMMING
</t>
  </si>
  <si>
    <t xml:space="preserve">Brainstorming
</t>
  </si>
  <si>
    <t xml:space="preserve">Explaining to the teacher
</t>
  </si>
  <si>
    <t xml:space="preserve">investigate the features and everything related to a system.
</t>
  </si>
  <si>
    <t xml:space="preserve">Drawing up the diagram
</t>
  </si>
  <si>
    <t xml:space="preserve">Developing the code and testing
 </t>
  </si>
  <si>
    <t xml:space="preserve">code presentation
</t>
  </si>
  <si>
    <t xml:space="preserve">Approved
</t>
  </si>
  <si>
    <t xml:space="preserve">Look forward
</t>
  </si>
  <si>
    <t xml:space="preserve">Date
</t>
  </si>
  <si>
    <t xml:space="preserve">Checkpoint
</t>
  </si>
  <si>
    <t xml:space="preserve">¿From?
</t>
  </si>
  <si>
    <t xml:space="preserve">¿How?
</t>
  </si>
  <si>
    <t xml:space="preserve">¿Who?
</t>
  </si>
  <si>
    <t xml:space="preserve">¿What?
</t>
  </si>
  <si>
    <t>Plan for project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</si>
</sst>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262626"/>
      <name val="Calibri"/>
      <family val="2"/>
    </font>
    <font>
      <b/>
      <sz val="10"/>
      <color rgb="FF262626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FA7D00"/>
      <name val="Calibri"/>
      <family val="2"/>
    </font>
    <font>
      <sz val="8"/>
      <name val="Arial"/>
      <family val="2"/>
    </font>
    <font>
      <sz val="11"/>
      <color theme="1"/>
      <name val="Arial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rgb="FF538135"/>
      <name val="Times New Roman"/>
      <family val="1"/>
    </font>
    <font>
      <b/>
      <sz val="11"/>
      <color rgb="FF538135"/>
      <name val="Times New Roman"/>
      <family val="1"/>
    </font>
    <font>
      <sz val="11"/>
      <color rgb="FF538135"/>
      <name val="Times New Roman"/>
      <family val="1"/>
    </font>
    <font>
      <b/>
      <sz val="11"/>
      <color rgb="FF538135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7"/>
      <name val="Times New Roman"/>
      <family val="1"/>
    </font>
    <font>
      <sz val="12"/>
      <color rgb="FF9C6500"/>
      <name val="Times New Roman"/>
      <family val="1"/>
    </font>
    <font>
      <sz val="10"/>
      <color rgb="FF262626"/>
      <name val="Arial"/>
      <family val="2"/>
    </font>
    <font>
      <sz val="11"/>
      <color rgb="FF262626"/>
      <name val="Arial"/>
      <family val="2"/>
    </font>
    <font>
      <b/>
      <sz val="12"/>
      <color rgb="FF262626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rgb="FFFFE598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598"/>
      </patternFill>
    </fill>
    <fill>
      <patternFill patternType="solid">
        <fgColor theme="7" tint="0.79998168889431442"/>
        <bgColor theme="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8D08D"/>
      </left>
      <right/>
      <top style="medium">
        <color rgb="FFA8D08D"/>
      </top>
      <bottom style="thick">
        <color rgb="FFA8D08D"/>
      </bottom>
      <diagonal/>
    </border>
    <border>
      <left/>
      <right/>
      <top style="medium">
        <color rgb="FFA8D08D"/>
      </top>
      <bottom style="thick">
        <color rgb="FFA8D08D"/>
      </bottom>
      <diagonal/>
    </border>
    <border>
      <left/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 style="medium">
        <color rgb="FFA8D08D"/>
      </left>
      <right style="medium">
        <color rgb="FFA8D08D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1"/>
    <xf numFmtId="0" fontId="1" fillId="0" borderId="1"/>
    <xf numFmtId="0" fontId="13" fillId="8" borderId="0" applyNumberFormat="0" applyBorder="0" applyAlignment="0" applyProtection="0"/>
  </cellStyleXfs>
  <cellXfs count="10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8" fillId="0" borderId="1" xfId="1" applyFont="1" applyAlignment="1">
      <alignment horizontal="left" vertical="center" wrapText="1"/>
    </xf>
    <xf numFmtId="0" fontId="2" fillId="0" borderId="1" xfId="1" applyFont="1"/>
    <xf numFmtId="0" fontId="0" fillId="0" borderId="1" xfId="1" applyFont="1"/>
    <xf numFmtId="0" fontId="7" fillId="0" borderId="1" xfId="1" applyFont="1"/>
    <xf numFmtId="0" fontId="6" fillId="6" borderId="1" xfId="0" applyFont="1" applyFill="1" applyBorder="1" applyAlignment="1">
      <alignment horizontal="center"/>
    </xf>
    <xf numFmtId="0" fontId="0" fillId="7" borderId="0" xfId="0" applyFont="1" applyFill="1" applyAlignment="1"/>
    <xf numFmtId="0" fontId="6" fillId="6" borderId="1" xfId="0" applyFont="1" applyFill="1" applyBorder="1" applyAlignment="1"/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/>
    <xf numFmtId="0" fontId="6" fillId="7" borderId="1" xfId="0" applyFont="1" applyFill="1" applyBorder="1" applyAlignment="1"/>
    <xf numFmtId="0" fontId="0" fillId="7" borderId="1" xfId="0" applyFont="1" applyFill="1" applyBorder="1" applyAlignment="1"/>
    <xf numFmtId="0" fontId="17" fillId="0" borderId="16" xfId="0" applyFont="1" applyBorder="1" applyAlignment="1">
      <alignment horizontal="center" vertical="center" wrapText="1"/>
    </xf>
    <xf numFmtId="0" fontId="0" fillId="0" borderId="0" xfId="0"/>
    <xf numFmtId="0" fontId="17" fillId="0" borderId="17" xfId="0" applyFont="1" applyBorder="1" applyAlignment="1">
      <alignment horizontal="center" vertical="center" wrapText="1"/>
    </xf>
    <xf numFmtId="0" fontId="18" fillId="9" borderId="10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justify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0" fillId="12" borderId="20" xfId="0" applyFill="1" applyBorder="1"/>
    <xf numFmtId="0" fontId="17" fillId="0" borderId="14" xfId="0" applyFont="1" applyBorder="1" applyAlignment="1">
      <alignment horizontal="justify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19" fillId="14" borderId="10" xfId="0" applyFont="1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21" fillId="12" borderId="10" xfId="3" applyFont="1" applyFill="1" applyBorder="1" applyAlignment="1">
      <alignment horizontal="center" vertical="center" wrapText="1"/>
    </xf>
    <xf numFmtId="0" fontId="22" fillId="14" borderId="10" xfId="3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22" fillId="12" borderId="10" xfId="3" applyFont="1" applyFill="1" applyBorder="1" applyAlignment="1">
      <alignment horizontal="center" vertical="center" wrapText="1"/>
    </xf>
    <xf numFmtId="0" fontId="19" fillId="0" borderId="10" xfId="0" applyFont="1" applyBorder="1"/>
    <xf numFmtId="0" fontId="0" fillId="0" borderId="1" xfId="1" applyFont="1"/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6" fillId="14" borderId="15" xfId="0" applyFont="1" applyFill="1" applyBorder="1" applyAlignment="1">
      <alignment horizontal="center" vertical="center" wrapText="1"/>
    </xf>
    <xf numFmtId="14" fontId="16" fillId="14" borderId="15" xfId="0" applyNumberFormat="1" applyFont="1" applyFill="1" applyBorder="1" applyAlignment="1">
      <alignment horizontal="center" vertical="center" wrapText="1"/>
    </xf>
    <xf numFmtId="0" fontId="23" fillId="14" borderId="10" xfId="0" applyFont="1" applyFill="1" applyBorder="1" applyAlignment="1">
      <alignment horizontal="left" vertical="top" wrapText="1"/>
    </xf>
    <xf numFmtId="0" fontId="24" fillId="14" borderId="10" xfId="0" applyFont="1" applyFill="1" applyBorder="1" applyAlignment="1">
      <alignment horizontal="left" vertical="top" wrapText="1"/>
    </xf>
    <xf numFmtId="0" fontId="6" fillId="15" borderId="10" xfId="0" applyFont="1" applyFill="1" applyBorder="1" applyAlignment="1">
      <alignment horizontal="center" vertical="top"/>
    </xf>
    <xf numFmtId="0" fontId="24" fillId="16" borderId="10" xfId="0" applyFont="1" applyFill="1" applyBorder="1" applyAlignment="1">
      <alignment vertical="top" wrapText="1"/>
    </xf>
    <xf numFmtId="0" fontId="6" fillId="15" borderId="10" xfId="0" applyFont="1" applyFill="1" applyBorder="1" applyAlignment="1">
      <alignment vertical="top" wrapText="1"/>
    </xf>
    <xf numFmtId="0" fontId="6" fillId="15" borderId="10" xfId="0" applyFont="1" applyFill="1" applyBorder="1" applyAlignment="1">
      <alignment vertical="top"/>
    </xf>
    <xf numFmtId="0" fontId="2" fillId="15" borderId="10" xfId="0" applyFont="1" applyFill="1" applyBorder="1"/>
    <xf numFmtId="0" fontId="5" fillId="15" borderId="10" xfId="0" applyFont="1" applyFill="1" applyBorder="1" applyAlignment="1">
      <alignment vertical="top"/>
    </xf>
    <xf numFmtId="0" fontId="5" fillId="15" borderId="10" xfId="0" applyFont="1" applyFill="1" applyBorder="1" applyAlignment="1">
      <alignment vertical="top" wrapText="1"/>
    </xf>
    <xf numFmtId="0" fontId="2" fillId="15" borderId="10" xfId="0" applyFont="1" applyFill="1" applyBorder="1" applyAlignment="1">
      <alignment vertical="top"/>
    </xf>
    <xf numFmtId="0" fontId="5" fillId="15" borderId="10" xfId="0" applyFont="1" applyFill="1" applyBorder="1" applyAlignment="1">
      <alignment horizontal="center" vertical="top"/>
    </xf>
    <xf numFmtId="0" fontId="6" fillId="14" borderId="10" xfId="0" applyFont="1" applyFill="1" applyBorder="1" applyAlignment="1">
      <alignment vertical="top" wrapText="1"/>
    </xf>
    <xf numFmtId="0" fontId="2" fillId="15" borderId="20" xfId="0" applyFont="1" applyFill="1" applyBorder="1"/>
    <xf numFmtId="0" fontId="2" fillId="15" borderId="10" xfId="0" applyFont="1" applyFill="1" applyBorder="1" applyAlignment="1"/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left" vertical="center"/>
    </xf>
    <xf numFmtId="0" fontId="2" fillId="3" borderId="8" xfId="1" applyFont="1" applyFill="1" applyBorder="1" applyAlignment="1">
      <alignment horizontal="left" vertical="center"/>
    </xf>
    <xf numFmtId="0" fontId="2" fillId="3" borderId="6" xfId="1" applyFont="1" applyFill="1" applyBorder="1" applyAlignment="1">
      <alignment horizontal="left" vertical="center"/>
    </xf>
    <xf numFmtId="0" fontId="2" fillId="3" borderId="5" xfId="1" applyFont="1" applyFill="1" applyBorder="1" applyAlignment="1">
      <alignment horizontal="left" vertical="center"/>
    </xf>
    <xf numFmtId="0" fontId="2" fillId="3" borderId="9" xfId="1" applyFont="1" applyFill="1" applyBorder="1" applyAlignment="1">
      <alignment horizontal="left" vertical="center"/>
    </xf>
    <xf numFmtId="0" fontId="2" fillId="3" borderId="7" xfId="1" applyFont="1" applyFill="1" applyBorder="1" applyAlignment="1">
      <alignment horizontal="left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left"/>
    </xf>
    <xf numFmtId="0" fontId="2" fillId="3" borderId="5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0" fontId="2" fillId="0" borderId="1" xfId="1" applyFont="1" applyAlignment="1">
      <alignment horizontal="center"/>
    </xf>
    <xf numFmtId="0" fontId="7" fillId="0" borderId="8" xfId="1" applyFont="1" applyBorder="1"/>
    <xf numFmtId="0" fontId="7" fillId="0" borderId="5" xfId="1" applyFont="1" applyBorder="1"/>
    <xf numFmtId="0" fontId="7" fillId="0" borderId="9" xfId="1" applyFont="1" applyBorder="1"/>
    <xf numFmtId="0" fontId="7" fillId="0" borderId="6" xfId="1" applyFont="1" applyBorder="1"/>
    <xf numFmtId="0" fontId="7" fillId="0" borderId="7" xfId="1" applyFont="1" applyBorder="1"/>
    <xf numFmtId="0" fontId="0" fillId="0" borderId="1" xfId="1" applyFont="1"/>
    <xf numFmtId="0" fontId="7" fillId="0" borderId="4" xfId="1" applyFont="1" applyBorder="1"/>
    <xf numFmtId="0" fontId="9" fillId="0" borderId="3" xfId="1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</cellXfs>
  <cellStyles count="4">
    <cellStyle name="Neutral" xfId="3" builtinId="28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CC99"/>
      <color rgb="FFFFCC66"/>
      <color rgb="FF1C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EA8BCF0-4F6E-4A00-90FA-08FEA7528E0C}"/>
            </a:ext>
          </a:extLst>
        </xdr:cNvPr>
        <xdr:cNvSpPr/>
      </xdr:nvSpPr>
      <xdr:spPr>
        <a:xfrm>
          <a:off x="800100" y="1104900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76199</xdr:colOff>
      <xdr:row>3</xdr:row>
      <xdr:rowOff>38100</xdr:rowOff>
    </xdr:from>
    <xdr:ext cx="12201525" cy="5429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29481E3E-9486-46E1-9053-44E4058F5203}"/>
            </a:ext>
          </a:extLst>
        </xdr:cNvPr>
        <xdr:cNvSpPr/>
      </xdr:nvSpPr>
      <xdr:spPr>
        <a:xfrm>
          <a:off x="380999" y="609600"/>
          <a:ext cx="12201525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1</xdr:col>
      <xdr:colOff>85725</xdr:colOff>
      <xdr:row>27</xdr:row>
      <xdr:rowOff>152400</xdr:rowOff>
    </xdr:from>
    <xdr:ext cx="9544050" cy="27051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2497A8F7-DB15-44F9-85FB-A3B07A055ECC}"/>
            </a:ext>
          </a:extLst>
        </xdr:cNvPr>
        <xdr:cNvSpPr/>
      </xdr:nvSpPr>
      <xdr:spPr>
        <a:xfrm>
          <a:off x="800100" y="4867275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76199</xdr:colOff>
      <xdr:row>25</xdr:row>
      <xdr:rowOff>38100</xdr:rowOff>
    </xdr:from>
    <xdr:ext cx="12277726" cy="5429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97AEEC98-DD02-4353-817C-ADB9FB667327}"/>
            </a:ext>
          </a:extLst>
        </xdr:cNvPr>
        <xdr:cNvSpPr/>
      </xdr:nvSpPr>
      <xdr:spPr>
        <a:xfrm>
          <a:off x="228599" y="4352925"/>
          <a:ext cx="12277726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1</xdr:col>
      <xdr:colOff>85725</xdr:colOff>
      <xdr:row>48</xdr:row>
      <xdr:rowOff>152400</xdr:rowOff>
    </xdr:from>
    <xdr:ext cx="9544050" cy="270510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21D4CDCD-508D-49E3-B6FF-C4F38DD0C2BA}"/>
            </a:ext>
          </a:extLst>
        </xdr:cNvPr>
        <xdr:cNvSpPr/>
      </xdr:nvSpPr>
      <xdr:spPr>
        <a:xfrm>
          <a:off x="800100" y="9067800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76199</xdr:colOff>
      <xdr:row>46</xdr:row>
      <xdr:rowOff>38100</xdr:rowOff>
    </xdr:from>
    <xdr:ext cx="12249151" cy="54292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EEAD9266-C985-4926-BCBF-A4C30F55710B}"/>
            </a:ext>
          </a:extLst>
        </xdr:cNvPr>
        <xdr:cNvSpPr/>
      </xdr:nvSpPr>
      <xdr:spPr>
        <a:xfrm>
          <a:off x="228599" y="8553450"/>
          <a:ext cx="12249151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1</xdr:col>
      <xdr:colOff>85725</xdr:colOff>
      <xdr:row>69</xdr:row>
      <xdr:rowOff>152400</xdr:rowOff>
    </xdr:from>
    <xdr:ext cx="9544050" cy="270510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16063298-BB0A-4E30-8537-C6B95BEF9C32}"/>
            </a:ext>
          </a:extLst>
        </xdr:cNvPr>
        <xdr:cNvSpPr/>
      </xdr:nvSpPr>
      <xdr:spPr>
        <a:xfrm>
          <a:off x="800100" y="13268325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76200</xdr:colOff>
      <xdr:row>67</xdr:row>
      <xdr:rowOff>38100</xdr:rowOff>
    </xdr:from>
    <xdr:ext cx="12192000" cy="54292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7AFDADF0-4519-46AB-826F-9BEFDD32F154}"/>
            </a:ext>
          </a:extLst>
        </xdr:cNvPr>
        <xdr:cNvSpPr/>
      </xdr:nvSpPr>
      <xdr:spPr>
        <a:xfrm>
          <a:off x="228600" y="12753975"/>
          <a:ext cx="12192000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1</xdr:col>
      <xdr:colOff>85725</xdr:colOff>
      <xdr:row>90</xdr:row>
      <xdr:rowOff>152400</xdr:rowOff>
    </xdr:from>
    <xdr:ext cx="9544050" cy="270510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217EFF3-4C64-4429-9B0E-37B6762F04DA}"/>
            </a:ext>
          </a:extLst>
        </xdr:cNvPr>
        <xdr:cNvSpPr/>
      </xdr:nvSpPr>
      <xdr:spPr>
        <a:xfrm>
          <a:off x="800100" y="17468850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76199</xdr:colOff>
      <xdr:row>88</xdr:row>
      <xdr:rowOff>38100</xdr:rowOff>
    </xdr:from>
    <xdr:ext cx="12220575" cy="542925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E03E22C9-990B-44DC-A8CC-1371025B0321}"/>
            </a:ext>
          </a:extLst>
        </xdr:cNvPr>
        <xdr:cNvSpPr/>
      </xdr:nvSpPr>
      <xdr:spPr>
        <a:xfrm>
          <a:off x="228599" y="16954500"/>
          <a:ext cx="12220575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  <xdr:oneCellAnchor>
    <xdr:from>
      <xdr:col>1</xdr:col>
      <xdr:colOff>85725</xdr:colOff>
      <xdr:row>111</xdr:row>
      <xdr:rowOff>152400</xdr:rowOff>
    </xdr:from>
    <xdr:ext cx="9544050" cy="270510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D80FB0FA-40DB-484A-8F2E-5DF067A2B293}"/>
            </a:ext>
          </a:extLst>
        </xdr:cNvPr>
        <xdr:cNvSpPr/>
      </xdr:nvSpPr>
      <xdr:spPr>
        <a:xfrm>
          <a:off x="800100" y="21669375"/>
          <a:ext cx="9544050" cy="2705100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76200</xdr:colOff>
      <xdr:row>109</xdr:row>
      <xdr:rowOff>38100</xdr:rowOff>
    </xdr:from>
    <xdr:ext cx="12211050" cy="542925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D7FC1883-2FB6-4F24-83D1-2CF5C24F34E2}"/>
            </a:ext>
          </a:extLst>
        </xdr:cNvPr>
        <xdr:cNvSpPr/>
      </xdr:nvSpPr>
      <xdr:spPr>
        <a:xfrm>
          <a:off x="228600" y="21155025"/>
          <a:ext cx="12211050" cy="542925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1"/>
  <sheetViews>
    <sheetView zoomScale="84" zoomScaleNormal="84" workbookViewId="0">
      <selection activeCell="O8" sqref="O8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38.625" customWidth="1"/>
    <col min="4" max="4" width="26" customWidth="1"/>
    <col min="5" max="5" width="87.875" customWidth="1"/>
    <col min="6" max="6" width="102.125" customWidth="1"/>
    <col min="7" max="7" width="109.875" customWidth="1"/>
    <col min="8" max="8" width="19.125" customWidth="1"/>
    <col min="9" max="9" width="11.125" customWidth="1"/>
    <col min="10" max="10" width="11.75" customWidth="1"/>
    <col min="11" max="11" width="11.125" customWidth="1"/>
    <col min="12" max="12" width="124.375" customWidth="1"/>
    <col min="13" max="13" width="22.5" customWidth="1"/>
    <col min="14" max="26" width="9.375" customWidth="1"/>
  </cols>
  <sheetData>
    <row r="1" spans="2:13" x14ac:dyDescent="0.25">
      <c r="I1" s="1"/>
      <c r="J1" s="1"/>
    </row>
    <row r="2" spans="2:13" x14ac:dyDescent="0.25">
      <c r="H2" s="2"/>
      <c r="I2" s="1"/>
      <c r="J2" s="1"/>
    </row>
    <row r="3" spans="2:13" ht="51" x14ac:dyDescent="0.2">
      <c r="B3" s="10" t="s">
        <v>0</v>
      </c>
      <c r="C3" s="10" t="s">
        <v>132</v>
      </c>
      <c r="D3" s="11" t="s">
        <v>76</v>
      </c>
      <c r="E3" s="11" t="s">
        <v>77</v>
      </c>
      <c r="F3" s="11" t="s">
        <v>1</v>
      </c>
      <c r="G3" s="11" t="s">
        <v>2</v>
      </c>
      <c r="H3" s="11" t="s">
        <v>118</v>
      </c>
      <c r="I3" s="11" t="s">
        <v>119</v>
      </c>
      <c r="J3" s="11" t="s">
        <v>120</v>
      </c>
      <c r="K3" s="11" t="s">
        <v>4</v>
      </c>
      <c r="L3" s="11" t="s">
        <v>121</v>
      </c>
      <c r="M3" s="10" t="s">
        <v>122</v>
      </c>
    </row>
    <row r="4" spans="2:13" ht="22.5" customHeight="1" x14ac:dyDescent="0.25">
      <c r="B4" s="43" t="s">
        <v>65</v>
      </c>
      <c r="C4" s="44" t="s">
        <v>79</v>
      </c>
      <c r="D4" s="45" t="s">
        <v>133</v>
      </c>
      <c r="E4" s="44" t="s">
        <v>78</v>
      </c>
      <c r="F4" s="46" t="s">
        <v>98</v>
      </c>
      <c r="G4" s="47" t="s">
        <v>108</v>
      </c>
      <c r="H4" s="48" t="s">
        <v>71</v>
      </c>
      <c r="I4" s="45">
        <v>2</v>
      </c>
      <c r="J4" s="45" t="s">
        <v>15</v>
      </c>
      <c r="K4" s="48" t="s">
        <v>14</v>
      </c>
      <c r="L4" s="47" t="s">
        <v>123</v>
      </c>
      <c r="M4" s="49"/>
    </row>
    <row r="5" spans="2:13" ht="24" customHeight="1" x14ac:dyDescent="0.25">
      <c r="B5" s="50" t="s">
        <v>66</v>
      </c>
      <c r="C5" s="51" t="s">
        <v>80</v>
      </c>
      <c r="D5" s="45" t="s">
        <v>133</v>
      </c>
      <c r="E5" s="47" t="s">
        <v>89</v>
      </c>
      <c r="F5" s="47" t="s">
        <v>99</v>
      </c>
      <c r="G5" s="47" t="s">
        <v>109</v>
      </c>
      <c r="H5" s="48" t="s">
        <v>72</v>
      </c>
      <c r="I5" s="45">
        <v>2</v>
      </c>
      <c r="J5" s="45" t="s">
        <v>13</v>
      </c>
      <c r="K5" s="48" t="s">
        <v>14</v>
      </c>
      <c r="L5" s="47" t="s">
        <v>124</v>
      </c>
      <c r="M5" s="49"/>
    </row>
    <row r="6" spans="2:13" ht="21.75" customHeight="1" x14ac:dyDescent="0.25">
      <c r="B6" s="52" t="s">
        <v>67</v>
      </c>
      <c r="C6" s="47" t="s">
        <v>81</v>
      </c>
      <c r="D6" s="45" t="s">
        <v>133</v>
      </c>
      <c r="E6" s="47" t="s">
        <v>90</v>
      </c>
      <c r="F6" s="47" t="s">
        <v>100</v>
      </c>
      <c r="G6" s="47" t="s">
        <v>110</v>
      </c>
      <c r="H6" s="48" t="s">
        <v>73</v>
      </c>
      <c r="I6" s="53">
        <v>3</v>
      </c>
      <c r="J6" s="45" t="s">
        <v>13</v>
      </c>
      <c r="K6" s="48" t="s">
        <v>14</v>
      </c>
      <c r="L6" s="47" t="s">
        <v>125</v>
      </c>
      <c r="M6" s="49"/>
    </row>
    <row r="7" spans="2:13" ht="28.5" customHeight="1" x14ac:dyDescent="0.25">
      <c r="B7" s="52" t="s">
        <v>68</v>
      </c>
      <c r="C7" s="47" t="s">
        <v>82</v>
      </c>
      <c r="D7" s="45" t="s">
        <v>133</v>
      </c>
      <c r="E7" s="47" t="s">
        <v>91</v>
      </c>
      <c r="F7" s="47" t="s">
        <v>101</v>
      </c>
      <c r="G7" s="47" t="s">
        <v>111</v>
      </c>
      <c r="H7" s="48" t="s">
        <v>74</v>
      </c>
      <c r="I7" s="53">
        <v>2</v>
      </c>
      <c r="J7" s="45" t="s">
        <v>13</v>
      </c>
      <c r="K7" s="48" t="s">
        <v>14</v>
      </c>
      <c r="L7" s="47" t="s">
        <v>126</v>
      </c>
      <c r="M7" s="49"/>
    </row>
    <row r="8" spans="2:13" ht="20.25" customHeight="1" x14ac:dyDescent="0.25">
      <c r="B8" s="52" t="s">
        <v>69</v>
      </c>
      <c r="C8" s="54" t="s">
        <v>83</v>
      </c>
      <c r="D8" s="45" t="s">
        <v>133</v>
      </c>
      <c r="E8" s="54" t="s">
        <v>92</v>
      </c>
      <c r="F8" s="54" t="s">
        <v>102</v>
      </c>
      <c r="G8" s="54" t="s">
        <v>112</v>
      </c>
      <c r="H8" s="48" t="s">
        <v>18</v>
      </c>
      <c r="I8" s="53">
        <v>3</v>
      </c>
      <c r="J8" s="45" t="s">
        <v>15</v>
      </c>
      <c r="K8" s="48" t="s">
        <v>14</v>
      </c>
      <c r="L8" s="47" t="s">
        <v>127</v>
      </c>
      <c r="M8" s="49"/>
    </row>
    <row r="9" spans="2:13" ht="24" customHeight="1" x14ac:dyDescent="0.25">
      <c r="B9" s="52" t="s">
        <v>5</v>
      </c>
      <c r="C9" s="47" t="s">
        <v>84</v>
      </c>
      <c r="D9" s="45" t="s">
        <v>133</v>
      </c>
      <c r="E9" s="47" t="s">
        <v>93</v>
      </c>
      <c r="F9" s="47" t="s">
        <v>103</v>
      </c>
      <c r="G9" s="47" t="s">
        <v>113</v>
      </c>
      <c r="H9" s="48" t="s">
        <v>75</v>
      </c>
      <c r="I9" s="45">
        <v>3</v>
      </c>
      <c r="J9" s="45" t="s">
        <v>15</v>
      </c>
      <c r="K9" s="48" t="s">
        <v>14</v>
      </c>
      <c r="L9" s="47" t="s">
        <v>128</v>
      </c>
      <c r="M9" s="49"/>
    </row>
    <row r="10" spans="2:13" ht="24" customHeight="1" x14ac:dyDescent="0.25">
      <c r="B10" s="52" t="s">
        <v>16</v>
      </c>
      <c r="C10" s="47" t="s">
        <v>85</v>
      </c>
      <c r="D10" s="45" t="s">
        <v>133</v>
      </c>
      <c r="E10" s="47" t="s">
        <v>94</v>
      </c>
      <c r="F10" s="47" t="s">
        <v>104</v>
      </c>
      <c r="G10" s="47" t="s">
        <v>114</v>
      </c>
      <c r="H10" s="48" t="s">
        <v>72</v>
      </c>
      <c r="I10" s="45">
        <v>2</v>
      </c>
      <c r="J10" s="45" t="s">
        <v>15</v>
      </c>
      <c r="K10" s="48" t="s">
        <v>14</v>
      </c>
      <c r="L10" s="47" t="s">
        <v>129</v>
      </c>
      <c r="M10" s="55"/>
    </row>
    <row r="11" spans="2:13" ht="19.5" customHeight="1" x14ac:dyDescent="0.25">
      <c r="B11" s="52" t="s">
        <v>17</v>
      </c>
      <c r="C11" s="47" t="s">
        <v>86</v>
      </c>
      <c r="D11" s="45" t="s">
        <v>133</v>
      </c>
      <c r="E11" s="47" t="s">
        <v>95</v>
      </c>
      <c r="F11" s="47" t="s">
        <v>105</v>
      </c>
      <c r="G11" s="47" t="s">
        <v>115</v>
      </c>
      <c r="H11" s="48" t="s">
        <v>73</v>
      </c>
      <c r="I11" s="45">
        <v>2</v>
      </c>
      <c r="J11" s="45" t="s">
        <v>15</v>
      </c>
      <c r="K11" s="48" t="s">
        <v>14</v>
      </c>
      <c r="L11" s="47" t="s">
        <v>130</v>
      </c>
      <c r="M11" s="49"/>
    </row>
    <row r="12" spans="2:13" ht="20.25" customHeight="1" x14ac:dyDescent="0.25">
      <c r="B12" s="52" t="s">
        <v>19</v>
      </c>
      <c r="C12" s="47" t="s">
        <v>87</v>
      </c>
      <c r="D12" s="45" t="s">
        <v>133</v>
      </c>
      <c r="E12" s="47" t="s">
        <v>96</v>
      </c>
      <c r="F12" s="47" t="s">
        <v>106</v>
      </c>
      <c r="G12" s="47" t="s">
        <v>116</v>
      </c>
      <c r="H12" s="48" t="s">
        <v>74</v>
      </c>
      <c r="I12" s="45">
        <v>3</v>
      </c>
      <c r="J12" s="45" t="s">
        <v>15</v>
      </c>
      <c r="K12" s="48" t="s">
        <v>14</v>
      </c>
      <c r="L12" s="47" t="s">
        <v>131</v>
      </c>
      <c r="M12" s="49"/>
    </row>
    <row r="13" spans="2:13" ht="22.5" customHeight="1" x14ac:dyDescent="0.25">
      <c r="B13" s="52" t="s">
        <v>70</v>
      </c>
      <c r="C13" s="47" t="s">
        <v>88</v>
      </c>
      <c r="D13" s="45" t="s">
        <v>133</v>
      </c>
      <c r="E13" s="47" t="s">
        <v>97</v>
      </c>
      <c r="F13" s="47" t="s">
        <v>107</v>
      </c>
      <c r="G13" s="47" t="s">
        <v>117</v>
      </c>
      <c r="H13" s="48" t="s">
        <v>18</v>
      </c>
      <c r="I13" s="45">
        <v>2</v>
      </c>
      <c r="J13" s="45" t="s">
        <v>15</v>
      </c>
      <c r="K13" s="48" t="s">
        <v>14</v>
      </c>
      <c r="L13" s="48"/>
      <c r="M13" s="56"/>
    </row>
    <row r="14" spans="2:13" ht="14.25" x14ac:dyDescent="0.2">
      <c r="B14" s="12"/>
      <c r="C14" s="13"/>
      <c r="D14" s="13"/>
      <c r="E14" s="13"/>
      <c r="F14" s="13"/>
      <c r="G14" s="13"/>
      <c r="H14" s="9"/>
      <c r="I14" s="7"/>
      <c r="J14" s="7"/>
      <c r="K14" s="9"/>
      <c r="L14" s="14"/>
      <c r="M14" s="14"/>
    </row>
    <row r="15" spans="2:13" ht="14.25" x14ac:dyDescent="0.2">
      <c r="B15" s="13"/>
      <c r="C15" s="13"/>
      <c r="D15" s="13"/>
      <c r="E15" s="13"/>
      <c r="F15" s="13"/>
      <c r="G15" s="13"/>
      <c r="H15" s="9"/>
      <c r="I15" s="7"/>
      <c r="J15" s="7"/>
      <c r="K15" s="9"/>
      <c r="L15" s="14"/>
      <c r="M15" s="14"/>
    </row>
    <row r="16" spans="2:13" ht="14.25" x14ac:dyDescent="0.2">
      <c r="B16" s="13"/>
      <c r="C16" s="13"/>
      <c r="D16" s="13"/>
      <c r="E16" s="13"/>
      <c r="F16" s="13"/>
      <c r="G16" s="13"/>
      <c r="H16" s="9"/>
      <c r="I16" s="7"/>
      <c r="J16" s="7"/>
      <c r="K16" s="9"/>
      <c r="L16" s="14"/>
      <c r="M16" s="14"/>
    </row>
    <row r="17" spans="2:13" ht="14.25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4.25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2:13" ht="14.25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2:13" ht="14.25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2:13" ht="14.25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15.75" customHeight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5.75" customHeight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15.75" customHeight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 ht="15.75" customHeight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5.75" customHeigh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 ht="15.75" customHeight="1" x14ac:dyDescent="0.2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2:13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2:13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3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2:13" ht="15.75" customHeigh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 ht="15.75" customHeight="1" x14ac:dyDescent="0.25">
      <c r="I32" s="1"/>
      <c r="J32" s="1"/>
    </row>
    <row r="33" spans="9:10" ht="15.75" customHeight="1" x14ac:dyDescent="0.25">
      <c r="I33" s="1"/>
      <c r="J33" s="1"/>
    </row>
    <row r="34" spans="9:10" ht="15.75" customHeight="1" x14ac:dyDescent="0.25">
      <c r="I34" s="1"/>
      <c r="J34" s="1"/>
    </row>
    <row r="35" spans="9:10" ht="15.75" customHeight="1" x14ac:dyDescent="0.25">
      <c r="I35" s="1"/>
      <c r="J35" s="1"/>
    </row>
    <row r="36" spans="9:10" ht="15.75" customHeight="1" x14ac:dyDescent="0.25">
      <c r="I36" s="1"/>
      <c r="J36" s="1"/>
    </row>
    <row r="37" spans="9:10" ht="15.75" customHeight="1" x14ac:dyDescent="0.25">
      <c r="I37" s="1"/>
      <c r="J37" s="1"/>
    </row>
    <row r="38" spans="9:10" ht="15.75" customHeight="1" x14ac:dyDescent="0.25">
      <c r="I38" s="1"/>
      <c r="J38" s="1"/>
    </row>
    <row r="39" spans="9:10" ht="15.75" customHeight="1" x14ac:dyDescent="0.25">
      <c r="I39" s="1"/>
      <c r="J39" s="1"/>
    </row>
    <row r="40" spans="9:10" ht="15.75" customHeight="1" x14ac:dyDescent="0.25">
      <c r="I40" s="1"/>
      <c r="J40" s="1"/>
    </row>
    <row r="41" spans="9:10" ht="15.75" customHeight="1" x14ac:dyDescent="0.25">
      <c r="I41" s="1"/>
      <c r="J41" s="1"/>
    </row>
    <row r="42" spans="9:10" ht="15.75" customHeight="1" x14ac:dyDescent="0.25">
      <c r="I42" s="1"/>
      <c r="J42" s="1"/>
    </row>
    <row r="43" spans="9:10" ht="15.75" customHeight="1" x14ac:dyDescent="0.25">
      <c r="I43" s="1"/>
      <c r="J43" s="1"/>
    </row>
    <row r="44" spans="9:10" ht="15.75" customHeight="1" x14ac:dyDescent="0.25">
      <c r="I44" s="1"/>
      <c r="J44" s="1"/>
    </row>
    <row r="45" spans="9:10" ht="15.75" customHeight="1" x14ac:dyDescent="0.25">
      <c r="I45" s="1"/>
      <c r="J45" s="1"/>
    </row>
    <row r="46" spans="9:10" ht="15.75" customHeight="1" x14ac:dyDescent="0.25">
      <c r="I46" s="1"/>
      <c r="J46" s="1"/>
    </row>
    <row r="47" spans="9:10" ht="15.75" customHeight="1" x14ac:dyDescent="0.25">
      <c r="I47" s="1"/>
      <c r="J47" s="1"/>
    </row>
    <row r="48" spans="9:10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5">
      <c r="I999" s="1"/>
      <c r="J999" s="1"/>
    </row>
    <row r="1000" spans="9:10" ht="15.75" customHeight="1" x14ac:dyDescent="0.2"/>
    <row r="1001" spans="9:10" ht="15.75" customHeight="1" x14ac:dyDescent="0.2"/>
  </sheetData>
  <phoneticPr fontId="10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T1000"/>
  <sheetViews>
    <sheetView tabSelected="1" zoomScale="91" zoomScaleNormal="91" workbookViewId="0">
      <selection activeCell="N129" sqref="N129"/>
    </sheetView>
  </sheetViews>
  <sheetFormatPr baseColWidth="10" defaultColWidth="12.625" defaultRowHeight="15" customHeight="1" x14ac:dyDescent="0.2"/>
  <cols>
    <col min="1" max="1" width="2" style="5" customWidth="1"/>
    <col min="2" max="2" width="2.625" style="5" customWidth="1"/>
    <col min="3" max="6" width="9.375" style="5" customWidth="1"/>
    <col min="7" max="7" width="15" style="5" customWidth="1"/>
    <col min="8" max="9" width="9.375" style="5" customWidth="1"/>
    <col min="10" max="10" width="12.375" style="5" customWidth="1"/>
    <col min="11" max="11" width="5.875" style="5" customWidth="1"/>
    <col min="12" max="12" width="26" style="5" customWidth="1"/>
    <col min="13" max="13" width="9.75" style="5" customWidth="1"/>
    <col min="14" max="14" width="14" style="5" customWidth="1"/>
    <col min="15" max="15" width="19.625" style="5" customWidth="1"/>
    <col min="16" max="26" width="9.375" style="5" customWidth="1"/>
    <col min="27" max="16384" width="12.625" style="5"/>
  </cols>
  <sheetData>
    <row r="4" spans="3:15" x14ac:dyDescent="0.25">
      <c r="C4" s="3"/>
      <c r="D4" s="3"/>
      <c r="E4" s="3"/>
      <c r="F4" s="4"/>
    </row>
    <row r="5" spans="3:15" x14ac:dyDescent="0.25">
      <c r="C5" s="3"/>
      <c r="D5" s="3"/>
      <c r="E5" s="3"/>
      <c r="F5" s="4"/>
    </row>
    <row r="6" spans="3:15" x14ac:dyDescent="0.25">
      <c r="C6" s="3"/>
      <c r="D6" s="3"/>
      <c r="E6" s="3"/>
      <c r="F6" s="4"/>
    </row>
    <row r="7" spans="3:15" ht="9.75" customHeight="1" x14ac:dyDescent="0.25">
      <c r="C7" s="3"/>
      <c r="D7" s="3"/>
      <c r="E7" s="3"/>
      <c r="F7" s="4"/>
    </row>
    <row r="8" spans="3:15" ht="14.25" customHeight="1" x14ac:dyDescent="0.2">
      <c r="C8" s="93" t="s">
        <v>0</v>
      </c>
      <c r="D8" s="61" t="s">
        <v>66</v>
      </c>
      <c r="F8" s="71" t="s">
        <v>6</v>
      </c>
      <c r="G8" s="57" t="str">
        <f>VLOOKUP(D8,'Hisstorias de Usuario'!B5:M23,3,FALSE)</f>
        <v>customer</v>
      </c>
      <c r="I8" s="71" t="s">
        <v>4</v>
      </c>
      <c r="J8" s="57" t="str">
        <f>VLOOKUP(D8,'Hisstorias de Usuario'!B5:M23,10,FALSE)</f>
        <v>Terminado</v>
      </c>
      <c r="L8" s="71" t="s">
        <v>3</v>
      </c>
      <c r="M8" s="57" t="str">
        <f>VLOOKUP(D8,'Hisstorias de Usuario'!B5:M23,9,FALSE)</f>
        <v>Alta</v>
      </c>
    </row>
    <row r="9" spans="3:15" ht="14.25" x14ac:dyDescent="0.2">
      <c r="C9" s="87"/>
      <c r="D9" s="92"/>
      <c r="F9" s="87"/>
      <c r="G9" s="92"/>
      <c r="I9" s="87"/>
      <c r="J9" s="92"/>
      <c r="L9" s="87"/>
      <c r="M9" s="92"/>
    </row>
    <row r="10" spans="3:15" ht="9.75" customHeight="1" x14ac:dyDescent="0.25">
      <c r="C10" s="4"/>
      <c r="E10" s="4"/>
    </row>
    <row r="11" spans="3:15" ht="14.25" customHeight="1" x14ac:dyDescent="0.2">
      <c r="C11" s="71" t="s">
        <v>7</v>
      </c>
      <c r="D11" s="86"/>
      <c r="E11" s="75" t="str">
        <f>VLOOKUP(D8,'Hisstorias de Usuario'!B5:M23,2,FALSE)</f>
        <v xml:space="preserve">creation of function to create text file
</v>
      </c>
      <c r="F11" s="86"/>
      <c r="G11" s="86"/>
      <c r="H11" s="89"/>
      <c r="J11" s="71" t="s">
        <v>8</v>
      </c>
      <c r="K11" s="81" t="str">
        <f>VLOOKUP(D8,'Hisstorias de Usuario'!B5:M23,7,FALSE)</f>
        <v>Josue</v>
      </c>
      <c r="L11" s="89"/>
      <c r="O11" s="85"/>
    </row>
    <row r="12" spans="3:15" ht="14.25" x14ac:dyDescent="0.2">
      <c r="C12" s="87"/>
      <c r="D12" s="88"/>
      <c r="E12" s="87"/>
      <c r="F12" s="88"/>
      <c r="G12" s="88"/>
      <c r="H12" s="90"/>
      <c r="J12" s="87"/>
      <c r="K12" s="87"/>
      <c r="L12" s="90"/>
      <c r="O12" s="91"/>
    </row>
    <row r="13" spans="3:15" ht="9.75" customHeight="1" x14ac:dyDescent="0.2"/>
    <row r="14" spans="3:15" ht="14.25" customHeight="1" x14ac:dyDescent="0.2">
      <c r="C14" s="71" t="s">
        <v>9</v>
      </c>
      <c r="D14" s="65" t="str">
        <f>VLOOKUP(D8,'Hisstorias de Usuario'!B5:M23,4,FALSE)</f>
        <v xml:space="preserve">So that the information is saved in a text file and is easy to view
</v>
      </c>
      <c r="E14" s="86"/>
      <c r="F14" s="86"/>
      <c r="G14" s="86"/>
      <c r="H14" s="89"/>
      <c r="J14" s="71" t="s">
        <v>10</v>
      </c>
      <c r="K14" s="86"/>
      <c r="L14" s="65" t="str">
        <f>VLOOKUP(D8,'Hisstorias de Usuario'!B5:M23,5,FALSE)</f>
        <v xml:space="preserve">In this way the user will be able to access a folder where all the logs are saved and observe the information
</v>
      </c>
      <c r="M14" s="86"/>
      <c r="N14" s="86"/>
      <c r="O14" s="89"/>
    </row>
    <row r="15" spans="3:15" ht="14.25" x14ac:dyDescent="0.2">
      <c r="C15" s="87"/>
      <c r="D15" s="87"/>
      <c r="E15" s="88"/>
      <c r="F15" s="88"/>
      <c r="G15" s="88"/>
      <c r="H15" s="90"/>
      <c r="J15" s="87"/>
      <c r="K15" s="88"/>
      <c r="L15" s="87"/>
      <c r="M15" s="88"/>
      <c r="N15" s="88"/>
      <c r="O15" s="90"/>
    </row>
    <row r="16" spans="3:15" ht="9.75" customHeight="1" x14ac:dyDescent="0.2"/>
    <row r="17" spans="3:20" ht="14.25" customHeight="1" x14ac:dyDescent="0.2">
      <c r="C17" s="59" t="s">
        <v>11</v>
      </c>
      <c r="D17" s="66" t="str">
        <f>VLOOKUP(D8,'Hisstorias de Usuario'!B5:M23,6,FALSE)</f>
        <v xml:space="preserve">Encoding the function that allows us to open the file
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9"/>
    </row>
    <row r="18" spans="3:20" ht="14.25" x14ac:dyDescent="0.2">
      <c r="C18" s="92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90"/>
    </row>
    <row r="19" spans="3:20" ht="9.75" customHeight="1" x14ac:dyDescent="0.2"/>
    <row r="20" spans="3:20" ht="14.25" customHeight="1" x14ac:dyDescent="0.2">
      <c r="C20" s="71" t="s">
        <v>12</v>
      </c>
      <c r="D20" s="86"/>
      <c r="E20" s="65" t="str">
        <f>VLOOKUP(D8,'Hisstorias de Usuario'!B5:M23,11,FALSE)</f>
        <v xml:space="preserve">If at the time of running the program and select option 1 from the menu, we save that record, a text file containing that record must be created
</v>
      </c>
      <c r="F20" s="86"/>
      <c r="G20" s="86"/>
      <c r="H20" s="86"/>
      <c r="I20" s="86"/>
      <c r="J20" s="86"/>
      <c r="K20" s="86"/>
      <c r="L20" s="86"/>
      <c r="M20" s="86"/>
      <c r="N20" s="86"/>
      <c r="O20" s="89"/>
    </row>
    <row r="21" spans="3:20" ht="15.75" customHeight="1" x14ac:dyDescent="0.2">
      <c r="C21" s="87"/>
      <c r="D21" s="88"/>
      <c r="E21" s="87"/>
      <c r="F21" s="88"/>
      <c r="G21" s="88"/>
      <c r="H21" s="88"/>
      <c r="I21" s="88"/>
      <c r="J21" s="88"/>
      <c r="K21" s="88"/>
      <c r="L21" s="88"/>
      <c r="M21" s="88"/>
      <c r="N21" s="88"/>
      <c r="O21" s="90"/>
    </row>
    <row r="22" spans="3:20" ht="9.75" customHeight="1" x14ac:dyDescent="0.2"/>
    <row r="23" spans="3:20" ht="15.75" customHeight="1" x14ac:dyDescent="0.2"/>
    <row r="24" spans="3:20" ht="15.75" customHeight="1" x14ac:dyDescent="0.2">
      <c r="T24" s="6"/>
    </row>
    <row r="25" spans="3:20" ht="15.75" customHeight="1" x14ac:dyDescent="0.2"/>
    <row r="26" spans="3:20" ht="15.75" customHeight="1" x14ac:dyDescent="0.25">
      <c r="C26" s="3"/>
      <c r="D26" s="3"/>
      <c r="E26" s="3"/>
      <c r="F26" s="4"/>
      <c r="S26" s="4"/>
    </row>
    <row r="27" spans="3:20" ht="15.75" customHeight="1" x14ac:dyDescent="0.25">
      <c r="C27" s="3"/>
      <c r="D27" s="3"/>
      <c r="E27" s="3"/>
      <c r="F27" s="4"/>
    </row>
    <row r="28" spans="3:20" ht="15.75" customHeight="1" x14ac:dyDescent="0.25">
      <c r="C28" s="3"/>
      <c r="D28" s="3"/>
      <c r="E28" s="3"/>
      <c r="F28" s="4"/>
    </row>
    <row r="29" spans="3:20" ht="15.75" customHeight="1" x14ac:dyDescent="0.25">
      <c r="C29" s="3"/>
      <c r="D29" s="3"/>
      <c r="E29" s="3"/>
      <c r="F29" s="4"/>
    </row>
    <row r="30" spans="3:20" ht="15.75" customHeight="1" x14ac:dyDescent="0.2">
      <c r="C30" s="63" t="s">
        <v>0</v>
      </c>
      <c r="D30" s="61" t="s">
        <v>67</v>
      </c>
      <c r="F30" s="59" t="s">
        <v>6</v>
      </c>
      <c r="G30" s="57" t="str">
        <f>VLOOKUP(D30,'Hisstorias de Usuario'!B6:M45,3,FALSE)</f>
        <v>customer</v>
      </c>
      <c r="I30" s="59" t="s">
        <v>4</v>
      </c>
      <c r="J30" s="57" t="str">
        <f>VLOOKUP(D30,'Hisstorias de Usuario'!B6:M45,10,FALSE)</f>
        <v>Terminado</v>
      </c>
      <c r="L30" s="59" t="s">
        <v>3</v>
      </c>
      <c r="M30" s="57" t="str">
        <f>VLOOKUP(D30,'Hisstorias de Usuario'!B6:M45,9,FALSE)</f>
        <v>Alta</v>
      </c>
    </row>
    <row r="31" spans="3:20" ht="15.75" customHeight="1" x14ac:dyDescent="0.2">
      <c r="C31" s="64"/>
      <c r="D31" s="62"/>
      <c r="F31" s="60"/>
      <c r="G31" s="58"/>
      <c r="I31" s="60"/>
      <c r="J31" s="58"/>
      <c r="L31" s="60"/>
      <c r="M31" s="58"/>
    </row>
    <row r="32" spans="3:20" ht="15.75" customHeight="1" x14ac:dyDescent="0.25">
      <c r="C32" s="4"/>
      <c r="E32" s="4"/>
    </row>
    <row r="33" spans="3:15" ht="15.75" customHeight="1" x14ac:dyDescent="0.2">
      <c r="C33" s="71" t="s">
        <v>7</v>
      </c>
      <c r="D33" s="72"/>
      <c r="E33" s="75" t="str">
        <f>VLOOKUP(D30,'Hisstorias de Usuario'!B6:M45,2,FALSE)</f>
        <v xml:space="preserve">creation of the function to delete record
</v>
      </c>
      <c r="F33" s="76"/>
      <c r="G33" s="76"/>
      <c r="H33" s="77"/>
      <c r="J33" s="59" t="s">
        <v>8</v>
      </c>
      <c r="K33" s="81" t="str">
        <f>VLOOKUP(D30,'Hisstorias de Usuario'!B6:M45,7,FALSE)</f>
        <v>Kevin</v>
      </c>
      <c r="L33" s="82"/>
      <c r="O33" s="85"/>
    </row>
    <row r="34" spans="3:15" ht="15.75" customHeight="1" x14ac:dyDescent="0.2">
      <c r="C34" s="73"/>
      <c r="D34" s="74"/>
      <c r="E34" s="78"/>
      <c r="F34" s="79"/>
      <c r="G34" s="79"/>
      <c r="H34" s="80"/>
      <c r="J34" s="60"/>
      <c r="K34" s="83"/>
      <c r="L34" s="84"/>
      <c r="O34" s="85"/>
    </row>
    <row r="35" spans="3:15" ht="15.75" customHeight="1" x14ac:dyDescent="0.2"/>
    <row r="36" spans="3:15" ht="15.75" customHeight="1" x14ac:dyDescent="0.2">
      <c r="C36" s="59" t="s">
        <v>9</v>
      </c>
      <c r="D36" s="65" t="str">
        <f>VLOOKUP(D30,'Hisstorias de Usuario'!B6:M45,4,FALSE)</f>
        <v xml:space="preserve">In case there is a need to delete a record
</v>
      </c>
      <c r="E36" s="66"/>
      <c r="F36" s="66"/>
      <c r="G36" s="66"/>
      <c r="H36" s="67"/>
      <c r="J36" s="71" t="s">
        <v>10</v>
      </c>
      <c r="K36" s="72"/>
      <c r="L36" s="65" t="str">
        <f>VLOOKUP(D30,'Hisstorias de Usuario'!B6:M45,5,FALSE)</f>
        <v xml:space="preserve">If a record is with information that is incorrect or expires, it will allow that record to be deleted
</v>
      </c>
      <c r="M36" s="66"/>
      <c r="N36" s="66"/>
      <c r="O36" s="67"/>
    </row>
    <row r="37" spans="3:15" ht="15.75" customHeight="1" x14ac:dyDescent="0.2">
      <c r="C37" s="60"/>
      <c r="D37" s="68"/>
      <c r="E37" s="69"/>
      <c r="F37" s="69"/>
      <c r="G37" s="69"/>
      <c r="H37" s="70"/>
      <c r="J37" s="73"/>
      <c r="K37" s="74"/>
      <c r="L37" s="68"/>
      <c r="M37" s="69"/>
      <c r="N37" s="69"/>
      <c r="O37" s="70"/>
    </row>
    <row r="38" spans="3:15" ht="15.75" customHeight="1" x14ac:dyDescent="0.2"/>
    <row r="39" spans="3:15" ht="15.75" customHeight="1" x14ac:dyDescent="0.2">
      <c r="C39" s="59" t="s">
        <v>11</v>
      </c>
      <c r="D39" s="65" t="str">
        <f>VLOOKUP(D30,'Hisstorias de Usuario'!B6:M45,6,FALSE)</f>
        <v xml:space="preserve">Using the functions structure and the steps to follow to encode the function of deleting record
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7"/>
    </row>
    <row r="40" spans="3:15" ht="15.75" customHeight="1" x14ac:dyDescent="0.2">
      <c r="C40" s="60"/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70"/>
    </row>
    <row r="41" spans="3:15" ht="15.75" customHeight="1" x14ac:dyDescent="0.2"/>
    <row r="42" spans="3:15" ht="15.75" customHeight="1" x14ac:dyDescent="0.2">
      <c r="C42" s="71" t="s">
        <v>12</v>
      </c>
      <c r="D42" s="72"/>
      <c r="E42" s="65" t="str">
        <f>VLOOKUP(D30,'Hisstorias de Usuario'!B6:M45,11,FALSE)</f>
        <v xml:space="preserve">In the text file that is created we should observe if that record is no longer this, if so, then the function is correctly implemented
</v>
      </c>
      <c r="F42" s="66"/>
      <c r="G42" s="66"/>
      <c r="H42" s="66"/>
      <c r="I42" s="66"/>
      <c r="J42" s="66"/>
      <c r="K42" s="66"/>
      <c r="L42" s="66"/>
      <c r="M42" s="66"/>
      <c r="N42" s="66"/>
      <c r="O42" s="67"/>
    </row>
    <row r="43" spans="3:15" ht="15.75" customHeight="1" x14ac:dyDescent="0.2">
      <c r="C43" s="73"/>
      <c r="D43" s="74"/>
      <c r="E43" s="68"/>
      <c r="F43" s="69"/>
      <c r="G43" s="69"/>
      <c r="H43" s="69"/>
      <c r="I43" s="69"/>
      <c r="J43" s="69"/>
      <c r="K43" s="69"/>
      <c r="L43" s="69"/>
      <c r="M43" s="69"/>
      <c r="N43" s="69"/>
      <c r="O43" s="70"/>
    </row>
    <row r="44" spans="3:15" ht="15.75" customHeight="1" x14ac:dyDescent="0.2"/>
    <row r="45" spans="3:15" ht="15.75" customHeight="1" x14ac:dyDescent="0.2"/>
    <row r="46" spans="3:15" ht="15.75" customHeight="1" x14ac:dyDescent="0.2"/>
    <row r="47" spans="3:15" ht="15.75" customHeight="1" x14ac:dyDescent="0.25">
      <c r="C47" s="3"/>
      <c r="D47" s="3"/>
      <c r="E47" s="3"/>
      <c r="F47" s="4"/>
    </row>
    <row r="48" spans="3:15" ht="15.75" customHeight="1" x14ac:dyDescent="0.25">
      <c r="C48" s="3"/>
      <c r="D48" s="3"/>
      <c r="E48" s="3"/>
      <c r="F48" s="4"/>
    </row>
    <row r="49" spans="3:15" ht="15.75" customHeight="1" x14ac:dyDescent="0.25">
      <c r="C49" s="3"/>
      <c r="D49" s="3"/>
      <c r="E49" s="3"/>
      <c r="F49" s="4"/>
    </row>
    <row r="50" spans="3:15" ht="15.75" customHeight="1" x14ac:dyDescent="0.25">
      <c r="C50" s="3"/>
      <c r="D50" s="3"/>
      <c r="E50" s="3"/>
      <c r="F50" s="4"/>
    </row>
    <row r="51" spans="3:15" ht="15.75" customHeight="1" x14ac:dyDescent="0.2">
      <c r="C51" s="63" t="s">
        <v>0</v>
      </c>
      <c r="D51" s="61" t="s">
        <v>68</v>
      </c>
      <c r="F51" s="59" t="s">
        <v>6</v>
      </c>
      <c r="G51" s="57" t="str">
        <f>VLOOKUP(D51,'Hisstorias de Usuario'!B7:M66,3,FALSE)</f>
        <v>customer</v>
      </c>
      <c r="I51" s="59" t="s">
        <v>4</v>
      </c>
      <c r="J51" s="57" t="str">
        <f>VLOOKUP(D51,'Hisstorias de Usuario'!B7:M66,10,FALSE)</f>
        <v>Terminado</v>
      </c>
      <c r="L51" s="59" t="s">
        <v>3</v>
      </c>
      <c r="M51" s="57" t="str">
        <f>VLOOKUP(D51,'Hisstorias de Usuario'!B7:M66,9,FALSE)</f>
        <v>Alta</v>
      </c>
    </row>
    <row r="52" spans="3:15" ht="15.75" customHeight="1" x14ac:dyDescent="0.2">
      <c r="C52" s="64"/>
      <c r="D52" s="62"/>
      <c r="F52" s="60"/>
      <c r="G52" s="58"/>
      <c r="I52" s="60"/>
      <c r="J52" s="58"/>
      <c r="L52" s="60"/>
      <c r="M52" s="58"/>
    </row>
    <row r="53" spans="3:15" ht="15.75" customHeight="1" x14ac:dyDescent="0.25">
      <c r="C53" s="4"/>
      <c r="E53" s="4"/>
    </row>
    <row r="54" spans="3:15" ht="15.75" customHeight="1" x14ac:dyDescent="0.2">
      <c r="C54" s="71" t="s">
        <v>7</v>
      </c>
      <c r="D54" s="72"/>
      <c r="E54" s="75" t="str">
        <f>VLOOKUP(D51,'Hisstorias de Usuario'!B7:M66,2,FALSE)</f>
        <v xml:space="preserve">creation of the function to add record
</v>
      </c>
      <c r="F54" s="76"/>
      <c r="G54" s="76"/>
      <c r="H54" s="77"/>
      <c r="J54" s="59" t="s">
        <v>8</v>
      </c>
      <c r="K54" s="81" t="str">
        <f>VLOOKUP(D51,'Hisstorias de Usuario'!B7:M66,6,FALSE)</f>
        <v xml:space="preserve">With the functions of adding
</v>
      </c>
      <c r="L54" s="82"/>
      <c r="O54" s="85"/>
    </row>
    <row r="55" spans="3:15" ht="15.75" customHeight="1" x14ac:dyDescent="0.2">
      <c r="C55" s="73"/>
      <c r="D55" s="74"/>
      <c r="E55" s="78"/>
      <c r="F55" s="79"/>
      <c r="G55" s="79"/>
      <c r="H55" s="80"/>
      <c r="J55" s="60"/>
      <c r="K55" s="83"/>
      <c r="L55" s="84"/>
      <c r="O55" s="85"/>
    </row>
    <row r="56" spans="3:15" ht="15.75" customHeight="1" x14ac:dyDescent="0.2"/>
    <row r="57" spans="3:15" ht="15.75" customHeight="1" x14ac:dyDescent="0.2">
      <c r="C57" s="59" t="s">
        <v>9</v>
      </c>
      <c r="D57" s="65" t="str">
        <f>VLOOKUP(D51,'Hisstorias de Usuario'!B7:M66,4,FALSE)</f>
        <v xml:space="preserve"> With this option it will be easier to add the desired information
</v>
      </c>
      <c r="E57" s="66"/>
      <c r="F57" s="66"/>
      <c r="G57" s="66"/>
      <c r="H57" s="67"/>
      <c r="J57" s="71" t="s">
        <v>10</v>
      </c>
      <c r="K57" s="72"/>
      <c r="L57" s="65" t="str">
        <f>VLOOKUP(D51,'Hisstorias de Usuario'!B7:M66,5,FALSE)</f>
        <v xml:space="preserve">In case the Administrator wants to know how to add information
</v>
      </c>
      <c r="M57" s="66"/>
      <c r="N57" s="66"/>
      <c r="O57" s="67"/>
    </row>
    <row r="58" spans="3:15" ht="15.75" customHeight="1" x14ac:dyDescent="0.2">
      <c r="C58" s="60"/>
      <c r="D58" s="68"/>
      <c r="E58" s="69"/>
      <c r="F58" s="69"/>
      <c r="G58" s="69"/>
      <c r="H58" s="70"/>
      <c r="J58" s="73"/>
      <c r="K58" s="74"/>
      <c r="L58" s="68"/>
      <c r="M58" s="69"/>
      <c r="N58" s="69"/>
      <c r="O58" s="70"/>
    </row>
    <row r="59" spans="3:15" ht="15.75" customHeight="1" x14ac:dyDescent="0.2"/>
    <row r="60" spans="3:15" ht="15.75" customHeight="1" x14ac:dyDescent="0.2">
      <c r="C60" s="59" t="s">
        <v>11</v>
      </c>
      <c r="D60" s="65" t="str">
        <f>VLOOKUP(D51,'Hisstorias de Usuario'!B7:M66,6,FALSE)</f>
        <v xml:space="preserve">With the functions of adding
</v>
      </c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7"/>
    </row>
    <row r="61" spans="3:15" ht="15.75" customHeight="1" x14ac:dyDescent="0.2">
      <c r="C61" s="60"/>
      <c r="D61" s="68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70"/>
    </row>
    <row r="62" spans="3:15" ht="15.75" customHeight="1" x14ac:dyDescent="0.2"/>
    <row r="63" spans="3:15" ht="15.75" customHeight="1" x14ac:dyDescent="0.2">
      <c r="C63" s="71" t="s">
        <v>12</v>
      </c>
      <c r="D63" s="72"/>
      <c r="E63" s="65" t="str">
        <f>VLOOKUP(D51,'Hisstorias de Usuario'!B7:M66,11,FALSE)</f>
        <v xml:space="preserve">When you press the query option of the menu, a message should appear to us of the number of the house that we want to search, when entering it we must appear all your information
</v>
      </c>
      <c r="F63" s="66"/>
      <c r="G63" s="66"/>
      <c r="H63" s="66"/>
      <c r="I63" s="66"/>
      <c r="J63" s="66"/>
      <c r="K63" s="66"/>
      <c r="L63" s="66"/>
      <c r="M63" s="66"/>
      <c r="N63" s="66"/>
      <c r="O63" s="67"/>
    </row>
    <row r="64" spans="3:15" ht="15.75" customHeight="1" x14ac:dyDescent="0.2">
      <c r="C64" s="73"/>
      <c r="D64" s="74"/>
      <c r="E64" s="68"/>
      <c r="F64" s="69"/>
      <c r="G64" s="69"/>
      <c r="H64" s="69"/>
      <c r="I64" s="69"/>
      <c r="J64" s="69"/>
      <c r="K64" s="69"/>
      <c r="L64" s="69"/>
      <c r="M64" s="69"/>
      <c r="N64" s="69"/>
      <c r="O64" s="70"/>
    </row>
    <row r="65" spans="3:15" ht="15.75" customHeight="1" x14ac:dyDescent="0.2"/>
    <row r="66" spans="3:15" ht="15.75" customHeight="1" x14ac:dyDescent="0.2"/>
    <row r="67" spans="3:15" ht="15.75" customHeight="1" x14ac:dyDescent="0.2"/>
    <row r="68" spans="3:15" ht="15.75" customHeight="1" x14ac:dyDescent="0.25">
      <c r="C68" s="3"/>
      <c r="D68" s="3"/>
      <c r="E68" s="3"/>
      <c r="F68" s="4"/>
    </row>
    <row r="69" spans="3:15" ht="15.75" customHeight="1" x14ac:dyDescent="0.25">
      <c r="C69" s="3"/>
      <c r="D69" s="3"/>
      <c r="E69" s="3"/>
      <c r="F69" s="4"/>
    </row>
    <row r="70" spans="3:15" ht="15.75" customHeight="1" x14ac:dyDescent="0.25">
      <c r="C70" s="3"/>
      <c r="D70" s="3"/>
      <c r="E70" s="3"/>
      <c r="F70" s="4"/>
    </row>
    <row r="71" spans="3:15" ht="15.75" customHeight="1" x14ac:dyDescent="0.25">
      <c r="C71" s="3"/>
      <c r="D71" s="3"/>
      <c r="E71" s="3"/>
      <c r="F71" s="4"/>
    </row>
    <row r="72" spans="3:15" ht="15.75" customHeight="1" x14ac:dyDescent="0.2">
      <c r="C72" s="63" t="s">
        <v>0</v>
      </c>
      <c r="D72" s="61" t="s">
        <v>69</v>
      </c>
      <c r="F72" s="59" t="s">
        <v>6</v>
      </c>
      <c r="G72" s="57" t="str">
        <f>VLOOKUP(D72,'Hisstorias de Usuario'!B8:M87,3,FALSE)</f>
        <v>customer</v>
      </c>
      <c r="I72" s="59" t="s">
        <v>4</v>
      </c>
      <c r="J72" s="57" t="str">
        <f>VLOOKUP(D72,'Hisstorias de Usuario'!B8:M87,10,FALSE)</f>
        <v>Terminado</v>
      </c>
      <c r="L72" s="59" t="s">
        <v>3</v>
      </c>
      <c r="M72" s="57" t="str">
        <f>VLOOKUP(D72,'Hisstorias de Usuario'!B8:M87,9,FALSE)</f>
        <v>alta</v>
      </c>
    </row>
    <row r="73" spans="3:15" ht="15.75" customHeight="1" x14ac:dyDescent="0.2">
      <c r="C73" s="64"/>
      <c r="D73" s="62"/>
      <c r="F73" s="60"/>
      <c r="G73" s="58"/>
      <c r="I73" s="60"/>
      <c r="J73" s="58"/>
      <c r="L73" s="60"/>
      <c r="M73" s="58"/>
    </row>
    <row r="74" spans="3:15" ht="15.75" customHeight="1" x14ac:dyDescent="0.25">
      <c r="C74" s="4"/>
      <c r="E74" s="4"/>
    </row>
    <row r="75" spans="3:15" ht="15.75" customHeight="1" x14ac:dyDescent="0.2">
      <c r="C75" s="71" t="s">
        <v>7</v>
      </c>
      <c r="D75" s="72"/>
      <c r="E75" s="75" t="str">
        <f>VLOOKUP(D72,'Hisstorias de Usuario'!B8:M87,2,FALSE)</f>
        <v xml:space="preserve">create the function to modify the record
</v>
      </c>
      <c r="F75" s="76"/>
      <c r="G75" s="76"/>
      <c r="H75" s="77"/>
      <c r="J75" s="59" t="s">
        <v>8</v>
      </c>
      <c r="K75" s="81" t="str">
        <f>VLOOKUP(D72,'Hisstorias de Usuario'!B8:M87,6,FALSE)</f>
        <v xml:space="preserve">With the functions of modifying
</v>
      </c>
      <c r="L75" s="82"/>
      <c r="O75" s="85"/>
    </row>
    <row r="76" spans="3:15" ht="15.75" customHeight="1" x14ac:dyDescent="0.2">
      <c r="C76" s="73"/>
      <c r="D76" s="74"/>
      <c r="E76" s="78"/>
      <c r="F76" s="79"/>
      <c r="G76" s="79"/>
      <c r="H76" s="80"/>
      <c r="J76" s="60"/>
      <c r="K76" s="83"/>
      <c r="L76" s="84"/>
      <c r="O76" s="85"/>
    </row>
    <row r="77" spans="3:15" ht="15.75" customHeight="1" x14ac:dyDescent="0.2"/>
    <row r="78" spans="3:15" ht="15.75" customHeight="1" x14ac:dyDescent="0.2">
      <c r="C78" s="59" t="s">
        <v>9</v>
      </c>
      <c r="D78" s="65" t="str">
        <f>VLOOKUP(D72,'Hisstorias de Usuario'!B8:M87,4,FALSE)</f>
        <v xml:space="preserve">With this function you can modify certain data
</v>
      </c>
      <c r="E78" s="66"/>
      <c r="F78" s="66"/>
      <c r="G78" s="66"/>
      <c r="H78" s="67"/>
      <c r="J78" s="71" t="s">
        <v>10</v>
      </c>
      <c r="K78" s="72"/>
      <c r="L78" s="65" t="str">
        <f>VLOOKUP(D72,'Hisstorias de Usuario'!B8:M87,5,FALSE)</f>
        <v xml:space="preserve">In case there's been any error in data entry
</v>
      </c>
      <c r="M78" s="66"/>
      <c r="N78" s="66"/>
      <c r="O78" s="67"/>
    </row>
    <row r="79" spans="3:15" ht="15.75" customHeight="1" x14ac:dyDescent="0.2">
      <c r="C79" s="60"/>
      <c r="D79" s="68"/>
      <c r="E79" s="69"/>
      <c r="F79" s="69"/>
      <c r="G79" s="69"/>
      <c r="H79" s="70"/>
      <c r="J79" s="73"/>
      <c r="K79" s="74"/>
      <c r="L79" s="68"/>
      <c r="M79" s="69"/>
      <c r="N79" s="69"/>
      <c r="O79" s="70"/>
    </row>
    <row r="80" spans="3:15" ht="15.75" customHeight="1" x14ac:dyDescent="0.2"/>
    <row r="81" spans="3:15" ht="15.75" customHeight="1" x14ac:dyDescent="0.2">
      <c r="C81" s="59" t="s">
        <v>11</v>
      </c>
      <c r="D81" s="65" t="str">
        <f>VLOOKUP(D72,'Hisstorias de Usuario'!B8:M87,6,FALSE)</f>
        <v xml:space="preserve">With the functions of modifying
</v>
      </c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7"/>
    </row>
    <row r="82" spans="3:15" ht="15.75" customHeight="1" x14ac:dyDescent="0.2">
      <c r="C82" s="60"/>
      <c r="D82" s="6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70"/>
    </row>
    <row r="83" spans="3:15" ht="15.75" customHeight="1" x14ac:dyDescent="0.2"/>
    <row r="84" spans="3:15" ht="15.75" customHeight="1" x14ac:dyDescent="0.2">
      <c r="C84" s="71" t="s">
        <v>12</v>
      </c>
      <c r="D84" s="72"/>
      <c r="E84" s="65" t="str">
        <f>VLOOKUP(D72,'Hisstorias de Usuario'!B8:M87,11,FALSE)</f>
        <v xml:space="preserve">By selecting the option to modify, it will allow us to modify the data of the record that we want, if the information is saved then it is valid
</v>
      </c>
      <c r="F84" s="66"/>
      <c r="G84" s="66"/>
      <c r="H84" s="66"/>
      <c r="I84" s="66"/>
      <c r="J84" s="66"/>
      <c r="K84" s="66"/>
      <c r="L84" s="66"/>
      <c r="M84" s="66"/>
      <c r="N84" s="66"/>
      <c r="O84" s="67"/>
    </row>
    <row r="85" spans="3:15" ht="15.75" customHeight="1" x14ac:dyDescent="0.2">
      <c r="C85" s="73"/>
      <c r="D85" s="74"/>
      <c r="E85" s="68"/>
      <c r="F85" s="69"/>
      <c r="G85" s="69"/>
      <c r="H85" s="69"/>
      <c r="I85" s="69"/>
      <c r="J85" s="69"/>
      <c r="K85" s="69"/>
      <c r="L85" s="69"/>
      <c r="M85" s="69"/>
      <c r="N85" s="69"/>
      <c r="O85" s="70"/>
    </row>
    <row r="86" spans="3:15" ht="15.75" customHeight="1" x14ac:dyDescent="0.2"/>
    <row r="87" spans="3:15" ht="15.75" customHeight="1" x14ac:dyDescent="0.2"/>
    <row r="88" spans="3:15" ht="15.75" customHeight="1" x14ac:dyDescent="0.2"/>
    <row r="89" spans="3:15" ht="15.75" customHeight="1" x14ac:dyDescent="0.25">
      <c r="C89" s="3"/>
      <c r="D89" s="3"/>
      <c r="E89" s="3"/>
      <c r="F89" s="4"/>
    </row>
    <row r="90" spans="3:15" ht="15.75" customHeight="1" x14ac:dyDescent="0.25">
      <c r="C90" s="3"/>
      <c r="D90" s="3"/>
      <c r="E90" s="3"/>
      <c r="F90" s="4"/>
    </row>
    <row r="91" spans="3:15" ht="15.75" customHeight="1" x14ac:dyDescent="0.25">
      <c r="C91" s="3"/>
      <c r="D91" s="3"/>
      <c r="E91" s="3"/>
      <c r="F91" s="4"/>
    </row>
    <row r="92" spans="3:15" ht="15.75" customHeight="1" x14ac:dyDescent="0.25">
      <c r="C92" s="3"/>
      <c r="D92" s="3"/>
      <c r="E92" s="3"/>
      <c r="F92" s="4"/>
    </row>
    <row r="93" spans="3:15" ht="15.75" customHeight="1" x14ac:dyDescent="0.2">
      <c r="C93" s="63" t="s">
        <v>0</v>
      </c>
      <c r="D93" s="61" t="s">
        <v>17</v>
      </c>
      <c r="F93" s="59" t="s">
        <v>6</v>
      </c>
      <c r="G93" s="57" t="str">
        <f>VLOOKUP(D93,'Hisstorias de Usuario'!B9:M108,3,FALSE)</f>
        <v>customer</v>
      </c>
      <c r="I93" s="59" t="s">
        <v>4</v>
      </c>
      <c r="J93" s="57" t="str">
        <f>VLOOKUP(D93,'Hisstorias de Usuario'!B9:M108,10,FALSE)</f>
        <v>Terminado</v>
      </c>
      <c r="L93" s="59" t="s">
        <v>3</v>
      </c>
      <c r="M93" s="57" t="str">
        <f>VLOOKUP(D93,'Hisstorias de Usuario'!B9:M108,9,FALSE)</f>
        <v>alta</v>
      </c>
    </row>
    <row r="94" spans="3:15" ht="15.75" customHeight="1" x14ac:dyDescent="0.2">
      <c r="C94" s="64"/>
      <c r="D94" s="62"/>
      <c r="F94" s="60"/>
      <c r="G94" s="58"/>
      <c r="I94" s="60"/>
      <c r="J94" s="58"/>
      <c r="L94" s="60"/>
      <c r="M94" s="58"/>
    </row>
    <row r="95" spans="3:15" ht="15.75" customHeight="1" x14ac:dyDescent="0.25">
      <c r="C95" s="4"/>
      <c r="E95" s="4"/>
    </row>
    <row r="96" spans="3:15" ht="15.75" customHeight="1" x14ac:dyDescent="0.2">
      <c r="C96" s="71" t="s">
        <v>7</v>
      </c>
      <c r="D96" s="72"/>
      <c r="E96" s="75" t="str">
        <f>VLOOKUP(D93,'Hisstorias de Usuario'!B9:M108,2,FALSE)</f>
        <v xml:space="preserve">show promotions
</v>
      </c>
      <c r="F96" s="76"/>
      <c r="G96" s="76"/>
      <c r="H96" s="77"/>
      <c r="J96" s="59" t="s">
        <v>8</v>
      </c>
      <c r="K96" s="81" t="str">
        <f>VLOOKUP(D93,'Hisstorias de Usuario'!B9:M108,6,FALSE)</f>
        <v xml:space="preserve">adding the row where the promotion is
</v>
      </c>
      <c r="L96" s="82"/>
      <c r="O96" s="85"/>
    </row>
    <row r="97" spans="3:15" ht="15.75" customHeight="1" x14ac:dyDescent="0.2">
      <c r="C97" s="73"/>
      <c r="D97" s="74"/>
      <c r="E97" s="78"/>
      <c r="F97" s="79"/>
      <c r="G97" s="79"/>
      <c r="H97" s="80"/>
      <c r="J97" s="60"/>
      <c r="K97" s="83"/>
      <c r="L97" s="84"/>
      <c r="O97" s="85"/>
    </row>
    <row r="98" spans="3:15" ht="15.75" customHeight="1" x14ac:dyDescent="0.2"/>
    <row r="99" spans="3:15" ht="15.75" customHeight="1" x14ac:dyDescent="0.2">
      <c r="C99" s="59" t="s">
        <v>9</v>
      </c>
      <c r="D99" s="65" t="str">
        <f>VLOOKUP(D93,'Hisstorias de Usuario'!B9:M108,4,FALSE)</f>
        <v xml:space="preserve">show the list of promotions
</v>
      </c>
      <c r="E99" s="66"/>
      <c r="F99" s="66"/>
      <c r="G99" s="66"/>
      <c r="H99" s="67"/>
      <c r="J99" s="71" t="s">
        <v>10</v>
      </c>
      <c r="K99" s="72"/>
      <c r="L99" s="65" t="str">
        <f>VLOOKUP(D93,'Hisstorias de Usuario'!B9:M108,5,FALSE)</f>
        <v xml:space="preserve">To show homeowners what value they must pay for graduates
</v>
      </c>
      <c r="M99" s="66"/>
      <c r="N99" s="66"/>
      <c r="O99" s="67"/>
    </row>
    <row r="100" spans="3:15" ht="15.75" customHeight="1" x14ac:dyDescent="0.2">
      <c r="C100" s="60"/>
      <c r="D100" s="68"/>
      <c r="E100" s="69"/>
      <c r="F100" s="69"/>
      <c r="G100" s="69"/>
      <c r="H100" s="70"/>
      <c r="J100" s="73"/>
      <c r="K100" s="74"/>
      <c r="L100" s="68"/>
      <c r="M100" s="69"/>
      <c r="N100" s="69"/>
      <c r="O100" s="70"/>
    </row>
    <row r="101" spans="3:15" ht="15.75" customHeight="1" x14ac:dyDescent="0.2"/>
    <row r="102" spans="3:15" ht="15.75" customHeight="1" x14ac:dyDescent="0.2">
      <c r="C102" s="59" t="s">
        <v>11</v>
      </c>
      <c r="D102" s="65" t="str">
        <f>VLOOKUP(D93,'Hisstorias de Usuario'!B9:M108,6,FALSE)</f>
        <v xml:space="preserve">adding the row where the promotion is
</v>
      </c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7"/>
    </row>
    <row r="103" spans="3:15" ht="15.75" customHeight="1" x14ac:dyDescent="0.2">
      <c r="C103" s="60"/>
      <c r="D103" s="6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70"/>
    </row>
    <row r="104" spans="3:15" ht="15.75" customHeight="1" x14ac:dyDescent="0.2"/>
    <row r="105" spans="3:15" ht="15.75" customHeight="1" x14ac:dyDescent="0.2">
      <c r="C105" s="71" t="s">
        <v>12</v>
      </c>
      <c r="D105" s="72"/>
      <c r="E105" s="65" t="str">
        <f>VLOOKUP(D93,'Hisstorias de Usuario'!B9:M108,11,FALSE)</f>
        <v xml:space="preserve">If the records in which the egress are located are in a row of the matrix, the total value to be paid for each dwelling must be added up and taken out
</v>
      </c>
      <c r="F105" s="66"/>
      <c r="G105" s="66"/>
      <c r="H105" s="66"/>
      <c r="I105" s="66"/>
      <c r="J105" s="66"/>
      <c r="K105" s="66"/>
      <c r="L105" s="66"/>
      <c r="M105" s="66"/>
      <c r="N105" s="66"/>
      <c r="O105" s="67"/>
    </row>
    <row r="106" spans="3:15" ht="15.75" customHeight="1" x14ac:dyDescent="0.2">
      <c r="C106" s="73"/>
      <c r="D106" s="74"/>
      <c r="E106" s="68"/>
      <c r="F106" s="69"/>
      <c r="G106" s="69"/>
      <c r="H106" s="69"/>
      <c r="I106" s="69"/>
      <c r="J106" s="69"/>
      <c r="K106" s="69"/>
      <c r="L106" s="69"/>
      <c r="M106" s="69"/>
      <c r="N106" s="69"/>
      <c r="O106" s="70"/>
    </row>
    <row r="107" spans="3:15" ht="15.75" customHeight="1" x14ac:dyDescent="0.2"/>
    <row r="108" spans="3:15" ht="15.75" customHeight="1" x14ac:dyDescent="0.2"/>
    <row r="109" spans="3:15" ht="15.75" customHeight="1" x14ac:dyDescent="0.2"/>
    <row r="110" spans="3:15" ht="15.75" customHeight="1" x14ac:dyDescent="0.25">
      <c r="C110" s="3"/>
      <c r="D110" s="3"/>
      <c r="E110" s="3"/>
      <c r="F110" s="4"/>
    </row>
    <row r="111" spans="3:15" ht="15.75" customHeight="1" x14ac:dyDescent="0.25">
      <c r="C111" s="3"/>
      <c r="D111" s="3"/>
      <c r="E111" s="3"/>
      <c r="F111" s="4"/>
    </row>
    <row r="112" spans="3:15" ht="15.75" customHeight="1" x14ac:dyDescent="0.25">
      <c r="C112" s="3"/>
      <c r="D112" s="3"/>
      <c r="E112" s="3"/>
      <c r="F112" s="4"/>
    </row>
    <row r="113" spans="3:15" ht="15.75" customHeight="1" x14ac:dyDescent="0.25">
      <c r="C113" s="3"/>
      <c r="D113" s="3"/>
      <c r="E113" s="3"/>
      <c r="F113" s="4"/>
    </row>
    <row r="114" spans="3:15" ht="15.75" customHeight="1" x14ac:dyDescent="0.2">
      <c r="C114" s="63" t="s">
        <v>0</v>
      </c>
      <c r="D114" s="61" t="s">
        <v>19</v>
      </c>
      <c r="F114" s="59" t="s">
        <v>6</v>
      </c>
      <c r="G114" s="57" t="str">
        <f>VLOOKUP(D114,'Hisstorias de Usuario'!B10:M129,3,FALSE)</f>
        <v>customer</v>
      </c>
      <c r="I114" s="59" t="s">
        <v>4</v>
      </c>
      <c r="J114" s="57" t="str">
        <f>VLOOKUP(D114,'Hisstorias de Usuario'!B10:M129,10,FALSE)</f>
        <v>Terminado</v>
      </c>
      <c r="L114" s="59" t="s">
        <v>3</v>
      </c>
      <c r="M114" s="57" t="str">
        <f>VLOOKUP(D114,'Hisstorias de Usuario'!B10:M129,9,FALSE)</f>
        <v>alta</v>
      </c>
    </row>
    <row r="115" spans="3:15" ht="15.75" customHeight="1" x14ac:dyDescent="0.2">
      <c r="C115" s="64"/>
      <c r="D115" s="62"/>
      <c r="F115" s="60"/>
      <c r="G115" s="58"/>
      <c r="I115" s="60"/>
      <c r="J115" s="58"/>
      <c r="L115" s="60"/>
      <c r="M115" s="58"/>
    </row>
    <row r="116" spans="3:15" ht="15.75" customHeight="1" x14ac:dyDescent="0.25">
      <c r="C116" s="4"/>
      <c r="E116" s="4"/>
    </row>
    <row r="117" spans="3:15" ht="15.75" customHeight="1" x14ac:dyDescent="0.2">
      <c r="C117" s="71" t="s">
        <v>7</v>
      </c>
      <c r="D117" s="72"/>
      <c r="E117" s="75" t="str">
        <f>VLOOKUP(D114,'Hisstorias de Usuario'!B10:M129,2,FALSE)</f>
        <v xml:space="preserve">show the price of the seat and the room
</v>
      </c>
      <c r="F117" s="76"/>
      <c r="G117" s="76"/>
      <c r="H117" s="77"/>
      <c r="J117" s="59" t="s">
        <v>8</v>
      </c>
      <c r="K117" s="81" t="str">
        <f>VLOOKUP(D114,'Hisstorias de Usuario'!B10:M129,6,FALSE)</f>
        <v xml:space="preserve">adding the row where the seat and the room are located
</v>
      </c>
      <c r="L117" s="82"/>
      <c r="O117" s="85"/>
    </row>
    <row r="118" spans="3:15" ht="15.75" customHeight="1" x14ac:dyDescent="0.2">
      <c r="C118" s="73"/>
      <c r="D118" s="74"/>
      <c r="E118" s="78"/>
      <c r="F118" s="79"/>
      <c r="G118" s="79"/>
      <c r="H118" s="80"/>
      <c r="J118" s="60"/>
      <c r="K118" s="83"/>
      <c r="L118" s="84"/>
      <c r="O118" s="85"/>
    </row>
    <row r="119" spans="3:15" ht="15.75" customHeight="1" x14ac:dyDescent="0.2"/>
    <row r="120" spans="3:15" ht="15.75" customHeight="1" x14ac:dyDescent="0.2">
      <c r="C120" s="59" t="s">
        <v>9</v>
      </c>
      <c r="D120" s="65" t="str">
        <f>VLOOKUP(D114,'Hisstorias de Usuario'!B10:M129,4,FALSE)</f>
        <v xml:space="preserve">show the dollar value of the seat and the room
</v>
      </c>
      <c r="E120" s="66"/>
      <c r="F120" s="66"/>
      <c r="G120" s="66"/>
      <c r="H120" s="67"/>
      <c r="J120" s="71" t="s">
        <v>10</v>
      </c>
      <c r="K120" s="72"/>
      <c r="L120" s="65" t="str">
        <f>VLOOKUP(D114,'Hisstorias de Usuario'!B10:M129,5,FALSE)</f>
        <v xml:space="preserve">To be able to observe the values so that we can take a budget  
</v>
      </c>
      <c r="M120" s="66"/>
      <c r="N120" s="66"/>
      <c r="O120" s="67"/>
    </row>
    <row r="121" spans="3:15" ht="15.75" customHeight="1" x14ac:dyDescent="0.2">
      <c r="C121" s="60"/>
      <c r="D121" s="68"/>
      <c r="E121" s="69"/>
      <c r="F121" s="69"/>
      <c r="G121" s="69"/>
      <c r="H121" s="70"/>
      <c r="J121" s="73"/>
      <c r="K121" s="74"/>
      <c r="L121" s="68"/>
      <c r="M121" s="69"/>
      <c r="N121" s="69"/>
      <c r="O121" s="70"/>
    </row>
    <row r="122" spans="3:15" ht="15.75" customHeight="1" x14ac:dyDescent="0.2"/>
    <row r="123" spans="3:15" ht="15.75" customHeight="1" x14ac:dyDescent="0.2">
      <c r="C123" s="59" t="s">
        <v>11</v>
      </c>
      <c r="D123" s="65" t="str">
        <f>VLOOKUP(D114,'Hisstorias de Usuario'!B10:M129,6,FALSE)</f>
        <v xml:space="preserve">adding the row where the seat and the room are located
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7"/>
    </row>
    <row r="124" spans="3:15" ht="15.75" customHeight="1" x14ac:dyDescent="0.2">
      <c r="C124" s="60"/>
      <c r="D124" s="6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70"/>
    </row>
    <row r="125" spans="3:15" ht="15.75" customHeight="1" x14ac:dyDescent="0.2"/>
    <row r="126" spans="3:15" ht="15.75" customHeight="1" x14ac:dyDescent="0.2">
      <c r="C126" s="71" t="s">
        <v>12</v>
      </c>
      <c r="D126" s="72"/>
      <c r="E126" s="65" t="str">
        <f>VLOOKUP(D114,'Hisstorias de Usuario'!B10:M129,11,FALSE)</f>
        <v xml:space="preserve">If selecting the report option should display all previously stored information, the function is well implemented
</v>
      </c>
      <c r="F126" s="66"/>
      <c r="G126" s="66"/>
      <c r="H126" s="66"/>
      <c r="I126" s="66"/>
      <c r="J126" s="66"/>
      <c r="K126" s="66"/>
      <c r="L126" s="66"/>
      <c r="M126" s="66"/>
      <c r="N126" s="66"/>
      <c r="O126" s="67"/>
    </row>
    <row r="127" spans="3:15" ht="15.75" customHeight="1" x14ac:dyDescent="0.2">
      <c r="C127" s="73"/>
      <c r="D127" s="74"/>
      <c r="E127" s="68"/>
      <c r="F127" s="69"/>
      <c r="G127" s="69"/>
      <c r="H127" s="69"/>
      <c r="I127" s="69"/>
      <c r="J127" s="69"/>
      <c r="K127" s="69"/>
      <c r="L127" s="69"/>
      <c r="M127" s="69"/>
      <c r="N127" s="69"/>
      <c r="O127" s="70"/>
    </row>
    <row r="128" spans="3:15" ht="15.75" customHeight="1" x14ac:dyDescent="0.2"/>
    <row r="129" spans="2:8" ht="15.75" customHeight="1" x14ac:dyDescent="0.2"/>
    <row r="130" spans="2:8" ht="15.75" customHeight="1" x14ac:dyDescent="0.2"/>
    <row r="131" spans="2:8" ht="15.75" customHeight="1" x14ac:dyDescent="0.25">
      <c r="C131" s="3"/>
      <c r="D131" s="3"/>
      <c r="E131" s="3"/>
      <c r="F131" s="4"/>
    </row>
    <row r="132" spans="2:8" ht="15.75" customHeight="1" x14ac:dyDescent="0.2"/>
    <row r="133" spans="2:8" ht="15.75" customHeight="1" x14ac:dyDescent="0.2"/>
    <row r="134" spans="2:8" ht="15.75" customHeight="1" x14ac:dyDescent="0.2">
      <c r="B134" s="38"/>
      <c r="C134" s="38"/>
      <c r="D134" s="38"/>
      <c r="E134" s="38"/>
      <c r="F134" s="38"/>
      <c r="G134" s="38"/>
      <c r="H134" s="38"/>
    </row>
    <row r="135" spans="2:8" ht="15.75" customHeight="1" x14ac:dyDescent="0.2"/>
    <row r="136" spans="2:8" ht="15.75" customHeight="1" x14ac:dyDescent="0.2"/>
    <row r="137" spans="2:8" ht="15.75" customHeight="1" x14ac:dyDescent="0.2"/>
    <row r="138" spans="2:8" ht="15.75" customHeight="1" x14ac:dyDescent="0.2"/>
    <row r="139" spans="2:8" ht="15.75" customHeight="1" x14ac:dyDescent="0.2"/>
    <row r="140" spans="2:8" ht="15.75" customHeight="1" x14ac:dyDescent="0.2"/>
    <row r="141" spans="2:8" ht="15.75" customHeight="1" x14ac:dyDescent="0.2"/>
    <row r="142" spans="2:8" ht="15.75" customHeight="1" x14ac:dyDescent="0.2"/>
    <row r="143" spans="2:8" ht="15.75" customHeight="1" x14ac:dyDescent="0.2"/>
    <row r="144" spans="2: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6">
    <mergeCell ref="L8:L9"/>
    <mergeCell ref="M8:M9"/>
    <mergeCell ref="C11:D12"/>
    <mergeCell ref="E11:H12"/>
    <mergeCell ref="J11:J12"/>
    <mergeCell ref="K11:L12"/>
    <mergeCell ref="C8:C9"/>
    <mergeCell ref="D8:D9"/>
    <mergeCell ref="F8:F9"/>
    <mergeCell ref="G8:G9"/>
    <mergeCell ref="I8:I9"/>
    <mergeCell ref="J8:J9"/>
    <mergeCell ref="C20:D21"/>
    <mergeCell ref="E20:O21"/>
    <mergeCell ref="O11:O12"/>
    <mergeCell ref="C14:C15"/>
    <mergeCell ref="D14:H15"/>
    <mergeCell ref="J14:K15"/>
    <mergeCell ref="L14:O15"/>
    <mergeCell ref="C17:C18"/>
    <mergeCell ref="D17:O18"/>
    <mergeCell ref="C33:D34"/>
    <mergeCell ref="E33:H34"/>
    <mergeCell ref="J33:J34"/>
    <mergeCell ref="K33:L34"/>
    <mergeCell ref="O33:O34"/>
    <mergeCell ref="C36:C37"/>
    <mergeCell ref="D36:H37"/>
    <mergeCell ref="J36:K37"/>
    <mergeCell ref="L36:O37"/>
    <mergeCell ref="C39:C40"/>
    <mergeCell ref="D39:O40"/>
    <mergeCell ref="C42:D43"/>
    <mergeCell ref="E42:O43"/>
    <mergeCell ref="C51:C52"/>
    <mergeCell ref="D51:D52"/>
    <mergeCell ref="F51:F52"/>
    <mergeCell ref="G51:G52"/>
    <mergeCell ref="I51:I52"/>
    <mergeCell ref="J51:J52"/>
    <mergeCell ref="O54:O55"/>
    <mergeCell ref="C57:C58"/>
    <mergeCell ref="D57:H58"/>
    <mergeCell ref="J57:K58"/>
    <mergeCell ref="L57:O58"/>
    <mergeCell ref="C60:C61"/>
    <mergeCell ref="D60:O61"/>
    <mergeCell ref="L51:L52"/>
    <mergeCell ref="M51:M52"/>
    <mergeCell ref="C54:D55"/>
    <mergeCell ref="E54:H55"/>
    <mergeCell ref="J54:J55"/>
    <mergeCell ref="K54:L55"/>
    <mergeCell ref="C63:D64"/>
    <mergeCell ref="E63:O64"/>
    <mergeCell ref="C72:C73"/>
    <mergeCell ref="D72:D73"/>
    <mergeCell ref="F72:F73"/>
    <mergeCell ref="G72:G73"/>
    <mergeCell ref="I72:I73"/>
    <mergeCell ref="J72:J73"/>
    <mergeCell ref="L72:L73"/>
    <mergeCell ref="M72:M73"/>
    <mergeCell ref="C75:D76"/>
    <mergeCell ref="E75:H76"/>
    <mergeCell ref="J75:J76"/>
    <mergeCell ref="K75:L76"/>
    <mergeCell ref="O75:O76"/>
    <mergeCell ref="C78:C79"/>
    <mergeCell ref="D78:H79"/>
    <mergeCell ref="J78:K79"/>
    <mergeCell ref="L78:O79"/>
    <mergeCell ref="C81:C82"/>
    <mergeCell ref="D81:O82"/>
    <mergeCell ref="C84:D85"/>
    <mergeCell ref="E84:O85"/>
    <mergeCell ref="C93:C94"/>
    <mergeCell ref="D93:D94"/>
    <mergeCell ref="F93:F94"/>
    <mergeCell ref="G93:G94"/>
    <mergeCell ref="I93:I94"/>
    <mergeCell ref="J93:J94"/>
    <mergeCell ref="L99:O100"/>
    <mergeCell ref="C102:C103"/>
    <mergeCell ref="D102:O103"/>
    <mergeCell ref="L93:L94"/>
    <mergeCell ref="M93:M94"/>
    <mergeCell ref="C96:D97"/>
    <mergeCell ref="E96:H97"/>
    <mergeCell ref="J96:J97"/>
    <mergeCell ref="K96:L97"/>
    <mergeCell ref="C126:D127"/>
    <mergeCell ref="E126:O127"/>
    <mergeCell ref="C117:D118"/>
    <mergeCell ref="E117:H118"/>
    <mergeCell ref="J117:J118"/>
    <mergeCell ref="K117:L118"/>
    <mergeCell ref="O117:O118"/>
    <mergeCell ref="C120:C121"/>
    <mergeCell ref="D120:H121"/>
    <mergeCell ref="J120:K121"/>
    <mergeCell ref="L120:O121"/>
    <mergeCell ref="M30:M31"/>
    <mergeCell ref="L30:L31"/>
    <mergeCell ref="J30:J31"/>
    <mergeCell ref="I30:I31"/>
    <mergeCell ref="G30:G31"/>
    <mergeCell ref="F30:F31"/>
    <mergeCell ref="D30:D31"/>
    <mergeCell ref="C30:C31"/>
    <mergeCell ref="C123:C124"/>
    <mergeCell ref="D123:O124"/>
    <mergeCell ref="C105:D106"/>
    <mergeCell ref="E105:O106"/>
    <mergeCell ref="C114:C115"/>
    <mergeCell ref="D114:D115"/>
    <mergeCell ref="F114:F115"/>
    <mergeCell ref="G114:G115"/>
    <mergeCell ref="I114:I115"/>
    <mergeCell ref="J114:J115"/>
    <mergeCell ref="L114:L115"/>
    <mergeCell ref="M114:M115"/>
    <mergeCell ref="O96:O97"/>
    <mergeCell ref="C99:C100"/>
    <mergeCell ref="D99:H100"/>
    <mergeCell ref="J99:K100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0BD8-1532-4EA5-964A-AF615987FEC1}">
  <dimension ref="A1:G23"/>
  <sheetViews>
    <sheetView zoomScale="77" zoomScaleNormal="77" workbookViewId="0">
      <selection activeCell="I4" sqref="I4"/>
    </sheetView>
  </sheetViews>
  <sheetFormatPr baseColWidth="10" defaultRowHeight="14.25" x14ac:dyDescent="0.2"/>
  <cols>
    <col min="1" max="1" width="41.625" customWidth="1"/>
    <col min="2" max="2" width="25" customWidth="1"/>
    <col min="3" max="3" width="39.75" customWidth="1"/>
    <col min="4" max="4" width="16.5" customWidth="1"/>
    <col min="5" max="5" width="14.625" customWidth="1"/>
    <col min="6" max="6" width="18.125" customWidth="1"/>
    <col min="7" max="7" width="21.25" customWidth="1"/>
  </cols>
  <sheetData>
    <row r="1" spans="1:7" ht="16.5" thickBot="1" x14ac:dyDescent="0.25">
      <c r="A1" s="94" t="s">
        <v>169</v>
      </c>
      <c r="B1" s="95"/>
      <c r="C1" s="95"/>
      <c r="D1" s="95"/>
      <c r="E1" s="95"/>
      <c r="F1" s="95"/>
      <c r="G1" s="96"/>
    </row>
    <row r="2" spans="1:7" ht="36.75" customHeight="1" thickTop="1" thickBot="1" x14ac:dyDescent="0.25">
      <c r="A2" s="39" t="s">
        <v>168</v>
      </c>
      <c r="B2" s="40" t="s">
        <v>167</v>
      </c>
      <c r="C2" s="40" t="s">
        <v>166</v>
      </c>
      <c r="D2" s="40" t="s">
        <v>165</v>
      </c>
      <c r="E2" s="40" t="s">
        <v>164</v>
      </c>
      <c r="F2" s="40" t="s">
        <v>163</v>
      </c>
      <c r="G2" s="40" t="s">
        <v>20</v>
      </c>
    </row>
    <row r="3" spans="1:7" ht="90" customHeight="1" thickBot="1" x14ac:dyDescent="0.25">
      <c r="A3" s="39" t="s">
        <v>134</v>
      </c>
      <c r="B3" s="41" t="s">
        <v>51</v>
      </c>
      <c r="C3" s="41" t="s">
        <v>155</v>
      </c>
      <c r="D3" s="42">
        <v>43987</v>
      </c>
      <c r="E3" s="41" t="s">
        <v>52</v>
      </c>
      <c r="F3" s="42">
        <v>43988</v>
      </c>
      <c r="G3" s="41" t="s">
        <v>161</v>
      </c>
    </row>
    <row r="4" spans="1:7" ht="76.5" customHeight="1" thickBot="1" x14ac:dyDescent="0.25">
      <c r="A4" s="39" t="s">
        <v>135</v>
      </c>
      <c r="B4" s="41" t="s">
        <v>51</v>
      </c>
      <c r="C4" s="41" t="s">
        <v>156</v>
      </c>
      <c r="D4" s="42">
        <v>43990</v>
      </c>
      <c r="E4" s="41" t="s">
        <v>52</v>
      </c>
      <c r="F4" s="42">
        <v>43992</v>
      </c>
      <c r="G4" s="41" t="s">
        <v>161</v>
      </c>
    </row>
    <row r="5" spans="1:7" ht="78" customHeight="1" thickBot="1" x14ac:dyDescent="0.25">
      <c r="A5" s="39" t="s">
        <v>136</v>
      </c>
      <c r="B5" s="41" t="s">
        <v>53</v>
      </c>
      <c r="C5" s="41" t="s">
        <v>157</v>
      </c>
      <c r="D5" s="42">
        <v>43993</v>
      </c>
      <c r="E5" s="41" t="s">
        <v>52</v>
      </c>
      <c r="F5" s="42">
        <v>43995</v>
      </c>
      <c r="G5" s="41" t="s">
        <v>161</v>
      </c>
    </row>
    <row r="6" spans="1:7" ht="82.5" customHeight="1" thickBot="1" x14ac:dyDescent="0.25">
      <c r="A6" s="39" t="s">
        <v>137</v>
      </c>
      <c r="B6" s="41" t="s">
        <v>53</v>
      </c>
      <c r="C6" s="41" t="s">
        <v>158</v>
      </c>
      <c r="D6" s="42">
        <v>43996</v>
      </c>
      <c r="E6" s="41" t="s">
        <v>52</v>
      </c>
      <c r="F6" s="42">
        <v>43997</v>
      </c>
      <c r="G6" s="41" t="s">
        <v>161</v>
      </c>
    </row>
    <row r="7" spans="1:7" ht="88.5" customHeight="1" thickBot="1" x14ac:dyDescent="0.25">
      <c r="A7" s="39" t="s">
        <v>138</v>
      </c>
      <c r="B7" s="41" t="s">
        <v>59</v>
      </c>
      <c r="C7" s="41" t="s">
        <v>159</v>
      </c>
      <c r="D7" s="42" t="s">
        <v>54</v>
      </c>
      <c r="E7" s="41" t="s">
        <v>52</v>
      </c>
      <c r="F7" s="42">
        <v>43998</v>
      </c>
      <c r="G7" s="41" t="s">
        <v>161</v>
      </c>
    </row>
    <row r="8" spans="1:7" ht="40.5" customHeight="1" thickBot="1" x14ac:dyDescent="0.25">
      <c r="A8" s="39" t="s">
        <v>139</v>
      </c>
      <c r="B8" s="41" t="s">
        <v>58</v>
      </c>
      <c r="C8" s="41" t="s">
        <v>159</v>
      </c>
      <c r="D8" s="42">
        <v>43999</v>
      </c>
      <c r="E8" s="41" t="s">
        <v>52</v>
      </c>
      <c r="F8" s="42">
        <v>43999</v>
      </c>
      <c r="G8" s="41" t="s">
        <v>161</v>
      </c>
    </row>
    <row r="9" spans="1:7" ht="27" customHeight="1" thickBot="1" x14ac:dyDescent="0.25">
      <c r="A9" s="39" t="s">
        <v>140</v>
      </c>
      <c r="B9" s="41" t="s">
        <v>60</v>
      </c>
      <c r="C9" s="41" t="s">
        <v>159</v>
      </c>
      <c r="D9" s="42">
        <v>44005</v>
      </c>
      <c r="E9" s="41" t="s">
        <v>52</v>
      </c>
      <c r="F9" s="42">
        <v>44005</v>
      </c>
      <c r="G9" s="41" t="s">
        <v>161</v>
      </c>
    </row>
    <row r="10" spans="1:7" ht="62.25" customHeight="1" thickBot="1" x14ac:dyDescent="0.25">
      <c r="A10" s="39" t="s">
        <v>141</v>
      </c>
      <c r="B10" s="41" t="s">
        <v>55</v>
      </c>
      <c r="C10" s="41" t="s">
        <v>159</v>
      </c>
      <c r="D10" s="42">
        <v>44005</v>
      </c>
      <c r="E10" s="41" t="s">
        <v>52</v>
      </c>
      <c r="F10" s="42">
        <v>44005</v>
      </c>
      <c r="G10" s="41" t="s">
        <v>161</v>
      </c>
    </row>
    <row r="11" spans="1:7" ht="39" customHeight="1" thickBot="1" x14ac:dyDescent="0.25">
      <c r="A11" s="39" t="s">
        <v>142</v>
      </c>
      <c r="B11" s="41" t="s">
        <v>55</v>
      </c>
      <c r="C11" s="41" t="s">
        <v>159</v>
      </c>
      <c r="D11" s="42">
        <v>44005</v>
      </c>
      <c r="E11" s="41" t="s">
        <v>52</v>
      </c>
      <c r="F11" s="42">
        <v>44005</v>
      </c>
      <c r="G11" s="41" t="s">
        <v>161</v>
      </c>
    </row>
    <row r="12" spans="1:7" ht="43.5" customHeight="1" thickBot="1" x14ac:dyDescent="0.25">
      <c r="A12" s="39" t="s">
        <v>143</v>
      </c>
      <c r="B12" s="41" t="s">
        <v>56</v>
      </c>
      <c r="C12" s="41" t="s">
        <v>159</v>
      </c>
      <c r="D12" s="42">
        <v>44005</v>
      </c>
      <c r="E12" s="41" t="s">
        <v>52</v>
      </c>
      <c r="F12" s="42">
        <v>44005</v>
      </c>
      <c r="G12" s="41" t="s">
        <v>161</v>
      </c>
    </row>
    <row r="13" spans="1:7" ht="42" customHeight="1" thickBot="1" x14ac:dyDescent="0.25">
      <c r="A13" s="39" t="s">
        <v>144</v>
      </c>
      <c r="B13" s="41" t="s">
        <v>57</v>
      </c>
      <c r="C13" s="41" t="s">
        <v>159</v>
      </c>
      <c r="D13" s="42">
        <v>44005</v>
      </c>
      <c r="E13" s="41" t="s">
        <v>52</v>
      </c>
      <c r="F13" s="42">
        <v>44005</v>
      </c>
      <c r="G13" s="41" t="s">
        <v>22</v>
      </c>
    </row>
    <row r="14" spans="1:7" ht="36.75" customHeight="1" thickBot="1" x14ac:dyDescent="0.25">
      <c r="A14" s="39" t="s">
        <v>145</v>
      </c>
      <c r="B14" s="41" t="s">
        <v>57</v>
      </c>
      <c r="C14" s="41" t="s">
        <v>159</v>
      </c>
      <c r="D14" s="42">
        <v>44005</v>
      </c>
      <c r="E14" s="41" t="s">
        <v>52</v>
      </c>
      <c r="F14" s="42">
        <v>44005</v>
      </c>
      <c r="G14" s="41" t="s">
        <v>22</v>
      </c>
    </row>
    <row r="15" spans="1:7" ht="47.25" customHeight="1" thickBot="1" x14ac:dyDescent="0.25">
      <c r="A15" s="39" t="s">
        <v>146</v>
      </c>
      <c r="B15" s="41" t="s">
        <v>61</v>
      </c>
      <c r="C15" s="41" t="s">
        <v>159</v>
      </c>
      <c r="D15" s="42">
        <v>44005</v>
      </c>
      <c r="E15" s="41" t="s">
        <v>52</v>
      </c>
      <c r="F15" s="42">
        <v>44005</v>
      </c>
      <c r="G15" s="41" t="s">
        <v>22</v>
      </c>
    </row>
    <row r="16" spans="1:7" ht="38.25" customHeight="1" thickBot="1" x14ac:dyDescent="0.25">
      <c r="A16" s="39" t="s">
        <v>147</v>
      </c>
      <c r="B16" s="41" t="s">
        <v>55</v>
      </c>
      <c r="C16" s="41" t="s">
        <v>159</v>
      </c>
      <c r="D16" s="42">
        <v>44005</v>
      </c>
      <c r="E16" s="41" t="s">
        <v>52</v>
      </c>
      <c r="F16" s="42">
        <v>44005</v>
      </c>
      <c r="G16" s="41" t="s">
        <v>22</v>
      </c>
    </row>
    <row r="17" spans="1:7" ht="33" customHeight="1" thickBot="1" x14ac:dyDescent="0.25">
      <c r="A17" s="39" t="s">
        <v>148</v>
      </c>
      <c r="B17" s="41" t="s">
        <v>63</v>
      </c>
      <c r="C17" s="41" t="s">
        <v>159</v>
      </c>
      <c r="D17" s="42">
        <v>44005</v>
      </c>
      <c r="E17" s="41" t="s">
        <v>52</v>
      </c>
      <c r="F17" s="42">
        <v>44005</v>
      </c>
      <c r="G17" s="41" t="s">
        <v>22</v>
      </c>
    </row>
    <row r="18" spans="1:7" ht="34.5" customHeight="1" thickBot="1" x14ac:dyDescent="0.25">
      <c r="A18" s="39" t="s">
        <v>149</v>
      </c>
      <c r="B18" s="41" t="s">
        <v>61</v>
      </c>
      <c r="C18" s="41" t="s">
        <v>159</v>
      </c>
      <c r="D18" s="42">
        <v>44005</v>
      </c>
      <c r="E18" s="41" t="s">
        <v>52</v>
      </c>
      <c r="F18" s="42">
        <v>44005</v>
      </c>
      <c r="G18" s="41" t="s">
        <v>22</v>
      </c>
    </row>
    <row r="19" spans="1:7" ht="33" customHeight="1" thickBot="1" x14ac:dyDescent="0.25">
      <c r="A19" s="39" t="s">
        <v>150</v>
      </c>
      <c r="B19" s="41" t="s">
        <v>64</v>
      </c>
      <c r="C19" s="41" t="s">
        <v>159</v>
      </c>
      <c r="D19" s="42">
        <v>44006</v>
      </c>
      <c r="E19" s="41" t="s">
        <v>52</v>
      </c>
      <c r="F19" s="42">
        <v>44006</v>
      </c>
      <c r="G19" s="41" t="s">
        <v>22</v>
      </c>
    </row>
    <row r="20" spans="1:7" ht="27.75" customHeight="1" thickBot="1" x14ac:dyDescent="0.25">
      <c r="A20" s="39" t="s">
        <v>151</v>
      </c>
      <c r="B20" s="41" t="s">
        <v>62</v>
      </c>
      <c r="C20" s="41" t="s">
        <v>159</v>
      </c>
      <c r="D20" s="42">
        <v>44006</v>
      </c>
      <c r="E20" s="41" t="s">
        <v>52</v>
      </c>
      <c r="F20" s="42">
        <v>44006</v>
      </c>
      <c r="G20" s="41" t="s">
        <v>22</v>
      </c>
    </row>
    <row r="21" spans="1:7" ht="45.75" thickBot="1" x14ac:dyDescent="0.25">
      <c r="A21" s="39" t="s">
        <v>152</v>
      </c>
      <c r="B21" s="41" t="s">
        <v>60</v>
      </c>
      <c r="C21" s="41" t="s">
        <v>159</v>
      </c>
      <c r="D21" s="42">
        <v>44006</v>
      </c>
      <c r="E21" s="41" t="s">
        <v>52</v>
      </c>
      <c r="F21" s="42">
        <v>44006</v>
      </c>
      <c r="G21" s="41" t="s">
        <v>22</v>
      </c>
    </row>
    <row r="22" spans="1:7" ht="83.25" customHeight="1" thickBot="1" x14ac:dyDescent="0.25">
      <c r="A22" s="39" t="s">
        <v>153</v>
      </c>
      <c r="B22" s="41" t="s">
        <v>53</v>
      </c>
      <c r="C22" s="41" t="s">
        <v>159</v>
      </c>
      <c r="D22" s="42">
        <v>44006</v>
      </c>
      <c r="E22" s="41" t="s">
        <v>52</v>
      </c>
      <c r="F22" s="42">
        <v>44006</v>
      </c>
      <c r="G22" s="41" t="s">
        <v>161</v>
      </c>
    </row>
    <row r="23" spans="1:7" ht="88.5" customHeight="1" thickBot="1" x14ac:dyDescent="0.25">
      <c r="A23" s="39" t="s">
        <v>154</v>
      </c>
      <c r="B23" s="41" t="s">
        <v>53</v>
      </c>
      <c r="C23" s="41" t="s">
        <v>160</v>
      </c>
      <c r="D23" s="42">
        <v>44007</v>
      </c>
      <c r="E23" s="41" t="s">
        <v>52</v>
      </c>
      <c r="F23" s="42">
        <v>44007</v>
      </c>
      <c r="G23" s="41" t="s">
        <v>162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3507-A6CD-4E3E-B2C8-7C7FD956B7D8}">
  <dimension ref="A1:S21"/>
  <sheetViews>
    <sheetView topLeftCell="B16" zoomScale="115" zoomScaleNormal="77" workbookViewId="0">
      <selection activeCell="C21" sqref="C21"/>
    </sheetView>
  </sheetViews>
  <sheetFormatPr baseColWidth="10" defaultRowHeight="14.25" x14ac:dyDescent="0.2"/>
  <cols>
    <col min="1" max="1" width="40.875" customWidth="1"/>
    <col min="3" max="3" width="35.5" customWidth="1"/>
    <col min="4" max="4" width="14.5" customWidth="1"/>
    <col min="5" max="5" width="18.375" customWidth="1"/>
    <col min="6" max="6" width="15.5" customWidth="1"/>
    <col min="7" max="7" width="17" customWidth="1"/>
    <col min="8" max="8" width="21.75" customWidth="1"/>
  </cols>
  <sheetData>
    <row r="1" spans="1:19" ht="51" customHeight="1" thickBot="1" x14ac:dyDescent="0.25">
      <c r="A1" s="15" t="s">
        <v>37</v>
      </c>
      <c r="B1" s="16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19" ht="17.25" customHeight="1" thickTop="1" x14ac:dyDescent="0.2">
      <c r="A2" s="17"/>
      <c r="B2" s="16"/>
      <c r="C2" s="18" t="s">
        <v>38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6.5" thickBot="1" x14ac:dyDescent="0.25">
      <c r="A3" s="20" t="s">
        <v>39</v>
      </c>
      <c r="B3" s="16"/>
      <c r="C3" s="21" t="s">
        <v>40</v>
      </c>
      <c r="D3" s="98" t="s">
        <v>41</v>
      </c>
      <c r="E3" s="98"/>
      <c r="F3" s="98"/>
      <c r="G3" s="99"/>
      <c r="H3" s="22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16.5" thickBot="1" x14ac:dyDescent="0.25">
      <c r="A4" s="23" t="s">
        <v>23</v>
      </c>
      <c r="B4" s="16"/>
      <c r="C4" s="24" t="s">
        <v>42</v>
      </c>
      <c r="D4" s="25">
        <v>1</v>
      </c>
      <c r="E4" s="25">
        <v>2</v>
      </c>
      <c r="F4" s="25">
        <v>3</v>
      </c>
      <c r="G4" s="25">
        <v>4</v>
      </c>
      <c r="H4" s="26">
        <v>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72" customHeight="1" thickBot="1" x14ac:dyDescent="0.25">
      <c r="A5" s="20" t="s">
        <v>43</v>
      </c>
      <c r="B5" s="16"/>
      <c r="C5" s="27" t="s">
        <v>21</v>
      </c>
      <c r="D5" s="28" t="s">
        <v>44</v>
      </c>
      <c r="E5" s="25"/>
      <c r="F5" s="25"/>
      <c r="G5" s="25"/>
      <c r="H5" s="29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6.5" thickBot="1" x14ac:dyDescent="0.25">
      <c r="A6" s="23" t="s">
        <v>45</v>
      </c>
      <c r="B6" s="16"/>
      <c r="C6" s="27" t="s">
        <v>23</v>
      </c>
      <c r="D6" s="30"/>
      <c r="E6" s="28"/>
      <c r="F6" s="31"/>
      <c r="G6" s="31"/>
      <c r="H6" s="3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ht="51" customHeight="1" thickBot="1" x14ac:dyDescent="0.25">
      <c r="A7" s="20" t="s">
        <v>46</v>
      </c>
      <c r="B7" s="16"/>
      <c r="C7" s="27" t="s">
        <v>24</v>
      </c>
      <c r="D7" s="31"/>
      <c r="E7" s="31"/>
      <c r="F7" s="28"/>
      <c r="G7" s="31"/>
      <c r="H7" s="3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t="62.25" customHeight="1" thickBot="1" x14ac:dyDescent="0.25">
      <c r="A8" s="23" t="s">
        <v>47</v>
      </c>
      <c r="B8" s="16"/>
      <c r="C8" s="27" t="s">
        <v>25</v>
      </c>
      <c r="D8" s="31"/>
      <c r="E8" s="25"/>
      <c r="F8" s="30"/>
      <c r="G8" s="28"/>
      <c r="H8" s="3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ht="55.5" customHeight="1" thickBot="1" x14ac:dyDescent="0.25">
      <c r="A9" s="20" t="s">
        <v>48</v>
      </c>
      <c r="B9" s="16"/>
      <c r="C9" s="27" t="s">
        <v>26</v>
      </c>
      <c r="D9" s="31"/>
      <c r="E9" s="25"/>
      <c r="F9" s="30"/>
      <c r="G9" s="28"/>
      <c r="H9" s="3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55.5" customHeight="1" x14ac:dyDescent="0.2">
      <c r="A10" s="16"/>
      <c r="B10" s="16"/>
      <c r="C10" s="27" t="s">
        <v>27</v>
      </c>
      <c r="D10" s="31"/>
      <c r="E10" s="25"/>
      <c r="F10" s="30"/>
      <c r="G10" s="28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69" customHeight="1" x14ac:dyDescent="0.2">
      <c r="A11" s="16"/>
      <c r="B11" s="16"/>
      <c r="C11" s="27" t="s">
        <v>28</v>
      </c>
      <c r="D11" s="25"/>
      <c r="E11" s="25"/>
      <c r="F11" s="30"/>
      <c r="G11" s="28"/>
      <c r="H11" s="3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60" customHeight="1" x14ac:dyDescent="0.2">
      <c r="A12" s="16"/>
      <c r="B12" s="16"/>
      <c r="C12" s="27" t="s">
        <v>29</v>
      </c>
      <c r="D12" s="25"/>
      <c r="E12" s="25"/>
      <c r="F12" s="30"/>
      <c r="G12" s="28"/>
      <c r="H12" s="3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5.75" x14ac:dyDescent="0.2">
      <c r="A13" s="16"/>
      <c r="B13" s="16"/>
      <c r="C13" s="27" t="s">
        <v>30</v>
      </c>
      <c r="D13" s="30"/>
      <c r="E13" s="25"/>
      <c r="F13" s="25"/>
      <c r="G13" s="28"/>
      <c r="H13" s="3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5.75" x14ac:dyDescent="0.2">
      <c r="A14" s="16"/>
      <c r="B14" s="16"/>
      <c r="C14" s="27" t="s">
        <v>31</v>
      </c>
      <c r="D14" s="31"/>
      <c r="E14" s="33"/>
      <c r="F14" s="30"/>
      <c r="G14" s="28"/>
      <c r="H14" s="3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31.5" x14ac:dyDescent="0.2">
      <c r="A15" s="16"/>
      <c r="B15" s="16"/>
      <c r="C15" s="27" t="s">
        <v>32</v>
      </c>
      <c r="D15" s="31"/>
      <c r="E15" s="34"/>
      <c r="F15" s="30"/>
      <c r="G15" s="25"/>
      <c r="H15" s="3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31.5" x14ac:dyDescent="0.2">
      <c r="A16" s="16"/>
      <c r="B16" s="16"/>
      <c r="C16" s="27" t="s">
        <v>33</v>
      </c>
      <c r="D16" s="31"/>
      <c r="E16" s="31"/>
      <c r="F16" s="25"/>
      <c r="G16" s="36"/>
      <c r="H16" s="3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5.75" x14ac:dyDescent="0.2">
      <c r="A17" s="16"/>
      <c r="B17" s="16"/>
      <c r="C17" s="27" t="s">
        <v>34</v>
      </c>
      <c r="D17" s="31"/>
      <c r="E17" s="31"/>
      <c r="F17" s="31"/>
      <c r="G17" s="31"/>
      <c r="H17" s="3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31.5" x14ac:dyDescent="0.25">
      <c r="A18" s="16"/>
      <c r="B18" s="16"/>
      <c r="C18" s="27" t="s">
        <v>35</v>
      </c>
      <c r="D18" s="37"/>
      <c r="E18" s="37"/>
      <c r="F18" s="37"/>
      <c r="G18" s="37"/>
      <c r="H18" s="3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44.25" customHeight="1" x14ac:dyDescent="0.25">
      <c r="A19" s="16"/>
      <c r="B19" s="16"/>
      <c r="C19" s="27" t="s">
        <v>36</v>
      </c>
      <c r="D19" s="37"/>
      <c r="E19" s="37"/>
      <c r="F19" s="37"/>
      <c r="G19" s="37"/>
      <c r="H19" s="3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57" customHeight="1" x14ac:dyDescent="0.25">
      <c r="A20" s="16"/>
      <c r="B20" s="16"/>
      <c r="C20" s="27" t="s">
        <v>49</v>
      </c>
      <c r="D20" s="37"/>
      <c r="E20" s="37"/>
      <c r="F20" s="37"/>
      <c r="G20" s="37"/>
      <c r="H20" s="3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67.5" customHeight="1" x14ac:dyDescent="0.25">
      <c r="A21" s="16"/>
      <c r="B21" s="16"/>
      <c r="C21" s="27" t="s">
        <v>50</v>
      </c>
      <c r="D21" s="37"/>
      <c r="E21" s="37"/>
      <c r="F21" s="37"/>
      <c r="G21" s="37"/>
      <c r="H21" s="3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</sheetData>
  <mergeCells count="2">
    <mergeCell ref="C1:S1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Hisstorias de Usuario</vt:lpstr>
      <vt:lpstr>Historia de Usuario</vt:lpstr>
      <vt:lpstr>Planificacion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Ali Clavijo</cp:lastModifiedBy>
  <cp:lastPrinted>2020-01-21T03:39:58Z</cp:lastPrinted>
  <dcterms:created xsi:type="dcterms:W3CDTF">2019-10-21T15:37:14Z</dcterms:created>
  <dcterms:modified xsi:type="dcterms:W3CDTF">2020-06-25T05:00:17Z</dcterms:modified>
</cp:coreProperties>
</file>