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georgios_pampoukis_wur_nl/Documents/PhD components/3rd year/qmra_project/"/>
    </mc:Choice>
  </mc:AlternateContent>
  <xr:revisionPtr revIDLastSave="1038" documentId="8_{EE042F72-7752-4F3F-B423-04B395C0905B}" xr6:coauthVersionLast="47" xr6:coauthVersionMax="47" xr10:uidLastSave="{0B99A686-063D-4A62-BC51-65DA1E0D574D}"/>
  <bookViews>
    <workbookView xWindow="-120" yWindow="-120" windowWidth="29040" windowHeight="15840" xr2:uid="{068B2558-D028-447E-BBE2-4CDF970AAB4D}"/>
  </bookViews>
  <sheets>
    <sheet name="Sheet1" sheetId="1" r:id="rId1"/>
  </sheets>
  <definedNames>
    <definedName name="solver_adj" localSheetId="0" hidden="1">Sheet1!$E$12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Sheet1!$B$16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K6" i="1"/>
  <c r="B16" i="1"/>
  <c r="E6" i="1"/>
  <c r="H8" i="1"/>
  <c r="B6" i="1"/>
  <c r="N6" i="1"/>
  <c r="N7" i="1" s="1"/>
  <c r="N8" i="1" s="1"/>
  <c r="T9" i="1"/>
  <c r="T10" i="1" s="1"/>
  <c r="T11" i="1" s="1"/>
  <c r="B7" i="1" l="1"/>
  <c r="B8" i="1" s="1"/>
</calcChain>
</file>

<file path=xl/sharedStrings.xml><?xml version="1.0" encoding="utf-8"?>
<sst xmlns="http://schemas.openxmlformats.org/spreadsheetml/2006/main" count="50" uniqueCount="38">
  <si>
    <t>intercept</t>
  </si>
  <si>
    <t>UI</t>
  </si>
  <si>
    <t>intercept=</t>
  </si>
  <si>
    <t>UI coefficient=</t>
  </si>
  <si>
    <t>Tin coefficient=</t>
  </si>
  <si>
    <t>electrode coef</t>
  </si>
  <si>
    <t>matrix coef</t>
  </si>
  <si>
    <t>sample area coef</t>
  </si>
  <si>
    <t>power coef</t>
  </si>
  <si>
    <t>ph coef</t>
  </si>
  <si>
    <t>logDNTP</t>
  </si>
  <si>
    <t>logDUS</t>
  </si>
  <si>
    <t>D</t>
  </si>
  <si>
    <t>Reductions</t>
  </si>
  <si>
    <t>NTP</t>
  </si>
  <si>
    <t>electrode value</t>
  </si>
  <si>
    <t>matrix value</t>
  </si>
  <si>
    <t>sample area value</t>
  </si>
  <si>
    <t>power value</t>
  </si>
  <si>
    <t>ph value</t>
  </si>
  <si>
    <t>TP</t>
  </si>
  <si>
    <t>Tref</t>
  </si>
  <si>
    <t>z</t>
  </si>
  <si>
    <t>HPP</t>
  </si>
  <si>
    <t>Pref</t>
  </si>
  <si>
    <t>Zp</t>
  </si>
  <si>
    <t>Temp value (C)</t>
  </si>
  <si>
    <t>Time (min)</t>
  </si>
  <si>
    <t>UI value (W/cm^2)</t>
  </si>
  <si>
    <t>Tinvalue (C)</t>
  </si>
  <si>
    <t>Pressure value (MPa)</t>
  </si>
  <si>
    <t>logDtp</t>
  </si>
  <si>
    <t>logDref</t>
  </si>
  <si>
    <t>logDhpp</t>
  </si>
  <si>
    <t>PEF</t>
  </si>
  <si>
    <t>D-value</t>
  </si>
  <si>
    <t>Ein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</si>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</sst>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CA479-5C12-4697-986C-4E65010F9F27}">
  <dimension ref="A1:W16"/>
  <sheetViews>
    <sheetView tabSelected="1" workbookViewId="0">
      <selection activeCell="F19" sqref="F19"/>
    </sheetView>
  </sheetViews>
  <sheetFormatPr defaultRowHeight="15" x14ac:dyDescent="0.25"/>
  <cols>
    <col min="4" max="4" width="20.5703125" bestFit="1" customWidth="1"/>
    <col min="9" max="9" width="20" bestFit="1" customWidth="1"/>
    <col min="10" max="11" width="14.140625" customWidth="1"/>
    <col min="12" max="12" width="12" bestFit="1" customWidth="1"/>
    <col min="13" max="13" width="14" bestFit="1" customWidth="1"/>
    <col min="16" max="16" width="17.5703125" bestFit="1" customWidth="1"/>
    <col min="19" max="19" width="16.140625" bestFit="1" customWidth="1"/>
    <col min="22" max="22" width="17.28515625" bestFit="1" customWidth="1"/>
  </cols>
  <sheetData>
    <row r="1" spans="1:23" x14ac:dyDescent="0.25">
      <c r="A1" t="s">
        <v>20</v>
      </c>
      <c r="G1" t="s">
        <v>23</v>
      </c>
      <c r="M1" t="s">
        <v>1</v>
      </c>
      <c r="S1" t="s">
        <v>14</v>
      </c>
    </row>
    <row r="2" spans="1:23" x14ac:dyDescent="0.25">
      <c r="A2" t="s">
        <v>32</v>
      </c>
      <c r="B2">
        <v>-1.77</v>
      </c>
      <c r="D2" t="s">
        <v>26</v>
      </c>
      <c r="E2">
        <v>71</v>
      </c>
      <c r="G2" t="s">
        <v>32</v>
      </c>
      <c r="H2">
        <v>-0.32</v>
      </c>
      <c r="J2" t="s">
        <v>30</v>
      </c>
      <c r="K2">
        <v>550</v>
      </c>
      <c r="M2" t="s">
        <v>2</v>
      </c>
      <c r="N2">
        <v>1.6</v>
      </c>
      <c r="S2" t="s">
        <v>0</v>
      </c>
      <c r="T2">
        <v>2.9</v>
      </c>
    </row>
    <row r="3" spans="1:23" x14ac:dyDescent="0.25">
      <c r="A3" t="s">
        <v>21</v>
      </c>
      <c r="B3">
        <v>70</v>
      </c>
      <c r="G3" t="s">
        <v>24</v>
      </c>
      <c r="H3">
        <v>500</v>
      </c>
      <c r="M3" t="s">
        <v>3</v>
      </c>
      <c r="N3">
        <v>-2.3E-3</v>
      </c>
      <c r="P3" t="s">
        <v>28</v>
      </c>
      <c r="Q3">
        <v>482.60847308141894</v>
      </c>
      <c r="S3" t="s">
        <v>5</v>
      </c>
      <c r="T3">
        <v>-1.3</v>
      </c>
      <c r="V3" t="s">
        <v>15</v>
      </c>
      <c r="W3">
        <v>0</v>
      </c>
    </row>
    <row r="4" spans="1:23" x14ac:dyDescent="0.25">
      <c r="A4" t="s">
        <v>22</v>
      </c>
      <c r="B4">
        <v>5.6</v>
      </c>
      <c r="D4" t="s">
        <v>27</v>
      </c>
      <c r="E4">
        <v>0.1</v>
      </c>
      <c r="G4" t="s">
        <v>25</v>
      </c>
      <c r="H4">
        <v>270</v>
      </c>
      <c r="J4" t="s">
        <v>27</v>
      </c>
      <c r="K4">
        <v>1</v>
      </c>
      <c r="M4" t="s">
        <v>4</v>
      </c>
      <c r="N4">
        <v>-1.4E-2</v>
      </c>
      <c r="P4" t="s">
        <v>29</v>
      </c>
      <c r="Q4">
        <v>35</v>
      </c>
      <c r="S4" t="s">
        <v>6</v>
      </c>
      <c r="T4">
        <v>0.47</v>
      </c>
      <c r="V4" t="s">
        <v>16</v>
      </c>
      <c r="W4">
        <v>1</v>
      </c>
    </row>
    <row r="5" spans="1:23" x14ac:dyDescent="0.25">
      <c r="S5" t="s">
        <v>7</v>
      </c>
      <c r="T5">
        <v>-6.7000000000000004E-2</v>
      </c>
      <c r="V5" t="s">
        <v>17</v>
      </c>
      <c r="W5">
        <v>19.600000000000001</v>
      </c>
    </row>
    <row r="6" spans="1:23" x14ac:dyDescent="0.25">
      <c r="A6" t="s">
        <v>31</v>
      </c>
      <c r="B6">
        <f>B2+(B3-E2)/B4</f>
        <v>-1.9485714285714286</v>
      </c>
      <c r="D6" t="s">
        <v>37</v>
      </c>
      <c r="E6">
        <f>E4*60</f>
        <v>6</v>
      </c>
      <c r="G6" t="s">
        <v>33</v>
      </c>
      <c r="H6">
        <f>H2+(H3-K2)/H4</f>
        <v>-0.50518518518518518</v>
      </c>
      <c r="K6">
        <f>60*K4</f>
        <v>60</v>
      </c>
      <c r="M6" t="s">
        <v>11</v>
      </c>
      <c r="N6">
        <f>N2+(N3*Q3)+(N4*Q4)</f>
        <v>5.1191273664485948E-7</v>
      </c>
      <c r="P6" t="s">
        <v>27</v>
      </c>
      <c r="Q6">
        <v>5</v>
      </c>
      <c r="S6" t="s">
        <v>8</v>
      </c>
      <c r="T6">
        <v>-1.5</v>
      </c>
      <c r="V6" t="s">
        <v>18</v>
      </c>
      <c r="W6">
        <v>1.0831995960374603</v>
      </c>
    </row>
    <row r="7" spans="1:23" x14ac:dyDescent="0.25">
      <c r="A7" t="s">
        <v>12</v>
      </c>
      <c r="B7">
        <f>10^B6</f>
        <v>1.125715306862485E-2</v>
      </c>
      <c r="G7" t="s">
        <v>12</v>
      </c>
      <c r="H7">
        <f>10^H6</f>
        <v>0.31247466765083171</v>
      </c>
      <c r="M7" t="s">
        <v>12</v>
      </c>
      <c r="N7">
        <f>10^N6</f>
        <v>1.0000011787233309</v>
      </c>
      <c r="S7" t="s">
        <v>9</v>
      </c>
      <c r="T7">
        <v>-0.12</v>
      </c>
      <c r="V7" t="s">
        <v>19</v>
      </c>
      <c r="W7">
        <v>3.6</v>
      </c>
    </row>
    <row r="8" spans="1:23" x14ac:dyDescent="0.25">
      <c r="A8" t="s">
        <v>13</v>
      </c>
      <c r="B8">
        <f>E4/B7</f>
        <v>8.8832406728760773</v>
      </c>
      <c r="G8" t="s">
        <v>13</v>
      </c>
      <c r="H8">
        <f>K4/H7</f>
        <v>3.2002594242853282</v>
      </c>
      <c r="M8" t="s">
        <v>13</v>
      </c>
      <c r="N8">
        <f>Q6/N7</f>
        <v>4.9999941063902922</v>
      </c>
    </row>
    <row r="9" spans="1:23" x14ac:dyDescent="0.25">
      <c r="S9" t="s">
        <v>10</v>
      </c>
      <c r="T9">
        <f>T2+(T3*W3)+(T4*W4)+(T5*W5)+(T6*W6)+(T7*W7)</f>
        <v>6.0594380951739524E-7</v>
      </c>
      <c r="V9" t="s">
        <v>27</v>
      </c>
      <c r="W9">
        <v>5</v>
      </c>
    </row>
    <row r="10" spans="1:23" x14ac:dyDescent="0.25">
      <c r="S10" t="s">
        <v>12</v>
      </c>
      <c r="T10">
        <f>10^T9</f>
        <v>1.0000013952381563</v>
      </c>
    </row>
    <row r="11" spans="1:23" x14ac:dyDescent="0.25">
      <c r="A11" t="s">
        <v>34</v>
      </c>
      <c r="S11" t="s">
        <v>13</v>
      </c>
      <c r="T11">
        <f>W9/T10</f>
        <v>4.9999930238189521</v>
      </c>
    </row>
    <row r="12" spans="1:23" x14ac:dyDescent="0.25">
      <c r="A12" t="s">
        <v>2</v>
      </c>
      <c r="B12">
        <v>0.73</v>
      </c>
      <c r="D12" t="s">
        <v>36</v>
      </c>
      <c r="E12">
        <v>103</v>
      </c>
    </row>
    <row r="14" spans="1:23" x14ac:dyDescent="0.25">
      <c r="A14" t="s">
        <v>35</v>
      </c>
      <c r="B14">
        <v>40</v>
      </c>
    </row>
    <row r="16" spans="1:23" x14ac:dyDescent="0.25">
      <c r="A16" t="s">
        <v>13</v>
      </c>
      <c r="B16">
        <f>B12+E12/40</f>
        <v>3.3050000000000002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Pampoukis, Georgios</dc:creator>
  <cp:lastModifiedBy>Pampoukis, Georgios</cp:lastModifiedBy>
  <dcterms:created xsi:type="dcterms:W3CDTF">2024-07-31T07:54:00Z</dcterms:created>
  <dcterms:modified xsi:type="dcterms:W3CDTF">2024-10-18T14:42:11Z</dcterms:modified>
</cp:coreProperties>
</file>