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0050" firstSheet="5" activeTab="14"/>
  </bookViews>
  <sheets>
    <sheet name="Result" sheetId="4" r:id="rId1"/>
    <sheet name="paired T-test" sheetId="1" r:id="rId2"/>
    <sheet name="testUnequal" sheetId="5" r:id="rId3"/>
    <sheet name="T-test unequal" sheetId="2" r:id="rId4"/>
    <sheet name="zTestResult" sheetId="6" r:id="rId5"/>
    <sheet name="Sheet7" sheetId="7" r:id="rId6"/>
    <sheet name="Z Test" sheetId="3" r:id="rId7"/>
    <sheet name="F_TestResult" sheetId="9" r:id="rId8"/>
    <sheet name="F Test" sheetId="8" r:id="rId9"/>
    <sheet name="Anova1wayResult" sheetId="11" r:id="rId10"/>
    <sheet name="ANOVA1Way" sheetId="10" r:id="rId11"/>
    <sheet name="DescriptiveResult" sheetId="13" r:id="rId12"/>
    <sheet name="Descriptive" sheetId="12" r:id="rId13"/>
    <sheet name="Sheet3" sheetId="14" r:id="rId14"/>
    <sheet name="Chisq" sheetId="15" r:id="rId15"/>
  </sheets>
  <calcPr calcId="145621"/>
</workbook>
</file>

<file path=xl/calcChain.xml><?xml version="1.0" encoding="utf-8"?>
<calcChain xmlns="http://schemas.openxmlformats.org/spreadsheetml/2006/main">
  <c r="E16" i="14" l="1"/>
  <c r="E2" i="14"/>
  <c r="E3" i="14"/>
  <c r="E4" i="14"/>
  <c r="E5" i="14"/>
  <c r="E6" i="14"/>
  <c r="E7" i="14"/>
  <c r="E8" i="14"/>
  <c r="E9" i="14"/>
  <c r="E10" i="14"/>
  <c r="E11" i="14"/>
  <c r="E12" i="14"/>
  <c r="E1" i="14"/>
  <c r="N10" i="15"/>
  <c r="N3" i="15"/>
  <c r="N4" i="15"/>
  <c r="N5" i="15"/>
  <c r="N6" i="15"/>
  <c r="N7" i="15"/>
  <c r="N2" i="15"/>
  <c r="M3" i="15"/>
  <c r="M4" i="15"/>
  <c r="M5" i="15"/>
  <c r="M6" i="15"/>
  <c r="M7" i="15"/>
  <c r="M2" i="15"/>
  <c r="L3" i="15"/>
  <c r="L4" i="15"/>
  <c r="L5" i="15"/>
  <c r="L6" i="15"/>
  <c r="L7" i="15"/>
  <c r="L2" i="15"/>
  <c r="E27" i="15"/>
  <c r="D28" i="15"/>
  <c r="E28" i="15" s="1"/>
  <c r="C28" i="15"/>
  <c r="C29" i="15"/>
  <c r="D29" i="15" s="1"/>
  <c r="E29" i="15" s="1"/>
  <c r="C30" i="15"/>
  <c r="D30" i="15" s="1"/>
  <c r="E30" i="15" s="1"/>
  <c r="C27" i="15"/>
  <c r="D27" i="15" s="1"/>
  <c r="D24" i="15"/>
  <c r="B24" i="15"/>
  <c r="E7" i="15"/>
  <c r="D2" i="14"/>
  <c r="D3" i="14"/>
  <c r="D4" i="14"/>
  <c r="D5" i="14"/>
  <c r="D6" i="14"/>
  <c r="D7" i="14"/>
  <c r="D8" i="14"/>
  <c r="D9" i="14"/>
  <c r="D10" i="14"/>
  <c r="D11" i="14"/>
  <c r="D12" i="14"/>
  <c r="D1" i="14"/>
  <c r="E35" i="15" l="1"/>
  <c r="C16" i="10" l="1"/>
  <c r="B16" i="10"/>
  <c r="A16" i="10"/>
  <c r="E4" i="3"/>
  <c r="G4" i="3" s="1"/>
  <c r="E3" i="3"/>
  <c r="G3" i="3" s="1"/>
  <c r="E33" i="1"/>
  <c r="E30" i="1"/>
  <c r="E29" i="1"/>
  <c r="E27" i="1"/>
  <c r="E26" i="1"/>
  <c r="E25" i="1"/>
  <c r="E24" i="1"/>
  <c r="E21" i="1"/>
  <c r="E20" i="1"/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15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<sst xmlns="http://schemas.openxmlformats.org/spreadsheetml/2006/main" count="169" uniqueCount="122">
  <si>
    <t>score1</t>
  </si>
  <si>
    <t>score2</t>
  </si>
  <si>
    <t>score1-score2</t>
  </si>
  <si>
    <t>SUM</t>
  </si>
  <si>
    <t>(s1-s2)^2</t>
  </si>
  <si>
    <t>ED</t>
  </si>
  <si>
    <t>ED^2</t>
  </si>
  <si>
    <t>id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</si>
  <si>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</si>
  <si>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</si>
  <si>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</si>
  <si>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</si>
  <si>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</si>
  <si>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</si>
  <si>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</si>
  <si>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</si>
  <si>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</si>
  <si>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</si>
  <si>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</si>
  <si>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</si>
  <si>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</si>
  <si>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</si>
  <si>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ed</t>
  </si>
  <si>
    <t>ed^2</t>
  </si>
  <si>
    <t>N</t>
  </si>
  <si>
    <t>A = ed/n</t>
  </si>
  <si>
    <t>B=(ed)2/n</t>
  </si>
  <si>
    <t>c= ED2</t>
  </si>
  <si>
    <t>D = C-B</t>
  </si>
  <si>
    <t>(11-1)*11</t>
  </si>
  <si>
    <t>Y = (N-1)N</t>
  </si>
  <si>
    <t>D2 = D/ Y</t>
  </si>
  <si>
    <t>sqrt</t>
  </si>
  <si>
    <t xml:space="preserve">Result = </t>
  </si>
  <si>
    <t>Calculations</t>
  </si>
  <si>
    <t>F</t>
  </si>
  <si>
    <t>Female</t>
  </si>
  <si>
    <t>Male</t>
  </si>
  <si>
    <t>Study Hours per week</t>
  </si>
  <si>
    <t>t-Test: Two-Sample Assuming Unequal Variances</t>
  </si>
  <si>
    <t>subA</t>
  </si>
  <si>
    <t>subB</t>
  </si>
  <si>
    <t>VarianceA</t>
  </si>
  <si>
    <t>VarianceB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</si>
  <si>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</si>
  <si>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</si>
  <si>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</si>
  <si>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</si>
  <si>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</si>
  <si>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</si>
  <si>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</si>
  <si>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r>
      <t>If </t>
    </r>
    <r>
      <rPr>
        <b/>
        <sz val="13"/>
        <color rgb="FF303030"/>
        <rFont val="Tahoma"/>
        <family val="2"/>
      </rPr>
      <t>z </t>
    </r>
    <r>
      <rPr>
        <sz val="13"/>
        <color rgb="FF303030"/>
        <rFont val="Tahoma"/>
        <family val="2"/>
      </rPr>
      <t>&lt; </t>
    </r>
    <r>
      <rPr>
        <b/>
        <sz val="13"/>
        <color rgb="FF303030"/>
        <rFont val="Tahoma"/>
        <family val="2"/>
      </rPr>
      <t>– z Critical two-tail</t>
    </r>
    <r>
      <rPr>
        <sz val="13"/>
        <color rgb="FF303030"/>
        <rFont val="Tahoma"/>
        <family val="2"/>
      </rPr>
      <t> or </t>
    </r>
    <r>
      <rPr>
        <b/>
        <sz val="13"/>
        <color rgb="FF303030"/>
        <rFont val="Tahoma"/>
        <family val="2"/>
      </rPr>
      <t>z Stat</t>
    </r>
    <r>
      <rPr>
        <sz val="13"/>
        <color rgb="FF303030"/>
        <rFont val="Tahoma"/>
        <family val="2"/>
      </rPr>
      <t> &gt; </t>
    </r>
    <r>
      <rPr>
        <b/>
        <sz val="13"/>
        <color rgb="FF303030"/>
        <rFont val="Tahoma"/>
        <family val="2"/>
      </rPr>
      <t>z Critical two-tail</t>
    </r>
    <r>
      <rPr>
        <sz val="13"/>
        <color rgb="FF303030"/>
        <rFont val="Tahoma"/>
        <family val="2"/>
      </rPr>
      <t xml:space="preserve">, we reject the null hypothesis. </t>
    </r>
  </si>
  <si>
    <t>In our case 0.213 &gt; -1.959 and 0.213 &lt; 1.959, so we cannot reject null hypothesis.  So both the means do not differ significantly.</t>
  </si>
  <si>
    <t>Ho only</t>
  </si>
  <si>
    <t>STd dev</t>
  </si>
  <si>
    <t>F-Test Two-Sample for Variances</t>
  </si>
  <si>
    <t>P(F&lt;=f) one-tail</t>
  </si>
  <si>
    <t>F Critical one-tail</t>
  </si>
  <si>
    <t>Drug1</t>
  </si>
  <si>
    <t>drug2</t>
  </si>
  <si>
    <t>Drug3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</si>
  <si>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</si>
  <si>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</si>
  <si>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</si>
  <si>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</si>
  <si>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</si>
  <si>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</si>
  <si>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</si>
  <si>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</si>
  <si>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</si>
  <si>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</si>
  <si>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</si>
  <si>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</si>
  <si>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</si>
  <si>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</si>
  <si>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</si>
  <si>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</si>
  <si>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</si>
  <si>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</si>
  <si>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ss</t>
  </si>
  <si>
    <t>ms</t>
  </si>
  <si>
    <t>Mean square</t>
  </si>
  <si>
    <t>Sum square</t>
  </si>
  <si>
    <t>Weight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</si>
  <si>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</si>
  <si>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</si>
  <si>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</si>
  <si>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</si>
  <si>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</si>
  <si>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</si>
  <si>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</si>
  <si>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</si>
  <si>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</si>
  <si>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</si>
  <si>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</si>
  <si>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</si>
  <si>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t>A</t>
  </si>
  <si>
    <t>B</t>
  </si>
  <si>
    <t>C</t>
  </si>
  <si>
    <t>D</t>
  </si>
  <si>
    <t>E</t>
  </si>
  <si>
    <t>G</t>
  </si>
  <si>
    <t>H</t>
  </si>
  <si>
    <t>J</t>
  </si>
  <si>
    <t>K</t>
  </si>
  <si>
    <t>L</t>
  </si>
  <si>
    <t>M</t>
  </si>
  <si>
    <t>MenO</t>
  </si>
  <si>
    <t>WomenO</t>
  </si>
  <si>
    <t>menE</t>
  </si>
  <si>
    <t>WomenE</t>
  </si>
  <si>
    <t>CHISQ.TEST(A2:B4,C2:D4)</t>
  </si>
  <si>
    <t>A!</t>
  </si>
  <si>
    <t>A2</t>
  </si>
  <si>
    <t>be</t>
  </si>
  <si>
    <t>b2e</t>
  </si>
  <si>
    <t>fo-fe</t>
  </si>
  <si>
    <t>sq</t>
  </si>
  <si>
    <t>sq/fe</t>
  </si>
  <si>
    <t>fe</t>
  </si>
  <si>
    <t>fo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</si>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</sst>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rgb="FF303030"/>
      <name val="Tahoma"/>
      <family val="2"/>
    </font>
    <font>
      <b/>
      <sz val="13"/>
      <color rgb="FF30303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0" fillId="6" borderId="0" xfId="0" applyFill="1" applyBorder="1" applyAlignment="1"/>
    <xf numFmtId="0" fontId="0" fillId="3" borderId="1" xfId="0" applyFill="1" applyBorder="1" applyAlignment="1"/>
    <xf numFmtId="0" fontId="0" fillId="3" borderId="0" xfId="0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Fill="1" applyBorder="1" applyAlignment="1">
      <alignment horizontal="centerContinuous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3" sqref="C23"/>
    </sheetView>
  </sheetViews>
  <sheetFormatPr defaultRowHeight="15" x14ac:dyDescent="0.25"/>
  <cols>
    <col min="1" max="1" width="21.28515625" customWidth="1"/>
    <col min="2" max="2" width="22" customWidth="1"/>
    <col min="3" max="3" width="22.28515625" customWidth="1"/>
  </cols>
  <sheetData>
    <row r="1" spans="1:3" x14ac:dyDescent="0.25">
      <c r="A1" t="s">
        <v>8</v>
      </c>
    </row>
    <row r="2" spans="1:3" ht="15.75" thickBot="1" x14ac:dyDescent="0.3"/>
    <row r="3" spans="1:3" x14ac:dyDescent="0.25">
      <c r="A3" s="6"/>
      <c r="B3" s="6" t="s">
        <v>9</v>
      </c>
      <c r="C3" s="6" t="s">
        <v>10</v>
      </c>
    </row>
    <row r="4" spans="1:3" x14ac:dyDescent="0.25">
      <c r="A4" s="4" t="s">
        <v>11</v>
      </c>
      <c r="B4" s="4">
        <v>15.181818181818182</v>
      </c>
      <c r="C4" s="4">
        <v>21.818181818181817</v>
      </c>
    </row>
    <row r="5" spans="1:3" x14ac:dyDescent="0.25">
      <c r="A5" s="4" t="s">
        <v>12</v>
      </c>
      <c r="B5" s="4">
        <v>89.563636363636348</v>
      </c>
      <c r="C5" s="4">
        <v>44.563636363636398</v>
      </c>
    </row>
    <row r="6" spans="1:3" x14ac:dyDescent="0.25">
      <c r="A6" s="4" t="s">
        <v>13</v>
      </c>
      <c r="B6" s="4">
        <v>11</v>
      </c>
      <c r="C6" s="4">
        <v>11</v>
      </c>
    </row>
    <row r="7" spans="1:3" x14ac:dyDescent="0.25">
      <c r="A7" s="4" t="s">
        <v>14</v>
      </c>
      <c r="B7" s="4">
        <v>0.54982968397199716</v>
      </c>
      <c r="C7" s="4"/>
    </row>
    <row r="8" spans="1:3" x14ac:dyDescent="0.25">
      <c r="A8" s="4" t="s">
        <v>15</v>
      </c>
      <c r="B8" s="4">
        <v>0</v>
      </c>
      <c r="C8" s="4"/>
    </row>
    <row r="9" spans="1:3" x14ac:dyDescent="0.25">
      <c r="A9" s="9" t="s">
        <v>16</v>
      </c>
      <c r="B9" s="9">
        <v>10</v>
      </c>
      <c r="C9" s="4"/>
    </row>
    <row r="10" spans="1:3" x14ac:dyDescent="0.25">
      <c r="A10" s="8" t="s">
        <v>17</v>
      </c>
      <c r="B10" s="8">
        <v>-2.7373289222883681</v>
      </c>
      <c r="C10" s="4"/>
    </row>
    <row r="11" spans="1:3" x14ac:dyDescent="0.25">
      <c r="A11" s="4" t="s">
        <v>18</v>
      </c>
      <c r="B11" s="4">
        <v>1.0464238975741127E-2</v>
      </c>
      <c r="C11" s="4"/>
    </row>
    <row r="12" spans="1:3" x14ac:dyDescent="0.25">
      <c r="A12" s="13" t="s">
        <v>19</v>
      </c>
      <c r="B12" s="13">
        <v>1.812461122811676</v>
      </c>
      <c r="C12" s="4"/>
    </row>
    <row r="13" spans="1:3" x14ac:dyDescent="0.25">
      <c r="A13" s="4" t="s">
        <v>20</v>
      </c>
      <c r="B13" s="4">
        <v>2.0928477951482255E-2</v>
      </c>
      <c r="C13" s="4"/>
    </row>
    <row r="14" spans="1:3" ht="15.75" thickBot="1" x14ac:dyDescent="0.3">
      <c r="A14" s="7" t="s">
        <v>21</v>
      </c>
      <c r="B14" s="7">
        <v>2.2281388519862744</v>
      </c>
      <c r="C14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4" sqref="C24"/>
    </sheetView>
  </sheetViews>
  <sheetFormatPr defaultRowHeight="15" x14ac:dyDescent="0.25"/>
  <cols>
    <col min="1" max="1" width="27.140625" customWidth="1"/>
    <col min="3" max="3" width="14.42578125" customWidth="1"/>
  </cols>
  <sheetData>
    <row r="1" spans="1:7" x14ac:dyDescent="0.25">
      <c r="A1" t="s">
        <v>61</v>
      </c>
    </row>
    <row r="3" spans="1:7" ht="15.75" thickBot="1" x14ac:dyDescent="0.3">
      <c r="A3" t="s">
        <v>62</v>
      </c>
    </row>
    <row r="4" spans="1:7" x14ac:dyDescent="0.25">
      <c r="A4" s="6" t="s">
        <v>63</v>
      </c>
      <c r="B4" s="6" t="s">
        <v>64</v>
      </c>
      <c r="C4" s="6" t="s">
        <v>65</v>
      </c>
      <c r="D4" s="6" t="s">
        <v>66</v>
      </c>
      <c r="E4" s="6" t="s">
        <v>12</v>
      </c>
    </row>
    <row r="5" spans="1:7" x14ac:dyDescent="0.25">
      <c r="A5" s="4" t="s">
        <v>67</v>
      </c>
      <c r="B5" s="4">
        <v>10</v>
      </c>
      <c r="C5" s="4">
        <v>386</v>
      </c>
      <c r="D5" s="4">
        <v>38.6</v>
      </c>
      <c r="E5" s="4">
        <v>164.48888888888885</v>
      </c>
    </row>
    <row r="6" spans="1:7" x14ac:dyDescent="0.25">
      <c r="A6" s="4" t="s">
        <v>68</v>
      </c>
      <c r="B6" s="4">
        <v>10</v>
      </c>
      <c r="C6" s="4">
        <v>377</v>
      </c>
      <c r="D6" s="4">
        <v>37.700000000000003</v>
      </c>
      <c r="E6" s="4">
        <v>30.67777777777782</v>
      </c>
    </row>
    <row r="7" spans="1:7" ht="15.75" thickBot="1" x14ac:dyDescent="0.3">
      <c r="A7" s="5" t="s">
        <v>69</v>
      </c>
      <c r="B7" s="5">
        <v>10</v>
      </c>
      <c r="C7" s="5">
        <v>417</v>
      </c>
      <c r="D7" s="5">
        <v>41.7</v>
      </c>
      <c r="E7" s="5">
        <v>209.12222222222206</v>
      </c>
    </row>
    <row r="10" spans="1:7" ht="15.75" thickBot="1" x14ac:dyDescent="0.3">
      <c r="A10" t="s">
        <v>70</v>
      </c>
    </row>
    <row r="11" spans="1:7" x14ac:dyDescent="0.25">
      <c r="A11" s="6" t="s">
        <v>71</v>
      </c>
      <c r="B11" s="6" t="s">
        <v>72</v>
      </c>
      <c r="C11" s="6" t="s">
        <v>16</v>
      </c>
      <c r="D11" s="6" t="s">
        <v>73</v>
      </c>
      <c r="E11" s="6" t="s">
        <v>35</v>
      </c>
      <c r="F11" s="6" t="s">
        <v>74</v>
      </c>
      <c r="G11" s="6" t="s">
        <v>75</v>
      </c>
    </row>
    <row r="12" spans="1:7" x14ac:dyDescent="0.25">
      <c r="A12" s="4" t="s">
        <v>76</v>
      </c>
      <c r="B12" s="4">
        <v>88.066666666667516</v>
      </c>
      <c r="C12" s="4">
        <v>2</v>
      </c>
      <c r="D12" s="4">
        <v>44.033333333333758</v>
      </c>
      <c r="E12" s="15">
        <v>0.32674655087121734</v>
      </c>
      <c r="F12" s="4">
        <v>0.72407882261536205</v>
      </c>
      <c r="G12" s="15">
        <v>3.3541308285291991</v>
      </c>
    </row>
    <row r="13" spans="1:7" x14ac:dyDescent="0.25">
      <c r="A13" s="4" t="s">
        <v>77</v>
      </c>
      <c r="B13" s="4">
        <v>3638.6</v>
      </c>
      <c r="C13" s="4">
        <v>27</v>
      </c>
      <c r="D13" s="4">
        <v>134.76296296296297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78</v>
      </c>
      <c r="B15" s="5">
        <v>3726.6666666666674</v>
      </c>
      <c r="C15" s="5">
        <v>29</v>
      </c>
      <c r="D15" s="5"/>
      <c r="E15" s="5"/>
      <c r="F15" s="5"/>
      <c r="G15" s="5"/>
    </row>
    <row r="20" spans="2:3" x14ac:dyDescent="0.25">
      <c r="B20" t="s">
        <v>79</v>
      </c>
      <c r="C20" t="s">
        <v>82</v>
      </c>
    </row>
    <row r="21" spans="2:3" x14ac:dyDescent="0.25">
      <c r="B21" t="s">
        <v>80</v>
      </c>
      <c r="C21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9" sqref="B19"/>
    </sheetView>
  </sheetViews>
  <sheetFormatPr defaultRowHeight="15" x14ac:dyDescent="0.25"/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>
        <v>30</v>
      </c>
      <c r="B2">
        <v>45</v>
      </c>
      <c r="C2">
        <v>54</v>
      </c>
    </row>
    <row r="3" spans="1:3" x14ac:dyDescent="0.25">
      <c r="A3">
        <v>24</v>
      </c>
      <c r="B3">
        <v>33</v>
      </c>
      <c r="C3">
        <v>12</v>
      </c>
    </row>
    <row r="4" spans="1:3" x14ac:dyDescent="0.25">
      <c r="A4">
        <v>34</v>
      </c>
      <c r="B4">
        <v>33</v>
      </c>
      <c r="C4">
        <v>45</v>
      </c>
    </row>
    <row r="5" spans="1:3" x14ac:dyDescent="0.25">
      <c r="A5">
        <v>27</v>
      </c>
      <c r="B5">
        <v>45</v>
      </c>
      <c r="C5">
        <v>44</v>
      </c>
    </row>
    <row r="6" spans="1:3" x14ac:dyDescent="0.25">
      <c r="A6">
        <v>35</v>
      </c>
      <c r="B6">
        <v>33</v>
      </c>
      <c r="C6">
        <v>22</v>
      </c>
    </row>
    <row r="7" spans="1:3" x14ac:dyDescent="0.25">
      <c r="A7">
        <v>49</v>
      </c>
      <c r="B7">
        <v>33</v>
      </c>
      <c r="C7">
        <v>38</v>
      </c>
    </row>
    <row r="8" spans="1:3" x14ac:dyDescent="0.25">
      <c r="A8">
        <v>34</v>
      </c>
      <c r="B8">
        <v>36</v>
      </c>
      <c r="C8">
        <v>56</v>
      </c>
    </row>
    <row r="9" spans="1:3" x14ac:dyDescent="0.25">
      <c r="A9">
        <v>54</v>
      </c>
      <c r="B9">
        <v>43</v>
      </c>
      <c r="C9">
        <v>45</v>
      </c>
    </row>
    <row r="10" spans="1:3" x14ac:dyDescent="0.25">
      <c r="A10">
        <v>35</v>
      </c>
      <c r="B10">
        <v>33</v>
      </c>
      <c r="C10">
        <v>45</v>
      </c>
    </row>
    <row r="11" spans="1:3" x14ac:dyDescent="0.25">
      <c r="A11">
        <v>64</v>
      </c>
      <c r="B11">
        <v>43</v>
      </c>
      <c r="C11">
        <v>56</v>
      </c>
    </row>
    <row r="16" spans="1:3" x14ac:dyDescent="0.25">
      <c r="A16">
        <f>AVERAGE(A2:A15)</f>
        <v>38.6</v>
      </c>
      <c r="B16">
        <f>AVERAGE(B2:B15)</f>
        <v>37.700000000000003</v>
      </c>
      <c r="C16">
        <f>AVERAGE(C2:C15)</f>
        <v>41.7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8" sqref="F18"/>
    </sheetView>
  </sheetViews>
  <sheetFormatPr defaultRowHeight="15" x14ac:dyDescent="0.25"/>
  <cols>
    <col min="1" max="1" width="23.7109375" customWidth="1"/>
    <col min="2" max="2" width="28.140625" customWidth="1"/>
  </cols>
  <sheetData>
    <row r="1" spans="1:2" x14ac:dyDescent="0.25">
      <c r="A1" s="18" t="s">
        <v>84</v>
      </c>
      <c r="B1" s="18"/>
    </row>
    <row r="2" spans="1:2" x14ac:dyDescent="0.25">
      <c r="A2" s="4"/>
      <c r="B2" s="4"/>
    </row>
    <row r="3" spans="1:2" x14ac:dyDescent="0.25">
      <c r="A3" s="4" t="s">
        <v>11</v>
      </c>
      <c r="B3" s="4">
        <v>64.86666666666666</v>
      </c>
    </row>
    <row r="4" spans="1:2" x14ac:dyDescent="0.25">
      <c r="A4" s="4" t="s">
        <v>85</v>
      </c>
      <c r="B4" s="4">
        <v>6.5805388885327654</v>
      </c>
    </row>
    <row r="5" spans="1:2" x14ac:dyDescent="0.25">
      <c r="A5" s="4" t="s">
        <v>86</v>
      </c>
      <c r="B5" s="4">
        <v>65</v>
      </c>
    </row>
    <row r="6" spans="1:2" x14ac:dyDescent="0.25">
      <c r="A6" s="4" t="s">
        <v>87</v>
      </c>
      <c r="B6" s="4">
        <v>67</v>
      </c>
    </row>
    <row r="7" spans="1:2" x14ac:dyDescent="0.25">
      <c r="A7" s="4" t="s">
        <v>88</v>
      </c>
      <c r="B7" s="4">
        <v>25.486317524357666</v>
      </c>
    </row>
    <row r="8" spans="1:2" x14ac:dyDescent="0.25">
      <c r="A8" s="4" t="s">
        <v>89</v>
      </c>
      <c r="B8" s="4">
        <v>649.55238095238076</v>
      </c>
    </row>
    <row r="9" spans="1:2" x14ac:dyDescent="0.25">
      <c r="A9" s="4" t="s">
        <v>90</v>
      </c>
      <c r="B9" s="4">
        <v>-0.86873717726670163</v>
      </c>
    </row>
    <row r="10" spans="1:2" x14ac:dyDescent="0.25">
      <c r="A10" s="4" t="s">
        <v>91</v>
      </c>
      <c r="B10" s="4">
        <v>3.6022088126413748E-2</v>
      </c>
    </row>
    <row r="11" spans="1:2" x14ac:dyDescent="0.25">
      <c r="A11" s="4" t="s">
        <v>92</v>
      </c>
      <c r="B11" s="4">
        <v>83</v>
      </c>
    </row>
    <row r="12" spans="1:2" x14ac:dyDescent="0.25">
      <c r="A12" s="4" t="s">
        <v>93</v>
      </c>
      <c r="B12" s="4">
        <v>22</v>
      </c>
    </row>
    <row r="13" spans="1:2" x14ac:dyDescent="0.25">
      <c r="A13" s="4" t="s">
        <v>94</v>
      </c>
      <c r="B13" s="4">
        <v>105</v>
      </c>
    </row>
    <row r="14" spans="1:2" x14ac:dyDescent="0.25">
      <c r="A14" s="4" t="s">
        <v>65</v>
      </c>
      <c r="B14" s="4">
        <v>973</v>
      </c>
    </row>
    <row r="15" spans="1:2" x14ac:dyDescent="0.25">
      <c r="A15" s="4" t="s">
        <v>64</v>
      </c>
      <c r="B15" s="4">
        <v>15</v>
      </c>
    </row>
    <row r="16" spans="1:2" ht="15.75" thickBot="1" x14ac:dyDescent="0.3">
      <c r="A16" s="5" t="s">
        <v>95</v>
      </c>
      <c r="B16" s="5">
        <v>14.113852207450494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>
        <v>100</v>
      </c>
    </row>
    <row r="3" spans="1:1" x14ac:dyDescent="0.25">
      <c r="A3">
        <v>98</v>
      </c>
    </row>
    <row r="4" spans="1:1" x14ac:dyDescent="0.25">
      <c r="A4">
        <v>105</v>
      </c>
    </row>
    <row r="5" spans="1:1" x14ac:dyDescent="0.25">
      <c r="A5">
        <v>22</v>
      </c>
    </row>
    <row r="6" spans="1:1" x14ac:dyDescent="0.25">
      <c r="A6">
        <v>54</v>
      </c>
    </row>
    <row r="7" spans="1:1" x14ac:dyDescent="0.25">
      <c r="A7">
        <v>33</v>
      </c>
    </row>
    <row r="8" spans="1:1" x14ac:dyDescent="0.25">
      <c r="A8">
        <v>53</v>
      </c>
    </row>
    <row r="9" spans="1:1" x14ac:dyDescent="0.25">
      <c r="A9">
        <v>67</v>
      </c>
    </row>
    <row r="10" spans="1:1" x14ac:dyDescent="0.25">
      <c r="A10">
        <v>77</v>
      </c>
    </row>
    <row r="11" spans="1:1" x14ac:dyDescent="0.25">
      <c r="A11">
        <v>88</v>
      </c>
    </row>
    <row r="12" spans="1:1" x14ac:dyDescent="0.25">
      <c r="A12">
        <v>45</v>
      </c>
    </row>
    <row r="13" spans="1:1" x14ac:dyDescent="0.25">
      <c r="A13">
        <v>65</v>
      </c>
    </row>
    <row r="14" spans="1:1" x14ac:dyDescent="0.25">
      <c r="A14">
        <v>34</v>
      </c>
    </row>
    <row r="15" spans="1:1" x14ac:dyDescent="0.25">
      <c r="A15">
        <v>67</v>
      </c>
    </row>
    <row r="16" spans="1:1" x14ac:dyDescent="0.25">
      <c r="A16">
        <v>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6" sqref="D16"/>
    </sheetView>
  </sheetViews>
  <sheetFormatPr defaultRowHeight="15" x14ac:dyDescent="0.25"/>
  <cols>
    <col min="3" max="3" width="13.5703125" customWidth="1"/>
    <col min="5" max="5" width="32.42578125" customWidth="1"/>
  </cols>
  <sheetData>
    <row r="1" spans="1:5" x14ac:dyDescent="0.25">
      <c r="A1" t="s">
        <v>96</v>
      </c>
      <c r="B1">
        <v>29</v>
      </c>
      <c r="C1">
        <v>21.33</v>
      </c>
      <c r="D1">
        <f>B1-C1</f>
        <v>7.6700000000000017</v>
      </c>
      <c r="E1">
        <f>D1/C1</f>
        <v>0.35958743553680272</v>
      </c>
    </row>
    <row r="2" spans="1:5" x14ac:dyDescent="0.25">
      <c r="A2" t="s">
        <v>97</v>
      </c>
      <c r="B2">
        <v>24</v>
      </c>
      <c r="C2">
        <v>21.33</v>
      </c>
      <c r="D2">
        <f t="shared" ref="D2:D12" si="0">B2-C2</f>
        <v>2.6700000000000017</v>
      </c>
      <c r="E2">
        <f t="shared" ref="E2:E12" si="1">D2/C2</f>
        <v>0.12517580872011261</v>
      </c>
    </row>
    <row r="3" spans="1:5" x14ac:dyDescent="0.25">
      <c r="A3" t="s">
        <v>98</v>
      </c>
      <c r="B3">
        <v>22</v>
      </c>
      <c r="C3">
        <v>21.33</v>
      </c>
      <c r="D3">
        <f t="shared" si="0"/>
        <v>0.67000000000000171</v>
      </c>
      <c r="E3">
        <f t="shared" si="1"/>
        <v>3.1411157993436557E-2</v>
      </c>
    </row>
    <row r="4" spans="1:5" x14ac:dyDescent="0.25">
      <c r="A4" t="s">
        <v>99</v>
      </c>
      <c r="B4">
        <v>19</v>
      </c>
      <c r="C4">
        <v>21.33</v>
      </c>
      <c r="D4">
        <f t="shared" si="0"/>
        <v>-2.3299999999999983</v>
      </c>
      <c r="E4">
        <f t="shared" si="1"/>
        <v>-0.10923581809657752</v>
      </c>
    </row>
    <row r="5" spans="1:5" x14ac:dyDescent="0.25">
      <c r="A5" t="s">
        <v>100</v>
      </c>
      <c r="B5">
        <v>21</v>
      </c>
      <c r="C5">
        <v>21.33</v>
      </c>
      <c r="D5">
        <f t="shared" si="0"/>
        <v>-0.32999999999999829</v>
      </c>
      <c r="E5">
        <f t="shared" si="1"/>
        <v>-1.5471167369901468E-2</v>
      </c>
    </row>
    <row r="6" spans="1:5" x14ac:dyDescent="0.25">
      <c r="A6" t="s">
        <v>35</v>
      </c>
      <c r="B6">
        <v>18</v>
      </c>
      <c r="C6">
        <v>21.33</v>
      </c>
      <c r="D6">
        <f t="shared" si="0"/>
        <v>-3.3299999999999983</v>
      </c>
      <c r="E6">
        <f t="shared" si="1"/>
        <v>-0.15611814345991554</v>
      </c>
    </row>
    <row r="7" spans="1:5" x14ac:dyDescent="0.25">
      <c r="A7" t="s">
        <v>101</v>
      </c>
      <c r="B7">
        <v>19</v>
      </c>
      <c r="C7">
        <v>21.33</v>
      </c>
      <c r="D7">
        <f t="shared" si="0"/>
        <v>-2.3299999999999983</v>
      </c>
      <c r="E7">
        <f t="shared" si="1"/>
        <v>-0.10923581809657752</v>
      </c>
    </row>
    <row r="8" spans="1:5" x14ac:dyDescent="0.25">
      <c r="A8" t="s">
        <v>102</v>
      </c>
      <c r="B8">
        <v>20</v>
      </c>
      <c r="C8">
        <v>21.33</v>
      </c>
      <c r="D8">
        <f t="shared" si="0"/>
        <v>-1.3299999999999983</v>
      </c>
      <c r="E8">
        <f t="shared" si="1"/>
        <v>-6.2353492733239493E-2</v>
      </c>
    </row>
    <row r="9" spans="1:5" x14ac:dyDescent="0.25">
      <c r="A9" t="s">
        <v>103</v>
      </c>
      <c r="B9">
        <v>23</v>
      </c>
      <c r="C9">
        <v>21.33</v>
      </c>
      <c r="D9">
        <f t="shared" si="0"/>
        <v>1.6700000000000017</v>
      </c>
      <c r="E9">
        <f t="shared" si="1"/>
        <v>7.8293483356774579E-2</v>
      </c>
    </row>
    <row r="10" spans="1:5" x14ac:dyDescent="0.25">
      <c r="A10" t="s">
        <v>104</v>
      </c>
      <c r="B10">
        <v>18</v>
      </c>
      <c r="C10">
        <v>21.33</v>
      </c>
      <c r="D10">
        <f t="shared" si="0"/>
        <v>-3.3299999999999983</v>
      </c>
      <c r="E10">
        <f t="shared" si="1"/>
        <v>-0.15611814345991554</v>
      </c>
    </row>
    <row r="11" spans="1:5" x14ac:dyDescent="0.25">
      <c r="A11" t="s">
        <v>105</v>
      </c>
      <c r="B11">
        <v>20</v>
      </c>
      <c r="C11">
        <v>21.33</v>
      </c>
      <c r="D11">
        <f t="shared" si="0"/>
        <v>-1.3299999999999983</v>
      </c>
      <c r="E11">
        <f t="shared" si="1"/>
        <v>-6.2353492733239493E-2</v>
      </c>
    </row>
    <row r="12" spans="1:5" x14ac:dyDescent="0.25">
      <c r="A12" t="s">
        <v>106</v>
      </c>
      <c r="B12">
        <v>23</v>
      </c>
      <c r="C12">
        <v>21.33</v>
      </c>
      <c r="D12">
        <f t="shared" si="0"/>
        <v>1.6700000000000017</v>
      </c>
      <c r="E12">
        <f t="shared" si="1"/>
        <v>7.8293483356774579E-2</v>
      </c>
    </row>
    <row r="16" spans="1:5" x14ac:dyDescent="0.25">
      <c r="D16" t="s">
        <v>121</v>
      </c>
      <c r="E16">
        <f>SUM(E1:E15)</f>
        <v>1.8752930145344432E-3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O24" sqref="O24"/>
    </sheetView>
  </sheetViews>
  <sheetFormatPr defaultRowHeight="15" x14ac:dyDescent="0.25"/>
  <sheetData>
    <row r="1" spans="1:14" x14ac:dyDescent="0.25">
      <c r="A1" t="s">
        <v>107</v>
      </c>
      <c r="B1" t="s">
        <v>108</v>
      </c>
      <c r="C1" t="s">
        <v>109</v>
      </c>
      <c r="D1" t="s">
        <v>110</v>
      </c>
      <c r="J1" s="2" t="s">
        <v>120</v>
      </c>
      <c r="K1" s="2" t="s">
        <v>119</v>
      </c>
      <c r="L1" s="2"/>
      <c r="M1" s="2"/>
      <c r="N1" s="2"/>
    </row>
    <row r="2" spans="1:14" x14ac:dyDescent="0.25">
      <c r="A2">
        <v>58</v>
      </c>
      <c r="B2">
        <v>35</v>
      </c>
      <c r="C2">
        <v>45.35</v>
      </c>
      <c r="D2">
        <v>47.65</v>
      </c>
      <c r="J2" s="2">
        <v>58</v>
      </c>
      <c r="K2" s="2">
        <v>45.35</v>
      </c>
      <c r="L2" s="2">
        <f>J2-K2</f>
        <v>12.649999999999999</v>
      </c>
      <c r="M2" s="2">
        <f>L2*L2</f>
        <v>160.02249999999995</v>
      </c>
      <c r="N2" s="2">
        <f>M2/K2</f>
        <v>3.5286108048511564</v>
      </c>
    </row>
    <row r="3" spans="1:14" x14ac:dyDescent="0.25">
      <c r="A3">
        <v>11</v>
      </c>
      <c r="B3">
        <v>25</v>
      </c>
      <c r="C3">
        <v>17.559999999999999</v>
      </c>
      <c r="D3">
        <v>18.440000000000001</v>
      </c>
      <c r="J3" s="2">
        <v>11</v>
      </c>
      <c r="K3" s="2">
        <v>17.559999999999999</v>
      </c>
      <c r="L3" s="2">
        <f t="shared" ref="L3:L7" si="0">J3-K3</f>
        <v>-6.5599999999999987</v>
      </c>
      <c r="M3" s="2">
        <f t="shared" ref="M3:M7" si="1">L3*L3</f>
        <v>43.033599999999986</v>
      </c>
      <c r="N3" s="2">
        <f t="shared" ref="N3:N7" si="2">M3/K3</f>
        <v>2.4506605922551246</v>
      </c>
    </row>
    <row r="4" spans="1:14" x14ac:dyDescent="0.25">
      <c r="A4">
        <v>10</v>
      </c>
      <c r="B4">
        <v>23</v>
      </c>
      <c r="C4">
        <v>16.09</v>
      </c>
      <c r="D4">
        <v>16.91</v>
      </c>
      <c r="J4" s="2">
        <v>10</v>
      </c>
      <c r="K4" s="2">
        <v>16.09</v>
      </c>
      <c r="L4" s="2">
        <f t="shared" si="0"/>
        <v>-6.09</v>
      </c>
      <c r="M4" s="2">
        <f t="shared" si="1"/>
        <v>37.088099999999997</v>
      </c>
      <c r="N4" s="2">
        <f t="shared" si="2"/>
        <v>2.3050403977625855</v>
      </c>
    </row>
    <row r="5" spans="1:14" x14ac:dyDescent="0.25">
      <c r="J5" s="2">
        <v>35</v>
      </c>
      <c r="K5" s="2">
        <v>47.65</v>
      </c>
      <c r="L5" s="2">
        <f t="shared" si="0"/>
        <v>-12.649999999999999</v>
      </c>
      <c r="M5" s="2">
        <f t="shared" si="1"/>
        <v>160.02249999999995</v>
      </c>
      <c r="N5" s="2">
        <f t="shared" si="2"/>
        <v>3.35828961175236</v>
      </c>
    </row>
    <row r="6" spans="1:14" x14ac:dyDescent="0.25">
      <c r="F6" t="s">
        <v>111</v>
      </c>
      <c r="J6" s="2">
        <v>25</v>
      </c>
      <c r="K6" s="2">
        <v>18.440000000000001</v>
      </c>
      <c r="L6" s="2">
        <f t="shared" si="0"/>
        <v>6.5599999999999987</v>
      </c>
      <c r="M6" s="2">
        <f t="shared" si="1"/>
        <v>43.033599999999986</v>
      </c>
      <c r="N6" s="2">
        <f t="shared" si="2"/>
        <v>2.3337093275488061</v>
      </c>
    </row>
    <row r="7" spans="1:14" x14ac:dyDescent="0.25">
      <c r="E7">
        <f>_xlfn.CHISQ.TEST(A2:B4,C2:D4)</f>
        <v>3.0819201700830936E-4</v>
      </c>
      <c r="J7" s="2">
        <v>23</v>
      </c>
      <c r="K7" s="2">
        <v>16.91</v>
      </c>
      <c r="L7" s="2">
        <f t="shared" si="0"/>
        <v>6.09</v>
      </c>
      <c r="M7" s="2">
        <f t="shared" si="1"/>
        <v>37.088099999999997</v>
      </c>
      <c r="N7" s="2">
        <f t="shared" si="2"/>
        <v>2.1932643406268477</v>
      </c>
    </row>
    <row r="10" spans="1:14" x14ac:dyDescent="0.25">
      <c r="N10" s="19">
        <f>SUM(N2:N9)</f>
        <v>16.169575074796882</v>
      </c>
    </row>
    <row r="16" spans="1:14" x14ac:dyDescent="0.25">
      <c r="A16" t="s">
        <v>112</v>
      </c>
      <c r="B16" t="s">
        <v>113</v>
      </c>
      <c r="C16" t="s">
        <v>114</v>
      </c>
      <c r="D16" t="s">
        <v>115</v>
      </c>
    </row>
    <row r="17" spans="1:5" x14ac:dyDescent="0.25">
      <c r="A17">
        <v>110</v>
      </c>
      <c r="B17">
        <v>106</v>
      </c>
      <c r="C17">
        <v>112</v>
      </c>
      <c r="D17">
        <v>103</v>
      </c>
    </row>
    <row r="18" spans="1:5" x14ac:dyDescent="0.25">
      <c r="A18">
        <v>98</v>
      </c>
      <c r="B18">
        <v>86</v>
      </c>
      <c r="C18">
        <v>95</v>
      </c>
      <c r="D18">
        <v>88</v>
      </c>
    </row>
    <row r="24" spans="1:5" x14ac:dyDescent="0.25">
      <c r="B24">
        <f>_xlfn.CHISQ.TEST(A17:B18,C17:D18)</f>
        <v>0.60787271238952001</v>
      </c>
      <c r="D24">
        <f>CHITEST(A17:B18,C17:D18)</f>
        <v>0.60787271238952001</v>
      </c>
    </row>
    <row r="26" spans="1:5" x14ac:dyDescent="0.25">
      <c r="A26" s="2" t="s">
        <v>120</v>
      </c>
      <c r="B26" s="2" t="s">
        <v>119</v>
      </c>
      <c r="C26" s="2" t="s">
        <v>116</v>
      </c>
      <c r="D26" s="2" t="s">
        <v>117</v>
      </c>
      <c r="E26" s="2" t="s">
        <v>118</v>
      </c>
    </row>
    <row r="27" spans="1:5" x14ac:dyDescent="0.25">
      <c r="A27" s="2">
        <v>110</v>
      </c>
      <c r="B27" s="2">
        <v>112.32</v>
      </c>
      <c r="C27" s="2">
        <f>A27-B27</f>
        <v>-2.3199999999999932</v>
      </c>
      <c r="D27" s="2">
        <f>C27*C27</f>
        <v>5.3823999999999685</v>
      </c>
      <c r="E27" s="2">
        <f>D27/B27</f>
        <v>4.792022792022764E-2</v>
      </c>
    </row>
    <row r="28" spans="1:5" x14ac:dyDescent="0.25">
      <c r="A28" s="2">
        <v>106</v>
      </c>
      <c r="B28" s="2">
        <v>103.68</v>
      </c>
      <c r="C28" s="2">
        <f t="shared" ref="C28:C30" si="3">A28-B28</f>
        <v>2.3199999999999932</v>
      </c>
      <c r="D28" s="2">
        <f t="shared" ref="D28:D30" si="4">C28*C28</f>
        <v>5.3823999999999685</v>
      </c>
      <c r="E28" s="2">
        <f t="shared" ref="E28:E30" si="5">D28/B28</f>
        <v>5.1913580246913275E-2</v>
      </c>
    </row>
    <row r="29" spans="1:5" x14ac:dyDescent="0.25">
      <c r="A29" s="2">
        <v>98</v>
      </c>
      <c r="B29" s="2">
        <v>95.68</v>
      </c>
      <c r="C29" s="2">
        <f t="shared" si="3"/>
        <v>2.3199999999999932</v>
      </c>
      <c r="D29" s="2">
        <f t="shared" si="4"/>
        <v>5.3823999999999685</v>
      </c>
      <c r="E29" s="2">
        <f t="shared" si="5"/>
        <v>5.6254180602006355E-2</v>
      </c>
    </row>
    <row r="30" spans="1:5" x14ac:dyDescent="0.25">
      <c r="A30" s="2">
        <v>86</v>
      </c>
      <c r="B30" s="2">
        <v>88.32</v>
      </c>
      <c r="C30" s="2">
        <f t="shared" si="3"/>
        <v>-2.3199999999999932</v>
      </c>
      <c r="D30" s="2">
        <f t="shared" si="4"/>
        <v>5.3823999999999685</v>
      </c>
      <c r="E30" s="2">
        <f t="shared" si="5"/>
        <v>6.0942028985506894E-2</v>
      </c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19">
        <f>SUM(E27:E34)</f>
        <v>0.21703001775465414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3" workbookViewId="0">
      <selection activeCell="A25" sqref="A25"/>
    </sheetView>
  </sheetViews>
  <sheetFormatPr defaultRowHeight="15" x14ac:dyDescent="0.25"/>
  <cols>
    <col min="4" max="4" width="18.85546875" customWidth="1"/>
  </cols>
  <sheetData>
    <row r="1" spans="1:5" x14ac:dyDescent="0.25">
      <c r="A1" t="s">
        <v>7</v>
      </c>
      <c r="B1" t="s">
        <v>0</v>
      </c>
      <c r="C1" t="s">
        <v>1</v>
      </c>
      <c r="D1" s="1" t="s">
        <v>2</v>
      </c>
      <c r="E1" s="2" t="s">
        <v>4</v>
      </c>
    </row>
    <row r="2" spans="1:5" x14ac:dyDescent="0.25">
      <c r="A2">
        <v>1</v>
      </c>
      <c r="B2">
        <v>3</v>
      </c>
      <c r="C2">
        <v>20</v>
      </c>
      <c r="D2">
        <f>(B2-C2)</f>
        <v>-17</v>
      </c>
      <c r="E2">
        <f>(D2*D2)</f>
        <v>289</v>
      </c>
    </row>
    <row r="3" spans="1:5" x14ac:dyDescent="0.25">
      <c r="A3">
        <v>2</v>
      </c>
      <c r="B3">
        <v>3</v>
      </c>
      <c r="C3">
        <v>13</v>
      </c>
      <c r="D3">
        <f t="shared" ref="D3:D12" si="0">(B3-C3)</f>
        <v>-10</v>
      </c>
      <c r="E3">
        <f t="shared" ref="E3:E14" si="1">(D3*D3)</f>
        <v>100</v>
      </c>
    </row>
    <row r="4" spans="1:5" x14ac:dyDescent="0.25">
      <c r="A4">
        <v>3</v>
      </c>
      <c r="B4">
        <v>3</v>
      </c>
      <c r="C4">
        <v>13</v>
      </c>
      <c r="D4">
        <f t="shared" si="0"/>
        <v>-10</v>
      </c>
      <c r="E4">
        <f t="shared" si="1"/>
        <v>100</v>
      </c>
    </row>
    <row r="5" spans="1:5" x14ac:dyDescent="0.25">
      <c r="A5">
        <v>4</v>
      </c>
      <c r="B5">
        <v>12</v>
      </c>
      <c r="C5">
        <v>20</v>
      </c>
      <c r="D5">
        <f t="shared" si="0"/>
        <v>-8</v>
      </c>
      <c r="E5">
        <f t="shared" si="1"/>
        <v>64</v>
      </c>
    </row>
    <row r="6" spans="1:5" x14ac:dyDescent="0.25">
      <c r="A6">
        <v>5</v>
      </c>
      <c r="B6">
        <v>15</v>
      </c>
      <c r="C6">
        <v>29</v>
      </c>
      <c r="D6">
        <f t="shared" si="0"/>
        <v>-14</v>
      </c>
      <c r="E6">
        <f t="shared" si="1"/>
        <v>196</v>
      </c>
    </row>
    <row r="7" spans="1:5" x14ac:dyDescent="0.25">
      <c r="A7">
        <v>6</v>
      </c>
      <c r="B7">
        <v>16</v>
      </c>
      <c r="C7">
        <v>32</v>
      </c>
      <c r="D7">
        <f t="shared" si="0"/>
        <v>-16</v>
      </c>
      <c r="E7">
        <f t="shared" si="1"/>
        <v>256</v>
      </c>
    </row>
    <row r="8" spans="1:5" x14ac:dyDescent="0.25">
      <c r="A8">
        <v>7</v>
      </c>
      <c r="B8">
        <v>17</v>
      </c>
      <c r="C8">
        <v>23</v>
      </c>
      <c r="D8">
        <f t="shared" si="0"/>
        <v>-6</v>
      </c>
      <c r="E8">
        <f t="shared" si="1"/>
        <v>36</v>
      </c>
    </row>
    <row r="9" spans="1:5" x14ac:dyDescent="0.25">
      <c r="A9">
        <v>8</v>
      </c>
      <c r="B9">
        <v>19</v>
      </c>
      <c r="C9">
        <v>20</v>
      </c>
      <c r="D9">
        <f t="shared" si="0"/>
        <v>-1</v>
      </c>
      <c r="E9">
        <f t="shared" si="1"/>
        <v>1</v>
      </c>
    </row>
    <row r="10" spans="1:5" x14ac:dyDescent="0.25">
      <c r="A10">
        <v>9</v>
      </c>
      <c r="B10">
        <v>23</v>
      </c>
      <c r="C10">
        <v>25</v>
      </c>
      <c r="D10">
        <f t="shared" si="0"/>
        <v>-2</v>
      </c>
      <c r="E10">
        <f t="shared" si="1"/>
        <v>4</v>
      </c>
    </row>
    <row r="11" spans="1:5" x14ac:dyDescent="0.25">
      <c r="A11">
        <v>10</v>
      </c>
      <c r="B11">
        <v>24</v>
      </c>
      <c r="C11">
        <v>15</v>
      </c>
      <c r="D11">
        <f t="shared" si="0"/>
        <v>9</v>
      </c>
      <c r="E11">
        <f t="shared" si="1"/>
        <v>81</v>
      </c>
    </row>
    <row r="12" spans="1:5" x14ac:dyDescent="0.25">
      <c r="A12">
        <v>11</v>
      </c>
      <c r="B12">
        <v>32</v>
      </c>
      <c r="C12">
        <v>30</v>
      </c>
      <c r="D12">
        <f t="shared" si="0"/>
        <v>2</v>
      </c>
      <c r="E12">
        <f t="shared" si="1"/>
        <v>4</v>
      </c>
    </row>
    <row r="13" spans="1:5" x14ac:dyDescent="0.25">
      <c r="E13">
        <f t="shared" si="1"/>
        <v>0</v>
      </c>
    </row>
    <row r="14" spans="1:5" x14ac:dyDescent="0.25">
      <c r="E14">
        <f t="shared" si="1"/>
        <v>0</v>
      </c>
    </row>
    <row r="15" spans="1:5" x14ac:dyDescent="0.25">
      <c r="C15" t="s">
        <v>3</v>
      </c>
      <c r="D15" s="1">
        <f>SUM(D2:D14)</f>
        <v>-73</v>
      </c>
      <c r="E15" s="2">
        <f>SUM(E2:E14)</f>
        <v>1131</v>
      </c>
    </row>
    <row r="16" spans="1:5" x14ac:dyDescent="0.25">
      <c r="D16" s="3" t="s">
        <v>5</v>
      </c>
      <c r="E16" s="3" t="s">
        <v>6</v>
      </c>
    </row>
    <row r="19" spans="4:6" x14ac:dyDescent="0.25">
      <c r="D19" s="12" t="s">
        <v>34</v>
      </c>
      <c r="E19" s="12"/>
    </row>
    <row r="20" spans="4:6" x14ac:dyDescent="0.25">
      <c r="D20" t="s">
        <v>22</v>
      </c>
      <c r="E20">
        <f>D15</f>
        <v>-73</v>
      </c>
    </row>
    <row r="21" spans="4:6" x14ac:dyDescent="0.25">
      <c r="D21" t="s">
        <v>23</v>
      </c>
      <c r="E21">
        <f>E15</f>
        <v>1131</v>
      </c>
    </row>
    <row r="22" spans="4:6" x14ac:dyDescent="0.25">
      <c r="D22" t="s">
        <v>24</v>
      </c>
      <c r="E22">
        <v>11</v>
      </c>
    </row>
    <row r="24" spans="4:6" x14ac:dyDescent="0.25">
      <c r="D24" t="s">
        <v>25</v>
      </c>
      <c r="E24">
        <f>E20/E22</f>
        <v>-6.6363636363636367</v>
      </c>
    </row>
    <row r="25" spans="4:6" x14ac:dyDescent="0.25">
      <c r="D25" t="s">
        <v>26</v>
      </c>
      <c r="E25">
        <f>(D15*D15)/E22</f>
        <v>484.45454545454544</v>
      </c>
    </row>
    <row r="26" spans="4:6" x14ac:dyDescent="0.25">
      <c r="D26" t="s">
        <v>27</v>
      </c>
      <c r="E26">
        <f>E15</f>
        <v>1131</v>
      </c>
    </row>
    <row r="27" spans="4:6" x14ac:dyDescent="0.25">
      <c r="D27" t="s">
        <v>28</v>
      </c>
      <c r="E27">
        <f>E26-E25</f>
        <v>646.5454545454545</v>
      </c>
    </row>
    <row r="28" spans="4:6" x14ac:dyDescent="0.25">
      <c r="D28" t="s">
        <v>30</v>
      </c>
      <c r="E28">
        <v>110</v>
      </c>
      <c r="F28" s="10" t="s">
        <v>29</v>
      </c>
    </row>
    <row r="29" spans="4:6" x14ac:dyDescent="0.25">
      <c r="D29" t="s">
        <v>31</v>
      </c>
      <c r="E29">
        <f>E27/E28</f>
        <v>5.8776859504132224</v>
      </c>
    </row>
    <row r="30" spans="4:6" x14ac:dyDescent="0.25">
      <c r="D30" t="s">
        <v>32</v>
      </c>
      <c r="E30">
        <f>SQRT(E29)</f>
        <v>2.4243939346593866</v>
      </c>
    </row>
    <row r="33" spans="4:5" x14ac:dyDescent="0.25">
      <c r="D33" s="11" t="s">
        <v>33</v>
      </c>
      <c r="E33" s="11">
        <f>E24/E30</f>
        <v>-2.737328922288369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8" sqref="E18"/>
    </sheetView>
  </sheetViews>
  <sheetFormatPr defaultRowHeight="15" x14ac:dyDescent="0.25"/>
  <sheetData>
    <row r="1" spans="1:3" x14ac:dyDescent="0.25">
      <c r="A1" t="s">
        <v>39</v>
      </c>
    </row>
    <row r="2" spans="1:3" ht="15.75" thickBot="1" x14ac:dyDescent="0.3"/>
    <row r="3" spans="1:3" x14ac:dyDescent="0.25">
      <c r="A3" s="6"/>
      <c r="B3" s="6" t="s">
        <v>9</v>
      </c>
      <c r="C3" s="6" t="s">
        <v>10</v>
      </c>
    </row>
    <row r="4" spans="1:3" x14ac:dyDescent="0.25">
      <c r="A4" s="4" t="s">
        <v>11</v>
      </c>
      <c r="B4" s="4">
        <v>33</v>
      </c>
      <c r="C4" s="4">
        <v>24.8</v>
      </c>
    </row>
    <row r="5" spans="1:3" x14ac:dyDescent="0.25">
      <c r="A5" s="4" t="s">
        <v>12</v>
      </c>
      <c r="B5" s="4">
        <v>160</v>
      </c>
      <c r="C5" s="4">
        <v>21.700000000000045</v>
      </c>
    </row>
    <row r="6" spans="1:3" x14ac:dyDescent="0.25">
      <c r="A6" s="4" t="s">
        <v>13</v>
      </c>
      <c r="B6" s="4">
        <v>6</v>
      </c>
      <c r="C6" s="4">
        <v>5</v>
      </c>
    </row>
    <row r="7" spans="1:3" x14ac:dyDescent="0.25">
      <c r="A7" s="4" t="s">
        <v>15</v>
      </c>
      <c r="B7" s="4">
        <v>0</v>
      </c>
      <c r="C7" s="4"/>
    </row>
    <row r="8" spans="1:3" x14ac:dyDescent="0.25">
      <c r="A8" s="4" t="s">
        <v>16</v>
      </c>
      <c r="B8" s="4">
        <v>7</v>
      </c>
      <c r="C8" s="4"/>
    </row>
    <row r="9" spans="1:3" x14ac:dyDescent="0.25">
      <c r="A9" s="13" t="s">
        <v>17</v>
      </c>
      <c r="B9" s="13">
        <v>1.4726051404930285</v>
      </c>
      <c r="C9" s="4"/>
    </row>
    <row r="10" spans="1:3" x14ac:dyDescent="0.25">
      <c r="A10" s="4" t="s">
        <v>18</v>
      </c>
      <c r="B10" s="4">
        <v>9.217020234847606E-2</v>
      </c>
      <c r="C10" s="4"/>
    </row>
    <row r="11" spans="1:3" x14ac:dyDescent="0.25">
      <c r="A11" s="4" t="s">
        <v>19</v>
      </c>
      <c r="B11" s="4">
        <v>1.8945786050900073</v>
      </c>
      <c r="C11" s="4"/>
    </row>
    <row r="12" spans="1:3" x14ac:dyDescent="0.25">
      <c r="A12" s="4" t="s">
        <v>20</v>
      </c>
      <c r="B12" s="4">
        <v>0.18434040469695212</v>
      </c>
      <c r="C12" s="4"/>
    </row>
    <row r="13" spans="1:3" ht="15.75" thickBot="1" x14ac:dyDescent="0.3">
      <c r="A13" s="5" t="s">
        <v>21</v>
      </c>
      <c r="B13" s="14">
        <v>2.3646242515927849</v>
      </c>
      <c r="C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3" sqref="F13"/>
    </sheetView>
  </sheetViews>
  <sheetFormatPr defaultRowHeight="15" x14ac:dyDescent="0.25"/>
  <cols>
    <col min="6" max="6" width="14.5703125" customWidth="1"/>
  </cols>
  <sheetData>
    <row r="1" spans="1:6" x14ac:dyDescent="0.25">
      <c r="A1" t="s">
        <v>36</v>
      </c>
      <c r="B1" t="s">
        <v>37</v>
      </c>
      <c r="F1" s="12" t="s">
        <v>38</v>
      </c>
    </row>
    <row r="2" spans="1:6" x14ac:dyDescent="0.25">
      <c r="A2">
        <v>26</v>
      </c>
      <c r="B2">
        <v>23</v>
      </c>
    </row>
    <row r="3" spans="1:6" x14ac:dyDescent="0.25">
      <c r="A3">
        <v>25</v>
      </c>
      <c r="B3">
        <v>30</v>
      </c>
    </row>
    <row r="4" spans="1:6" x14ac:dyDescent="0.25">
      <c r="A4">
        <v>43</v>
      </c>
      <c r="B4">
        <v>18</v>
      </c>
    </row>
    <row r="5" spans="1:6" x14ac:dyDescent="0.25">
      <c r="A5">
        <v>34</v>
      </c>
      <c r="B5">
        <v>25</v>
      </c>
    </row>
    <row r="6" spans="1:6" x14ac:dyDescent="0.25">
      <c r="A6">
        <v>18</v>
      </c>
      <c r="B6">
        <v>28</v>
      </c>
    </row>
    <row r="7" spans="1:6" x14ac:dyDescent="0.25">
      <c r="A7">
        <v>52</v>
      </c>
      <c r="B7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4" workbookViewId="0">
      <selection activeCell="F20" sqref="F20"/>
    </sheetView>
  </sheetViews>
  <sheetFormatPr defaultRowHeight="15" x14ac:dyDescent="0.25"/>
  <cols>
    <col min="1" max="1" width="15.7109375" customWidth="1"/>
    <col min="2" max="2" width="25.85546875" customWidth="1"/>
  </cols>
  <sheetData>
    <row r="1" spans="1:3" x14ac:dyDescent="0.25">
      <c r="A1" t="s">
        <v>44</v>
      </c>
    </row>
    <row r="2" spans="1:3" ht="15.75" thickBot="1" x14ac:dyDescent="0.3"/>
    <row r="3" spans="1:3" x14ac:dyDescent="0.25">
      <c r="A3" s="6"/>
      <c r="B3" s="6" t="s">
        <v>9</v>
      </c>
      <c r="C3" s="6" t="s">
        <v>10</v>
      </c>
    </row>
    <row r="4" spans="1:3" x14ac:dyDescent="0.25">
      <c r="A4" s="4" t="s">
        <v>11</v>
      </c>
      <c r="B4" s="4">
        <v>61.111111111111114</v>
      </c>
      <c r="C4" s="4">
        <v>59</v>
      </c>
    </row>
    <row r="5" spans="1:3" x14ac:dyDescent="0.25">
      <c r="A5" s="4" t="s">
        <v>45</v>
      </c>
      <c r="B5" s="4">
        <v>335</v>
      </c>
      <c r="C5" s="4">
        <v>539</v>
      </c>
    </row>
    <row r="6" spans="1:3" x14ac:dyDescent="0.25">
      <c r="A6" s="4" t="s">
        <v>13</v>
      </c>
      <c r="B6" s="4">
        <v>9</v>
      </c>
      <c r="C6" s="4">
        <v>9</v>
      </c>
    </row>
    <row r="7" spans="1:3" x14ac:dyDescent="0.25">
      <c r="A7" s="4" t="s">
        <v>15</v>
      </c>
      <c r="B7" s="4">
        <v>0</v>
      </c>
      <c r="C7" s="4"/>
    </row>
    <row r="8" spans="1:3" x14ac:dyDescent="0.25">
      <c r="A8" s="4" t="s">
        <v>46</v>
      </c>
      <c r="B8" s="15">
        <v>0.21422819563905079</v>
      </c>
      <c r="C8" s="4"/>
    </row>
    <row r="9" spans="1:3" x14ac:dyDescent="0.25">
      <c r="A9" s="4" t="s">
        <v>47</v>
      </c>
      <c r="B9" s="4">
        <v>0.41518455475232852</v>
      </c>
      <c r="C9" s="4"/>
    </row>
    <row r="10" spans="1:3" x14ac:dyDescent="0.25">
      <c r="A10" s="4" t="s">
        <v>48</v>
      </c>
      <c r="B10" s="15">
        <v>1.6448536269514715</v>
      </c>
      <c r="C10" s="4"/>
    </row>
    <row r="11" spans="1:3" x14ac:dyDescent="0.25">
      <c r="A11" s="4" t="s">
        <v>49</v>
      </c>
      <c r="B11" s="4">
        <v>0.83036910950465703</v>
      </c>
      <c r="C11" s="4"/>
    </row>
    <row r="12" spans="1:3" ht="15.75" thickBot="1" x14ac:dyDescent="0.3">
      <c r="A12" s="5" t="s">
        <v>50</v>
      </c>
      <c r="B12" s="14">
        <v>1.9599639845400536</v>
      </c>
      <c r="C12" s="5"/>
    </row>
    <row r="21" spans="2:3" ht="90" x14ac:dyDescent="0.25">
      <c r="B21" s="17" t="s">
        <v>52</v>
      </c>
      <c r="C21" t="s">
        <v>53</v>
      </c>
    </row>
    <row r="22" spans="2:3" ht="82.5" x14ac:dyDescent="0.25">
      <c r="B22" s="1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RowHeight="15" x14ac:dyDescent="0.25"/>
  <sheetData>
    <row r="1" spans="1:3" x14ac:dyDescent="0.25">
      <c r="A1" t="s">
        <v>44</v>
      </c>
    </row>
    <row r="2" spans="1:3" ht="15.75" thickBot="1" x14ac:dyDescent="0.3"/>
    <row r="3" spans="1:3" x14ac:dyDescent="0.25">
      <c r="A3" s="6"/>
      <c r="B3" s="6" t="s">
        <v>9</v>
      </c>
      <c r="C3" s="6" t="s">
        <v>10</v>
      </c>
    </row>
    <row r="4" spans="1:3" x14ac:dyDescent="0.25">
      <c r="A4" s="4" t="s">
        <v>11</v>
      </c>
      <c r="B4" s="4">
        <v>61.111111111111114</v>
      </c>
      <c r="C4" s="4">
        <v>59</v>
      </c>
    </row>
    <row r="5" spans="1:3" x14ac:dyDescent="0.25">
      <c r="A5" s="4" t="s">
        <v>45</v>
      </c>
      <c r="B5" s="4">
        <v>335</v>
      </c>
      <c r="C5" s="4">
        <v>539</v>
      </c>
    </row>
    <row r="6" spans="1:3" x14ac:dyDescent="0.25">
      <c r="A6" s="4" t="s">
        <v>13</v>
      </c>
      <c r="B6" s="4">
        <v>36</v>
      </c>
      <c r="C6" s="4">
        <v>36</v>
      </c>
    </row>
    <row r="7" spans="1:3" x14ac:dyDescent="0.25">
      <c r="A7" s="4" t="s">
        <v>15</v>
      </c>
      <c r="B7" s="4">
        <v>0</v>
      </c>
      <c r="C7" s="4"/>
    </row>
    <row r="8" spans="1:3" x14ac:dyDescent="0.25">
      <c r="A8" s="4" t="s">
        <v>46</v>
      </c>
      <c r="B8" s="4">
        <v>0.42845639127810159</v>
      </c>
      <c r="C8" s="4"/>
    </row>
    <row r="9" spans="1:3" x14ac:dyDescent="0.25">
      <c r="A9" s="4" t="s">
        <v>47</v>
      </c>
      <c r="B9" s="4">
        <v>0.33415943822499738</v>
      </c>
      <c r="C9" s="4"/>
    </row>
    <row r="10" spans="1:3" x14ac:dyDescent="0.25">
      <c r="A10" s="4" t="s">
        <v>48</v>
      </c>
      <c r="B10" s="4">
        <v>1.6448536269514715</v>
      </c>
      <c r="C10" s="4"/>
    </row>
    <row r="11" spans="1:3" x14ac:dyDescent="0.25">
      <c r="A11" s="4" t="s">
        <v>49</v>
      </c>
      <c r="B11" s="4">
        <v>0.66831887644999477</v>
      </c>
      <c r="C11" s="4"/>
    </row>
    <row r="12" spans="1:3" ht="15.75" thickBot="1" x14ac:dyDescent="0.3">
      <c r="A12" s="5" t="s">
        <v>50</v>
      </c>
      <c r="B12" s="5">
        <v>1.9599639845400536</v>
      </c>
      <c r="C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" workbookViewId="0">
      <selection activeCell="G3" sqref="G3"/>
    </sheetView>
  </sheetViews>
  <sheetFormatPr defaultRowHeight="15" x14ac:dyDescent="0.25"/>
  <cols>
    <col min="6" max="6" width="16.5703125" customWidth="1"/>
  </cols>
  <sheetData>
    <row r="1" spans="1:8" x14ac:dyDescent="0.25">
      <c r="A1" t="s">
        <v>40</v>
      </c>
      <c r="B1" t="s">
        <v>41</v>
      </c>
    </row>
    <row r="2" spans="1:8" x14ac:dyDescent="0.25">
      <c r="A2">
        <v>34</v>
      </c>
      <c r="B2">
        <v>30</v>
      </c>
    </row>
    <row r="3" spans="1:8" x14ac:dyDescent="0.25">
      <c r="A3">
        <v>80</v>
      </c>
      <c r="B3">
        <v>40</v>
      </c>
      <c r="E3">
        <f>_xlfn.VAR.P(A2:A37)</f>
        <v>336.98765432098764</v>
      </c>
      <c r="F3" t="s">
        <v>42</v>
      </c>
      <c r="G3">
        <f>SQRT(E3)</f>
        <v>18.357223491611897</v>
      </c>
      <c r="H3" t="s">
        <v>54</v>
      </c>
    </row>
    <row r="4" spans="1:8" x14ac:dyDescent="0.25">
      <c r="A4">
        <v>67</v>
      </c>
      <c r="B4">
        <v>35</v>
      </c>
      <c r="E4">
        <f>_xlfn.VAR.P(B2:B37)</f>
        <v>539.33333333333337</v>
      </c>
      <c r="F4" t="s">
        <v>43</v>
      </c>
      <c r="G4">
        <f>SQRT(E4)</f>
        <v>23.22355126446714</v>
      </c>
      <c r="H4" t="s">
        <v>54</v>
      </c>
    </row>
    <row r="5" spans="1:8" x14ac:dyDescent="0.25">
      <c r="A5">
        <v>56</v>
      </c>
      <c r="B5">
        <v>45</v>
      </c>
    </row>
    <row r="6" spans="1:8" x14ac:dyDescent="0.25">
      <c r="A6">
        <v>36</v>
      </c>
      <c r="B6">
        <v>70</v>
      </c>
    </row>
    <row r="7" spans="1:8" x14ac:dyDescent="0.25">
      <c r="A7">
        <v>45</v>
      </c>
      <c r="B7">
        <v>86</v>
      </c>
    </row>
    <row r="8" spans="1:8" x14ac:dyDescent="0.25">
      <c r="A8">
        <v>78</v>
      </c>
      <c r="B8">
        <v>90</v>
      </c>
    </row>
    <row r="9" spans="1:8" x14ac:dyDescent="0.25">
      <c r="A9">
        <v>67</v>
      </c>
      <c r="B9">
        <v>46</v>
      </c>
    </row>
    <row r="10" spans="1:8" x14ac:dyDescent="0.25">
      <c r="A10">
        <v>87</v>
      </c>
      <c r="B10">
        <v>89</v>
      </c>
    </row>
    <row r="11" spans="1:8" x14ac:dyDescent="0.25">
      <c r="A11">
        <v>34</v>
      </c>
      <c r="B11">
        <v>30</v>
      </c>
    </row>
    <row r="12" spans="1:8" x14ac:dyDescent="0.25">
      <c r="A12">
        <v>80</v>
      </c>
      <c r="B12">
        <v>40</v>
      </c>
    </row>
    <row r="13" spans="1:8" x14ac:dyDescent="0.25">
      <c r="A13">
        <v>67</v>
      </c>
      <c r="B13">
        <v>35</v>
      </c>
    </row>
    <row r="14" spans="1:8" x14ac:dyDescent="0.25">
      <c r="A14">
        <v>56</v>
      </c>
      <c r="B14">
        <v>45</v>
      </c>
    </row>
    <row r="15" spans="1:8" x14ac:dyDescent="0.25">
      <c r="A15">
        <v>36</v>
      </c>
      <c r="B15">
        <v>70</v>
      </c>
    </row>
    <row r="16" spans="1:8" x14ac:dyDescent="0.25">
      <c r="A16">
        <v>45</v>
      </c>
      <c r="B16">
        <v>86</v>
      </c>
    </row>
    <row r="17" spans="1:2" x14ac:dyDescent="0.25">
      <c r="A17">
        <v>78</v>
      </c>
      <c r="B17">
        <v>90</v>
      </c>
    </row>
    <row r="18" spans="1:2" x14ac:dyDescent="0.25">
      <c r="A18">
        <v>67</v>
      </c>
      <c r="B18">
        <v>46</v>
      </c>
    </row>
    <row r="19" spans="1:2" x14ac:dyDescent="0.25">
      <c r="A19">
        <v>87</v>
      </c>
      <c r="B19">
        <v>89</v>
      </c>
    </row>
    <row r="20" spans="1:2" x14ac:dyDescent="0.25">
      <c r="A20">
        <v>34</v>
      </c>
      <c r="B20">
        <v>30</v>
      </c>
    </row>
    <row r="21" spans="1:2" x14ac:dyDescent="0.25">
      <c r="A21">
        <v>80</v>
      </c>
      <c r="B21">
        <v>40</v>
      </c>
    </row>
    <row r="22" spans="1:2" x14ac:dyDescent="0.25">
      <c r="A22">
        <v>67</v>
      </c>
      <c r="B22">
        <v>35</v>
      </c>
    </row>
    <row r="23" spans="1:2" x14ac:dyDescent="0.25">
      <c r="A23">
        <v>56</v>
      </c>
      <c r="B23">
        <v>45</v>
      </c>
    </row>
    <row r="24" spans="1:2" x14ac:dyDescent="0.25">
      <c r="A24">
        <v>36</v>
      </c>
      <c r="B24">
        <v>70</v>
      </c>
    </row>
    <row r="25" spans="1:2" x14ac:dyDescent="0.25">
      <c r="A25">
        <v>45</v>
      </c>
      <c r="B25">
        <v>86</v>
      </c>
    </row>
    <row r="26" spans="1:2" x14ac:dyDescent="0.25">
      <c r="A26">
        <v>78</v>
      </c>
      <c r="B26">
        <v>90</v>
      </c>
    </row>
    <row r="27" spans="1:2" x14ac:dyDescent="0.25">
      <c r="A27">
        <v>67</v>
      </c>
      <c r="B27">
        <v>46</v>
      </c>
    </row>
    <row r="28" spans="1:2" x14ac:dyDescent="0.25">
      <c r="A28">
        <v>87</v>
      </c>
      <c r="B28">
        <v>89</v>
      </c>
    </row>
    <row r="29" spans="1:2" x14ac:dyDescent="0.25">
      <c r="A29">
        <v>34</v>
      </c>
      <c r="B29">
        <v>30</v>
      </c>
    </row>
    <row r="30" spans="1:2" x14ac:dyDescent="0.25">
      <c r="A30">
        <v>80</v>
      </c>
      <c r="B30">
        <v>40</v>
      </c>
    </row>
    <row r="31" spans="1:2" x14ac:dyDescent="0.25">
      <c r="A31">
        <v>67</v>
      </c>
      <c r="B31">
        <v>35</v>
      </c>
    </row>
    <row r="32" spans="1:2" x14ac:dyDescent="0.25">
      <c r="A32">
        <v>56</v>
      </c>
      <c r="B32">
        <v>45</v>
      </c>
    </row>
    <row r="33" spans="1:2" x14ac:dyDescent="0.25">
      <c r="A33">
        <v>36</v>
      </c>
      <c r="B33">
        <v>70</v>
      </c>
    </row>
    <row r="34" spans="1:2" x14ac:dyDescent="0.25">
      <c r="A34">
        <v>45</v>
      </c>
      <c r="B34">
        <v>86</v>
      </c>
    </row>
    <row r="35" spans="1:2" x14ac:dyDescent="0.25">
      <c r="A35">
        <v>78</v>
      </c>
      <c r="B35">
        <v>90</v>
      </c>
    </row>
    <row r="36" spans="1:2" x14ac:dyDescent="0.25">
      <c r="A36">
        <v>67</v>
      </c>
      <c r="B36">
        <v>46</v>
      </c>
    </row>
    <row r="37" spans="1:2" x14ac:dyDescent="0.25">
      <c r="A37">
        <v>87</v>
      </c>
      <c r="B37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20" sqref="G20"/>
    </sheetView>
  </sheetViews>
  <sheetFormatPr defaultRowHeight="15" x14ac:dyDescent="0.25"/>
  <cols>
    <col min="1" max="1" width="20.140625" customWidth="1"/>
    <col min="2" max="2" width="18.5703125" customWidth="1"/>
  </cols>
  <sheetData>
    <row r="1" spans="1:3" x14ac:dyDescent="0.25">
      <c r="A1" t="s">
        <v>55</v>
      </c>
    </row>
    <row r="2" spans="1:3" ht="15.75" thickBot="1" x14ac:dyDescent="0.3"/>
    <row r="3" spans="1:3" x14ac:dyDescent="0.25">
      <c r="A3" s="6"/>
      <c r="B3" s="6" t="s">
        <v>9</v>
      </c>
      <c r="C3" s="6" t="s">
        <v>10</v>
      </c>
    </row>
    <row r="4" spans="1:3" x14ac:dyDescent="0.25">
      <c r="A4" s="4" t="s">
        <v>11</v>
      </c>
      <c r="B4" s="4">
        <v>33</v>
      </c>
      <c r="C4" s="4">
        <v>24.833333333333332</v>
      </c>
    </row>
    <row r="5" spans="1:3" x14ac:dyDescent="0.25">
      <c r="A5" s="4" t="s">
        <v>12</v>
      </c>
      <c r="B5" s="4">
        <v>160</v>
      </c>
      <c r="C5" s="4">
        <v>17.366666666666696</v>
      </c>
    </row>
    <row r="6" spans="1:3" x14ac:dyDescent="0.25">
      <c r="A6" s="4" t="s">
        <v>13</v>
      </c>
      <c r="B6" s="4">
        <v>6</v>
      </c>
      <c r="C6" s="4">
        <v>6</v>
      </c>
    </row>
    <row r="7" spans="1:3" x14ac:dyDescent="0.25">
      <c r="A7" s="4" t="s">
        <v>16</v>
      </c>
      <c r="B7" s="4">
        <v>5</v>
      </c>
      <c r="C7" s="4">
        <v>5</v>
      </c>
    </row>
    <row r="8" spans="1:3" x14ac:dyDescent="0.25">
      <c r="A8" s="15" t="s">
        <v>35</v>
      </c>
      <c r="B8" s="15">
        <v>9.2130518234164906</v>
      </c>
      <c r="C8" s="4"/>
    </row>
    <row r="9" spans="1:3" x14ac:dyDescent="0.25">
      <c r="A9" s="4" t="s">
        <v>56</v>
      </c>
      <c r="B9" s="4">
        <v>1.4620395390387859E-2</v>
      </c>
      <c r="C9" s="4"/>
    </row>
    <row r="10" spans="1:3" ht="15.75" thickBot="1" x14ac:dyDescent="0.3">
      <c r="A10" s="14" t="s">
        <v>57</v>
      </c>
      <c r="B10" s="14">
        <v>5.0503290576326485</v>
      </c>
      <c r="C1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>
        <v>26</v>
      </c>
      <c r="B2">
        <v>23</v>
      </c>
    </row>
    <row r="3" spans="1:2" x14ac:dyDescent="0.25">
      <c r="A3">
        <v>25</v>
      </c>
      <c r="B3">
        <v>30</v>
      </c>
    </row>
    <row r="4" spans="1:2" x14ac:dyDescent="0.25">
      <c r="A4">
        <v>43</v>
      </c>
      <c r="B4">
        <v>18</v>
      </c>
    </row>
    <row r="5" spans="1:2" x14ac:dyDescent="0.25">
      <c r="A5">
        <v>34</v>
      </c>
      <c r="B5">
        <v>25</v>
      </c>
    </row>
    <row r="6" spans="1:2" x14ac:dyDescent="0.25">
      <c r="A6">
        <v>18</v>
      </c>
      <c r="B6">
        <v>28</v>
      </c>
    </row>
    <row r="7" spans="1:2" x14ac:dyDescent="0.25">
      <c r="A7">
        <v>52</v>
      </c>
      <c r="B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</vt:lpstr>
      <vt:lpstr>paired T-test</vt:lpstr>
      <vt:lpstr>testUnequal</vt:lpstr>
      <vt:lpstr>T-test unequal</vt:lpstr>
      <vt:lpstr>zTestResult</vt:lpstr>
      <vt:lpstr>Sheet7</vt:lpstr>
      <vt:lpstr>Z Test</vt:lpstr>
      <vt:lpstr>F_TestResult</vt:lpstr>
      <vt:lpstr>F Test</vt:lpstr>
      <vt:lpstr>Anova1wayResult</vt:lpstr>
      <vt:lpstr>ANOVA1Way</vt:lpstr>
      <vt:lpstr>DescriptiveResult</vt:lpstr>
      <vt:lpstr>Descriptive</vt:lpstr>
      <vt:lpstr>Sheet3</vt:lpstr>
      <vt:lpstr>Chisq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</dc:creator>
  <cp:lastModifiedBy>radha</cp:lastModifiedBy>
  <dcterms:created xsi:type="dcterms:W3CDTF">2018-09-15T04:22:28Z</dcterms:created>
  <dcterms:modified xsi:type="dcterms:W3CDTF">2018-09-15T18:24:46Z</dcterms:modified>
</cp:coreProperties>
</file>