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ola\Documents\IE 509\"/>
    </mc:Choice>
  </mc:AlternateContent>
  <xr:revisionPtr revIDLastSave="0" documentId="13_ncr:1_{D1C9FC40-02AD-41AA-ADC8-EE8217165691}" xr6:coauthVersionLast="47" xr6:coauthVersionMax="47" xr10:uidLastSave="{00000000-0000-0000-0000-000000000000}"/>
  <bookViews>
    <workbookView xWindow="-110" yWindow="-110" windowWidth="19420" windowHeight="10300" xr2:uid="{61A2EB28-27E2-49C5-A58D-FD7E97026BD8}"/>
  </bookViews>
  <sheets>
    <sheet name="P4-5" sheetId="2" r:id="rId1"/>
    <sheet name="P4-9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" l="1"/>
  <c r="B21" i="2"/>
  <c r="B20" i="2"/>
  <c r="B19" i="2"/>
  <c r="B18" i="2"/>
  <c r="B17" i="2"/>
  <c r="B16" i="2"/>
  <c r="B16" i="1"/>
  <c r="B18" i="1" s="1"/>
  <c r="B15" i="1"/>
  <c r="B14" i="1"/>
  <c r="B20" i="1" l="1"/>
  <c r="B19" i="1"/>
  <c r="B22" i="1" s="1"/>
</calcChain>
</file>

<file path=xl/sharedStrings.xml><?xml version="1.0" encoding="utf-8"?>
<sst xmlns="http://schemas.openxmlformats.org/spreadsheetml/2006/main" count="23" uniqueCount="21">
  <si>
    <t xml:space="preserve">Problem 4-9 </t>
  </si>
  <si>
    <t>Speciatronics</t>
  </si>
  <si>
    <t>Process Data</t>
  </si>
  <si>
    <t>USL</t>
  </si>
  <si>
    <t>LSL</t>
  </si>
  <si>
    <t>Mean</t>
  </si>
  <si>
    <t>Midpoint</t>
  </si>
  <si>
    <t>StdDev</t>
  </si>
  <si>
    <t>CpL</t>
  </si>
  <si>
    <t>CpU</t>
  </si>
  <si>
    <t>CpK</t>
  </si>
  <si>
    <t>Cp</t>
  </si>
  <si>
    <t>Because both the Cp and Cpk are less than 1.33, the process is not capable of performing between the specification limits</t>
  </si>
  <si>
    <t xml:space="preserve">Problem 4-5 </t>
  </si>
  <si>
    <t>Datacrackers, Inc.</t>
  </si>
  <si>
    <t>Variance</t>
  </si>
  <si>
    <t>Median</t>
  </si>
  <si>
    <t>Mode</t>
  </si>
  <si>
    <t>Min</t>
  </si>
  <si>
    <t>Max</t>
  </si>
  <si>
    <r>
      <t xml:space="preserve">The data appears to have a </t>
    </r>
    <r>
      <rPr>
        <b/>
        <sz val="11"/>
        <color theme="1"/>
        <rFont val="Calibri"/>
        <family val="2"/>
        <scheme val="minor"/>
      </rPr>
      <t>normal distribution</t>
    </r>
    <r>
      <rPr>
        <sz val="11"/>
        <color theme="1"/>
        <rFont val="Calibri"/>
        <family val="2"/>
        <scheme val="minor"/>
      </rPr>
      <t>. Graph generated using minitab.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</si>
</sst>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3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/>
    <xf numFmtId="0" fontId="1" fillId="2" borderId="0" xfId="0" applyFont="1" applyFill="1"/>
    <xf numFmtId="0" fontId="0" fillId="0" borderId="0" xfId="0" applyAlignment="1"/>
    <xf numFmtId="0" fontId="4" fillId="2" borderId="0" xfId="0" applyFont="1" applyFill="1" applyAlignment="1">
      <alignment horizontal="left"/>
    </xf>
    <xf numFmtId="0" fontId="3" fillId="0" borderId="0" xfId="0" applyFont="1"/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13</xdr:row>
      <xdr:rowOff>82550</xdr:rowOff>
    </xdr:from>
    <xdr:to>
      <xdr:col>11</xdr:col>
      <xdr:colOff>154432</xdr:colOff>
      <xdr:row>33</xdr:row>
      <xdr:rowOff>75438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2BAA26-3001-3DF4-E8D8-675C63CBE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6200" y="2641600"/>
          <a:ext cx="5513832" cy="3675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B138-EA29-4DD5-8053-447073CE8D7F}">
  <dimension ref="A1:K36"/>
  <sheetViews>
    <sheetView tabSelected="1" workbookViewId="0">
      <selection activeCell="A24" sqref="A24"/>
    </sheetView>
  </sheetViews>
  <sheetFormatPr defaultRowHeight="14.5" x14ac:dyDescent="0.35"/>
  <sheetData>
    <row r="1" spans="1:10" ht="15.5" x14ac:dyDescent="0.35">
      <c r="A1" s="1" t="s">
        <v>13</v>
      </c>
      <c r="B1" s="1"/>
      <c r="C1" s="1"/>
      <c r="D1" s="1"/>
      <c r="E1" s="9"/>
      <c r="F1" s="9"/>
      <c r="G1" s="9"/>
      <c r="H1" s="9"/>
      <c r="I1" s="9"/>
      <c r="J1" s="9"/>
    </row>
    <row r="2" spans="1:10" ht="15.5" x14ac:dyDescent="0.35">
      <c r="A2" s="1" t="s">
        <v>14</v>
      </c>
      <c r="B2" s="1"/>
      <c r="C2" s="1"/>
      <c r="D2" s="1"/>
      <c r="E2" s="9"/>
      <c r="F2" s="9"/>
      <c r="G2" s="9"/>
      <c r="H2" s="9"/>
      <c r="I2" s="9"/>
      <c r="J2" s="9"/>
    </row>
    <row r="3" spans="1:10" ht="15.5" x14ac:dyDescent="0.35">
      <c r="A3" s="9"/>
      <c r="B3" s="9"/>
      <c r="C3" s="9"/>
      <c r="D3" s="9"/>
      <c r="E3" s="9"/>
      <c r="F3" s="9"/>
      <c r="G3" s="9"/>
      <c r="H3" s="9"/>
      <c r="I3" s="9"/>
      <c r="J3" s="9"/>
    </row>
    <row r="4" spans="1:10" ht="15.5" x14ac:dyDescent="0.35">
      <c r="A4" s="10">
        <v>2.5</v>
      </c>
      <c r="B4" s="11">
        <v>3.9</v>
      </c>
      <c r="C4" s="11">
        <v>3.8</v>
      </c>
      <c r="D4" s="11">
        <v>4.9000000000000004</v>
      </c>
      <c r="E4" s="11">
        <v>3.6</v>
      </c>
      <c r="F4" s="11">
        <v>3.5</v>
      </c>
      <c r="G4" s="11">
        <v>2.9</v>
      </c>
      <c r="H4" s="11">
        <v>3.8</v>
      </c>
      <c r="I4" s="11">
        <v>2.5</v>
      </c>
      <c r="J4" s="11">
        <v>1.9</v>
      </c>
    </row>
    <row r="5" spans="1:10" ht="15.5" x14ac:dyDescent="0.35">
      <c r="A5" s="12">
        <v>4.9000000000000004</v>
      </c>
      <c r="B5" s="13">
        <v>4.4000000000000004</v>
      </c>
      <c r="C5" s="13">
        <v>3.6</v>
      </c>
      <c r="D5" s="13">
        <v>4</v>
      </c>
      <c r="E5" s="13">
        <v>2.4</v>
      </c>
      <c r="F5" s="13">
        <v>4</v>
      </c>
      <c r="G5" s="13">
        <v>2.4</v>
      </c>
      <c r="H5" s="13">
        <v>4.0999999999999996</v>
      </c>
      <c r="I5" s="13">
        <v>3.4</v>
      </c>
      <c r="J5" s="13">
        <v>3</v>
      </c>
    </row>
    <row r="6" spans="1:10" ht="15.5" x14ac:dyDescent="0.35">
      <c r="A6" s="12">
        <v>3.6</v>
      </c>
      <c r="B6" s="13">
        <v>3.9</v>
      </c>
      <c r="C6" s="13">
        <v>2.5</v>
      </c>
      <c r="D6" s="13">
        <v>4.2</v>
      </c>
      <c r="E6" s="13">
        <v>3.1</v>
      </c>
      <c r="F6" s="13">
        <v>4.0999999999999996</v>
      </c>
      <c r="G6" s="13">
        <v>5</v>
      </c>
      <c r="H6" s="13">
        <v>1.7</v>
      </c>
      <c r="I6" s="13">
        <v>3.3</v>
      </c>
      <c r="J6" s="13">
        <v>4.5</v>
      </c>
    </row>
    <row r="7" spans="1:10" ht="15.5" x14ac:dyDescent="0.35">
      <c r="A7" s="12">
        <v>4.3</v>
      </c>
      <c r="B7" s="13">
        <v>3.1</v>
      </c>
      <c r="C7" s="13">
        <v>4</v>
      </c>
      <c r="D7" s="13">
        <v>2.4</v>
      </c>
      <c r="E7" s="13">
        <v>5</v>
      </c>
      <c r="F7" s="13">
        <v>3.7</v>
      </c>
      <c r="G7" s="13">
        <v>3</v>
      </c>
      <c r="H7" s="13">
        <v>4.3</v>
      </c>
      <c r="I7" s="13">
        <v>3.8</v>
      </c>
      <c r="J7" s="13">
        <v>4</v>
      </c>
    </row>
    <row r="8" spans="1:10" ht="15.5" x14ac:dyDescent="0.35">
      <c r="A8" s="12">
        <v>1.9</v>
      </c>
      <c r="B8" s="13">
        <v>2.7</v>
      </c>
      <c r="C8" s="13">
        <v>3.8</v>
      </c>
      <c r="D8" s="13">
        <v>4.4000000000000004</v>
      </c>
      <c r="E8" s="13">
        <v>2</v>
      </c>
      <c r="F8" s="13">
        <v>4.5</v>
      </c>
      <c r="G8" s="13">
        <v>4.0999999999999996</v>
      </c>
      <c r="H8" s="13">
        <v>4.7</v>
      </c>
      <c r="I8" s="13">
        <v>2.6</v>
      </c>
      <c r="J8" s="13">
        <v>4.5999999999999996</v>
      </c>
    </row>
    <row r="9" spans="1:10" ht="15.5" x14ac:dyDescent="0.35">
      <c r="A9" s="12">
        <v>3.9</v>
      </c>
      <c r="B9" s="13">
        <v>3.7</v>
      </c>
      <c r="C9" s="13">
        <v>4</v>
      </c>
      <c r="D9" s="13">
        <v>3.5</v>
      </c>
      <c r="E9" s="13">
        <v>4.3</v>
      </c>
      <c r="F9" s="13">
        <v>3.7</v>
      </c>
      <c r="G9" s="13">
        <v>3.8</v>
      </c>
      <c r="H9" s="13">
        <v>3.2</v>
      </c>
      <c r="I9" s="13">
        <v>2.5</v>
      </c>
      <c r="J9" s="13">
        <v>4.5999999999999996</v>
      </c>
    </row>
    <row r="10" spans="1:10" ht="15.5" x14ac:dyDescent="0.35">
      <c r="A10" s="12">
        <v>3.2</v>
      </c>
      <c r="B10" s="13">
        <v>3.6</v>
      </c>
      <c r="C10" s="13">
        <v>3.2</v>
      </c>
      <c r="D10" s="13">
        <v>4.8</v>
      </c>
      <c r="E10" s="13">
        <v>5</v>
      </c>
      <c r="F10" s="13">
        <v>2.8</v>
      </c>
      <c r="G10" s="13">
        <v>3.8</v>
      </c>
      <c r="H10" s="13">
        <v>3.1</v>
      </c>
      <c r="I10" s="13">
        <v>3</v>
      </c>
      <c r="J10" s="13">
        <v>3.9</v>
      </c>
    </row>
    <row r="11" spans="1:10" ht="15.5" x14ac:dyDescent="0.35">
      <c r="A11" s="12">
        <v>4</v>
      </c>
      <c r="B11" s="13">
        <v>3.7</v>
      </c>
      <c r="C11" s="13">
        <v>3.5</v>
      </c>
      <c r="D11" s="13">
        <v>5</v>
      </c>
      <c r="E11" s="13">
        <v>3.9</v>
      </c>
      <c r="F11" s="13">
        <v>3.4</v>
      </c>
      <c r="G11" s="13">
        <v>3.2</v>
      </c>
      <c r="H11" s="13">
        <v>3.6</v>
      </c>
      <c r="I11" s="13">
        <v>4.3</v>
      </c>
      <c r="J11" s="13">
        <v>1.7</v>
      </c>
    </row>
    <row r="12" spans="1:10" ht="15.5" x14ac:dyDescent="0.35">
      <c r="A12" s="12">
        <v>3.1</v>
      </c>
      <c r="B12" s="13">
        <v>4.9000000000000004</v>
      </c>
      <c r="C12" s="13">
        <v>2.6</v>
      </c>
      <c r="D12" s="13">
        <v>3.5</v>
      </c>
      <c r="E12" s="13">
        <v>3.5</v>
      </c>
      <c r="F12" s="13">
        <v>2.8</v>
      </c>
      <c r="G12" s="13">
        <v>4.3</v>
      </c>
      <c r="H12" s="13">
        <v>2.2999999999999998</v>
      </c>
      <c r="I12" s="13">
        <v>3.8</v>
      </c>
      <c r="J12" s="13">
        <v>3.9</v>
      </c>
    </row>
    <row r="13" spans="1:10" ht="15.5" x14ac:dyDescent="0.35">
      <c r="A13" s="12">
        <v>3.6</v>
      </c>
      <c r="B13" s="13">
        <v>3.6</v>
      </c>
      <c r="C13" s="13">
        <v>3.7</v>
      </c>
      <c r="D13" s="13">
        <v>3.2</v>
      </c>
      <c r="E13" s="13">
        <v>5.3</v>
      </c>
      <c r="F13" s="13">
        <v>2.5</v>
      </c>
      <c r="G13" s="13">
        <v>3.2</v>
      </c>
      <c r="H13" s="13">
        <v>3.4</v>
      </c>
      <c r="I13" s="13">
        <v>3.4</v>
      </c>
      <c r="J13" s="13">
        <v>4.3</v>
      </c>
    </row>
    <row r="16" spans="1:10" x14ac:dyDescent="0.35">
      <c r="A16" s="15" t="s">
        <v>5</v>
      </c>
      <c r="B16" s="6">
        <f>AVERAGE(A4:J13)</f>
        <v>3.5909999999999997</v>
      </c>
    </row>
    <row r="17" spans="1:2" x14ac:dyDescent="0.35">
      <c r="A17" s="15" t="s">
        <v>7</v>
      </c>
      <c r="B17" s="6">
        <f>_xlfn.STDEV.S(A4:J13)</f>
        <v>0.80880195725567472</v>
      </c>
    </row>
    <row r="18" spans="1:2" x14ac:dyDescent="0.35">
      <c r="A18" s="15" t="s">
        <v>15</v>
      </c>
      <c r="B18" s="6">
        <f>_xlfn.VAR.S(A4:J13)</f>
        <v>0.65416060606061033</v>
      </c>
    </row>
    <row r="19" spans="1:2" x14ac:dyDescent="0.35">
      <c r="A19" s="15" t="s">
        <v>16</v>
      </c>
      <c r="B19" s="6">
        <f>MEDIAN(A4:J13)</f>
        <v>3.6500000000000004</v>
      </c>
    </row>
    <row r="20" spans="1:2" x14ac:dyDescent="0.35">
      <c r="A20" s="15" t="s">
        <v>17</v>
      </c>
      <c r="B20" s="6">
        <f>MODE(A4:J13)</f>
        <v>3.8</v>
      </c>
    </row>
    <row r="21" spans="1:2" x14ac:dyDescent="0.35">
      <c r="A21" s="15" t="s">
        <v>18</v>
      </c>
      <c r="B21" s="6">
        <f>MIN(A4:J13)</f>
        <v>1.7</v>
      </c>
    </row>
    <row r="22" spans="1:2" x14ac:dyDescent="0.35">
      <c r="A22" s="15" t="s">
        <v>19</v>
      </c>
      <c r="B22" s="6">
        <f>MAX(A4:J13)</f>
        <v>5.3</v>
      </c>
    </row>
    <row r="36" spans="3:11" x14ac:dyDescent="0.35">
      <c r="C36" s="14" t="s">
        <v>20</v>
      </c>
      <c r="D36" s="14"/>
      <c r="E36" s="14"/>
      <c r="F36" s="14"/>
      <c r="G36" s="14"/>
      <c r="H36" s="14"/>
      <c r="I36" s="14"/>
      <c r="J36" s="14"/>
      <c r="K36" s="14"/>
    </row>
  </sheetData>
  <mergeCells count="1">
    <mergeCell ref="C36:K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1635-207A-4CDC-BDCE-558222FD54FA}">
  <dimension ref="A1:Y26"/>
  <sheetViews>
    <sheetView zoomScale="85" zoomScaleNormal="85" workbookViewId="0">
      <selection activeCell="E18" sqref="E18"/>
    </sheetView>
  </sheetViews>
  <sheetFormatPr defaultRowHeight="14.5" x14ac:dyDescent="0.35"/>
  <sheetData>
    <row r="1" spans="1:25" ht="15.5" x14ac:dyDescent="0.35">
      <c r="A1" s="1" t="s">
        <v>0</v>
      </c>
      <c r="B1" s="1"/>
    </row>
    <row r="2" spans="1:25" ht="15.5" x14ac:dyDescent="0.35">
      <c r="A2" s="1" t="s">
        <v>1</v>
      </c>
      <c r="B2" s="1"/>
    </row>
    <row r="3" spans="1:25" ht="15.5" x14ac:dyDescent="0.35">
      <c r="A3" s="1" t="s">
        <v>2</v>
      </c>
      <c r="B3" s="1"/>
    </row>
    <row r="6" spans="1:25" ht="15.5" x14ac:dyDescent="0.35">
      <c r="A6" s="2">
        <v>3.4240519999999997</v>
      </c>
      <c r="B6" s="2">
        <v>3.1500000000000004</v>
      </c>
      <c r="C6" s="2">
        <v>4.2699999999999996</v>
      </c>
      <c r="D6" s="2">
        <v>4.75</v>
      </c>
      <c r="E6" s="2">
        <v>3.771204</v>
      </c>
      <c r="F6" s="2">
        <v>3.7221520000000003</v>
      </c>
      <c r="G6" s="2">
        <v>3.969322</v>
      </c>
      <c r="H6" s="2">
        <v>4.210019</v>
      </c>
      <c r="I6" s="2">
        <v>3.737247</v>
      </c>
      <c r="J6" s="2">
        <v>2.9243889999999997</v>
      </c>
      <c r="K6" s="2">
        <v>3.6382539999999999</v>
      </c>
      <c r="L6" s="2">
        <v>3.4235220000000002</v>
      </c>
      <c r="M6" s="2">
        <v>4.2947990000000003</v>
      </c>
      <c r="N6" s="2">
        <v>3.4160830000000004</v>
      </c>
      <c r="O6" s="2">
        <v>4.1828010000000004</v>
      </c>
      <c r="P6" s="2">
        <v>3.9349100000000004</v>
      </c>
      <c r="Q6" s="2">
        <v>3.28613</v>
      </c>
      <c r="R6" s="2">
        <v>3.5300000000000002</v>
      </c>
      <c r="S6" s="2">
        <v>2.8</v>
      </c>
      <c r="T6" s="2">
        <v>4.5715149999999998</v>
      </c>
      <c r="U6" s="2">
        <v>3.6063029999999996</v>
      </c>
      <c r="V6" s="2">
        <v>2.9994909999999999</v>
      </c>
      <c r="W6" s="3">
        <v>3.41</v>
      </c>
      <c r="X6" s="3">
        <v>3.1500000000000004</v>
      </c>
      <c r="Y6" s="3">
        <v>3.2</v>
      </c>
    </row>
    <row r="7" spans="1:25" ht="15.5" x14ac:dyDescent="0.35">
      <c r="A7" s="2">
        <v>2.761406</v>
      </c>
      <c r="B7" s="2">
        <v>4.04</v>
      </c>
      <c r="C7" s="2">
        <v>3.76</v>
      </c>
      <c r="D7" s="2">
        <v>3.38</v>
      </c>
      <c r="E7" s="2">
        <v>3.905195</v>
      </c>
      <c r="F7" s="2">
        <v>3.884099</v>
      </c>
      <c r="G7" s="2">
        <v>3.184126</v>
      </c>
      <c r="H7" s="2">
        <v>3.0389160000000004</v>
      </c>
      <c r="I7" s="2">
        <v>4.0814459999999997</v>
      </c>
      <c r="J7" s="2">
        <v>3.6797069999999996</v>
      </c>
      <c r="K7" s="2">
        <v>2.7605750000000002</v>
      </c>
      <c r="L7" s="2">
        <v>4.2847920000000004</v>
      </c>
      <c r="M7" s="2">
        <v>2.3321010000000002</v>
      </c>
      <c r="N7" s="2">
        <v>3.2983469999999997</v>
      </c>
      <c r="O7" s="2">
        <v>4.2395829999999997</v>
      </c>
      <c r="P7" s="2">
        <v>3.3058160000000001</v>
      </c>
      <c r="Q7" s="2">
        <v>4.5356579999999997</v>
      </c>
      <c r="R7" s="2">
        <v>3.16</v>
      </c>
      <c r="S7" s="2">
        <v>3.9699999999999998</v>
      </c>
      <c r="T7" s="2">
        <v>3.468394</v>
      </c>
      <c r="U7" s="2">
        <v>3.404102</v>
      </c>
      <c r="V7" s="2">
        <v>3.7447410000000003</v>
      </c>
      <c r="W7" s="3">
        <v>3.29</v>
      </c>
      <c r="X7" s="3">
        <v>3.21</v>
      </c>
      <c r="Y7" s="3">
        <v>4</v>
      </c>
    </row>
    <row r="8" spans="1:25" ht="15.5" x14ac:dyDescent="0.35">
      <c r="A8" s="2">
        <v>3.4379879999999998</v>
      </c>
      <c r="B8" s="2">
        <v>3.5</v>
      </c>
      <c r="C8" s="2">
        <v>3.26</v>
      </c>
      <c r="D8" s="2">
        <v>4.16</v>
      </c>
      <c r="E8" s="2">
        <v>4.5165009999999999</v>
      </c>
      <c r="F8" s="2">
        <v>3.5836399999999999</v>
      </c>
      <c r="G8" s="2">
        <v>3.0613429999999999</v>
      </c>
      <c r="H8" s="2">
        <v>2.6683830000000004</v>
      </c>
      <c r="I8" s="2">
        <v>3.2231030000000001</v>
      </c>
      <c r="J8" s="2">
        <v>3.2929899999999996</v>
      </c>
      <c r="K8" s="2">
        <v>3.2057370000000001</v>
      </c>
      <c r="L8" s="2">
        <v>4.0045570000000001</v>
      </c>
      <c r="M8" s="2">
        <v>2.802333</v>
      </c>
      <c r="N8" s="2">
        <v>3.2538220000000004</v>
      </c>
      <c r="O8" s="2">
        <v>3.1492469999999999</v>
      </c>
      <c r="P8" s="2">
        <v>3.7742509999999996</v>
      </c>
      <c r="Q8" s="2">
        <v>2.9747890000000003</v>
      </c>
      <c r="R8" s="2">
        <v>3.75</v>
      </c>
      <c r="S8" s="2">
        <v>2.7699999999999996</v>
      </c>
      <c r="T8" s="2">
        <v>4.0084099999999996</v>
      </c>
      <c r="U8" s="2">
        <v>4.4060259999999998</v>
      </c>
      <c r="V8" s="2">
        <v>3.3615389999999996</v>
      </c>
      <c r="W8" s="3">
        <v>4.24</v>
      </c>
      <c r="X8" s="3">
        <v>3.3099999999999996</v>
      </c>
      <c r="Y8" s="3">
        <v>4.54</v>
      </c>
    </row>
    <row r="9" spans="1:25" ht="15.5" x14ac:dyDescent="0.35">
      <c r="A9" s="2">
        <v>2.7928889999999997</v>
      </c>
      <c r="B9" s="2">
        <v>3.92</v>
      </c>
      <c r="C9" s="2">
        <v>3.2924899999999999</v>
      </c>
      <c r="D9" s="2">
        <v>2.9400000000000004</v>
      </c>
      <c r="E9" s="2">
        <v>3.4145279999999998</v>
      </c>
      <c r="F9" s="2">
        <v>3.1548069999999999</v>
      </c>
      <c r="G9" s="2">
        <v>3.1950810000000001</v>
      </c>
      <c r="H9" s="2">
        <v>3.3722219999999998</v>
      </c>
      <c r="I9" s="2">
        <v>3.9072620000000002</v>
      </c>
      <c r="J9" s="2">
        <v>3.228701</v>
      </c>
      <c r="K9" s="2">
        <v>3.9760920000000004</v>
      </c>
      <c r="L9" s="2">
        <v>3.5487270000000004</v>
      </c>
      <c r="M9" s="2">
        <v>3.2834430000000001</v>
      </c>
      <c r="N9" s="2">
        <v>4.0891580000000003</v>
      </c>
      <c r="O9" s="2">
        <v>3.7021579999999998</v>
      </c>
      <c r="P9" s="2">
        <v>3.4609199999999998</v>
      </c>
      <c r="Q9" s="2">
        <v>3.6779729999999997</v>
      </c>
      <c r="R9" s="2">
        <v>2.96</v>
      </c>
      <c r="S9" s="2">
        <v>2.84</v>
      </c>
      <c r="T9" s="2">
        <v>3.5241429999999996</v>
      </c>
      <c r="U9" s="2">
        <v>3.1594090000000001</v>
      </c>
      <c r="V9" s="2">
        <v>2.8544260000000001</v>
      </c>
      <c r="W9" s="3">
        <v>3.5300000000000002</v>
      </c>
      <c r="X9" s="3">
        <v>3.8200000000000003</v>
      </c>
      <c r="Y9" s="3">
        <v>2.8</v>
      </c>
    </row>
    <row r="11" spans="1:25" ht="15.5" x14ac:dyDescent="0.35">
      <c r="A11" t="s">
        <v>3</v>
      </c>
      <c r="B11" s="4">
        <v>5.25</v>
      </c>
    </row>
    <row r="12" spans="1:25" ht="15.5" x14ac:dyDescent="0.35">
      <c r="A12" t="s">
        <v>4</v>
      </c>
      <c r="B12" s="4">
        <v>1.75</v>
      </c>
    </row>
    <row r="14" spans="1:25" x14ac:dyDescent="0.35">
      <c r="A14" t="s">
        <v>5</v>
      </c>
      <c r="B14" s="5">
        <f>AVERAGE(A6:Y9)</f>
        <v>3.5279028499999998</v>
      </c>
    </row>
    <row r="15" spans="1:25" x14ac:dyDescent="0.35">
      <c r="A15" t="s">
        <v>6</v>
      </c>
      <c r="B15">
        <f>(B11+B12)/2</f>
        <v>3.5</v>
      </c>
    </row>
    <row r="16" spans="1:25" x14ac:dyDescent="0.35">
      <c r="A16" t="s">
        <v>7</v>
      </c>
      <c r="B16">
        <f>_xlfn.STDEV.S(A6:Y9)</f>
        <v>0.50424347034068617</v>
      </c>
    </row>
    <row r="18" spans="1:13" x14ac:dyDescent="0.35">
      <c r="A18" t="s">
        <v>11</v>
      </c>
      <c r="B18">
        <f>(B11-B12)/(6*B16)</f>
        <v>1.1568485615474822</v>
      </c>
    </row>
    <row r="19" spans="1:13" x14ac:dyDescent="0.35">
      <c r="A19" t="s">
        <v>9</v>
      </c>
      <c r="B19">
        <f xml:space="preserve"> (B11 - B14)/(3*B16)</f>
        <v>1.1384032061842966</v>
      </c>
    </row>
    <row r="20" spans="1:13" x14ac:dyDescent="0.35">
      <c r="A20" t="s">
        <v>8</v>
      </c>
      <c r="B20">
        <f>(B14 - B12)/(3*B16)</f>
        <v>1.175293916910668</v>
      </c>
    </row>
    <row r="22" spans="1:13" x14ac:dyDescent="0.35">
      <c r="A22" s="6" t="s">
        <v>10</v>
      </c>
      <c r="B22" s="6">
        <f>MIN(B19:B20)</f>
        <v>1.1384032061842966</v>
      </c>
    </row>
    <row r="24" spans="1:13" x14ac:dyDescent="0.35">
      <c r="A24" s="7"/>
      <c r="B24" s="7"/>
      <c r="C24" s="7"/>
      <c r="D24" s="7"/>
      <c r="E24" s="7"/>
    </row>
    <row r="25" spans="1:13" x14ac:dyDescent="0.35">
      <c r="A25" s="8" t="s">
        <v>12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35">
      <c r="A26" s="7"/>
      <c r="B26" s="7"/>
      <c r="C26" s="7"/>
      <c r="D26" s="7"/>
      <c r="E26" s="7"/>
    </row>
  </sheetData>
  <mergeCells count="1">
    <mergeCell ref="A25:M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P4-5</vt:lpstr>
      <vt:lpstr>P4-9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gcola</dc:creator>
  <cp:lastModifiedBy>gcola</cp:lastModifiedBy>
  <cp:lastPrinted>2022-06-23T01:09:46Z</cp:lastPrinted>
  <dcterms:created xsi:type="dcterms:W3CDTF">2022-06-21T14:15:34Z</dcterms:created>
  <dcterms:modified xsi:type="dcterms:W3CDTF">2022-06-23T01:09:52Z</dcterms:modified>
</cp:coreProperties>
</file>