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갑지" sheetId="1" r:id="rId1"/>
    <sheet name="을지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4">
    <numFmt numFmtId="56" formatCode="&quot;上午/下午 &quot;hh&quot;時&quot;mm&quot;分&quot;ss&quot;秒 &quot;"/>
    <numFmt numFmtId="176" formatCode="yyyy\-mm\-dd"/>
    <numFmt numFmtId="177" formatCode="0.000000_);[Red]\(0.000000\)"/>
    <numFmt numFmtId="178" formatCode="_-* #,##0_-;\-* #,##0_-;_-* &quot;-&quot;_-;_-@"/>
    <numFmt numFmtId="179" formatCode="#,##0.00_ "/>
    <numFmt numFmtId="180" formatCode="0.0_);[Red]\(0.0\)"/>
    <numFmt numFmtId="181" formatCode="mm&quot;월&quot;\ dd&quot;일&quot;"/>
    <numFmt numFmtId="182" formatCode="#,##0.0_ "/>
    <numFmt numFmtId="183" formatCode="0.000_ "/>
    <numFmt numFmtId="184" formatCode="####"/>
    <numFmt numFmtId="185" formatCode="_-* #,##0.0_-;\-* #,##0.0_-;_-* &quot;-&quot;_-;_-@"/>
    <numFmt numFmtId="186" formatCode="#,##0_ "/>
    <numFmt numFmtId="187" formatCode="#,##0.000_);[Red]\(#,##0.000\)"/>
    <numFmt numFmtId="188" formatCode="_-* #,##0.00_-;\-* #,##0.00_-;_-* &quot;-&quot;??_-;_-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Data>
    <row r="1">
      <c r="A1" t="str">
        <v>원자재 압출 의뢰서</v>
      </c>
    </row>
    <row r="3">
      <c r="A3" t="str">
        <v>날     짜</v>
      </c>
      <c r="C3">
        <v>45455</v>
      </c>
      <c r="I3" t="str">
        <v>▷발주 번호 :</v>
      </c>
      <c r="M3" t="str">
        <v>PO-2025-011</v>
      </c>
    </row>
    <row r="4">
      <c r="A4" t="str">
        <v>공 사 명</v>
      </c>
      <c r="C4" t="str">
        <v>힐스테이트 도곡동1차</v>
      </c>
      <c r="I4" t="str">
        <v>결 재</v>
      </c>
      <c r="J4" t="str">
        <v>담 당</v>
      </c>
      <c r="L4" t="str">
        <v>공 무</v>
      </c>
      <c r="N4" t="str">
        <v>팀 장</v>
      </c>
      <c r="P4" t="str">
        <v>임 원</v>
      </c>
      <c r="R4" t="str">
        <v>사 장</v>
      </c>
    </row>
    <row r="5">
      <c r="A5" t="str">
        <v>발주 차수</v>
      </c>
      <c r="C5">
        <v>1</v>
      </c>
      <c r="E5" t="str">
        <v xml:space="preserve"> 차 </v>
      </c>
    </row>
    <row r="6">
      <c r="A6" t="str">
        <v>총예정량</v>
      </c>
      <c r="E6" t="str">
        <v xml:space="preserve"> Kg</v>
      </c>
    </row>
    <row r="8">
      <c r="A8" t="str">
        <v xml:space="preserve"> ◆ 자재 반입 일정</v>
      </c>
    </row>
    <row r="9">
      <c r="A9" t="str">
        <v>구분</v>
      </c>
      <c r="C9" t="str">
        <v>기 발주량</v>
      </c>
      <c r="E9" t="str">
        <v>현발주량</v>
      </c>
      <c r="G9" t="str">
        <v>총 발주량</v>
      </c>
      <c r="I9" t="str">
        <v>출하요망일</v>
      </c>
      <c r="L9" t="str">
        <v>업체 담당자</v>
      </c>
      <c r="P9" t="str">
        <v>납품처</v>
      </c>
    </row>
    <row r="10">
      <c r="A10" t="str">
        <v>압출 (Kg)</v>
      </c>
      <c r="E10">
        <f>을지!I59</f>
        <v>2025.14757</v>
      </c>
      <c r="G10">
        <f>C10+E10</f>
        <v>2025.14757</v>
      </c>
      <c r="I10" t="str">
        <v>협의</v>
      </c>
      <c r="L10" t="str">
        <v>우경메탈</v>
      </c>
      <c r="P10" t="str">
        <v>이노메탈</v>
      </c>
    </row>
    <row r="11">
      <c r="L11" t="str">
        <v>010-2233-4455</v>
      </c>
      <c r="P11" t="str">
        <v>010-9090-8877</v>
      </c>
    </row>
    <row r="12">
      <c r="A12" t="str">
        <v>도장 (Kg)</v>
      </c>
      <c r="E12">
        <f>을지!I62</f>
        <v>1739.6189200000001</v>
      </c>
      <c r="G12">
        <f>E12+C12</f>
        <v>1739.6189200000001</v>
      </c>
      <c r="I12" t="str">
        <v>협의</v>
      </c>
      <c r="L12" t="str">
        <v>엔투엔자산</v>
      </c>
      <c r="P12" t="str">
        <v>영세엔지텍</v>
      </c>
    </row>
    <row r="13">
      <c r="L13" t="str">
        <v>010-3495-3567</v>
      </c>
      <c r="P13" t="str">
        <v>010-9887-6655</v>
      </c>
    </row>
    <row r="14">
      <c r="A14" t="str">
        <v>단열 (M)</v>
      </c>
      <c r="E14">
        <f>을지!L62</f>
        <v>366.24</v>
      </c>
      <c r="G14">
        <f>E14+C14</f>
        <v>366.24</v>
      </c>
      <c r="I14" t="str">
        <v>협의</v>
      </c>
      <c r="L14" t="str">
        <v>서진단열창호</v>
      </c>
      <c r="P14" t="str">
        <v>신오창호</v>
      </c>
    </row>
    <row r="15">
      <c r="L15" t="str">
        <v>010-3444-9999</v>
      </c>
      <c r="P15" t="str">
        <v>010-4545-5566</v>
      </c>
    </row>
    <row r="16" xml:space="preserve">
      <c r="A16" t="str">
        <v>색      상</v>
      </c>
      <c r="C16" t="str" xml:space="preserve">
        <v xml:space="preserve">F3338 Medium Bronze_x000d_
(3coat,40μm이상)</v>
      </c>
      <c r="I16" t="str">
        <v>담당</v>
      </c>
      <c r="L16" t="str">
        <v>ㅇㅇㅇ 차장</v>
      </c>
    </row>
    <row r="17">
      <c r="A17" t="str">
        <v xml:space="preserve"> ◆ 특기사항</v>
      </c>
    </row>
    <row r="18">
      <c r="A18" t="str">
        <v>1. ㅇㅇ알루미늄 주소 : 경기도 ㅇㅇ시 ㅇㅇ면 ㅇㅇㅇ길 9</v>
      </c>
    </row>
    <row r="19">
      <c r="A19" t="str">
        <v>2. ㅇㅇ단열창호 주소 : 경기도 ㅇㅇ시 ㅇㅇ면 ㅇㅇ리 ㅇㅇ번지</v>
      </c>
    </row>
    <row r="20">
      <c r="A20" t="str">
        <v>3. ㅇㅇ창호 주소 : 경기도 ㅇㅇ시 ㅇㅇ구 ㅇㅇ길 129</v>
      </c>
    </row>
    <row r="21">
      <c r="A21" t="str">
        <v>4. AZON 단열 있습니다.</v>
      </c>
    </row>
    <row r="40">
      <c r="A40" t="str">
        <v xml:space="preserve">* 첨부서류 : </v>
      </c>
      <c r="D40">
        <v>1</v>
      </c>
      <c r="E40" t="str">
        <v xml:space="preserve">매     </v>
      </c>
      <c r="G40" t="str">
        <v>약도</v>
      </c>
      <c r="I40" t="str">
        <v>매</v>
      </c>
    </row>
    <row r="41">
      <c r="A41" t="str">
        <v>(주)익진엔지니어링</v>
      </c>
      <c r="S41" t="str">
        <v>IJQ-06-01-09(REV.0)</v>
      </c>
    </row>
  </sheetData>
  <mergeCells count="85">
    <mergeCell ref="L15:O15"/>
    <mergeCell ref="P15:S15"/>
    <mergeCell ref="A14:B15"/>
    <mergeCell ref="C14:D15"/>
    <mergeCell ref="E14:F15"/>
    <mergeCell ref="G14:H15"/>
    <mergeCell ref="I14:K15"/>
    <mergeCell ref="L14:O14"/>
    <mergeCell ref="P14:S14"/>
    <mergeCell ref="A16:B16"/>
    <mergeCell ref="C16:H16"/>
    <mergeCell ref="I16:K16"/>
    <mergeCell ref="L16:O16"/>
    <mergeCell ref="P16:S16"/>
    <mergeCell ref="A17:S17"/>
    <mergeCell ref="A18:S18"/>
    <mergeCell ref="A19:S19"/>
    <mergeCell ref="A20:S20"/>
    <mergeCell ref="A21:S21"/>
    <mergeCell ref="A22:S22"/>
    <mergeCell ref="A23:S23"/>
    <mergeCell ref="A24:S24"/>
    <mergeCell ref="A25:S25"/>
    <mergeCell ref="A33:S33"/>
    <mergeCell ref="A39:S39"/>
    <mergeCell ref="A26:S26"/>
    <mergeCell ref="A27:S27"/>
    <mergeCell ref="A28:S28"/>
    <mergeCell ref="A29:S29"/>
    <mergeCell ref="A30:S30"/>
    <mergeCell ref="A31:S31"/>
    <mergeCell ref="A32:S32"/>
    <mergeCell ref="A34:S34"/>
    <mergeCell ref="A35:S35"/>
    <mergeCell ref="A36:S36"/>
    <mergeCell ref="A37:S37"/>
    <mergeCell ref="A38:S38"/>
    <mergeCell ref="A1:S1"/>
    <mergeCell ref="A3:B3"/>
    <mergeCell ref="C3:F3"/>
    <mergeCell ref="A4:B4"/>
    <mergeCell ref="C4:F4"/>
    <mergeCell ref="I4:I6"/>
    <mergeCell ref="E5:F5"/>
    <mergeCell ref="L4:M4"/>
    <mergeCell ref="N4:O4"/>
    <mergeCell ref="P4:Q4"/>
    <mergeCell ref="R4:S4"/>
    <mergeCell ref="A5:B5"/>
    <mergeCell ref="C5:D5"/>
    <mergeCell ref="J4:K4"/>
    <mergeCell ref="J5:K6"/>
    <mergeCell ref="L5:M6"/>
    <mergeCell ref="L9:O9"/>
    <mergeCell ref="P9:S9"/>
    <mergeCell ref="E6:F6"/>
    <mergeCell ref="A8:S8"/>
    <mergeCell ref="A9:B9"/>
    <mergeCell ref="C9:D9"/>
    <mergeCell ref="E9:F9"/>
    <mergeCell ref="G9:H9"/>
    <mergeCell ref="I9:K9"/>
    <mergeCell ref="N5:O6"/>
    <mergeCell ref="P5:Q6"/>
    <mergeCell ref="R5:S6"/>
    <mergeCell ref="A6:B6"/>
    <mergeCell ref="C6:D6"/>
    <mergeCell ref="L11:O11"/>
    <mergeCell ref="P11:S11"/>
    <mergeCell ref="A10:B11"/>
    <mergeCell ref="C10:D11"/>
    <mergeCell ref="E10:F11"/>
    <mergeCell ref="G10:H11"/>
    <mergeCell ref="I10:K11"/>
    <mergeCell ref="L10:O10"/>
    <mergeCell ref="P10:S10"/>
    <mergeCell ref="L13:O13"/>
    <mergeCell ref="P13:S13"/>
    <mergeCell ref="A12:B13"/>
    <mergeCell ref="C12:D13"/>
    <mergeCell ref="E12:F13"/>
    <mergeCell ref="G12:H13"/>
    <mergeCell ref="I12:K13"/>
    <mergeCell ref="L12:O12"/>
    <mergeCell ref="P12:S12"/>
  </mergeCells>
  <pageMargins left="0.7" right="0.7" top="0.75" bottom="0.75" header="0" footer="0"/>
  <ignoredErrors>
    <ignoredError numberStoredAsText="1" sqref="A1:Z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Data>
    <row r="1">
      <c r="A1" t="str">
        <v>원자재 압출 리스트</v>
      </c>
    </row>
    <row r="2">
      <c r="A2" t="str">
        <v xml:space="preserve">◆ 발 주 차 수 : </v>
      </c>
      <c r="D2" t="str">
        <v xml:space="preserve">1   차 </v>
      </c>
    </row>
    <row r="3">
      <c r="A3" t="str">
        <v>◆ 공   사   명 :   힐스테이트 ㅇㅇㅇ</v>
      </c>
      <c r="J3" t="str">
        <v>작성일자 : 2024.  06 . 12.</v>
      </c>
    </row>
    <row r="4">
      <c r="A4" t="str">
        <v>NO.</v>
      </c>
      <c r="B4" t="str">
        <v>품  명</v>
      </c>
      <c r="C4" t="str">
        <v>DIES NO.</v>
      </c>
      <c r="D4" t="str">
        <v>형  상</v>
      </c>
      <c r="E4" t="str">
        <v>색  상</v>
      </c>
      <c r="F4" t="str">
        <v>길  이</v>
      </c>
      <c r="G4" t="str">
        <v>단  중</v>
      </c>
      <c r="H4" t="str">
        <v>수량</v>
      </c>
      <c r="I4" t="str">
        <v>중  량</v>
      </c>
      <c r="J4" t="str">
        <v>비  고</v>
      </c>
      <c r="K4" t="str">
        <v>여유분</v>
      </c>
      <c r="L4" t="str">
        <v>단열</v>
      </c>
    </row>
    <row r="5">
      <c r="A5">
        <v>1</v>
      </c>
      <c r="B5" t="str">
        <v>MUL</v>
      </c>
      <c r="C5" t="str">
        <v>IJ-10691</v>
      </c>
      <c r="E5" t="str">
        <v>F3338 Medium Bronze</v>
      </c>
      <c r="F5">
        <v>6410</v>
      </c>
      <c r="G5">
        <v>1.948</v>
      </c>
      <c r="H5">
        <v>42</v>
      </c>
      <c r="I5">
        <f>F5*G5*H5/1000</f>
        <v>524.44056</v>
      </c>
      <c r="K5">
        <v>2</v>
      </c>
    </row>
    <row r="11">
      <c r="A11">
        <v>2</v>
      </c>
      <c r="B11" t="str">
        <v>TRAN</v>
      </c>
      <c r="C11" t="str">
        <v>IJ-13337</v>
      </c>
      <c r="E11" t="str">
        <v>F3338 Medium Bronze</v>
      </c>
      <c r="F11">
        <v>5210</v>
      </c>
      <c r="G11">
        <v>1.487</v>
      </c>
      <c r="H11">
        <v>52</v>
      </c>
      <c r="I11">
        <f>F11*G11*H11/1000</f>
        <v>402.85804</v>
      </c>
      <c r="K11">
        <v>2</v>
      </c>
    </row>
    <row r="17">
      <c r="A17">
        <v>3</v>
      </c>
      <c r="B17" t="str">
        <v>VENT-L</v>
      </c>
      <c r="C17" t="str">
        <v>IJ-14936</v>
      </c>
      <c r="E17" t="str">
        <v>F3338 Medium Bronze</v>
      </c>
      <c r="F17">
        <v>6540</v>
      </c>
      <c r="G17">
        <v>1.344</v>
      </c>
      <c r="H17">
        <v>56</v>
      </c>
      <c r="I17">
        <f>F17*G17*H17/1000</f>
        <v>492.22656</v>
      </c>
      <c r="K17">
        <v>2</v>
      </c>
      <c r="L17">
        <f>F17*H17/1000</f>
        <v>366.24</v>
      </c>
    </row>
    <row r="18">
      <c r="L18">
        <f>F18*H18/1000</f>
        <v>0</v>
      </c>
    </row>
    <row r="23">
      <c r="A23">
        <v>4</v>
      </c>
      <c r="B23" t="str">
        <v>VENT FRAME</v>
      </c>
      <c r="C23" t="str">
        <v>IJ-14948</v>
      </c>
      <c r="E23" t="str">
        <v>F3338 Medium Bronze</v>
      </c>
      <c r="F23">
        <v>6540</v>
      </c>
      <c r="G23">
        <v>0.874</v>
      </c>
      <c r="H23">
        <v>56</v>
      </c>
      <c r="I23">
        <f>F23*G23*H23/1000</f>
        <v>320.09376000000003</v>
      </c>
      <c r="K23">
        <v>2</v>
      </c>
    </row>
    <row r="29">
      <c r="A29">
        <v>5</v>
      </c>
      <c r="B29" t="str">
        <v>ANGLE-30*30*1.2T</v>
      </c>
      <c r="C29" t="str">
        <v>ANG-0004</v>
      </c>
      <c r="E29" t="str">
        <v>M.F</v>
      </c>
      <c r="F29">
        <v>6400</v>
      </c>
      <c r="G29">
        <v>0.191</v>
      </c>
      <c r="H29">
        <v>2</v>
      </c>
      <c r="I29">
        <f>F29*G29*H29/1000</f>
        <v>2.4448000000000003</v>
      </c>
    </row>
    <row r="35">
      <c r="A35">
        <v>6</v>
      </c>
      <c r="B35" t="str">
        <v>VENT FRAME CORNER PIECE</v>
      </c>
      <c r="C35" t="str">
        <v>JCP-2015-A</v>
      </c>
      <c r="E35" t="str">
        <v>M.F</v>
      </c>
      <c r="F35">
        <v>6400</v>
      </c>
      <c r="G35">
        <v>2.264</v>
      </c>
      <c r="H35">
        <v>4</v>
      </c>
      <c r="I35">
        <f>F35*G35*H35/1000</f>
        <v>57.9584</v>
      </c>
      <c r="K35">
        <v>1</v>
      </c>
    </row>
    <row r="41">
      <c r="A41">
        <v>7</v>
      </c>
      <c r="B41" t="str">
        <v>VENT CORNER PIECE</v>
      </c>
      <c r="C41" t="str">
        <v>IJ-9511</v>
      </c>
      <c r="E41" t="str">
        <v>M.F</v>
      </c>
      <c r="F41">
        <v>6400</v>
      </c>
      <c r="G41">
        <v>2.116</v>
      </c>
      <c r="H41">
        <v>5</v>
      </c>
      <c r="I41">
        <f>F41*G41*H41/1000</f>
        <v>67.712</v>
      </c>
      <c r="K41">
        <v>1</v>
      </c>
    </row>
    <row r="47">
      <c r="A47">
        <v>8</v>
      </c>
      <c r="B47" t="str">
        <v>T-BAR</v>
      </c>
      <c r="C47" t="str">
        <v>IJ-12713</v>
      </c>
      <c r="E47" t="str">
        <v>M.F</v>
      </c>
      <c r="F47">
        <v>5730</v>
      </c>
      <c r="G47">
        <v>0.335</v>
      </c>
      <c r="H47">
        <v>59</v>
      </c>
      <c r="I47">
        <f>F47*G47*H47/1000</f>
        <v>113.25345000000002</v>
      </c>
      <c r="K47">
        <v>1</v>
      </c>
    </row>
    <row r="53">
      <c r="A53">
        <v>9</v>
      </c>
      <c r="B53" t="str">
        <v>BRACKET</v>
      </c>
      <c r="C53" t="str">
        <v>D040120035</v>
      </c>
      <c r="E53" t="str">
        <v>M.F</v>
      </c>
      <c r="F53">
        <v>6400</v>
      </c>
      <c r="G53">
        <v>1.38</v>
      </c>
      <c r="H53">
        <v>5</v>
      </c>
      <c r="I53">
        <f>F53*G53*H53/1000</f>
        <v>44.16</v>
      </c>
      <c r="K53">
        <v>1</v>
      </c>
    </row>
    <row r="59">
      <c r="A59" t="str">
        <v>합    계</v>
      </c>
      <c r="I59">
        <f>SUM(I5:I58)</f>
        <v>2025.14757</v>
      </c>
    </row>
    <row r="60">
      <c r="A60" t="str">
        <v>(주)익진엔지니어링</v>
      </c>
      <c r="J60" t="str">
        <v>IJQ-06-01-10(REV.0)</v>
      </c>
    </row>
    <row r="62">
      <c r="H62" t="str">
        <v>도장</v>
      </c>
      <c r="I62">
        <f>SUM(I5:I28)</f>
        <v>1739.6189200000001</v>
      </c>
      <c r="L62">
        <f>SUM(L5:L61)</f>
        <v>366.24</v>
      </c>
    </row>
  </sheetData>
  <mergeCells count="47">
    <mergeCell ref="D11:D16"/>
    <mergeCell ref="E11:E16"/>
    <mergeCell ref="D17:D22"/>
    <mergeCell ref="E17:E22"/>
    <mergeCell ref="D23:D28"/>
    <mergeCell ref="E23:E28"/>
    <mergeCell ref="A1:J1"/>
    <mergeCell ref="A5:A10"/>
    <mergeCell ref="B5:B10"/>
    <mergeCell ref="C5:C10"/>
    <mergeCell ref="D5:D10"/>
    <mergeCell ref="E5:E10"/>
    <mergeCell ref="A11:A16"/>
    <mergeCell ref="B11:B16"/>
    <mergeCell ref="C11:C16"/>
    <mergeCell ref="A17:A22"/>
    <mergeCell ref="B17:B22"/>
    <mergeCell ref="C17:C22"/>
    <mergeCell ref="E29:E34"/>
    <mergeCell ref="A35:A40"/>
    <mergeCell ref="A47:A52"/>
    <mergeCell ref="B23:B28"/>
    <mergeCell ref="C23:C28"/>
    <mergeCell ref="D35:D40"/>
    <mergeCell ref="E35:E40"/>
    <mergeCell ref="D41:D46"/>
    <mergeCell ref="E41:E46"/>
    <mergeCell ref="A23:A28"/>
    <mergeCell ref="A29:A34"/>
    <mergeCell ref="B29:B34"/>
    <mergeCell ref="C29:C34"/>
    <mergeCell ref="D29:D34"/>
    <mergeCell ref="A59:H59"/>
    <mergeCell ref="B35:B40"/>
    <mergeCell ref="C35:C40"/>
    <mergeCell ref="A41:A46"/>
    <mergeCell ref="B41:B46"/>
    <mergeCell ref="C41:C46"/>
    <mergeCell ref="B47:B52"/>
    <mergeCell ref="C47:C52"/>
    <mergeCell ref="A53:A58"/>
    <mergeCell ref="B53:B58"/>
    <mergeCell ref="C53:C58"/>
    <mergeCell ref="D53:D58"/>
    <mergeCell ref="E53:E58"/>
    <mergeCell ref="D47:D52"/>
    <mergeCell ref="E47:E52"/>
  </mergeCells>
  <pageMargins left="0.7" right="0.7" top="0.75" bottom="0.75" header="0" footer="0"/>
  <ignoredErrors>
    <ignoredError numberStoredAsText="1" sqref="A1:Z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갑지</vt:lpstr>
      <vt:lpstr>을지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